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updateLinks="never" codeName="ThisWorkbook"/>
  <mc:AlternateContent xmlns:mc="http://schemas.openxmlformats.org/markup-compatibility/2006">
    <mc:Choice Requires="x15">
      <x15ac:absPath xmlns:x15ac="http://schemas.microsoft.com/office/spreadsheetml/2010/11/ac" url="https://icbfgob-my.sharepoint.com/personal/andres_munozs_icbf_gov_co/Documents/ArchivosICBF/Publicaciones/Plan Anticorrupción/"/>
    </mc:Choice>
  </mc:AlternateContent>
  <xr:revisionPtr revIDLastSave="6" documentId="8_{BEB25DAE-9971-4C5B-8309-E7D753DD937E}" xr6:coauthVersionLast="47" xr6:coauthVersionMax="47" xr10:uidLastSave="{BEC7B871-D06C-4064-A976-84DB4457CFA9}"/>
  <bookViews>
    <workbookView xWindow="-120" yWindow="-120" windowWidth="20730" windowHeight="11160" xr2:uid="{00000000-000D-0000-FFFF-FFFF00000000}"/>
  </bookViews>
  <sheets>
    <sheet name="Componentes1_3_4_5" sheetId="18" r:id="rId1"/>
    <sheet name="ESTADOS" sheetId="32" state="hidden" r:id="rId2"/>
    <sheet name="Comp_1" sheetId="1" state="hidden" r:id="rId3"/>
    <sheet name="Comp_2" sheetId="4" r:id="rId4"/>
    <sheet name="Comp_3" sheetId="5" state="hidden" r:id="rId5"/>
    <sheet name="Comp_4" sheetId="6" state="hidden" r:id="rId6"/>
    <sheet name="Comp_5" sheetId="7" state="hidden" r:id="rId7"/>
    <sheet name="PPC 2021F" sheetId="45" r:id="rId8"/>
    <sheet name="MATRIZ RIESGOS CORRUPCION(FINA)" sheetId="47" r:id="rId9"/>
    <sheet name="Hoja2" sheetId="13"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8" hidden="1">'MATRIZ RIESGOS CORRUPCION(FINA)'!$C$2:$S$121</definedName>
    <definedName name="_xlnm._FilterDatabase" localSheetId="7">'PPC 2021F'!$B$4:$BU$25</definedName>
    <definedName name="ANEXO">[1]!Tabla45[[ANEXOS ]]</definedName>
    <definedName name="ANEXOS">[1]!Tabla45[[ANEXOS ]]</definedName>
    <definedName name="ATLANTICO">[1]!Tabla5[ATLANTICO]</definedName>
    <definedName name="BOGOTÁ">[1]!Tabla6[BOGOTÁ]</definedName>
    <definedName name="BOLÍVAR">[1]!Tabla7[BOLÍVAR]</definedName>
    <definedName name="BOYACÁ">[1]!Tabla9[BOYACÁ]</definedName>
    <definedName name="bvxbv">[2]Hoja1!$A$1:$A$6</definedName>
    <definedName name="CALDAS">[1]!Tabla10[CALDAS]</definedName>
    <definedName name="Califica" localSheetId="2">[3]Hoja1!$A$1:$A$6</definedName>
    <definedName name="Califica" localSheetId="4">[3]Hoja1!$A$1:$A$6</definedName>
    <definedName name="Califica" localSheetId="5">[4]Hoja1!$A$1:$A$6</definedName>
    <definedName name="Califica" localSheetId="6">[5]Hoja1!$A$1:$A$6</definedName>
    <definedName name="Califica2" localSheetId="2">[3]Hoja1!$A$9:$A$11</definedName>
    <definedName name="CAQUETÁ">[1]!Tabla11[CAQUETÁ]</definedName>
    <definedName name="CASANARE">[1]!Tabla12[CASANARE]</definedName>
    <definedName name="CAUCA">[1]!Tabla13[CAUCA]</definedName>
    <definedName name="CESAR">[1]!Tabla14[CESAR]</definedName>
    <definedName name="CHOCO">[1]!Tabla15[CHOCO]</definedName>
    <definedName name="CONSECUENCIAS">[1]!Tabla43[CONSECUENCIAS]</definedName>
    <definedName name="CONTROL">[1]!Tabla8[CONTROL]</definedName>
    <definedName name="CONTROL_EJECUCION">[6]DATOS!$AS$38:$AS$40</definedName>
    <definedName name="CONTROL_RESPONSABLE">[6]DATOS!$AS$21:$AS$22</definedName>
    <definedName name="CONTROLES_FRECUENCIA">[6]DATOS!$AV$31:$AV$40</definedName>
    <definedName name="CONTROLES_PROBABILIDAD">[6]DATOS!$AR$76:$AR$77</definedName>
    <definedName name="CÓRDOBA">[1]!Tabla16[CÓRDOBA]</definedName>
    <definedName name="_xlnm.Criteria">[1]!Tabla36[CRITERIOS]</definedName>
    <definedName name="CUNDINAMARCA">[1]!Tabla17[CUNDINAMARCA]</definedName>
    <definedName name="DatosContextoInterno" localSheetId="8">'[1]1. IDENTIFICACION DEL RIESGO'!#REF!</definedName>
    <definedName name="DatosContextoInterno">'[1]1. IDENTIFICACION DEL RIESGO'!#REF!</definedName>
    <definedName name="dfsdfa">[7]Hoja1!$A$1:$A$6</definedName>
    <definedName name="EJE">[6]DATOS!$BL$2:$BL$4</definedName>
    <definedName name="FUENTE">[1]!Tabla41[FUENTE]</definedName>
    <definedName name="GUAINIA">[1]!Tabla18[GUAINIA]</definedName>
    <definedName name="GUAVIARE">[1]!Tabla19[GUAVIARE]</definedName>
    <definedName name="HUILA">[1]!Tabla20[HUILA]</definedName>
    <definedName name="IMPACTO">[1]!Tabla44[IMPACTO]</definedName>
    <definedName name="LA_GUAJIRA">[1]!Tabla21[LA_GUAJIRA]</definedName>
    <definedName name="MAGDALENA">[1]!Tabla22[MAGDALENA]</definedName>
    <definedName name="MATRIZ_RIESGOS">[6]DATOS!$BD$5:$BH$9</definedName>
    <definedName name="MATRIZ_RIESGOS_CORRUPCION">[6]DATOS!$BD$18:$BF$22</definedName>
    <definedName name="META">[1]!Tabla23[META]</definedName>
    <definedName name="N_SANTANDER">[1]!Tabla25[N_SANTANDER]</definedName>
    <definedName name="NACIONAL">[1]!Tabla38[NACIONAL]</definedName>
    <definedName name="NARIÑO">[1]!Tabla24[NARIÑO]</definedName>
    <definedName name="OBJETIVOS">[1]!Tabla40[OBJETIVOS]</definedName>
    <definedName name="PROBABILIDAD">[1]!Tabla42[PROBABILIDAD]</definedName>
    <definedName name="PROCESO">[6]DATOS!$A$2:$A$17</definedName>
    <definedName name="PUTUMAYO">[1]!Tabla26[PUTUMAYO]</definedName>
    <definedName name="QUINDIO">[1]!Tabla27[QUINDIO]</definedName>
    <definedName name="REGIONAL">[1]!Tabla37[REGIONAL]</definedName>
    <definedName name="Regionales">[1]!Tabla37[REGIONAL]</definedName>
    <definedName name="RISARALDA">[1]!Tabla28[RISARALDA]</definedName>
    <definedName name="SAN_ANDRES">[1]!Tabla29[SAN_ANDRES]</definedName>
    <definedName name="SANTANDER">[1]!Tabla30[SANTANDER]</definedName>
    <definedName name="sdfasd">[1]DATOS!$AS$38:$AS$40</definedName>
    <definedName name="SEDE_NACIONAL">[1]!Tabla1[SEDE_NACIONAL]</definedName>
    <definedName name="SUCRE">[1]!Tabla31[SUCRE]</definedName>
    <definedName name="Tabla42C">[6]DATOS!$AU$8:$AV$12</definedName>
    <definedName name="Tabla44C">[6]DATOS!$AW$8:$AX$10</definedName>
    <definedName name="_xlnm.Print_Titles" localSheetId="8">'MATRIZ RIESGOS CORRUPCION(FINA)'!$1:$2</definedName>
    <definedName name="_xlnm.Print_Titles" localSheetId="7">'PPC 2021F'!$1:$4</definedName>
    <definedName name="TOLIMA">[1]!Tabla32[TOLIMA]</definedName>
    <definedName name="VALLE">[1]!Tabla33[VALLE]</definedName>
    <definedName name="VAUPES">[1]!Tabla34[VAUPES]</definedName>
    <definedName name="VICHADA">[1]!Tabla35[VICHADA]</definedName>
    <definedName name="ZONA_RIESGOS">[6]DATOS!$BN$2:$BN$21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0" i="18" l="1"/>
  <c r="R59" i="18"/>
  <c r="O8" i="18"/>
  <c r="N59" i="18"/>
  <c r="L26" i="18" l="1"/>
  <c r="R9" i="18"/>
  <c r="R8" i="18"/>
  <c r="N74" i="18"/>
  <c r="I4" i="6"/>
  <c r="J4" i="6" s="1"/>
  <c r="I6" i="6"/>
  <c r="J6" i="6"/>
  <c r="I8" i="6"/>
  <c r="J8" i="6" s="1"/>
  <c r="I10" i="6"/>
  <c r="J10" i="6"/>
  <c r="I12" i="6"/>
  <c r="J12" i="6" s="1"/>
  <c r="R97" i="18"/>
  <c r="Q97" i="18"/>
  <c r="O97" i="18"/>
  <c r="R96" i="18"/>
  <c r="Q96" i="18"/>
  <c r="O96" i="18"/>
  <c r="Q95" i="18"/>
  <c r="O95" i="18"/>
  <c r="R94" i="18"/>
  <c r="Q94" i="18"/>
  <c r="O94" i="18"/>
  <c r="Q93" i="18"/>
  <c r="O93" i="18"/>
  <c r="R92" i="18"/>
  <c r="Q92" i="18"/>
  <c r="O92" i="18"/>
  <c r="Q91" i="18"/>
  <c r="O91" i="18"/>
  <c r="R90" i="18"/>
  <c r="Q90" i="18"/>
  <c r="O90" i="18"/>
  <c r="R89" i="18"/>
  <c r="Q89" i="18"/>
  <c r="O89" i="18"/>
  <c r="R88" i="18"/>
  <c r="Q88" i="18"/>
  <c r="O88" i="18"/>
  <c r="R87" i="18"/>
  <c r="Q87" i="18"/>
  <c r="O87" i="18"/>
  <c r="R86" i="18"/>
  <c r="Q86" i="18"/>
  <c r="O86" i="18"/>
  <c r="O85" i="18"/>
  <c r="N85" i="18"/>
  <c r="R84" i="18"/>
  <c r="Q84" i="18"/>
  <c r="O84" i="18"/>
  <c r="O83" i="18"/>
  <c r="N83" i="18"/>
  <c r="R82" i="18"/>
  <c r="Q82" i="18"/>
  <c r="O82" i="18"/>
  <c r="R81" i="18"/>
  <c r="Q81" i="18"/>
  <c r="O81" i="18"/>
  <c r="R80" i="18"/>
  <c r="Q80" i="18"/>
  <c r="O80" i="18"/>
  <c r="R79" i="18"/>
  <c r="Q79" i="18"/>
  <c r="O79" i="18"/>
  <c r="R78" i="18"/>
  <c r="Q78" i="18"/>
  <c r="O78" i="18"/>
  <c r="R77" i="18"/>
  <c r="Q77" i="18"/>
  <c r="O77" i="18"/>
  <c r="O76" i="18"/>
  <c r="N76" i="18"/>
  <c r="R75" i="18"/>
  <c r="Q75" i="18"/>
  <c r="P75" i="18"/>
  <c r="O75" i="18"/>
  <c r="N75" i="18"/>
  <c r="R74" i="18"/>
  <c r="Q74" i="18"/>
  <c r="R73" i="18"/>
  <c r="Q73" i="18"/>
  <c r="P73" i="18"/>
  <c r="O73" i="18"/>
  <c r="N73" i="18"/>
  <c r="R71" i="18"/>
  <c r="Q71" i="18"/>
  <c r="O71" i="18"/>
  <c r="R70" i="18"/>
  <c r="Q70" i="18"/>
  <c r="O70" i="18"/>
  <c r="N69" i="18"/>
  <c r="R68" i="18"/>
  <c r="Q68" i="18"/>
  <c r="O68" i="18"/>
  <c r="N67" i="18"/>
  <c r="R66" i="18"/>
  <c r="Q66" i="18"/>
  <c r="O66" i="18"/>
  <c r="Q65" i="18"/>
  <c r="N65" i="18"/>
  <c r="R64" i="18"/>
  <c r="Q64" i="18"/>
  <c r="O64" i="18"/>
  <c r="N63" i="18"/>
  <c r="R62" i="18"/>
  <c r="Q62" i="18"/>
  <c r="O62" i="18"/>
  <c r="N61" i="18"/>
  <c r="Q60" i="18"/>
  <c r="P60" i="18"/>
  <c r="O60" i="18"/>
  <c r="N60" i="18"/>
  <c r="Q59" i="18"/>
  <c r="R58" i="18"/>
  <c r="Q58" i="18"/>
  <c r="P58" i="18"/>
  <c r="O58" i="18"/>
  <c r="N58" i="18"/>
  <c r="R56" i="18"/>
  <c r="Q56" i="18"/>
  <c r="O56" i="18"/>
  <c r="R55" i="18"/>
  <c r="Q55" i="18"/>
  <c r="O55" i="18"/>
  <c r="R54" i="18"/>
  <c r="Q54" i="18"/>
  <c r="O54" i="18"/>
  <c r="R53" i="18"/>
  <c r="Q53" i="18"/>
  <c r="O53" i="18"/>
  <c r="R52" i="18"/>
  <c r="Q52" i="18"/>
  <c r="O52" i="18"/>
  <c r="R51" i="18"/>
  <c r="Q51" i="18"/>
  <c r="O51" i="18"/>
  <c r="Q50" i="18"/>
  <c r="P50" i="18"/>
  <c r="O50" i="18"/>
  <c r="N50" i="18"/>
  <c r="R49" i="18"/>
  <c r="Q49" i="18"/>
  <c r="O49" i="18"/>
  <c r="R48" i="18"/>
  <c r="Q48" i="18"/>
  <c r="O48" i="18"/>
  <c r="Q47" i="18"/>
  <c r="P47" i="18"/>
  <c r="O47" i="18"/>
  <c r="N47" i="18"/>
  <c r="R46" i="18"/>
  <c r="Q46" i="18"/>
  <c r="O46" i="18"/>
  <c r="R45" i="18"/>
  <c r="Q45" i="18"/>
  <c r="O45" i="18"/>
  <c r="Q44" i="18"/>
  <c r="P44" i="18"/>
  <c r="O44" i="18"/>
  <c r="N44" i="18"/>
  <c r="R43" i="18"/>
  <c r="Q43" i="18"/>
  <c r="O43" i="18"/>
  <c r="R42" i="18"/>
  <c r="Q42" i="18"/>
  <c r="O42" i="18"/>
  <c r="Q41" i="18"/>
  <c r="P41" i="18"/>
  <c r="O41" i="18"/>
  <c r="N41" i="18"/>
  <c r="R40" i="18"/>
  <c r="Q40" i="18"/>
  <c r="O40" i="18"/>
  <c r="R39" i="18"/>
  <c r="Q39" i="18"/>
  <c r="O39" i="18"/>
  <c r="R38" i="18"/>
  <c r="Q38" i="18"/>
  <c r="O38" i="18"/>
  <c r="R37" i="18"/>
  <c r="Q37" i="18"/>
  <c r="O37" i="18"/>
  <c r="R36" i="18"/>
  <c r="Q36" i="18"/>
  <c r="O36" i="18"/>
  <c r="R35" i="18"/>
  <c r="Q35" i="18"/>
  <c r="O35" i="18"/>
  <c r="R34" i="18"/>
  <c r="Q34" i="18"/>
  <c r="O34" i="18"/>
  <c r="R33" i="18"/>
  <c r="Q33" i="18"/>
  <c r="O33" i="18"/>
  <c r="R32" i="18"/>
  <c r="Q32" i="18"/>
  <c r="O32" i="18"/>
  <c r="Q31" i="18"/>
  <c r="N31" i="18"/>
  <c r="P30" i="18"/>
  <c r="O30" i="18"/>
  <c r="N30" i="18"/>
  <c r="R29" i="18"/>
  <c r="Q29" i="18"/>
  <c r="O29" i="18"/>
  <c r="N29" i="18"/>
  <c r="N28" i="18"/>
  <c r="R26" i="18"/>
  <c r="Q26" i="18"/>
  <c r="O26" i="18"/>
  <c r="R25" i="18"/>
  <c r="Q25" i="18"/>
  <c r="O25" i="18"/>
  <c r="O24" i="18"/>
  <c r="N24" i="18"/>
  <c r="R23" i="18"/>
  <c r="Q23" i="18"/>
  <c r="O23" i="18"/>
  <c r="R22" i="18"/>
  <c r="Q22" i="18"/>
  <c r="O22" i="18"/>
  <c r="R21" i="18"/>
  <c r="Q21" i="18"/>
  <c r="O21" i="18"/>
  <c r="R20" i="18"/>
  <c r="Q20" i="18"/>
  <c r="O20" i="18"/>
  <c r="O19" i="18"/>
  <c r="N19" i="18"/>
  <c r="R18" i="18"/>
  <c r="Q18" i="18"/>
  <c r="O18" i="18"/>
  <c r="R17" i="18"/>
  <c r="Q17" i="18"/>
  <c r="O17" i="18"/>
  <c r="P16" i="18"/>
  <c r="O16" i="18"/>
  <c r="N16" i="18"/>
  <c r="R15" i="18"/>
  <c r="Q15" i="18"/>
  <c r="O15" i="18"/>
  <c r="R14" i="18"/>
  <c r="Q14" i="18"/>
  <c r="O14" i="18"/>
  <c r="R13" i="18"/>
  <c r="Q13" i="18"/>
  <c r="O13" i="18"/>
  <c r="P12" i="18"/>
  <c r="O12" i="18"/>
  <c r="N12" i="18"/>
  <c r="R11" i="18"/>
  <c r="Q11" i="18"/>
  <c r="O11" i="18"/>
  <c r="P10" i="18"/>
  <c r="O10" i="18"/>
  <c r="N10" i="18"/>
  <c r="Q9" i="18"/>
  <c r="P9" i="18"/>
  <c r="O9" i="18"/>
  <c r="N9" i="18"/>
  <c r="Q8" i="18"/>
  <c r="N8" i="18"/>
  <c r="R7" i="18"/>
  <c r="Q7" i="18"/>
  <c r="P7" i="18"/>
  <c r="O7" i="18"/>
  <c r="N7" i="18"/>
  <c r="AW25" i="45" l="1"/>
  <c r="AD25" i="45"/>
  <c r="AW24" i="45"/>
  <c r="AD24" i="45"/>
  <c r="AW23" i="45"/>
  <c r="AD23" i="45"/>
  <c r="AW22" i="45"/>
  <c r="AD22" i="45"/>
  <c r="AW21" i="45"/>
  <c r="AD21" i="45"/>
  <c r="AW20" i="45"/>
  <c r="AD20" i="45"/>
  <c r="AW19" i="45"/>
  <c r="AD19" i="45"/>
  <c r="AW18" i="45"/>
  <c r="AD18" i="45"/>
  <c r="AW17" i="45"/>
  <c r="AD17" i="45"/>
  <c r="BR16" i="45"/>
  <c r="BP16" i="45"/>
  <c r="AY16" i="45"/>
  <c r="AW16" i="45"/>
  <c r="AF16" i="45"/>
  <c r="AD16" i="45"/>
  <c r="AW15" i="45"/>
  <c r="AD15" i="45"/>
  <c r="AW14" i="45"/>
  <c r="AD14" i="45"/>
  <c r="AW13" i="45"/>
  <c r="AD13" i="45"/>
  <c r="BR12" i="45"/>
  <c r="BP12" i="45"/>
  <c r="AY12" i="45"/>
  <c r="AW12" i="45"/>
  <c r="AD12" i="45"/>
  <c r="BR11" i="45"/>
  <c r="BP11" i="45"/>
  <c r="AY11" i="45"/>
  <c r="AW11" i="45"/>
  <c r="AF11" i="45"/>
  <c r="AD11" i="45"/>
  <c r="BR10" i="45"/>
  <c r="BP10" i="45"/>
  <c r="AY10" i="45"/>
  <c r="AW10" i="45"/>
  <c r="AD10" i="45"/>
  <c r="BR9" i="45"/>
  <c r="BP9" i="45"/>
  <c r="AW9" i="45"/>
  <c r="AD9" i="45"/>
  <c r="AW8" i="45"/>
  <c r="AD8" i="45"/>
  <c r="BR7" i="45"/>
  <c r="BP7" i="45"/>
  <c r="AY7" i="45"/>
  <c r="AF7" i="45"/>
  <c r="AD7" i="45"/>
  <c r="AW6" i="45"/>
  <c r="AD6" i="45"/>
  <c r="BR5" i="45"/>
  <c r="BP5" i="45"/>
  <c r="AY5" i="45"/>
  <c r="AW5" i="45"/>
  <c r="AF5" i="45"/>
  <c r="AD5" i="45"/>
  <c r="U18" i="1" l="1"/>
  <c r="V18" i="1" s="1"/>
  <c r="U13" i="1"/>
  <c r="V13" i="1" s="1"/>
  <c r="U10" i="1"/>
  <c r="V10" i="1" s="1"/>
  <c r="U6" i="1"/>
  <c r="V6" i="1" s="1"/>
  <c r="U4" i="1"/>
  <c r="V4" i="1" s="1"/>
  <c r="O18" i="1"/>
  <c r="P18" i="1" s="1"/>
  <c r="O13" i="1"/>
  <c r="P13" i="1" s="1"/>
  <c r="O10" i="1"/>
  <c r="P10" i="1" s="1"/>
  <c r="O6" i="1"/>
  <c r="P6" i="1" s="1"/>
  <c r="O4" i="1"/>
  <c r="P4" i="1" s="1"/>
  <c r="I93" i="18"/>
  <c r="I95" i="18"/>
  <c r="K95" i="18"/>
  <c r="I96" i="18"/>
  <c r="K96" i="18"/>
  <c r="L96" i="18"/>
  <c r="I97" i="18"/>
  <c r="K97" i="18"/>
  <c r="L97" i="18"/>
  <c r="K93" i="18"/>
  <c r="I94" i="18"/>
  <c r="K94" i="18"/>
  <c r="L94" i="18"/>
  <c r="L92" i="18"/>
  <c r="K92" i="18"/>
  <c r="I92" i="18"/>
  <c r="K91" i="18"/>
  <c r="I91" i="18"/>
  <c r="H59" i="18"/>
  <c r="L56" i="18"/>
  <c r="K56" i="18"/>
  <c r="I56" i="18"/>
  <c r="I18" i="1" l="1"/>
  <c r="J18" i="1" s="1"/>
  <c r="I13" i="1"/>
  <c r="J13" i="1" s="1"/>
  <c r="I10" i="1"/>
  <c r="J10" i="1" s="1"/>
  <c r="I6" i="1"/>
  <c r="J6" i="1" s="1"/>
  <c r="I4" i="1"/>
  <c r="J4" i="1" s="1"/>
  <c r="I23" i="7" l="1"/>
  <c r="J23" i="7" s="1"/>
  <c r="I21" i="7"/>
  <c r="J21" i="7" s="1"/>
  <c r="J19" i="7"/>
  <c r="I13" i="7"/>
  <c r="I11" i="7" s="1"/>
  <c r="J11" i="7" s="1"/>
  <c r="J13" i="7" l="1"/>
  <c r="AA15" i="4" l="1"/>
  <c r="AB15" i="4" s="1"/>
  <c r="U23" i="5"/>
  <c r="V23" i="5" s="1"/>
  <c r="U20" i="5"/>
  <c r="V20" i="5" s="1"/>
  <c r="U17" i="5"/>
  <c r="V17" i="5" s="1"/>
  <c r="U14" i="5"/>
  <c r="V14" i="5" s="1"/>
  <c r="U4" i="5"/>
  <c r="V4" i="5" s="1"/>
  <c r="U12" i="6"/>
  <c r="V12" i="6" s="1"/>
  <c r="U10" i="6"/>
  <c r="V10" i="6" s="1"/>
  <c r="U8" i="6"/>
  <c r="V8" i="6" s="1"/>
  <c r="U6" i="6"/>
  <c r="V6" i="6" s="1"/>
  <c r="U4" i="6"/>
  <c r="V4" i="6" s="1"/>
  <c r="V23" i="7"/>
  <c r="U21" i="7"/>
  <c r="V21" i="7" s="1"/>
  <c r="U19" i="7"/>
  <c r="V19" i="7" s="1"/>
  <c r="U13" i="7"/>
  <c r="V13" i="7" s="1"/>
  <c r="U11" i="7"/>
  <c r="V11" i="7" s="1"/>
  <c r="U4" i="7"/>
  <c r="V4" i="7" s="1"/>
  <c r="F56" i="18" l="1"/>
  <c r="E56" i="18"/>
  <c r="D56" i="18"/>
  <c r="C56" i="18"/>
  <c r="B56" i="18"/>
  <c r="A56" i="18"/>
  <c r="F55" i="18"/>
  <c r="E55" i="18"/>
  <c r="D55" i="18"/>
  <c r="C55" i="18"/>
  <c r="B55" i="18"/>
  <c r="A55" i="18"/>
  <c r="F54" i="18"/>
  <c r="E54" i="18"/>
  <c r="D54" i="18"/>
  <c r="C54" i="18"/>
  <c r="B54" i="18"/>
  <c r="A54" i="18"/>
  <c r="F53" i="18"/>
  <c r="E53" i="18"/>
  <c r="D53" i="18"/>
  <c r="C53" i="18"/>
  <c r="B53" i="18"/>
  <c r="A53" i="18"/>
  <c r="F52" i="18"/>
  <c r="E52" i="18"/>
  <c r="D52" i="18"/>
  <c r="C52" i="18"/>
  <c r="B52" i="18"/>
  <c r="A52" i="18"/>
  <c r="F51" i="18"/>
  <c r="E51" i="18"/>
  <c r="D51" i="18"/>
  <c r="C51" i="18"/>
  <c r="B51" i="18"/>
  <c r="A51" i="18"/>
  <c r="C50" i="18"/>
  <c r="A50" i="18"/>
  <c r="F49" i="18"/>
  <c r="E49" i="18"/>
  <c r="D49" i="18"/>
  <c r="C49" i="18"/>
  <c r="B49" i="18"/>
  <c r="A49" i="18"/>
  <c r="F48" i="18"/>
  <c r="E48" i="18"/>
  <c r="D48" i="18"/>
  <c r="C48" i="18"/>
  <c r="B48" i="18"/>
  <c r="A48" i="18"/>
  <c r="C47" i="18"/>
  <c r="B47" i="18"/>
  <c r="A47" i="18"/>
  <c r="F46" i="18"/>
  <c r="E46" i="18"/>
  <c r="D46" i="18"/>
  <c r="C46" i="18"/>
  <c r="B46" i="18"/>
  <c r="A46" i="18"/>
  <c r="F45" i="18"/>
  <c r="E45" i="18"/>
  <c r="D45" i="18"/>
  <c r="C45" i="18"/>
  <c r="B45" i="18"/>
  <c r="A45" i="18"/>
  <c r="C44" i="18"/>
  <c r="A44" i="18"/>
  <c r="F43" i="18"/>
  <c r="E43" i="18"/>
  <c r="D43" i="18"/>
  <c r="C43" i="18"/>
  <c r="B43" i="18"/>
  <c r="A43" i="18"/>
  <c r="F42" i="18"/>
  <c r="E42" i="18"/>
  <c r="D42" i="18"/>
  <c r="C42" i="18"/>
  <c r="B42" i="18"/>
  <c r="A42" i="18"/>
  <c r="C41" i="18"/>
  <c r="A41" i="18"/>
  <c r="F40" i="18"/>
  <c r="E40" i="18"/>
  <c r="D40" i="18"/>
  <c r="C40" i="18"/>
  <c r="B40" i="18"/>
  <c r="A40" i="18"/>
  <c r="F39" i="18"/>
  <c r="E39" i="18"/>
  <c r="D39" i="18"/>
  <c r="C39" i="18"/>
  <c r="B39" i="18"/>
  <c r="A39" i="18"/>
  <c r="F38" i="18"/>
  <c r="E38" i="18"/>
  <c r="D38" i="18"/>
  <c r="C38" i="18"/>
  <c r="B38" i="18"/>
  <c r="A38" i="18"/>
  <c r="F37" i="18"/>
  <c r="E37" i="18"/>
  <c r="D37" i="18"/>
  <c r="C37" i="18"/>
  <c r="B37" i="18"/>
  <c r="A37" i="18"/>
  <c r="F36" i="18"/>
  <c r="E36" i="18"/>
  <c r="D36" i="18"/>
  <c r="C36" i="18"/>
  <c r="B36" i="18"/>
  <c r="A36" i="18"/>
  <c r="F35" i="18"/>
  <c r="E35" i="18"/>
  <c r="D35" i="18"/>
  <c r="C35" i="18"/>
  <c r="B35" i="18"/>
  <c r="A35" i="18"/>
  <c r="F34" i="18"/>
  <c r="E34" i="18"/>
  <c r="D34" i="18"/>
  <c r="C34" i="18"/>
  <c r="B34" i="18"/>
  <c r="A34" i="18"/>
  <c r="F33" i="18"/>
  <c r="E33" i="18"/>
  <c r="D33" i="18"/>
  <c r="C33" i="18"/>
  <c r="B33" i="18"/>
  <c r="A33" i="18"/>
  <c r="F32" i="18"/>
  <c r="E32" i="18"/>
  <c r="D32" i="18"/>
  <c r="C32" i="18"/>
  <c r="B32" i="18"/>
  <c r="A32" i="18"/>
  <c r="F31" i="18"/>
  <c r="E31" i="18"/>
  <c r="D31" i="18"/>
  <c r="C31" i="18"/>
  <c r="B31" i="18"/>
  <c r="A31" i="18"/>
  <c r="F30" i="18"/>
  <c r="E30" i="18"/>
  <c r="D30" i="18"/>
  <c r="C30" i="18"/>
  <c r="B30" i="18"/>
  <c r="A30" i="18"/>
  <c r="B29" i="18"/>
  <c r="A29" i="18"/>
  <c r="A28" i="18"/>
  <c r="H28" i="18"/>
  <c r="H29" i="18"/>
  <c r="I29" i="18"/>
  <c r="K29" i="18"/>
  <c r="L29" i="18"/>
  <c r="H30" i="18"/>
  <c r="I30" i="18"/>
  <c r="J30" i="18"/>
  <c r="H31" i="18"/>
  <c r="K31" i="18"/>
  <c r="I32" i="18"/>
  <c r="K32" i="18"/>
  <c r="L32" i="18"/>
  <c r="I33" i="18"/>
  <c r="K33" i="18"/>
  <c r="L33" i="18"/>
  <c r="I34" i="18"/>
  <c r="K34" i="18"/>
  <c r="L34" i="18"/>
  <c r="I35" i="18"/>
  <c r="K35" i="18"/>
  <c r="L35" i="18"/>
  <c r="I36" i="18"/>
  <c r="K36" i="18"/>
  <c r="L36" i="18"/>
  <c r="I37" i="18"/>
  <c r="K37" i="18"/>
  <c r="L37" i="18"/>
  <c r="I38" i="18"/>
  <c r="K38" i="18"/>
  <c r="L38" i="18"/>
  <c r="I39" i="18"/>
  <c r="K39" i="18"/>
  <c r="L39" i="18"/>
  <c r="I40" i="18"/>
  <c r="K40" i="18"/>
  <c r="L40" i="18"/>
  <c r="H41" i="18"/>
  <c r="K41" i="18"/>
  <c r="I42" i="18"/>
  <c r="K42" i="18"/>
  <c r="L42" i="18"/>
  <c r="I43" i="18"/>
  <c r="K43" i="18"/>
  <c r="L43" i="18"/>
  <c r="H44" i="18"/>
  <c r="K44" i="18"/>
  <c r="I45" i="18"/>
  <c r="K45" i="18"/>
  <c r="L45" i="18"/>
  <c r="I46" i="18"/>
  <c r="K46" i="18"/>
  <c r="L46" i="18"/>
  <c r="H47" i="18"/>
  <c r="K47" i="18"/>
  <c r="I48" i="18"/>
  <c r="K48" i="18"/>
  <c r="L48" i="18"/>
  <c r="I49" i="18"/>
  <c r="K49" i="18"/>
  <c r="L49" i="18"/>
  <c r="H50" i="18"/>
  <c r="K50" i="18"/>
  <c r="I51" i="18"/>
  <c r="K51" i="18"/>
  <c r="L51" i="18"/>
  <c r="I52" i="18"/>
  <c r="K52" i="18"/>
  <c r="L52" i="18"/>
  <c r="I53" i="18"/>
  <c r="K53" i="18"/>
  <c r="L53" i="18"/>
  <c r="I54" i="18"/>
  <c r="K54" i="18"/>
  <c r="L54" i="18"/>
  <c r="I55" i="18"/>
  <c r="K55" i="18"/>
  <c r="L55" i="18"/>
  <c r="O23" i="5" l="1"/>
  <c r="O20" i="5"/>
  <c r="O17" i="5"/>
  <c r="O14" i="5"/>
  <c r="O4" i="5"/>
  <c r="O31" i="18" s="1"/>
  <c r="P14" i="5" l="1"/>
  <c r="P17" i="5"/>
  <c r="P20" i="5"/>
  <c r="P4" i="5"/>
  <c r="P31" i="18" s="1"/>
  <c r="P23" i="5"/>
  <c r="P23" i="7"/>
  <c r="O21" i="7"/>
  <c r="O19" i="7"/>
  <c r="O13" i="7"/>
  <c r="O11" i="7"/>
  <c r="O4" i="7"/>
  <c r="O12" i="6"/>
  <c r="O69" i="18" s="1"/>
  <c r="O10" i="6"/>
  <c r="O67" i="18" s="1"/>
  <c r="O8" i="6"/>
  <c r="O65" i="18" s="1"/>
  <c r="O6" i="6"/>
  <c r="O63" i="18" s="1"/>
  <c r="O4" i="6"/>
  <c r="O61" i="18" s="1"/>
  <c r="V15" i="4"/>
  <c r="P6" i="6" l="1"/>
  <c r="P63" i="18" s="1"/>
  <c r="P4" i="7"/>
  <c r="P21" i="7"/>
  <c r="P8" i="6"/>
  <c r="P65" i="18" s="1"/>
  <c r="P11" i="7"/>
  <c r="P10" i="6"/>
  <c r="P67" i="18" s="1"/>
  <c r="P13" i="7"/>
  <c r="P4" i="6"/>
  <c r="P61" i="18" s="1"/>
  <c r="P12" i="6"/>
  <c r="P69" i="18" s="1"/>
  <c r="P19" i="7"/>
  <c r="L79" i="18"/>
  <c r="I84" i="18"/>
  <c r="A74" i="18" l="1"/>
  <c r="B74" i="18"/>
  <c r="C74" i="18"/>
  <c r="D74" i="18"/>
  <c r="E74" i="18"/>
  <c r="F74" i="18"/>
  <c r="G74" i="18"/>
  <c r="H74" i="18"/>
  <c r="K74" i="18"/>
  <c r="L74" i="18"/>
  <c r="A75" i="18"/>
  <c r="B75" i="18"/>
  <c r="C75" i="18"/>
  <c r="D75" i="18"/>
  <c r="E75" i="18"/>
  <c r="F75" i="18"/>
  <c r="G75" i="18"/>
  <c r="H75" i="18"/>
  <c r="I75" i="18"/>
  <c r="J75" i="18"/>
  <c r="K75" i="18"/>
  <c r="L75" i="18"/>
  <c r="A76" i="18"/>
  <c r="B76" i="18"/>
  <c r="C76" i="18"/>
  <c r="G76" i="18"/>
  <c r="H76" i="18"/>
  <c r="A77" i="18"/>
  <c r="B77" i="18"/>
  <c r="C77" i="18"/>
  <c r="D77" i="18"/>
  <c r="E77" i="18"/>
  <c r="F77" i="18"/>
  <c r="G77" i="18"/>
  <c r="I77" i="18"/>
  <c r="K77" i="18"/>
  <c r="L77" i="18"/>
  <c r="A78" i="18"/>
  <c r="B78" i="18"/>
  <c r="C78" i="18"/>
  <c r="D78" i="18"/>
  <c r="E78" i="18"/>
  <c r="F78" i="18"/>
  <c r="G78" i="18"/>
  <c r="I78" i="18"/>
  <c r="K78" i="18"/>
  <c r="L78" i="18"/>
  <c r="A79" i="18"/>
  <c r="B79" i="18"/>
  <c r="C79" i="18"/>
  <c r="D79" i="18"/>
  <c r="E79" i="18"/>
  <c r="F79" i="18"/>
  <c r="G79" i="18"/>
  <c r="I79" i="18"/>
  <c r="K79" i="18"/>
  <c r="A80" i="18"/>
  <c r="B80" i="18"/>
  <c r="C80" i="18"/>
  <c r="D80" i="18"/>
  <c r="E80" i="18"/>
  <c r="F80" i="18"/>
  <c r="G80" i="18"/>
  <c r="I80" i="18"/>
  <c r="K80" i="18"/>
  <c r="L80" i="18"/>
  <c r="A81" i="18"/>
  <c r="B81" i="18"/>
  <c r="C81" i="18"/>
  <c r="D81" i="18"/>
  <c r="E81" i="18"/>
  <c r="F81" i="18"/>
  <c r="G81" i="18"/>
  <c r="I81" i="18"/>
  <c r="K81" i="18"/>
  <c r="L81" i="18"/>
  <c r="A82" i="18"/>
  <c r="B82" i="18"/>
  <c r="C82" i="18"/>
  <c r="D82" i="18"/>
  <c r="E82" i="18"/>
  <c r="F82" i="18"/>
  <c r="G82" i="18"/>
  <c r="I82" i="18"/>
  <c r="K82" i="18"/>
  <c r="L82" i="18"/>
  <c r="A83" i="18"/>
  <c r="C83" i="18"/>
  <c r="G83" i="18"/>
  <c r="H83" i="18"/>
  <c r="A84" i="18"/>
  <c r="B84" i="18"/>
  <c r="C84" i="18"/>
  <c r="D84" i="18"/>
  <c r="E84" i="18"/>
  <c r="F84" i="18"/>
  <c r="G84" i="18"/>
  <c r="K84" i="18"/>
  <c r="L84" i="18"/>
  <c r="A85" i="18"/>
  <c r="C85" i="18"/>
  <c r="G85" i="18"/>
  <c r="H85" i="18"/>
  <c r="A86" i="18"/>
  <c r="B86" i="18"/>
  <c r="C86" i="18"/>
  <c r="D86" i="18"/>
  <c r="E86" i="18"/>
  <c r="F86" i="18"/>
  <c r="G86" i="18"/>
  <c r="I86" i="18"/>
  <c r="K86" i="18"/>
  <c r="L86" i="18"/>
  <c r="A87" i="18"/>
  <c r="B87" i="18"/>
  <c r="C87" i="18"/>
  <c r="D87" i="18"/>
  <c r="E87" i="18"/>
  <c r="F87" i="18"/>
  <c r="G87" i="18"/>
  <c r="I87" i="18"/>
  <c r="K87" i="18"/>
  <c r="L87" i="18"/>
  <c r="A88" i="18"/>
  <c r="B88" i="18"/>
  <c r="C88" i="18"/>
  <c r="D88" i="18"/>
  <c r="E88" i="18"/>
  <c r="F88" i="18"/>
  <c r="G88" i="18"/>
  <c r="I88" i="18"/>
  <c r="K88" i="18"/>
  <c r="L88" i="18"/>
  <c r="A89" i="18"/>
  <c r="B89" i="18"/>
  <c r="C89" i="18"/>
  <c r="D89" i="18"/>
  <c r="E89" i="18"/>
  <c r="F89" i="18"/>
  <c r="G89" i="18"/>
  <c r="I89" i="18"/>
  <c r="K89" i="18"/>
  <c r="L89" i="18"/>
  <c r="A90" i="18"/>
  <c r="B90" i="18"/>
  <c r="C90" i="18"/>
  <c r="D90" i="18"/>
  <c r="E90" i="18"/>
  <c r="F90" i="18"/>
  <c r="G90" i="18"/>
  <c r="I90" i="18"/>
  <c r="K90" i="18"/>
  <c r="L90" i="18"/>
  <c r="A91" i="18"/>
  <c r="C91" i="18"/>
  <c r="G91" i="18"/>
  <c r="A92" i="18"/>
  <c r="B92" i="18"/>
  <c r="C92" i="18"/>
  <c r="D92" i="18"/>
  <c r="E92" i="18"/>
  <c r="F92" i="18"/>
  <c r="G92" i="18"/>
  <c r="A93" i="18"/>
  <c r="C93" i="18"/>
  <c r="G93" i="18"/>
  <c r="A94" i="18"/>
  <c r="B94" i="18"/>
  <c r="C94" i="18"/>
  <c r="D94" i="18"/>
  <c r="E94" i="18"/>
  <c r="F94" i="18"/>
  <c r="G94" i="18"/>
  <c r="A95" i="18"/>
  <c r="C95" i="18"/>
  <c r="G95" i="18"/>
  <c r="A96" i="18"/>
  <c r="B96" i="18"/>
  <c r="C96" i="18"/>
  <c r="D96" i="18"/>
  <c r="E96" i="18"/>
  <c r="F96" i="18"/>
  <c r="G96" i="18"/>
  <c r="A97" i="18"/>
  <c r="B97" i="18"/>
  <c r="C97" i="18"/>
  <c r="D97" i="18"/>
  <c r="E97" i="18"/>
  <c r="F97" i="18"/>
  <c r="G97" i="18"/>
  <c r="L73" i="18"/>
  <c r="K73" i="18"/>
  <c r="J73" i="18"/>
  <c r="I73" i="18"/>
  <c r="H73" i="18"/>
  <c r="G73" i="18"/>
  <c r="F73" i="18"/>
  <c r="E73" i="18"/>
  <c r="D73" i="18"/>
  <c r="C73" i="18"/>
  <c r="B73" i="18"/>
  <c r="A73" i="18"/>
  <c r="H19" i="18"/>
  <c r="H16" i="18"/>
  <c r="H12" i="18"/>
  <c r="A59" i="18"/>
  <c r="B59" i="18"/>
  <c r="C59" i="18"/>
  <c r="D59" i="18"/>
  <c r="E59" i="18"/>
  <c r="F59" i="18"/>
  <c r="K59" i="18"/>
  <c r="L59" i="18"/>
  <c r="A60" i="18"/>
  <c r="B60" i="18"/>
  <c r="C60" i="18"/>
  <c r="D60" i="18"/>
  <c r="E60" i="18"/>
  <c r="F60" i="18"/>
  <c r="H60" i="18"/>
  <c r="I60" i="18"/>
  <c r="J60" i="18"/>
  <c r="K60" i="18"/>
  <c r="L60" i="18"/>
  <c r="A61" i="18"/>
  <c r="C61" i="18"/>
  <c r="H61" i="18"/>
  <c r="A62" i="18"/>
  <c r="B62" i="18"/>
  <c r="C62" i="18"/>
  <c r="D62" i="18"/>
  <c r="E62" i="18"/>
  <c r="F62" i="18"/>
  <c r="I62" i="18"/>
  <c r="K62" i="18"/>
  <c r="L62" i="18"/>
  <c r="A63" i="18"/>
  <c r="B63" i="18"/>
  <c r="C63" i="18"/>
  <c r="H63" i="18"/>
  <c r="A64" i="18"/>
  <c r="B64" i="18"/>
  <c r="C64" i="18"/>
  <c r="D64" i="18"/>
  <c r="E64" i="18"/>
  <c r="F64" i="18"/>
  <c r="I64" i="18"/>
  <c r="K64" i="18"/>
  <c r="L64" i="18"/>
  <c r="A65" i="18"/>
  <c r="C65" i="18"/>
  <c r="H65" i="18"/>
  <c r="K65" i="18"/>
  <c r="A66" i="18"/>
  <c r="B66" i="18"/>
  <c r="C66" i="18"/>
  <c r="D66" i="18"/>
  <c r="E66" i="18"/>
  <c r="F66" i="18"/>
  <c r="I66" i="18"/>
  <c r="K66" i="18"/>
  <c r="L66" i="18"/>
  <c r="A67" i="18"/>
  <c r="C67" i="18"/>
  <c r="H67" i="18"/>
  <c r="A68" i="18"/>
  <c r="B68" i="18"/>
  <c r="C68" i="18"/>
  <c r="D68" i="18"/>
  <c r="E68" i="18"/>
  <c r="F68" i="18"/>
  <c r="I68" i="18"/>
  <c r="K68" i="18"/>
  <c r="L68" i="18"/>
  <c r="A69" i="18"/>
  <c r="C69" i="18"/>
  <c r="H69" i="18"/>
  <c r="A70" i="18"/>
  <c r="B70" i="18"/>
  <c r="C70" i="18"/>
  <c r="D70" i="18"/>
  <c r="E70" i="18"/>
  <c r="F70" i="18"/>
  <c r="I70" i="18"/>
  <c r="K70" i="18"/>
  <c r="L70" i="18"/>
  <c r="A71" i="18"/>
  <c r="B71" i="18"/>
  <c r="C71" i="18"/>
  <c r="D71" i="18"/>
  <c r="E71" i="18"/>
  <c r="F71" i="18"/>
  <c r="I71" i="18"/>
  <c r="K71" i="18"/>
  <c r="L71" i="18"/>
  <c r="L58" i="18"/>
  <c r="K58" i="18"/>
  <c r="J58" i="18"/>
  <c r="I58" i="18"/>
  <c r="H58" i="18"/>
  <c r="F58" i="18"/>
  <c r="E58" i="18"/>
  <c r="D58" i="18"/>
  <c r="C58" i="18"/>
  <c r="B58" i="18"/>
  <c r="A58" i="18"/>
  <c r="K26" i="18" l="1"/>
  <c r="I26" i="18"/>
  <c r="F26" i="18"/>
  <c r="E26" i="18"/>
  <c r="D26" i="18"/>
  <c r="C26" i="18"/>
  <c r="B26" i="18"/>
  <c r="A26" i="18"/>
  <c r="L25" i="18"/>
  <c r="K25" i="18"/>
  <c r="I25" i="18"/>
  <c r="F25" i="18"/>
  <c r="E25" i="18"/>
  <c r="D25" i="18"/>
  <c r="C25" i="18"/>
  <c r="B25" i="18"/>
  <c r="A25" i="18"/>
  <c r="H24" i="18"/>
  <c r="F24" i="18"/>
  <c r="E24" i="18"/>
  <c r="D24" i="18"/>
  <c r="C24" i="18"/>
  <c r="B24" i="18"/>
  <c r="A24" i="18"/>
  <c r="L23" i="18"/>
  <c r="K23" i="18"/>
  <c r="I23" i="18"/>
  <c r="F23" i="18"/>
  <c r="E23" i="18"/>
  <c r="D23" i="18"/>
  <c r="C23" i="18"/>
  <c r="B23" i="18"/>
  <c r="A23" i="18"/>
  <c r="L22" i="18"/>
  <c r="K22" i="18"/>
  <c r="I22" i="18"/>
  <c r="F22" i="18"/>
  <c r="E22" i="18"/>
  <c r="D22" i="18"/>
  <c r="C22" i="18"/>
  <c r="B22" i="18"/>
  <c r="A22" i="18"/>
  <c r="L21" i="18"/>
  <c r="K21" i="18"/>
  <c r="I21" i="18"/>
  <c r="F21" i="18"/>
  <c r="E21" i="18"/>
  <c r="D21" i="18"/>
  <c r="C21" i="18"/>
  <c r="B21" i="18"/>
  <c r="A21" i="18"/>
  <c r="L20" i="18"/>
  <c r="K20" i="18"/>
  <c r="I20" i="18"/>
  <c r="F20" i="18"/>
  <c r="E20" i="18"/>
  <c r="D20" i="18"/>
  <c r="C20" i="18"/>
  <c r="B20" i="18"/>
  <c r="A20" i="18"/>
  <c r="F19" i="18"/>
  <c r="E19" i="18"/>
  <c r="D19" i="18"/>
  <c r="C19" i="18"/>
  <c r="B19" i="18"/>
  <c r="A19" i="18"/>
  <c r="L18" i="18"/>
  <c r="K18" i="18"/>
  <c r="I18" i="18"/>
  <c r="F18" i="18"/>
  <c r="E18" i="18"/>
  <c r="D18" i="18"/>
  <c r="C18" i="18"/>
  <c r="B18" i="18"/>
  <c r="A18" i="18"/>
  <c r="L17" i="18"/>
  <c r="K17" i="18"/>
  <c r="I17" i="18"/>
  <c r="F17" i="18"/>
  <c r="E17" i="18"/>
  <c r="D17" i="18"/>
  <c r="C17" i="18"/>
  <c r="B17" i="18"/>
  <c r="A17" i="18"/>
  <c r="F16" i="18"/>
  <c r="E16" i="18"/>
  <c r="D16" i="18"/>
  <c r="C16" i="18"/>
  <c r="A16" i="18"/>
  <c r="L15" i="18"/>
  <c r="K15" i="18"/>
  <c r="I15" i="18"/>
  <c r="F15" i="18"/>
  <c r="E15" i="18"/>
  <c r="D15" i="18"/>
  <c r="C15" i="18"/>
  <c r="B15" i="18"/>
  <c r="A15" i="18"/>
  <c r="L14" i="18"/>
  <c r="K14" i="18"/>
  <c r="I14" i="18"/>
  <c r="F14" i="18"/>
  <c r="E14" i="18"/>
  <c r="D14" i="18"/>
  <c r="C14" i="18"/>
  <c r="B14" i="18"/>
  <c r="A14" i="18"/>
  <c r="L13" i="18"/>
  <c r="K13" i="18"/>
  <c r="I13" i="18"/>
  <c r="F13" i="18"/>
  <c r="E13" i="18"/>
  <c r="D13" i="18"/>
  <c r="C13" i="18"/>
  <c r="B13" i="18"/>
  <c r="A13" i="18"/>
  <c r="F12" i="18"/>
  <c r="E12" i="18"/>
  <c r="D12" i="18"/>
  <c r="C12" i="18"/>
  <c r="A12" i="18"/>
  <c r="L11" i="18"/>
  <c r="K11" i="18"/>
  <c r="I11" i="18"/>
  <c r="F11" i="18"/>
  <c r="E11" i="18"/>
  <c r="D11" i="18"/>
  <c r="C11" i="18"/>
  <c r="B11" i="18"/>
  <c r="A11" i="18"/>
  <c r="H10" i="18"/>
  <c r="F10" i="18"/>
  <c r="E10" i="18"/>
  <c r="D10" i="18"/>
  <c r="C10" i="18"/>
  <c r="A10" i="18"/>
  <c r="L9" i="18"/>
  <c r="K9" i="18"/>
  <c r="J9" i="18"/>
  <c r="I9" i="18"/>
  <c r="H9" i="18"/>
  <c r="F9" i="18"/>
  <c r="E9" i="18"/>
  <c r="D9" i="18"/>
  <c r="C9" i="18"/>
  <c r="B9" i="18"/>
  <c r="A9" i="18"/>
  <c r="L8" i="18"/>
  <c r="K8" i="18"/>
  <c r="I8" i="18"/>
  <c r="H8" i="18"/>
  <c r="A8" i="18"/>
  <c r="L7" i="18"/>
  <c r="K7" i="18"/>
  <c r="J7" i="18"/>
  <c r="I7" i="18"/>
  <c r="H7" i="18"/>
  <c r="F7" i="18"/>
  <c r="E7" i="18"/>
  <c r="D7" i="18"/>
  <c r="C7" i="18"/>
  <c r="B7" i="18"/>
  <c r="A7" i="18"/>
  <c r="I20" i="5" l="1"/>
  <c r="I47" i="18" s="1"/>
  <c r="J20" i="5" l="1"/>
  <c r="J47" i="18" s="1"/>
  <c r="I4" i="7" l="1"/>
  <c r="I85" i="18" l="1"/>
  <c r="J4" i="7"/>
  <c r="I76" i="18"/>
  <c r="I83" i="18"/>
  <c r="I69" i="18"/>
  <c r="I67" i="18"/>
  <c r="I65" i="18"/>
  <c r="I63" i="18"/>
  <c r="I61" i="18"/>
  <c r="I23" i="5"/>
  <c r="I50" i="18" s="1"/>
  <c r="I17" i="5"/>
  <c r="I44" i="18" s="1"/>
  <c r="I14" i="5"/>
  <c r="I41" i="18" s="1"/>
  <c r="I4" i="5"/>
  <c r="I31" i="18" s="1"/>
  <c r="Q15" i="4"/>
  <c r="J14" i="5" l="1"/>
  <c r="J41" i="18" s="1"/>
  <c r="J17" i="5"/>
  <c r="J44" i="18" s="1"/>
  <c r="J23" i="5"/>
  <c r="J50" i="18" s="1"/>
  <c r="J4" i="5"/>
  <c r="J31" i="18" s="1"/>
  <c r="R15" i="4"/>
  <c r="J65" i="18"/>
  <c r="J61" i="18"/>
  <c r="J69" i="18"/>
  <c r="J63" i="18"/>
  <c r="J67" i="18"/>
  <c r="I24" i="18"/>
  <c r="I19" i="18"/>
  <c r="I10" i="18" l="1"/>
  <c r="J10" i="18"/>
  <c r="I12" i="18"/>
  <c r="J12" i="18"/>
  <c r="I16" i="18"/>
  <c r="J1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200-000001000000}">
      <text>
        <r>
          <rPr>
            <b/>
            <sz val="9"/>
            <color indexed="81"/>
            <rFont val="Tahoma"/>
            <family val="2"/>
          </rPr>
          <t>Seleccionar una calificación</t>
        </r>
      </text>
    </comment>
    <comment ref="O2" authorId="0" shapeId="0" xr:uid="{8D75B4CF-EE7E-4EB1-9DB1-9F1FE633E4C3}">
      <text>
        <r>
          <rPr>
            <b/>
            <sz val="9"/>
            <color indexed="81"/>
            <rFont val="Tahoma"/>
            <family val="2"/>
          </rPr>
          <t>Seleccionar una calificación</t>
        </r>
      </text>
    </comment>
    <comment ref="U2" authorId="0" shapeId="0" xr:uid="{98E4791F-72B7-4932-811D-B3601B668D56}">
      <text>
        <r>
          <rPr>
            <b/>
            <sz val="9"/>
            <color indexed="81"/>
            <rFont val="Tahoma"/>
            <family val="2"/>
          </rPr>
          <t>Seleccionar una calificación</t>
        </r>
      </text>
    </comment>
    <comment ref="B3" authorId="1" shapeId="0" xr:uid="{00000000-0006-0000-0200-000004000000}">
      <text>
        <r>
          <rPr>
            <b/>
            <sz val="9"/>
            <color indexed="81"/>
            <rFont val="Tahoma"/>
            <family val="2"/>
          </rPr>
          <t>Precise los objetivos que la entidad desea lograr en la vigencia y Enuncie una a una las actividades que se realizarán  al logro de cada objetivo planteado.</t>
        </r>
      </text>
    </comment>
    <comment ref="J3" authorId="0" shapeId="0" xr:uid="{00000000-0006-0000-0200-000005000000}">
      <text>
        <r>
          <rPr>
            <b/>
            <sz val="9"/>
            <color indexed="81"/>
            <rFont val="Tahoma"/>
            <family val="2"/>
          </rPr>
          <t>Corresponde al porcentaje establecido de la actividades cumplidas sobre el las actividades
programadas.</t>
        </r>
      </text>
    </comment>
    <comment ref="P3" authorId="0" shapeId="0" xr:uid="{AAEB42DF-057A-4142-833D-887E4C4AC2B2}">
      <text>
        <r>
          <rPr>
            <b/>
            <sz val="9"/>
            <color indexed="81"/>
            <rFont val="Tahoma"/>
            <family val="2"/>
          </rPr>
          <t>Corresponde al porcentaje establecido de la actividades cumplidas sobre el las actividades
programadas.</t>
        </r>
      </text>
    </comment>
    <comment ref="V3" authorId="0" shapeId="0" xr:uid="{6CE9BF85-A872-4B0E-A3ED-68DB8E4A47B3}">
      <text>
        <r>
          <rPr>
            <b/>
            <sz val="9"/>
            <color indexed="81"/>
            <rFont val="Tahoma"/>
            <family val="2"/>
          </rPr>
          <t>Corresponde al porcentaje establecido de la actividades cumplidas sobre el las actividades
programadas.</t>
        </r>
      </text>
    </comment>
    <comment ref="I4" authorId="0" shapeId="0" xr:uid="{DDA83ADF-7619-4A83-86D6-D978C9B04A13}">
      <text>
        <r>
          <rPr>
            <b/>
            <sz val="9"/>
            <color indexed="81"/>
            <rFont val="Tahoma"/>
            <family val="2"/>
          </rPr>
          <t>Corresponde a todo lo cumplido Fuera de los Términos establecidos</t>
        </r>
      </text>
    </comment>
    <comment ref="O4" authorId="0" shapeId="0" xr:uid="{7A321F14-C4BF-452F-8D47-8170EC40051F}">
      <text>
        <r>
          <rPr>
            <b/>
            <sz val="9"/>
            <color indexed="81"/>
            <rFont val="Tahoma"/>
            <family val="2"/>
          </rPr>
          <t>Corresponde a todo lo cumplido Fuera de los Términos establecidos</t>
        </r>
      </text>
    </comment>
    <comment ref="U4" authorId="0" shapeId="0" xr:uid="{DFE22BB5-C44B-40A0-9690-DCA9AA6FF0C9}">
      <text>
        <r>
          <rPr>
            <b/>
            <sz val="9"/>
            <color indexed="81"/>
            <rFont val="Tahoma"/>
            <family val="2"/>
          </rPr>
          <t>Corresponde a todo lo cumplido Fuera de los Términos establecidos</t>
        </r>
      </text>
    </comment>
    <comment ref="I6" authorId="0" shapeId="0" xr:uid="{10081B07-26FA-44E6-AC20-FAFF3D1B6E7F}">
      <text>
        <r>
          <rPr>
            <b/>
            <sz val="9"/>
            <color indexed="81"/>
            <rFont val="Tahoma"/>
            <family val="2"/>
          </rPr>
          <t>Actividad iniciada y dentro de los términos.</t>
        </r>
      </text>
    </comment>
    <comment ref="O6" authorId="0" shapeId="0" xr:uid="{3C5137BB-1535-43BC-AF4D-AEC27FC5A46B}">
      <text>
        <r>
          <rPr>
            <b/>
            <sz val="9"/>
            <color indexed="81"/>
            <rFont val="Tahoma"/>
            <family val="2"/>
          </rPr>
          <t>Actividad iniciada y dentro de los términos.</t>
        </r>
      </text>
    </comment>
    <comment ref="U6" authorId="0" shapeId="0" xr:uid="{42EB4561-9C18-455F-99F4-9934C6CC482D}">
      <text>
        <r>
          <rPr>
            <b/>
            <sz val="9"/>
            <color indexed="81"/>
            <rFont val="Tahoma"/>
            <family val="2"/>
          </rPr>
          <t>Actividad iniciada y dentro de los términos.</t>
        </r>
      </text>
    </comment>
    <comment ref="I10" authorId="0" shapeId="0" xr:uid="{BB80E6B2-B243-46CD-8A84-C7ED172A8D89}">
      <text>
        <r>
          <rPr>
            <b/>
            <sz val="9"/>
            <color indexed="81"/>
            <rFont val="Tahoma"/>
            <family val="2"/>
          </rPr>
          <t>Seleccionar una calificación</t>
        </r>
      </text>
    </comment>
    <comment ref="O10" authorId="0" shapeId="0" xr:uid="{CCECCCC6-C6F5-4015-BDDB-702D8DD9BC03}">
      <text>
        <r>
          <rPr>
            <b/>
            <sz val="9"/>
            <color indexed="81"/>
            <rFont val="Tahoma"/>
            <family val="2"/>
          </rPr>
          <t>Seleccionar una calificación</t>
        </r>
      </text>
    </comment>
    <comment ref="U10" authorId="0" shapeId="0" xr:uid="{C5B1ABCA-3AA5-49BD-98B6-717F8517607A}">
      <text>
        <r>
          <rPr>
            <b/>
            <sz val="9"/>
            <color indexed="81"/>
            <rFont val="Tahoma"/>
            <family val="2"/>
          </rPr>
          <t>Seleccionar una calificación</t>
        </r>
      </text>
    </comment>
    <comment ref="I13" authorId="0" shapeId="0" xr:uid="{B85ACBE0-ADE2-4561-A0CC-904DD611206E}">
      <text>
        <r>
          <rPr>
            <b/>
            <sz val="9"/>
            <color indexed="81"/>
            <rFont val="Tahoma"/>
            <family val="2"/>
          </rPr>
          <t>Seleccionar una calificación</t>
        </r>
      </text>
    </comment>
    <comment ref="O13" authorId="0" shapeId="0" xr:uid="{F0C1558E-93AD-498C-8B06-E37D7D25A7B9}">
      <text>
        <r>
          <rPr>
            <b/>
            <sz val="9"/>
            <color indexed="81"/>
            <rFont val="Tahoma"/>
            <family val="2"/>
          </rPr>
          <t>Seleccionar una calificación</t>
        </r>
      </text>
    </comment>
    <comment ref="U13" authorId="0" shapeId="0" xr:uid="{ABC81536-64F1-42C1-8C23-38B99A225BB8}">
      <text>
        <r>
          <rPr>
            <b/>
            <sz val="9"/>
            <color indexed="81"/>
            <rFont val="Tahoma"/>
            <family val="2"/>
          </rPr>
          <t>Seleccionar una calificación</t>
        </r>
      </text>
    </comment>
    <comment ref="I18" authorId="0" shapeId="0" xr:uid="{14403F01-406F-4862-92B6-29CEB545656C}">
      <text>
        <r>
          <rPr>
            <b/>
            <sz val="9"/>
            <color indexed="81"/>
            <rFont val="Tahoma"/>
            <family val="2"/>
          </rPr>
          <t>Seleccionar una calificación</t>
        </r>
      </text>
    </comment>
    <comment ref="O18" authorId="0" shapeId="0" xr:uid="{92429ED7-30E8-4CB0-945E-7A6B407F3F40}">
      <text>
        <r>
          <rPr>
            <b/>
            <sz val="9"/>
            <color indexed="81"/>
            <rFont val="Tahoma"/>
            <family val="2"/>
          </rPr>
          <t>Seleccionar una calificación</t>
        </r>
      </text>
    </comment>
    <comment ref="U18" authorId="0" shapeId="0" xr:uid="{9621A26E-71E8-4F45-9A01-563D0FFB827A}">
      <text>
        <r>
          <rPr>
            <b/>
            <sz val="9"/>
            <color indexed="81"/>
            <rFont val="Tahoma"/>
            <family val="2"/>
          </rPr>
          <t>Seleccionar una calificación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400-000001000000}">
      <text>
        <r>
          <rPr>
            <b/>
            <sz val="9"/>
            <color indexed="81"/>
            <rFont val="Tahoma"/>
            <family val="2"/>
          </rPr>
          <t>Seleccionar una calificación</t>
        </r>
      </text>
    </comment>
    <comment ref="O2" authorId="0" shapeId="0" xr:uid="{00000000-0006-0000-0400-000002000000}">
      <text>
        <r>
          <rPr>
            <b/>
            <sz val="9"/>
            <color indexed="81"/>
            <rFont val="Tahoma"/>
            <family val="2"/>
          </rPr>
          <t>Seleccionar una calificación</t>
        </r>
      </text>
    </comment>
    <comment ref="U2" authorId="0" shapeId="0" xr:uid="{00000000-0006-0000-0400-000003000000}">
      <text>
        <r>
          <rPr>
            <b/>
            <sz val="9"/>
            <color indexed="81"/>
            <rFont val="Tahoma"/>
            <family val="2"/>
          </rPr>
          <t>Seleccionar una calificación</t>
        </r>
      </text>
    </comment>
    <comment ref="B3" authorId="1" shapeId="0" xr:uid="{00000000-0006-0000-0400-000004000000}">
      <text>
        <r>
          <rPr>
            <b/>
            <sz val="9"/>
            <color indexed="81"/>
            <rFont val="Tahoma"/>
            <family val="2"/>
          </rPr>
          <t>Precise los objetivos que la entidad desea lograr en la vigencia y Enuncie una a una las actividades que se realizarán  al logro de cada objetivo planteado.</t>
        </r>
      </text>
    </comment>
    <comment ref="I3" authorId="0" shapeId="0" xr:uid="{00000000-0006-0000-0400-000005000000}">
      <text>
        <r>
          <rPr>
            <b/>
            <sz val="9"/>
            <color indexed="81"/>
            <rFont val="Tahoma"/>
            <family val="2"/>
          </rPr>
          <t>Seleccionar una calificación</t>
        </r>
      </text>
    </comment>
    <comment ref="O3" authorId="0" shapeId="0" xr:uid="{00000000-0006-0000-0400-000006000000}">
      <text>
        <r>
          <rPr>
            <b/>
            <sz val="9"/>
            <color indexed="81"/>
            <rFont val="Tahoma"/>
            <family val="2"/>
          </rPr>
          <t>Seleccionar una calificación</t>
        </r>
      </text>
    </comment>
    <comment ref="U3" authorId="0" shapeId="0" xr:uid="{00000000-0006-0000-0400-000007000000}">
      <text>
        <r>
          <rPr>
            <b/>
            <sz val="9"/>
            <color indexed="81"/>
            <rFont val="Tahoma"/>
            <family val="2"/>
          </rPr>
          <t>Seleccionar una calificación</t>
        </r>
      </text>
    </comment>
    <comment ref="I4" authorId="0" shapeId="0" xr:uid="{00000000-0006-0000-0400-000008000000}">
      <text>
        <r>
          <rPr>
            <b/>
            <sz val="9"/>
            <color indexed="81"/>
            <rFont val="Tahoma"/>
            <family val="2"/>
          </rPr>
          <t>Seleccionar una calificación</t>
        </r>
      </text>
    </comment>
    <comment ref="O4" authorId="0" shapeId="0" xr:uid="{00000000-0006-0000-0400-000009000000}">
      <text>
        <r>
          <rPr>
            <b/>
            <sz val="9"/>
            <color indexed="81"/>
            <rFont val="Tahoma"/>
            <family val="2"/>
          </rPr>
          <t>Seleccionar una calificación</t>
        </r>
      </text>
    </comment>
    <comment ref="U4" authorId="0" shapeId="0" xr:uid="{00000000-0006-0000-0400-00000A000000}">
      <text>
        <r>
          <rPr>
            <b/>
            <sz val="9"/>
            <color indexed="81"/>
            <rFont val="Tahoma"/>
            <family val="2"/>
          </rPr>
          <t>Seleccionar una calificación</t>
        </r>
      </text>
    </comment>
    <comment ref="I17" authorId="0" shapeId="0" xr:uid="{00000000-0006-0000-0400-00000B000000}">
      <text>
        <r>
          <rPr>
            <b/>
            <sz val="9"/>
            <color indexed="81"/>
            <rFont val="Tahoma"/>
            <family val="2"/>
          </rPr>
          <t>Seleccionar una calificación</t>
        </r>
      </text>
    </comment>
    <comment ref="O17" authorId="0" shapeId="0" xr:uid="{00000000-0006-0000-0400-00000C000000}">
      <text>
        <r>
          <rPr>
            <b/>
            <sz val="9"/>
            <color indexed="81"/>
            <rFont val="Tahoma"/>
            <family val="2"/>
          </rPr>
          <t>Seleccionar una calificación</t>
        </r>
      </text>
    </comment>
    <comment ref="U17" authorId="0" shapeId="0" xr:uid="{00000000-0006-0000-0400-00000D000000}">
      <text>
        <r>
          <rPr>
            <b/>
            <sz val="9"/>
            <color indexed="81"/>
            <rFont val="Tahoma"/>
            <family val="2"/>
          </rPr>
          <t>Seleccionar una calificación</t>
        </r>
      </text>
    </comment>
    <comment ref="I20" authorId="0" shapeId="0" xr:uid="{00000000-0006-0000-0400-00000E000000}">
      <text>
        <r>
          <rPr>
            <b/>
            <sz val="9"/>
            <color indexed="81"/>
            <rFont val="Tahoma"/>
            <family val="2"/>
          </rPr>
          <t>Seleccionar una calificación</t>
        </r>
      </text>
    </comment>
    <comment ref="O20" authorId="0" shapeId="0" xr:uid="{00000000-0006-0000-0400-00000F000000}">
      <text>
        <r>
          <rPr>
            <b/>
            <sz val="9"/>
            <color indexed="81"/>
            <rFont val="Tahoma"/>
            <family val="2"/>
          </rPr>
          <t>Seleccionar una calificación</t>
        </r>
      </text>
    </comment>
    <comment ref="U20" authorId="0" shapeId="0" xr:uid="{00000000-0006-0000-0400-000010000000}">
      <text>
        <r>
          <rPr>
            <b/>
            <sz val="9"/>
            <color indexed="81"/>
            <rFont val="Tahoma"/>
            <family val="2"/>
          </rPr>
          <t>Seleccionar una calificación</t>
        </r>
      </text>
    </comment>
    <comment ref="I23" authorId="0" shapeId="0" xr:uid="{00000000-0006-0000-0400-000011000000}">
      <text>
        <r>
          <rPr>
            <b/>
            <sz val="9"/>
            <color indexed="81"/>
            <rFont val="Tahoma"/>
            <family val="2"/>
          </rPr>
          <t>Seleccionar una calificación</t>
        </r>
      </text>
    </comment>
    <comment ref="O23" authorId="0" shapeId="0" xr:uid="{00000000-0006-0000-0400-000012000000}">
      <text>
        <r>
          <rPr>
            <b/>
            <sz val="9"/>
            <color indexed="81"/>
            <rFont val="Tahoma"/>
            <family val="2"/>
          </rPr>
          <t>Seleccionar una calificación</t>
        </r>
      </text>
    </comment>
    <comment ref="U23" authorId="0" shapeId="0" xr:uid="{00000000-0006-0000-0400-000013000000}">
      <text>
        <r>
          <rPr>
            <b/>
            <sz val="9"/>
            <color indexed="81"/>
            <rFont val="Tahoma"/>
            <family val="2"/>
          </rPr>
          <t>Seleccionar una calificación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500-000001000000}">
      <text>
        <r>
          <rPr>
            <b/>
            <sz val="9"/>
            <color indexed="81"/>
            <rFont val="Tahoma"/>
            <family val="2"/>
          </rPr>
          <t>Seleccionar una calificación</t>
        </r>
      </text>
    </comment>
    <comment ref="O2" authorId="0" shapeId="0" xr:uid="{00000000-0006-0000-0500-000002000000}">
      <text>
        <r>
          <rPr>
            <b/>
            <sz val="9"/>
            <color indexed="81"/>
            <rFont val="Tahoma"/>
            <family val="2"/>
          </rPr>
          <t>Seleccionar una calificación</t>
        </r>
      </text>
    </comment>
    <comment ref="U2" authorId="0" shapeId="0" xr:uid="{00000000-0006-0000-0500-000003000000}">
      <text>
        <r>
          <rPr>
            <b/>
            <sz val="9"/>
            <color indexed="81"/>
            <rFont val="Tahoma"/>
            <family val="2"/>
          </rPr>
          <t>Seleccionar una calificación</t>
        </r>
      </text>
    </comment>
    <comment ref="B3" authorId="1" shapeId="0" xr:uid="{00000000-0006-0000-0500-000004000000}">
      <text>
        <r>
          <rPr>
            <b/>
            <sz val="9"/>
            <color indexed="81"/>
            <rFont val="Tahoma"/>
            <family val="2"/>
          </rPr>
          <t>Precise los objetivos que la entidad desea lograr en la vigencia y Enuncie una a una las actividades que se realizarán  al logro de cada objetivo planteado.</t>
        </r>
      </text>
    </comment>
    <comment ref="I3" authorId="0" shapeId="0" xr:uid="{00000000-0006-0000-0500-000005000000}">
      <text>
        <r>
          <rPr>
            <b/>
            <sz val="9"/>
            <color indexed="81"/>
            <rFont val="Tahoma"/>
            <family val="2"/>
          </rPr>
          <t>Seleccionar una calificación</t>
        </r>
      </text>
    </comment>
    <comment ref="O3" authorId="0" shapeId="0" xr:uid="{00000000-0006-0000-0500-000006000000}">
      <text>
        <r>
          <rPr>
            <b/>
            <sz val="9"/>
            <color indexed="81"/>
            <rFont val="Tahoma"/>
            <family val="2"/>
          </rPr>
          <t>Seleccionar una calificación</t>
        </r>
      </text>
    </comment>
    <comment ref="U3" authorId="0" shapeId="0" xr:uid="{00000000-0006-0000-0500-000007000000}">
      <text>
        <r>
          <rPr>
            <b/>
            <sz val="9"/>
            <color indexed="81"/>
            <rFont val="Tahoma"/>
            <family val="2"/>
          </rPr>
          <t>Seleccionar una calificación</t>
        </r>
      </text>
    </comment>
    <comment ref="I4" authorId="0" shapeId="0" xr:uid="{2123A977-159A-4033-A374-896C7DB1B041}">
      <text>
        <r>
          <rPr>
            <b/>
            <sz val="9"/>
            <color indexed="81"/>
            <rFont val="Tahoma"/>
            <family val="2"/>
          </rPr>
          <t>Seleccionar una calificación</t>
        </r>
      </text>
    </comment>
    <comment ref="O4" authorId="0" shapeId="0" xr:uid="{00000000-0006-0000-0500-000009000000}">
      <text>
        <r>
          <rPr>
            <b/>
            <sz val="9"/>
            <color indexed="81"/>
            <rFont val="Tahoma"/>
            <family val="2"/>
          </rPr>
          <t>Seleccionar una calificación</t>
        </r>
      </text>
    </comment>
    <comment ref="U4" authorId="0" shapeId="0" xr:uid="{00000000-0006-0000-0500-00000A000000}">
      <text>
        <r>
          <rPr>
            <b/>
            <sz val="9"/>
            <color indexed="81"/>
            <rFont val="Tahoma"/>
            <family val="2"/>
          </rPr>
          <t>Seleccionar una calificación</t>
        </r>
      </text>
    </comment>
    <comment ref="I6" authorId="0" shapeId="0" xr:uid="{C41A7338-D985-4421-BEB7-889A7AC46902}">
      <text>
        <r>
          <rPr>
            <b/>
            <sz val="9"/>
            <color indexed="81"/>
            <rFont val="Tahoma"/>
            <family val="2"/>
          </rPr>
          <t>Actividad iniciada y dentro de los términos.</t>
        </r>
      </text>
    </comment>
    <comment ref="O6" authorId="0" shapeId="0" xr:uid="{00000000-0006-0000-0500-00000C000000}">
      <text>
        <r>
          <rPr>
            <b/>
            <sz val="9"/>
            <color indexed="81"/>
            <rFont val="Tahoma"/>
            <family val="2"/>
          </rPr>
          <t>Actividad iniciada y dentro de los términos.</t>
        </r>
      </text>
    </comment>
    <comment ref="U6" authorId="0" shapeId="0" xr:uid="{00000000-0006-0000-0500-00000D000000}">
      <text>
        <r>
          <rPr>
            <b/>
            <sz val="9"/>
            <color indexed="81"/>
            <rFont val="Tahoma"/>
            <family val="2"/>
          </rPr>
          <t>Actividad iniciada y dentro de los términos.</t>
        </r>
      </text>
    </comment>
    <comment ref="I8" authorId="0" shapeId="0" xr:uid="{E754D713-9645-4E3B-A0C1-1302BFAA74C0}">
      <text>
        <r>
          <rPr>
            <b/>
            <sz val="9"/>
            <color indexed="81"/>
            <rFont val="Tahoma"/>
            <family val="2"/>
          </rPr>
          <t>Seleccionar una calificación</t>
        </r>
      </text>
    </comment>
    <comment ref="O8" authorId="0" shapeId="0" xr:uid="{00000000-0006-0000-0500-00000F000000}">
      <text>
        <r>
          <rPr>
            <b/>
            <sz val="9"/>
            <color indexed="81"/>
            <rFont val="Tahoma"/>
            <family val="2"/>
          </rPr>
          <t>Seleccionar una calificación</t>
        </r>
      </text>
    </comment>
    <comment ref="U8" authorId="0" shapeId="0" xr:uid="{00000000-0006-0000-0500-000010000000}">
      <text>
        <r>
          <rPr>
            <b/>
            <sz val="9"/>
            <color indexed="81"/>
            <rFont val="Tahoma"/>
            <family val="2"/>
          </rPr>
          <t>Seleccionar una calificación</t>
        </r>
      </text>
    </comment>
    <comment ref="I10" authorId="0" shapeId="0" xr:uid="{8555DFF2-6152-41D4-B123-1395977FD98C}">
      <text>
        <r>
          <rPr>
            <b/>
            <sz val="9"/>
            <color indexed="81"/>
            <rFont val="Tahoma"/>
            <family val="2"/>
          </rPr>
          <t>Seleccionar una calificación</t>
        </r>
      </text>
    </comment>
    <comment ref="O10" authorId="0" shapeId="0" xr:uid="{00000000-0006-0000-0500-000012000000}">
      <text>
        <r>
          <rPr>
            <b/>
            <sz val="9"/>
            <color indexed="81"/>
            <rFont val="Tahoma"/>
            <family val="2"/>
          </rPr>
          <t>Seleccionar una calificación</t>
        </r>
      </text>
    </comment>
    <comment ref="U10" authorId="0" shapeId="0" xr:uid="{00000000-0006-0000-0500-000013000000}">
      <text>
        <r>
          <rPr>
            <b/>
            <sz val="9"/>
            <color indexed="81"/>
            <rFont val="Tahoma"/>
            <family val="2"/>
          </rPr>
          <t>Seleccionar una calificación</t>
        </r>
      </text>
    </comment>
    <comment ref="I12" authorId="0" shapeId="0" xr:uid="{C6DF449F-D820-45B0-970F-9DD0A47223C1}">
      <text>
        <r>
          <rPr>
            <b/>
            <sz val="9"/>
            <color indexed="81"/>
            <rFont val="Tahoma"/>
            <family val="2"/>
          </rPr>
          <t>Seleccionar una calificación</t>
        </r>
      </text>
    </comment>
    <comment ref="O12" authorId="0" shapeId="0" xr:uid="{00000000-0006-0000-0500-000015000000}">
      <text>
        <r>
          <rPr>
            <b/>
            <sz val="9"/>
            <color indexed="81"/>
            <rFont val="Tahoma"/>
            <family val="2"/>
          </rPr>
          <t>Seleccionar una calificación</t>
        </r>
      </text>
    </comment>
    <comment ref="U12" authorId="0" shapeId="0" xr:uid="{00000000-0006-0000-0500-000016000000}">
      <text>
        <r>
          <rPr>
            <b/>
            <sz val="9"/>
            <color indexed="81"/>
            <rFont val="Tahoma"/>
            <family val="2"/>
          </rPr>
          <t>Seleccionar una calificación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600-000001000000}">
      <text>
        <r>
          <rPr>
            <b/>
            <sz val="9"/>
            <color indexed="81"/>
            <rFont val="Tahoma"/>
            <family val="2"/>
          </rPr>
          <t>Seleccionar una calificación</t>
        </r>
      </text>
    </comment>
    <comment ref="O2" authorId="0" shapeId="0" xr:uid="{00000000-0006-0000-0600-000002000000}">
      <text>
        <r>
          <rPr>
            <b/>
            <sz val="9"/>
            <color indexed="81"/>
            <rFont val="Tahoma"/>
            <family val="2"/>
          </rPr>
          <t>Seleccionar una calificación</t>
        </r>
      </text>
    </comment>
    <comment ref="U2" authorId="0" shapeId="0" xr:uid="{00000000-0006-0000-0600-000003000000}">
      <text>
        <r>
          <rPr>
            <b/>
            <sz val="9"/>
            <color indexed="81"/>
            <rFont val="Tahoma"/>
            <family val="2"/>
          </rPr>
          <t>Seleccionar una calificación</t>
        </r>
      </text>
    </comment>
    <comment ref="B3" authorId="1" shapeId="0" xr:uid="{00000000-0006-0000-0600-000004000000}">
      <text>
        <r>
          <rPr>
            <b/>
            <sz val="9"/>
            <color indexed="81"/>
            <rFont val="Tahoma"/>
            <family val="2"/>
          </rPr>
          <t>Precise los objetivos que la entidad desea lograr en la vigencia y Enuncie una a una las actividades que se realizarán  al logro de cada objetivo planteado.</t>
        </r>
      </text>
    </comment>
    <comment ref="I3" authorId="0" shapeId="0" xr:uid="{00000000-0006-0000-0600-000005000000}">
      <text>
        <r>
          <rPr>
            <b/>
            <sz val="9"/>
            <color indexed="81"/>
            <rFont val="Tahoma"/>
            <family val="2"/>
          </rPr>
          <t>Seleccionar una calificación</t>
        </r>
      </text>
    </comment>
    <comment ref="O3" authorId="0" shapeId="0" xr:uid="{00000000-0006-0000-0600-000006000000}">
      <text>
        <r>
          <rPr>
            <b/>
            <sz val="9"/>
            <color indexed="81"/>
            <rFont val="Tahoma"/>
            <family val="2"/>
          </rPr>
          <t>Seleccionar una calificación</t>
        </r>
      </text>
    </comment>
    <comment ref="U3" authorId="0" shapeId="0" xr:uid="{00000000-0006-0000-0600-000007000000}">
      <text>
        <r>
          <rPr>
            <b/>
            <sz val="9"/>
            <color indexed="81"/>
            <rFont val="Tahoma"/>
            <family val="2"/>
          </rPr>
          <t>Seleccionar una calificación</t>
        </r>
      </text>
    </comment>
    <comment ref="I4" authorId="0" shapeId="0" xr:uid="{00000000-0006-0000-0600-000008000000}">
      <text>
        <r>
          <rPr>
            <b/>
            <sz val="9"/>
            <color indexed="81"/>
            <rFont val="Tahoma"/>
            <family val="2"/>
          </rPr>
          <t>Seleccionar una calificación</t>
        </r>
      </text>
    </comment>
    <comment ref="O4" authorId="0" shapeId="0" xr:uid="{00000000-0006-0000-0600-000009000000}">
      <text>
        <r>
          <rPr>
            <b/>
            <sz val="9"/>
            <color indexed="81"/>
            <rFont val="Tahoma"/>
            <family val="2"/>
          </rPr>
          <t>Seleccionar una calificación</t>
        </r>
      </text>
    </comment>
    <comment ref="U4" authorId="0" shapeId="0" xr:uid="{00000000-0006-0000-0600-00000A000000}">
      <text>
        <r>
          <rPr>
            <b/>
            <sz val="9"/>
            <color indexed="81"/>
            <rFont val="Tahoma"/>
            <family val="2"/>
          </rPr>
          <t>Seleccionar una calificación</t>
        </r>
      </text>
    </comment>
    <comment ref="I11" authorId="0" shapeId="0" xr:uid="{13BDB601-AF4C-4A05-BB69-B06F55D56CD5}">
      <text>
        <r>
          <rPr>
            <b/>
            <sz val="9"/>
            <color indexed="81"/>
            <rFont val="Tahoma"/>
            <family val="2"/>
          </rPr>
          <t>Seleccionar una calificación</t>
        </r>
      </text>
    </comment>
    <comment ref="O11" authorId="0" shapeId="0" xr:uid="{00000000-0006-0000-0600-00000C000000}">
      <text>
        <r>
          <rPr>
            <b/>
            <sz val="9"/>
            <color indexed="81"/>
            <rFont val="Tahoma"/>
            <family val="2"/>
          </rPr>
          <t>Seleccionar una calificación</t>
        </r>
      </text>
    </comment>
    <comment ref="U11" authorId="0" shapeId="0" xr:uid="{00000000-0006-0000-0600-00000D000000}">
      <text>
        <r>
          <rPr>
            <b/>
            <sz val="9"/>
            <color indexed="81"/>
            <rFont val="Tahoma"/>
            <family val="2"/>
          </rPr>
          <t>Seleccionar una calificación</t>
        </r>
      </text>
    </comment>
    <comment ref="I13" authorId="0" shapeId="0" xr:uid="{5FE1AEC0-A211-4E13-9120-44BE19D365EA}">
      <text>
        <r>
          <rPr>
            <b/>
            <sz val="9"/>
            <color indexed="81"/>
            <rFont val="Tahoma"/>
            <family val="2"/>
          </rPr>
          <t>Seleccionar una calificación</t>
        </r>
      </text>
    </comment>
    <comment ref="O13" authorId="0" shapeId="0" xr:uid="{00000000-0006-0000-0600-00000F000000}">
      <text>
        <r>
          <rPr>
            <b/>
            <sz val="9"/>
            <color indexed="81"/>
            <rFont val="Tahoma"/>
            <family val="2"/>
          </rPr>
          <t>Seleccionar una calificación</t>
        </r>
      </text>
    </comment>
    <comment ref="U13" authorId="0" shapeId="0" xr:uid="{00000000-0006-0000-0600-000010000000}">
      <text>
        <r>
          <rPr>
            <b/>
            <sz val="9"/>
            <color indexed="81"/>
            <rFont val="Tahoma"/>
            <family val="2"/>
          </rPr>
          <t>Seleccionar una calificación</t>
        </r>
      </text>
    </comment>
    <comment ref="I19" authorId="0" shapeId="0" xr:uid="{49107E7E-3703-4F94-9A1D-337994543DB2}">
      <text>
        <r>
          <rPr>
            <b/>
            <sz val="9"/>
            <color indexed="81"/>
            <rFont val="Tahoma"/>
            <family val="2"/>
          </rPr>
          <t>Seleccionar una calificación</t>
        </r>
      </text>
    </comment>
    <comment ref="O19" authorId="0" shapeId="0" xr:uid="{00000000-0006-0000-0600-000012000000}">
      <text>
        <r>
          <rPr>
            <b/>
            <sz val="9"/>
            <color indexed="81"/>
            <rFont val="Tahoma"/>
            <family val="2"/>
          </rPr>
          <t>Seleccionar una calificación</t>
        </r>
      </text>
    </comment>
    <comment ref="U19" authorId="0" shapeId="0" xr:uid="{00000000-0006-0000-0600-000013000000}">
      <text>
        <r>
          <rPr>
            <b/>
            <sz val="9"/>
            <color indexed="81"/>
            <rFont val="Tahoma"/>
            <family val="2"/>
          </rPr>
          <t>Seleccionar una calificación</t>
        </r>
      </text>
    </comment>
    <comment ref="I21" authorId="0" shapeId="0" xr:uid="{9C1DD656-84F5-411A-90BD-29196B08EC4A}">
      <text>
        <r>
          <rPr>
            <b/>
            <sz val="9"/>
            <color indexed="81"/>
            <rFont val="Tahoma"/>
            <family val="2"/>
          </rPr>
          <t>Seleccionar una calificación</t>
        </r>
      </text>
    </comment>
    <comment ref="O21" authorId="0" shapeId="0" xr:uid="{00000000-0006-0000-0600-000015000000}">
      <text>
        <r>
          <rPr>
            <b/>
            <sz val="9"/>
            <color indexed="81"/>
            <rFont val="Tahoma"/>
            <family val="2"/>
          </rPr>
          <t>Seleccionar una calificación</t>
        </r>
      </text>
    </comment>
    <comment ref="U21" authorId="0" shapeId="0" xr:uid="{00000000-0006-0000-0600-000016000000}">
      <text>
        <r>
          <rPr>
            <b/>
            <sz val="9"/>
            <color indexed="81"/>
            <rFont val="Tahoma"/>
            <family val="2"/>
          </rPr>
          <t>Seleccionar una calificación</t>
        </r>
      </text>
    </comment>
    <comment ref="I23" authorId="0" shapeId="0" xr:uid="{E4D06B40-0E10-447F-903E-18737C6EA9A8}">
      <text>
        <r>
          <rPr>
            <b/>
            <sz val="9"/>
            <color indexed="81"/>
            <rFont val="Tahoma"/>
            <family val="2"/>
          </rPr>
          <t>Actividad iniciada y dentro de los términos.</t>
        </r>
      </text>
    </comment>
    <comment ref="O23" authorId="0" shapeId="0" xr:uid="{00000000-0006-0000-0600-000018000000}">
      <text>
        <r>
          <rPr>
            <b/>
            <sz val="9"/>
            <color indexed="81"/>
            <rFont val="Tahoma"/>
            <family val="2"/>
          </rPr>
          <t>Actividad iniciada y dentro de los términos.</t>
        </r>
      </text>
    </comment>
    <comment ref="U23" authorId="0" shapeId="0" xr:uid="{00000000-0006-0000-0600-000019000000}">
      <text>
        <r>
          <rPr>
            <b/>
            <sz val="9"/>
            <color indexed="81"/>
            <rFont val="Tahoma"/>
            <family val="2"/>
          </rPr>
          <t>Actividad iniciada y dentro de los términos.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Kelly Johanna Gomez Zapata</author>
  </authors>
  <commentList>
    <comment ref="E2" authorId="0" shapeId="0" xr:uid="{FB378469-E9D2-422A-9024-BEF88BF4DA5B}">
      <text>
        <r>
          <rPr>
            <b/>
            <sz val="9"/>
            <color rgb="FF000000"/>
            <rFont val="Tahoma"/>
            <family val="2"/>
          </rPr>
          <t>Kelly Johanna Gomez Zapata:</t>
        </r>
        <r>
          <rPr>
            <sz val="9"/>
            <color rgb="FF000000"/>
            <rFont val="Tahoma"/>
            <family val="2"/>
          </rPr>
          <t xml:space="preserve">
</t>
        </r>
        <r>
          <rPr>
            <sz val="9"/>
            <color rgb="FF000000"/>
            <rFont val="Tahoma"/>
            <family val="2"/>
          </rPr>
          <t xml:space="preserve">1. Promover de manera efectiva la conformación de grupos de control social y/o veedurías ciudadanas. 
</t>
        </r>
        <r>
          <rPr>
            <sz val="9"/>
            <color rgb="FF000000"/>
            <rFont val="Tahoma"/>
            <family val="2"/>
          </rPr>
          <t xml:space="preserve">
</t>
        </r>
        <r>
          <rPr>
            <sz val="9"/>
            <color rgb="FF000000"/>
            <rFont val="Tahoma"/>
            <family val="2"/>
          </rPr>
          <t xml:space="preserve">2. 2. Potenciar las capacidades de los grupos de valor, para el ejercicio incidente del derecho a la participación ciudadana, involucrándolos de manera real  en los momentos del ciclo la gestión institucional.  
</t>
        </r>
        <r>
          <rPr>
            <sz val="9"/>
            <color rgb="FF000000"/>
            <rFont val="Tahoma"/>
            <family val="2"/>
          </rPr>
          <t xml:space="preserve">
</t>
        </r>
        <r>
          <rPr>
            <sz val="9"/>
            <color rgb="FF000000"/>
            <rFont val="Tahoma"/>
            <family val="2"/>
          </rPr>
          <t xml:space="preserve">3. Contribuir con la transformación de realidades negativas que afectan el desarrollo integral y el bienestar de los NNA y las familias. 
</t>
        </r>
      </text>
    </comment>
    <comment ref="F2" authorId="0" shapeId="0" xr:uid="{4C30584E-353F-4D12-BBED-5C50ECA18080}">
      <text>
        <r>
          <rPr>
            <b/>
            <sz val="9"/>
            <color indexed="81"/>
            <rFont val="Tahoma"/>
            <family val="2"/>
          </rPr>
          <t>Kelly Johanna Gomez Zapata:</t>
        </r>
        <r>
          <rPr>
            <sz val="9"/>
            <color indexed="81"/>
            <rFont val="Tahoma"/>
            <family val="2"/>
          </rPr>
          <t xml:space="preserve">
</t>
        </r>
        <r>
          <rPr>
            <b/>
            <sz val="9"/>
            <color indexed="81"/>
            <rFont val="Tahoma"/>
            <family val="2"/>
          </rPr>
          <t xml:space="preserve">• La consulta: </t>
        </r>
        <r>
          <rPr>
            <sz val="9"/>
            <color indexed="81"/>
            <rFont val="Tahoma"/>
            <family val="2"/>
          </rPr>
          <t xml:space="preserve">instrumento que sirve para conocer las opiniones ciudadanas con el fin de priorizar problemas o temas para la rendición de cuentas, mejorar trámites y disposiciones legales, seleccionar o evaluar programas, obras, proyectos de inversión, en cualquier momento del ciclo de la gestión pública. 
</t>
        </r>
        <r>
          <rPr>
            <b/>
            <sz val="9"/>
            <color indexed="81"/>
            <rFont val="Tahoma"/>
            <family val="2"/>
          </rPr>
          <t xml:space="preserve">
• Control y evaluación: </t>
        </r>
        <r>
          <rPr>
            <sz val="9"/>
            <color indexed="81"/>
            <rFont val="Tahoma"/>
            <family val="2"/>
          </rPr>
          <t xml:space="preserve">Derecho de los ciudadanos a participar en la vigilancia de la gestión pública y sus resultados. Es una obligación de las entidades y organismos públicos de responder, rindiendo cuentas ante los ciudadanos sobre las responsabilidades encomendadas, el avance y el resultado de la gestión, así como sobre la garantía de derechos. El control puede ser realizado por iniciativa ciudadana con el fin de vigilar u evaluar o por entidades en el marco de rendición de cuentas.
</t>
        </r>
        <r>
          <rPr>
            <b/>
            <sz val="9"/>
            <color indexed="81"/>
            <rFont val="Tahoma"/>
            <family val="2"/>
          </rPr>
          <t>• Formulación participativa</t>
        </r>
        <r>
          <rPr>
            <sz val="9"/>
            <color indexed="81"/>
            <rFont val="Tahoma"/>
            <family val="2"/>
          </rPr>
          <t xml:space="preserve">: es la incidencia de los ciudadanos en la formulación de la política pública, programas, proyectos, servicios, y trámites. En este nivel los ciudadanos tienen la posibilidad de dialogar y debatir con las entidades en diversos espacios e influir en las decisiones públicas con sus opiniones, argumentos y propuestas. Se pueden implementar mecanismo como el diagnostico participativo, la planeación y el presupuesto participativos. 
</t>
        </r>
        <r>
          <rPr>
            <b/>
            <sz val="9"/>
            <color indexed="81"/>
            <rFont val="Tahoma"/>
            <family val="2"/>
          </rPr>
          <t>• Ejecución o implementación participativa:</t>
        </r>
        <r>
          <rPr>
            <sz val="9"/>
            <color indexed="81"/>
            <rFont val="Tahoma"/>
            <family val="2"/>
          </rPr>
          <t xml:space="preserve"> Es el trabajo conjunto entre las entidades del estado y los actores de la sociedad para que estos últimos puedan ser productores, creadores, desarrolladores y proveedores de los bienes y servicios públicos que van a recibir como parte de un programa o proyecto gubernamental, aportando para su efectividad con su conocimiento, experiencia y habilidades. 
</t>
        </r>
        <r>
          <rPr>
            <b/>
            <sz val="9"/>
            <color indexed="81"/>
            <rFont val="Tahoma"/>
            <family val="2"/>
          </rPr>
          <t>• Participación en la información:</t>
        </r>
        <r>
          <rPr>
            <sz val="9"/>
            <color indexed="81"/>
            <rFont val="Tahoma"/>
            <family val="2"/>
          </rPr>
          <t xml:space="preserve"> Consiste en el suministro de información pública de forma proactiva, focalizada en los intereses de los ciudadanos y en la atención efectiva de sus peticiones, con la intención de facilitar y promover la participación ciudadana en la gestión pública. 
</t>
        </r>
      </text>
    </comment>
    <comment ref="G2" authorId="0" shapeId="0" xr:uid="{7E59EE3D-516A-477D-939B-0D36B9EDF21C}">
      <text>
        <r>
          <rPr>
            <b/>
            <sz val="9"/>
            <color indexed="81"/>
            <rFont val="Tahoma"/>
            <family val="2"/>
          </rPr>
          <t>Kelly Johanna Gomez Zapata:</t>
        </r>
        <r>
          <rPr>
            <sz val="9"/>
            <color indexed="81"/>
            <rFont val="Tahoma"/>
            <family val="2"/>
          </rPr>
          <t xml:space="preserve">
</t>
        </r>
        <r>
          <rPr>
            <b/>
            <sz val="9"/>
            <color indexed="81"/>
            <rFont val="Tahoma"/>
            <family val="2"/>
          </rPr>
          <t>Participación en la identificación de necesidades o diagnóstico:</t>
        </r>
        <r>
          <rPr>
            <sz val="9"/>
            <color indexed="81"/>
            <rFont val="Tahoma"/>
            <family val="2"/>
          </rPr>
          <t xml:space="preserve"> la ciudadanía participa en la construcción, la formulación o la expedición de una norma, política, plan, programa, proyecto, servicio o trámite; para ello, aportan ideas, hechos, experiencias y propuestas para la caracterización de la situación abordada y la identificación de las necesidades que se deben satisfacer y las problemáticas que se van a resolver.
</t>
        </r>
        <r>
          <rPr>
            <b/>
            <sz val="9"/>
            <color indexed="81"/>
            <rFont val="Tahoma"/>
            <family val="2"/>
          </rPr>
          <t>Formulación participativa</t>
        </r>
        <r>
          <rPr>
            <sz val="9"/>
            <color indexed="81"/>
            <rFont val="Tahoma"/>
            <family val="2"/>
          </rPr>
          <t xml:space="preserve">: Es la incidencia de la ciudadanía en la formulación de políticas públicas, normas, planes, programas, proyectos, servicios y trámites, desde la la posibilidad de dialogar y debatir con las entidades en diversos espacios e influir en las decisiones públicas con sus opiniones, argumentos y propuestas.
</t>
        </r>
        <r>
          <rPr>
            <b/>
            <sz val="9"/>
            <color indexed="81"/>
            <rFont val="Tahoma"/>
            <family val="2"/>
          </rPr>
          <t xml:space="preserve">
Ejecución o implementación participativa:</t>
        </r>
        <r>
          <rPr>
            <sz val="9"/>
            <color indexed="81"/>
            <rFont val="Tahoma"/>
            <family val="2"/>
          </rPr>
          <t xml:space="preserve"> Es el trabajo conjunto entre las entidades del Estado y actores de la sociedad para que éstos últimos puedan ser productores, creadores, desarrolladores y proveedores de los bienes y los servicios públicos que van a recibir como parte de un programa o proyecto gubernamental, aportando conocimiento, experiencia y habilidades que contribuyen a la efectividad de esas iniciativas. Los actores de la sociedad corresponden a toda persona, grupo u organización que no pertenezca o sea remunerada por las instituciones públicas. En esta fase se involucra a la ciudadanía para que se convierta en protagonista o productora de sus propias soluciones.
</t>
        </r>
        <r>
          <rPr>
            <b/>
            <sz val="9"/>
            <color indexed="81"/>
            <rFont val="Tahoma"/>
            <family val="2"/>
          </rPr>
          <t>Evaluación y control ciudadano</t>
        </r>
        <r>
          <rPr>
            <sz val="9"/>
            <color indexed="81"/>
            <rFont val="Tahoma"/>
            <family val="2"/>
          </rPr>
          <t xml:space="preserve">: la ciudadanía participa en la evaluación y la vigilancia de los avances y los resultados de la gestión pública y de las políticas, planes, programas, proyectos, servicios o trámites. Aquí se desarrollan igualmente, los procesos de rendición de cuentas para cumplir con el deber que tienen las entidades y los organismos públicos de responder ante los ciudadanos sobre las responsabilidades.
</t>
        </r>
      </text>
    </comment>
    <comment ref="H2" authorId="0" shapeId="0" xr:uid="{D58C2E40-B402-4904-AC30-EA8529569E01}">
      <text>
        <r>
          <rPr>
            <b/>
            <sz val="9"/>
            <color indexed="81"/>
            <rFont val="Tahoma"/>
            <family val="2"/>
          </rPr>
          <t>Kelly Johanna Gomez Zapata:</t>
        </r>
        <r>
          <rPr>
            <sz val="9"/>
            <color indexed="81"/>
            <rFont val="Tahoma"/>
            <family val="2"/>
          </rPr>
          <t xml:space="preserve">
Beneficiarios;
Público general; 
Organizaciones sociales;
Veedurias;
Grupos de control social;
Academia;
Entidades Publicas;
Gobiernos Locales;
Gremios;
Organizaciones Internacionales;
Gobiernos de otros Estados; 
Centros educativos; 
Juntas de Acción Comunal;
Juntas de Acció Local; Madres Comunitarias; 
Resguardos Indígenas; 
Cabildos Indígenas; 
Comunidades Indígenas;
Mesa Permanente de Concertación Indígena.
Consejos comunitarios afrodescendientes y negros;
Comuniades Raizales y Palenqueras; 
Cumpanis del Pueblo Rrom;
Organizaciones étnicas. </t>
        </r>
      </text>
    </comment>
    <comment ref="I2" authorId="0" shapeId="0" xr:uid="{B7D905E6-F08F-4257-BE73-10229A6B0666}">
      <text>
        <r>
          <rPr>
            <b/>
            <sz val="9"/>
            <color indexed="81"/>
            <rFont val="Tahoma"/>
            <family val="2"/>
          </rPr>
          <t>Kelly Johanna Gomez Zapata:</t>
        </r>
        <r>
          <rPr>
            <sz val="9"/>
            <color indexed="81"/>
            <rFont val="Tahoma"/>
            <family val="2"/>
          </rPr>
          <t xml:space="preserve">
Nacional
Regional 
Zonal</t>
        </r>
      </text>
    </comment>
    <comment ref="L2" authorId="0" shapeId="0" xr:uid="{2FF28236-9967-4E52-B94D-B22BF25D8082}">
      <text>
        <r>
          <rPr>
            <b/>
            <sz val="9"/>
            <color indexed="81"/>
            <rFont val="Tahoma"/>
            <family val="2"/>
          </rPr>
          <t>Kelly Johanna Gomez Zapata:</t>
        </r>
        <r>
          <rPr>
            <sz val="9"/>
            <color indexed="81"/>
            <rFont val="Tahoma"/>
            <family val="2"/>
          </rPr>
          <t xml:space="preserve">
Valor numérico</t>
        </r>
      </text>
    </comment>
    <comment ref="P2" authorId="0" shapeId="0" xr:uid="{6138E87A-4183-47FD-B629-6FB0890ED81A}">
      <text>
        <r>
          <rPr>
            <b/>
            <sz val="9"/>
            <color indexed="81"/>
            <rFont val="Tahoma"/>
            <family val="2"/>
          </rPr>
          <t>Kelly Johanna Gomez Zapata:</t>
        </r>
        <r>
          <rPr>
            <sz val="9"/>
            <color indexed="81"/>
            <rFont val="Tahoma"/>
            <family val="2"/>
          </rPr>
          <t xml:space="preserve">
Presencial
Virtual </t>
        </r>
      </text>
    </comment>
  </commentList>
</comments>
</file>

<file path=xl/sharedStrings.xml><?xml version="1.0" encoding="utf-8"?>
<sst xmlns="http://schemas.openxmlformats.org/spreadsheetml/2006/main" count="4031" uniqueCount="1616">
  <si>
    <t>FORMATO  SEGUIMIENTO PLAN ANTICORRUPCIÓN Y DE ATENCIÓN AL CIUDADANO</t>
  </si>
  <si>
    <t>Entidad:</t>
  </si>
  <si>
    <t>_INSTITUTO COLOMBIANO DE BIENESTAR FAMILIAR__</t>
  </si>
  <si>
    <t xml:space="preserve">Vigencia: </t>
  </si>
  <si>
    <r>
      <t>Fecha publicación:</t>
    </r>
    <r>
      <rPr>
        <u/>
        <sz val="10"/>
        <color theme="1"/>
        <rFont val="Calibri"/>
        <family val="2"/>
        <scheme val="minor"/>
      </rPr>
      <t/>
    </r>
  </si>
  <si>
    <r>
      <t xml:space="preserve">Mapa de riesgos de corrupción
</t>
    </r>
    <r>
      <rPr>
        <sz val="12"/>
        <color theme="1"/>
        <rFont val="Arial"/>
        <family val="2"/>
      </rPr>
      <t>Objetivo: Fortalecer la cultura de la prevención del riesgo de corrupción, identificando, analizando y controlando las causas de los posibles hechos generadores de corrupción.</t>
    </r>
  </si>
  <si>
    <t>N/A</t>
  </si>
  <si>
    <t>Actividad que no ha iniciado</t>
  </si>
  <si>
    <t>Cumplida (DT)</t>
  </si>
  <si>
    <t>Actividad cumplida en la fecha final establecida</t>
  </si>
  <si>
    <t>Cumplida (FT)</t>
  </si>
  <si>
    <t>Actividad cumplida fuera de la fecha final establecida</t>
  </si>
  <si>
    <t>En Avance</t>
  </si>
  <si>
    <t>la fecha final de la actividad aún no se cumple y la dependencia presenta evidencias de avance</t>
  </si>
  <si>
    <t>Sin Avance</t>
  </si>
  <si>
    <t>La actividad no presenta avence aún cuando la fecha inicial ya se ha cumplido</t>
  </si>
  <si>
    <t>No Cumplida</t>
  </si>
  <si>
    <t>Actividad incumplida parcial o completamente (luego de la fecha final establecida)</t>
  </si>
  <si>
    <t>Plan Anticorrupción y de Atención al Ciudadano</t>
  </si>
  <si>
    <t>Seguimiento 1 OCI
Componente 1: GESTION DEL RIESGO</t>
  </si>
  <si>
    <t>Seguimiento 2 OCI
Componente 1: GESTION DEL RIESGO</t>
  </si>
  <si>
    <t>Seguimiento 3 OCI
Componente 1: GESTION DEL RIESGO</t>
  </si>
  <si>
    <t>Componente 1:</t>
  </si>
  <si>
    <r>
      <t xml:space="preserve">Mapa de riesgos de corrupción
Objetivo: </t>
    </r>
    <r>
      <rPr>
        <b/>
        <i/>
        <sz val="10"/>
        <color theme="1"/>
        <rFont val="Arial"/>
        <family val="2"/>
      </rPr>
      <t>Fortalecer la cultura de la prevención del riesgo de corrupción, identificando, analizando y controlando las causas de los posibles hechos generadores de corrupción.</t>
    </r>
  </si>
  <si>
    <t xml:space="preserve">             Fecha seguimiento:</t>
  </si>
  <si>
    <t>Responsable del Seguimiento</t>
  </si>
  <si>
    <t>Observaciones</t>
  </si>
  <si>
    <t>Subcomponente</t>
  </si>
  <si>
    <t>Objetivos y Actividades</t>
  </si>
  <si>
    <t>Meta</t>
  </si>
  <si>
    <t xml:space="preserve">Responsable </t>
  </si>
  <si>
    <t>Fecha programada</t>
  </si>
  <si>
    <t>Actividades programadas hasta la fecha</t>
  </si>
  <si>
    <t>Actividades cumplidas hasta la fecha</t>
  </si>
  <si>
    <t>% de avance</t>
  </si>
  <si>
    <t>Subcomponente 1. Política de Administración de Riesgos</t>
  </si>
  <si>
    <t>Política de Administración de Riesgos</t>
  </si>
  <si>
    <t>1.1</t>
  </si>
  <si>
    <t>Divulgar la Política de riesgos aprobada por el Comité Institucional de Coordinación de Control Interno.</t>
  </si>
  <si>
    <t xml:space="preserve"> 2 divulgaciones de la política de riesgos de corrupción en la sede de la dirección general y regionales.</t>
  </si>
  <si>
    <t xml:space="preserve">Subdirección de Mejoramiento Organizacional. </t>
  </si>
  <si>
    <t>30-06-2021
15-12-2021</t>
  </si>
  <si>
    <t>Maritza Liliana Beltrán Albadán
Yaneth Burgos Duitama</t>
  </si>
  <si>
    <t>Actividad con fecha de ejecución  del  30/06/2021</t>
  </si>
  <si>
    <t>Maritza Liliana Beltrán Albadan
Yaneth Burgos Duitama</t>
  </si>
  <si>
    <r>
      <t xml:space="preserve">Se evidenció divulgación de la politica de riesgos de la Entidad a los colaboradores mediante el boletín ICBF N° 163 del mes de agosto de 2021 
</t>
    </r>
    <r>
      <rPr>
        <b/>
        <sz val="10"/>
        <color theme="1"/>
        <rFont val="Arial"/>
        <family val="2"/>
      </rPr>
      <t>Evidencia:</t>
    </r>
    <r>
      <rPr>
        <sz val="10"/>
        <color theme="1"/>
        <rFont val="Arial"/>
        <family val="2"/>
      </rPr>
      <t xml:space="preserve">
Boletín Vive  ICBF N° 163 del  6 de agosto de 2021.  publicación: "Sabias  que el ICBF cuenta con una Política de Riesgos"
</t>
    </r>
  </si>
  <si>
    <t>Subcomponente 2. Construcción de la Matriz de Riesgos de Corrupción</t>
  </si>
  <si>
    <t>Construcción de la Matriz de Riesgos de Corrupción</t>
  </si>
  <si>
    <t>2.1</t>
  </si>
  <si>
    <t>Consolidar la Matriz de Riesgos de Corrupción para la vigencia 2021.</t>
  </si>
  <si>
    <t xml:space="preserve">Matriz de Riesgos de Corrupción consolidada. </t>
  </si>
  <si>
    <t>Subdirección de Mejoramiento Organizacional</t>
  </si>
  <si>
    <r>
      <t xml:space="preserve">Se observó matriz de riesgos de corrupción consolidada para la vigencia 2021 
</t>
    </r>
    <r>
      <rPr>
        <b/>
        <sz val="10"/>
        <color theme="1"/>
        <rFont val="Arial"/>
        <family val="2"/>
      </rPr>
      <t xml:space="preserve">
Evidencia </t>
    </r>
    <r>
      <rPr>
        <sz val="10"/>
        <color theme="1"/>
        <rFont val="Arial"/>
        <family val="2"/>
      </rPr>
      <t xml:space="preserve">
F1.G3.MI. MATRIZ DE RIESGOS DE CALIDAD, CORRUPCIÓN Y AMBIENTAL. Versión 8. 27/11/2020. Fecha de Identificación 21/12/2021consolidado (16 riesgos) para la vigencia 2021
</t>
    </r>
  </si>
  <si>
    <t xml:space="preserve">Actividad cumplida en el primer cuatrimestre del año 2021 </t>
  </si>
  <si>
    <t xml:space="preserve">Aprobar la Matriz de Riesgos de Corrupción para la vigencia 2021. </t>
  </si>
  <si>
    <t>Matriz de Riesgos de Corrupción aprobada por Comité</t>
  </si>
  <si>
    <t>Comité Institucional de Gestión y Desempeño / Dirección de Planeación y Control de Gestión</t>
  </si>
  <si>
    <r>
      <t>Se evidenció  que el Plan Anticorrupción y de Atención al Ciudadano PAAC fue aprobado por el  Comité Institucional de Gestión y Desempeño en</t>
    </r>
    <r>
      <rPr>
        <sz val="10"/>
        <color theme="1"/>
        <rFont val="Arial"/>
        <family val="2"/>
      </rPr>
      <t xml:space="preserve"> sesión virtual   del día 28/01/2021
</t>
    </r>
    <r>
      <rPr>
        <sz val="10"/>
        <rFont val="Arial"/>
        <family val="2"/>
      </rPr>
      <t xml:space="preserve">
</t>
    </r>
    <r>
      <rPr>
        <b/>
        <sz val="10"/>
        <rFont val="Arial"/>
        <family val="2"/>
      </rPr>
      <t>Evidencia:</t>
    </r>
    <r>
      <rPr>
        <sz val="10"/>
        <rFont val="Arial"/>
        <family val="2"/>
      </rPr>
      <t xml:space="preserve">
Correo electrónico 11 de marzo 2021. Asunto: Acta proyectada comité. Enero 28 Planes Institucionales- Ajustada
Acta N°2 .   16 de marzo de 2021.  Objetivo: Relizar la revsión por la Dirección
Acta N° 1. 28 de Enero 2021. Objetivo: Realizar Comité Institucional de Gestión y desempeño en sesion virtual, con el fin de presentar y aprobar los planes institucionales según lo establecido en decreto 612 de 2018.
</t>
    </r>
  </si>
  <si>
    <t>Realizar mesas de trabajo con los líderes de proceso para la validación y/o actualización de los riesgos de corrupción definidos</t>
  </si>
  <si>
    <t>Actas de aprobación de las matrices de riesgos de calidad y corrupción por procesos en la sede de la Dirección General  para la vigencia 2022.</t>
  </si>
  <si>
    <r>
      <t>Actividad con ejecución  posterior al seguimiento (15/12/2021).</t>
    </r>
    <r>
      <rPr>
        <sz val="10"/>
        <color rgb="FFFF0000"/>
        <rFont val="Arial"/>
        <family val="2"/>
      </rPr>
      <t>Ajustar la vigencia en la Actividad.</t>
    </r>
  </si>
  <si>
    <t>Subcomponente 3. Consulta y Divulgación</t>
  </si>
  <si>
    <t>Consulta y Divulgación</t>
  </si>
  <si>
    <t>3.1.</t>
  </si>
  <si>
    <t>Publicar y divulgar la Matriz de Riesgos de Corrupción vigencia 2021.</t>
  </si>
  <si>
    <t>Matriz de Riesgos de Corrupción divulgada y publicada</t>
  </si>
  <si>
    <r>
      <t xml:space="preserve">Matriz  de riesgos de corrupción vigencia 2021  publicada en la pagina web de la Entidad. Link: https://www.icbf.gov.co/planeacion/plan-anticorrupcion-y-atencion-al-ciudadano y divulgación mediante el boletín Vive ICBF
</t>
    </r>
    <r>
      <rPr>
        <b/>
        <sz val="10"/>
        <color theme="1"/>
        <rFont val="Arial"/>
        <family val="2"/>
      </rPr>
      <t xml:space="preserve">Evidencia </t>
    </r>
    <r>
      <rPr>
        <sz val="10"/>
        <color theme="1"/>
        <rFont val="Arial"/>
        <family val="2"/>
      </rPr>
      <t xml:space="preserve">
Boletín Vive ICBF N° 139 del 12 de Febrero 2021. Planes Institucionales ICBF https://www.icbf.gov.co/planeacion/plan-anticorrupcion-y-atencion-al-ciudadano</t>
    </r>
  </si>
  <si>
    <t>Divulgar información sobre  riesgos de corrupción de la Entidad a las partes interesadas</t>
  </si>
  <si>
    <t>Piezas de Divulgación de información en la WEB y en el Boletín</t>
  </si>
  <si>
    <t>Dirección de Planeación y Control de Gestión</t>
  </si>
  <si>
    <r>
      <rPr>
        <sz val="11"/>
        <rFont val="Calibri"/>
        <family val="2"/>
        <scheme val="minor"/>
      </rPr>
      <t>Se evidenció divulgación de la información sobre riesgos de corrupción mediante los boletines ICBF N° 139 y 142</t>
    </r>
    <r>
      <rPr>
        <b/>
        <sz val="11"/>
        <rFont val="Calibri"/>
        <family val="2"/>
        <scheme val="minor"/>
      </rPr>
      <t xml:space="preserve">
Evidencias 
</t>
    </r>
    <r>
      <rPr>
        <sz val="11"/>
        <rFont val="Calibri"/>
        <family val="2"/>
        <scheme val="minor"/>
      </rPr>
      <t>Boletín Vive ICBF N° 139 del 12 de febrero 2021. Planes Institucionales ICBF. Planes Institucionales ICBF
Boletín Vive ICBF N° 142 del 5  de marzo  2021. Monitoreo a la materialización de riesgos y ejecución de controles</t>
    </r>
    <r>
      <rPr>
        <b/>
        <sz val="11"/>
        <rFont val="Calibri"/>
        <family val="2"/>
        <scheme val="minor"/>
      </rPr>
      <t xml:space="preserve">
Recomendación: </t>
    </r>
    <r>
      <rPr>
        <sz val="11"/>
        <rFont val="Calibri"/>
        <family val="2"/>
        <scheme val="minor"/>
      </rPr>
      <t>Fortalecer la divulgación   de tal manera que evidencien de manera específica el tema de Riesgos de Corrupción en la Entidad.</t>
    </r>
  </si>
  <si>
    <r>
      <t xml:space="preserve">Se observó divulgación de información sobre riesgos de corrupción en los boletines Vive ICBF de los meses de mayo a julio de 2021. 
</t>
    </r>
    <r>
      <rPr>
        <b/>
        <sz val="10"/>
        <color theme="1"/>
        <rFont val="Arial"/>
        <family val="2"/>
      </rPr>
      <t xml:space="preserve">Evidencias 
</t>
    </r>
    <r>
      <rPr>
        <sz val="10"/>
        <color theme="1"/>
        <rFont val="Arial"/>
        <family val="2"/>
      </rPr>
      <t xml:space="preserve">Boletín Vive ICBF N° 150 del 7 de mayo de 2021. Publicación: Riesgos de corrupción de los procesos. Relación con el ciudadano y protección para la vigencia 2021.
Boletín Vive ICBF N° 154 del 4 de  junio de 2021. Publicación: Riesgos de corrupción asociados a los procesos de Gestión Jurídica, Evaluación Independiente, Adquisición de Bienes y Servicios, Gestión del Talento Humano y Gestión Financiera. 
Boletín Vive ICBF N° 156 del 18  de  junio de 2021. Publicación: TIPS ANTICORRUPCIÓN
Boletín Vive ICBF N° 158 del 2 de  julio de 2021.  Publicación: Riesgos de corrupción asociados a los procesos
</t>
    </r>
    <r>
      <rPr>
        <b/>
        <sz val="10"/>
        <color theme="1"/>
        <rFont val="Arial"/>
        <family val="2"/>
      </rPr>
      <t>Nota:</t>
    </r>
    <r>
      <rPr>
        <sz val="10"/>
        <color theme="1"/>
        <rFont val="Arial"/>
        <family val="2"/>
      </rPr>
      <t xml:space="preserve">
Se sugiere realizar publicaciones en la web  como lo indica la actividad.
</t>
    </r>
  </si>
  <si>
    <t>Subcomponente 4. Monitoreo y Revisión</t>
  </si>
  <si>
    <t>Monitoreo y revisión</t>
  </si>
  <si>
    <t>4.1.</t>
  </si>
  <si>
    <t>Realizar seguimiento y monitoreo a la gestión de riesgos de corrupción</t>
  </si>
  <si>
    <t xml:space="preserve">Reporte del seguimiento realizado. </t>
  </si>
  <si>
    <t>Lideres de Proceso
Subdirección de Mejoramiento Organizacional</t>
  </si>
  <si>
    <r>
      <t>Se observó seguimiento al plan de tratamiento de la matriz de riesgos de corrupción de la SDG  para los meses de enero, febrero y marzo 2021</t>
    </r>
    <r>
      <rPr>
        <b/>
        <sz val="10"/>
        <rFont val="Arial"/>
        <family val="2"/>
      </rPr>
      <t xml:space="preserve">
Evidencia:
</t>
    </r>
    <r>
      <rPr>
        <sz val="10"/>
        <rFont val="Arial"/>
        <family val="2"/>
      </rPr>
      <t xml:space="preserve">F1.G3.MI. MATRIZ DE RIESGOS DE CALIDAD, CORRUPCIÓN Y AMBIENTAL. Versión 8. 27/11/2020. Seguimiento Enero , febrero, marzo  
Correo electrónico Marzo 2 de 2021. Reporte SHAREPOINT Riesgo Anticorrupción-Enero Febrero 2021
Correo electrónico abril 5 de 2021. Reporte SHAREPOINT Riesgo Anticorrupción-marzo 2021.
</t>
    </r>
    <r>
      <rPr>
        <b/>
        <sz val="10"/>
        <rFont val="Arial"/>
        <family val="2"/>
      </rPr>
      <t xml:space="preserve">
Recomendación: 
</t>
    </r>
    <r>
      <rPr>
        <sz val="10"/>
        <rFont val="Arial"/>
        <family val="2"/>
      </rPr>
      <t>Se  recomienda a la SMO  revaluar  el seguimiento al  monitoreo de los planes de tratamiento de los riesgos de corrupción teniendo en cuenta que dentro de la muestra tomada para la revisión del anexo 1.1 se evidenció que las Regionales (muestra) no cargan las evidencias en los tiempos estipulados por el procedimiento como se puede observar para la Regiona Casanare y San Andrés  limitando los resultados del informe de seguimiento cuatrimestral.</t>
    </r>
  </si>
  <si>
    <r>
      <t xml:space="preserve">Se observó seguimiento y monitoreo a la ejecución del  plan de tratamiento de riesgos de corrupción de los meses de mayo a Julio de 2021 para la Sede de la Dirección General
</t>
    </r>
    <r>
      <rPr>
        <b/>
        <sz val="10"/>
        <rFont val="Arial"/>
        <family val="2"/>
      </rPr>
      <t xml:space="preserve">Evidencias 
</t>
    </r>
    <r>
      <rPr>
        <sz val="10"/>
        <rFont val="Arial"/>
        <family val="2"/>
      </rPr>
      <t xml:space="preserve">Correo electrónico.1/06/2021 Asunto:Asunto:   Reporte ISOLUCION Riesgos Anticorrupción - MAYO 2021
Archivo excel seguimiento plan de tratamiento SDG con corte al mes de mayo 2021
Correo electrónico 6/07/2021. Asunto: Reporte ISOLUCION Riesgos Anticorrupción - JUNIO 2021
Archivo excel seguimiento plan de tratamiento SDG con corte al mes de Junio 2021 para la SDG 
Correo electrónico 3/08/2021. Aunto:Reporte ISOLUCION Riesgos Anticorrupción - JULIO 2021
Archivo excel seguimiento plan de tratamiento SDG con corte al mes de Julio 2021 para la SDG 
</t>
    </r>
    <r>
      <rPr>
        <b/>
        <sz val="10"/>
        <rFont val="Arial"/>
        <family val="2"/>
      </rPr>
      <t xml:space="preserve">Nota
</t>
    </r>
    <r>
      <rPr>
        <sz val="10"/>
        <rFont val="Arial"/>
        <family val="2"/>
      </rPr>
      <t>El seguimiento y monitoreo para los niveles Regional y CZ se evidenció en el siguiente link  https://icbfgob.sharepoint.com/:f:/s/GestionDeRiesgos/Es6kgmOYh7xKqlivi8TiKQsBQ_cuzR-lzMuEYU65J6C-Hw?e=JChe1O</t>
    </r>
  </si>
  <si>
    <t>4.2</t>
  </si>
  <si>
    <t>Realizar monitoreo a la  materialización de riesgos de corrupción y verificar de ser necesario las acciones correctivas derivadas</t>
  </si>
  <si>
    <t xml:space="preserve">Correos electronicos, archivo de excel que evidencia el monitoreo a la materializacion de riesgos de corrupcion. </t>
  </si>
  <si>
    <t>30-05-2021
30-09-2021
27-12-2021</t>
  </si>
  <si>
    <t>El  primer seguimiento a la materialización de los riesgos se verifica con corte 30/05/2021</t>
  </si>
  <si>
    <r>
      <t xml:space="preserve">Se evidenció monitoreo a la materiazación de riesgos de corrupción en la SDG y Regionales  para el primer trimestre de 2021. 
Sin riesgos de corrupción materializados  para el primer trimestre 
</t>
    </r>
    <r>
      <rPr>
        <b/>
        <sz val="10"/>
        <color theme="1"/>
        <rFont val="Arial"/>
        <family val="2"/>
      </rPr>
      <t xml:space="preserve">Evidencias </t>
    </r>
    <r>
      <rPr>
        <sz val="10"/>
        <color theme="1"/>
        <rFont val="Arial"/>
        <family val="2"/>
      </rPr>
      <t xml:space="preserve">
Correo electrónico 16/03/2021. Asunto: MONITOREO MATERIALIZACIÓN RIESGOS EJECUCCIÓN DE CONTROLES REG - MARZO
Correo electrónico 16/03/2021. Asunto: MONITOREO MATERIALIZACIÓN RIESGOS EJECUCCIÓN DE CONTROLES SDG - MARZO
Archivo power point. REPORTE DE MONITOREO  MATERIALIZACIÓN DE LOS RIESGOS EJECCUCIÓN DE CONTROLES. 1ER TRIMESTRE </t>
    </r>
  </si>
  <si>
    <t>4.3</t>
  </si>
  <si>
    <t xml:space="preserve">Realizar monitoreo a los controles definidos en las matrices de riesgos de corrupción </t>
  </si>
  <si>
    <t xml:space="preserve">Correos electronicos, archivo de excel que evidencia el monitoreo  a los controles de los riesgos de corrupcion. </t>
  </si>
  <si>
    <t>El  primer seguimiento a los controles  de los riesgos se verifica con corte 30/05/2021</t>
  </si>
  <si>
    <r>
      <rPr>
        <sz val="10"/>
        <color theme="1"/>
        <rFont val="Arial"/>
        <family val="2"/>
      </rPr>
      <t xml:space="preserve">Se evidenció monitoreo a la ejecución de  los controles definidos en las matrices de riesgos de corrupción para la SDG </t>
    </r>
    <r>
      <rPr>
        <b/>
        <sz val="10"/>
        <color theme="1"/>
        <rFont val="Arial"/>
        <family val="2"/>
      </rPr>
      <t xml:space="preserve">
Evidencias 
</t>
    </r>
    <r>
      <rPr>
        <sz val="10"/>
        <color theme="1"/>
        <rFont val="Arial"/>
        <family val="2"/>
      </rPr>
      <t xml:space="preserve">Correo electrónico 16/03/2021. Asunto: MONITOREO MATERIALIZACIÓN RIESGOS EJECUCCIÓN DE CONTROLES REG - MARZO
Correo electrónico 16/03/2021. Asunto: MONITOREO MATERIALIZACIÓN RIESGOS EJECUCCIÓN DE CONTROLES SDG - MARZO
Archivo power point. REPORTE DE MONITOREO  MATERIALIZACIÓN DE LOS RIESGOS EJECCUCIÓN DE CONTROLES. 1ER TRIMESTRE
</t>
    </r>
    <r>
      <rPr>
        <b/>
        <sz val="10"/>
        <color theme="1"/>
        <rFont val="Arial"/>
        <family val="2"/>
      </rPr>
      <t xml:space="preserve">Nota: 
</t>
    </r>
    <r>
      <rPr>
        <sz val="10"/>
        <color theme="1"/>
        <rFont val="Arial"/>
        <family val="2"/>
      </rPr>
      <t xml:space="preserve">Se recomienda realizar monitoreo a los controles ejecutados desde los CZ, teniendo en cuenta que la politica de riesgos de la Entidad menciona lo siguiente: </t>
    </r>
    <r>
      <rPr>
        <b/>
        <sz val="10"/>
        <color theme="1"/>
        <rFont val="Arial"/>
        <family val="2"/>
      </rPr>
      <t>"desde el nivel nacional, regional y zonal gestionamos integralmente los riesgos "</t>
    </r>
  </si>
  <si>
    <t>4.4</t>
  </si>
  <si>
    <t>Consolidar el indicador de riesgos</t>
  </si>
  <si>
    <t>Indicador de riesgos informado a los lideres de proceso</t>
  </si>
  <si>
    <t>El indicador de Riesgos se consolida  al 30/05/2021</t>
  </si>
  <si>
    <r>
      <rPr>
        <sz val="10"/>
        <color theme="1"/>
        <rFont val="Arial"/>
        <family val="2"/>
      </rPr>
      <t xml:space="preserve">Se observó informe consolidado del aplicativo SIMEI 
</t>
    </r>
    <r>
      <rPr>
        <b/>
        <sz val="10"/>
        <color theme="1"/>
        <rFont val="Arial"/>
        <family val="2"/>
      </rPr>
      <t xml:space="preserve">
Evidencias 
</t>
    </r>
    <r>
      <rPr>
        <sz val="10"/>
        <color theme="1"/>
        <rFont val="Arial"/>
        <family val="2"/>
      </rPr>
      <t xml:space="preserve">Correo electrónico. 20/05/2021. Asunto:  Reporte de Riesgos Corte 1
PDF Reporte aplicativo SIMEI indicador PA-134 Porcentaje de Avance del Cumplimiento Planes de Tratamiento de Riesgos para el primer cuatrimestre.
</t>
    </r>
  </si>
  <si>
    <t>Subcomponente 5. Seguimiento</t>
  </si>
  <si>
    <t>Seguimiento</t>
  </si>
  <si>
    <t>5.1</t>
  </si>
  <si>
    <t>Verificar evidencias de la gestión de riesgos de corrupción</t>
  </si>
  <si>
    <t>3 Informes de seguimiento a la gestión de riesgos de corrupción</t>
  </si>
  <si>
    <t xml:space="preserve">Oficina de Control Interno </t>
  </si>
  <si>
    <t>16-01-2021
15-05-2021
13-09-2021</t>
  </si>
  <si>
    <r>
      <t xml:space="preserve">Se evidenció  informe de seguimiento del PAAC para el último cuatrimestre 2020  donde se hace seguimiento al cumplimiento del plan de tratamiento de los riesgos de corrupción en el componente 1. Gestión del Riesgo. </t>
    </r>
    <r>
      <rPr>
        <b/>
        <sz val="10"/>
        <color theme="1"/>
        <rFont val="Arial"/>
        <family val="2"/>
      </rPr>
      <t xml:space="preserve">
Evidencias:</t>
    </r>
    <r>
      <rPr>
        <sz val="10"/>
        <color theme="1"/>
        <rFont val="Arial"/>
        <family val="2"/>
      </rPr>
      <t xml:space="preserve">
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t>
    </r>
  </si>
  <si>
    <r>
      <t xml:space="preserve">Se observó seguimiento a la ejecución del plan de tratamiento de la gestión de riesgos de corrupción  en los 3 niveles (SDG, Regional y CZ)
</t>
    </r>
    <r>
      <rPr>
        <b/>
        <sz val="10"/>
        <color theme="1"/>
        <rFont val="Arial"/>
        <family val="2"/>
      </rPr>
      <t xml:space="preserve">Evidencias </t>
    </r>
    <r>
      <rPr>
        <sz val="10"/>
        <color theme="1"/>
        <rFont val="Arial"/>
        <family val="2"/>
      </rPr>
      <t xml:space="preserve">
Correo electrónico. 29/04/2021. Asunto:  DESIGNACIÓN Seguimiento PAAC 2021 - 30 de Abril
Correo electrónico.  13/05/2021 Asunto:  PRELIMINAR INFORME DE SEGUIMIENTO PAAC- CORTE 30 ABRIL 2021
Correo electrónico. 3/05/2021. Asunto: Permisos Asignados: DESIGNACIÓN Seguimiento PAAC 2021 - 30 de Abril
Correo electrónico. 30/04/2021.  Asunto: COMUNICACIÓN SEGUIMIENTO PAAC 2021- CORTE 30 ABRIL</t>
    </r>
  </si>
  <si>
    <t>5.2</t>
  </si>
  <si>
    <t>Elaborar informe de seguimiento a la gestión de riesgos de corrupción</t>
  </si>
  <si>
    <r>
      <rPr>
        <sz val="10"/>
        <color theme="1"/>
        <rFont val="Arial"/>
        <family val="2"/>
      </rPr>
      <t xml:space="preserve">Se observó publicaciónen la pagina web de la Entidad del  informe de seguimiento al Plan Anticorrupción  del primer cuatrimestre 2021 en el siguiente link https://www.icbf.gov.co/planeacion/plan-anticorrupcion-y-atencion-al-ciudadano
</t>
    </r>
    <r>
      <rPr>
        <b/>
        <sz val="10"/>
        <color theme="1"/>
        <rFont val="Arial"/>
        <family val="2"/>
      </rPr>
      <t>Evidencias</t>
    </r>
    <r>
      <rPr>
        <sz val="10"/>
        <color theme="1"/>
        <rFont val="Arial"/>
        <family val="2"/>
      </rPr>
      <t xml:space="preserve">
Correo electrónico. 14/05/2021.Asunto:SOLICITUD_Plan_Anticorrupción y Atención al Ciudadano - Abril 2021</t>
    </r>
  </si>
  <si>
    <t>Nombre de la entidad:</t>
  </si>
  <si>
    <t>INSTITUTO COLOMBIANO DE BIENESTAR FAMILIAR</t>
  </si>
  <si>
    <t>Orden:</t>
  </si>
  <si>
    <t>Nacional</t>
  </si>
  <si>
    <t>Sector administrativo:</t>
  </si>
  <si>
    <t>Inclusión Social y Reconciliación</t>
  </si>
  <si>
    <t>Año vigencia:</t>
  </si>
  <si>
    <t>Departamento:</t>
  </si>
  <si>
    <t>Bogotá D.C</t>
  </si>
  <si>
    <t>Municipio:</t>
  </si>
  <si>
    <t>BOGOTÁ</t>
  </si>
  <si>
    <t>SEGUIMIENTO 30 DE ABRILDE 2021
(Oficina de Control Interno)</t>
  </si>
  <si>
    <t>SEGUIMIENTO 31 DE DICIEMBRE DE 2021
(Oficina de Control Interno)</t>
  </si>
  <si>
    <t>DATOS TRÁMITES A RACIONALIZAR</t>
  </si>
  <si>
    <t>ACCIONES DE RACIONALIZACIÓN A DESARROLLAR</t>
  </si>
  <si>
    <t>PLAN DE EJECUCIÓN</t>
  </si>
  <si>
    <t>Tipo</t>
  </si>
  <si>
    <t>Número</t>
  </si>
  <si>
    <t>Nombre</t>
  </si>
  <si>
    <t>Estado</t>
  </si>
  <si>
    <t>Situación Actual</t>
  </si>
  <si>
    <t>Mejora a Implementar</t>
  </si>
  <si>
    <t>Tipo Racionalización</t>
  </si>
  <si>
    <t>Acciones Racionalización</t>
  </si>
  <si>
    <t>Fecha
Final
Presente
Vigencia</t>
  </si>
  <si>
    <t>Fecha
Final
Racionalización</t>
  </si>
  <si>
    <t>Responsable</t>
  </si>
  <si>
    <t>Único</t>
  </si>
  <si>
    <t>Garantía del derecho de alimentos, visitas y custodia</t>
  </si>
  <si>
    <t>Inscrito</t>
  </si>
  <si>
    <t>La solicitud actual del trámite se realiza presencialmente</t>
  </si>
  <si>
    <t>Automatización parcial del trámite con el fin de que el ciudadano pueda solicitar su tramite en linea</t>
  </si>
  <si>
    <t>Tecnológica</t>
  </si>
  <si>
    <t>Automatización</t>
  </si>
  <si>
    <t>Dirección de Protección, Coordinación de Autoridades Administrativas, Dirección de Tecnología, Dirección de Servicios y Atención, Dirección de Planeación</t>
  </si>
  <si>
    <t>Elizabeth Castillo Rincón</t>
  </si>
  <si>
    <r>
      <t xml:space="preserve">Para el I Cuatrimestre del 2021 para el componente 2: “Racionalización de Tramites” se evidenció el registro del plan de racionalización de tramites vigencia 2021 en el aplicativo SUIT, el cual contempla la automatización de los trámites "Proceso ejecutivo de alimentos a través de Defensor de Familia", "Garantía del derecho de alimentos, visitas y custodia"; y la OPA "Familia biológica busca a familiar que fue adoptado".
Adicionalmente se evidenció correo electrónico del 24/03/2021 suscrito por Andree Hurtado de la Subdirección de Mejoramiento Organizacional dirigido a la Ing. Rosa Angelina Perez Sierra Directora de la DIT, solicito información sobre los ingeniero(a) asignado(s), para el desarrollo de la automatización de los trámites, asignando a la Ing. Sandra Oveymar
</t>
    </r>
    <r>
      <rPr>
        <b/>
        <sz val="12"/>
        <rFont val="Calibri"/>
        <family val="2"/>
        <scheme val="minor"/>
      </rPr>
      <t>Evidencias:</t>
    </r>
    <r>
      <rPr>
        <sz val="12"/>
        <rFont val="Calibri"/>
        <family val="2"/>
        <scheme val="minor"/>
      </rPr>
      <t xml:space="preserve"> 
*Registro del plan de racionalización de tramites vigencia 2021 en el aplicativo SUIT generado el 15 de enero del 2021
*Correo electrónico del 24/03/2021
Ruta de evidencias:  </t>
    </r>
    <r>
      <rPr>
        <sz val="10"/>
        <color rgb="FF0070C0"/>
        <rFont val="Calibri"/>
        <family val="2"/>
        <scheme val="minor"/>
      </rPr>
      <t>https://icbfgob.sharepoint.com/sites/MICROSITIOPLANANTICORRUPCIN2020/Documentos%20compartidos/Forms/AllItems.aspx?viewid=4514210e%2Ddf5a%2D4490%2Da0c7%2Dc0893a0bd97a&amp;id=%2Fsites%2FMICROSITIOPLANANTICORRUPCIN2020%2FDocumentos%20compartidos%2FPAAC%202020%2FCOMP%2E2%20Racionalizaci%C3%B3n%20de%20Tr%C3%A1mites%2FREGULACI%C3%93N%2F4%2EAbril</t>
    </r>
  </si>
  <si>
    <t xml:space="preserve">Elizabeth Castillo Rincón </t>
  </si>
  <si>
    <t>Proceso ejecutivo de alimentos a través de Defensor de Familia</t>
  </si>
  <si>
    <t>Otros procedimientos administrativos de cara al usuario -OPA</t>
  </si>
  <si>
    <t>OPA - Familia biológica busca a familiar que fue adoptado</t>
  </si>
  <si>
    <t>Automatización parcial del Otro Proceso Administrativo - OPA , con el fin de que el ciudadano pueda realizar su solicitud en linea</t>
  </si>
  <si>
    <t>Dirección de Protección, Dirección de Tecnología, Dirección de Servicios y Atención, Dirección de Planeación</t>
  </si>
  <si>
    <r>
      <t xml:space="preserve">Para el I Cuatrimestre del 2021 para el componente 2: “Racionalización de Tramites”, se evidencio el registro del plan de racionalización de tramites vigencia 2021 en el aplicativo SUIT, el cual contempla la automatización de los trámites "Proceso ejecutivo de alimentos a través de Defensor de Familia", "Garantía del derecho de alimentos, visitas y custodia"; y la OPA "Familia biológica busca a familiar que fue adoptado".
Adicionalmente se evidenció correo electrónico del 24/03/2021 suscrito por Andree Hurtado de la Subdirección de Mejoramiento Organizacional dirigido a la Ing. Rosa Angelina Perez Sierra Directora de la DIT, solicito información sobre los ingeniero(a) asignado(s), para el desarrollo de la automatización de los trámites, asignando a la Ing. Sandra Oveymar
</t>
    </r>
    <r>
      <rPr>
        <b/>
        <sz val="12"/>
        <rFont val="Calibri"/>
        <family val="2"/>
        <scheme val="minor"/>
      </rPr>
      <t>Evidencias:</t>
    </r>
    <r>
      <rPr>
        <sz val="12"/>
        <rFont val="Calibri"/>
        <family val="2"/>
        <scheme val="minor"/>
      </rPr>
      <t xml:space="preserve"> 
*Registro del plan de racionalización de tramites vigencia 2021 en el aplicativo SUIT generado el 15 de enero del 2021
*Correo electrónico del 24/03/2021
Ruta de evidencias:  </t>
    </r>
    <r>
      <rPr>
        <sz val="10"/>
        <color rgb="FF0070C0"/>
        <rFont val="Calibri"/>
        <family val="2"/>
        <scheme val="minor"/>
      </rPr>
      <t>https://icbfgob.sharepoint.com/sites/MICROSITIOPLANANTICORRUPCIN2020/Documentos%20compartidos/Forms/AllItems.aspx?viewid=4514210e%2Ddf5a%2D4490%2Da0c7%2Dc0893a0bd97a&amp;id=%2Fsites%2FMICROSITIOPLANANTICORRUPCIN2020%2FDocumentos%20compartidos%2FPAAC%202020%2FCOMP%2E2%20Racionalizaci%C3%B3n%20de%20Tr%C3%A1mites%2FREGULACI%C3%93N%2F4%2EAbril</t>
    </r>
  </si>
  <si>
    <t>Seguimiento 1 OCI
Componente 3: RENDICIÓN DE CUENTAS</t>
  </si>
  <si>
    <t>Seguimiento 2 OCI
Componente 3: RENDICIÓN DE CUENTAS</t>
  </si>
  <si>
    <t>Seguimiento 3 OCI
Componente 3: RENDICIÓN DE CUENTAS</t>
  </si>
  <si>
    <t>Componente 3:</t>
  </si>
  <si>
    <r>
      <t xml:space="preserve">Rendición de cuentas
Objetivo: </t>
    </r>
    <r>
      <rPr>
        <b/>
        <i/>
        <sz val="10"/>
        <color theme="1"/>
        <rFont val="Arial"/>
        <family val="2"/>
      </rPr>
      <t>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t>
    </r>
  </si>
  <si>
    <t>Actividades programadas</t>
  </si>
  <si>
    <t>Actividades cumplidas</t>
  </si>
  <si>
    <t>% de avance por objetivo</t>
  </si>
  <si>
    <t>I. Fase de alistamiento</t>
  </si>
  <si>
    <t>Fase de alistamiento</t>
  </si>
  <si>
    <t>Determinar  si los espacios de diálogo y  los canales de publicación y divulgación de información que empleó la entidad para ejecutar las actividades de rendición de cuentas en 2020, responde a las características de los ciudadanos, usuarios y grupos de interés</t>
  </si>
  <si>
    <t>Reporte  de respuestas obtenidas en las preguntas  de las encuestas de evaluación en  desarrollo de la Mesa Publica se abrieron espacios de dialogo que facilitaron reflexiones y discusiones en torno a los temas tratados?"</t>
  </si>
  <si>
    <t xml:space="preserve">Subdirección de  Monitoreo y Evaluación </t>
  </si>
  <si>
    <r>
      <t xml:space="preserve">Se evidencian los resultados por cada una de las preguntas de las encuestas aplicadas (21.043) tanto en las Mesas Públicas como de los ejercicios de Rendición de Cuentas Regional.
</t>
    </r>
    <r>
      <rPr>
        <b/>
        <sz val="10"/>
        <color theme="1"/>
        <rFont val="Arial"/>
        <family val="2"/>
      </rPr>
      <t xml:space="preserve">Evidencias:
</t>
    </r>
    <r>
      <rPr>
        <sz val="10"/>
        <color theme="1"/>
        <rFont val="Arial"/>
        <family val="2"/>
      </rPr>
      <t xml:space="preserve">
- </t>
    </r>
    <r>
      <rPr>
        <sz val="10"/>
        <rFont val="Arial"/>
        <family val="2"/>
      </rPr>
      <t xml:space="preserve">Informe Final Rendición Pública de Cuentas 2020; 1.3 RESPONSABILIDAD.
1.3.1 Reporte de respuestas obtenidas en las preguntas de las encuestas de evaluación en desarrollo de la Mesa Publica 
-https://www.icbf.gov.co/rendicion-de-cuentas-icbf/sede-direccion-general/informe-final
- https://www.icbf.gov.co/system/files/informe_final_rpc_y_mp_2020_vf_0.pdf
</t>
    </r>
    <r>
      <rPr>
        <sz val="10"/>
        <color rgb="FFFF0000"/>
        <rFont val="Arial"/>
        <family val="2"/>
      </rPr>
      <t xml:space="preserve">
</t>
    </r>
  </si>
  <si>
    <t>Actividad cumplida en el primer cuatrimestre.</t>
  </si>
  <si>
    <t>Definir directrices de Mesas Publicas y Rendición Publica de Cuentas 2021.</t>
  </si>
  <si>
    <t>Memorando  para Mesas Públicas y Rendición Pública de Cuentas 2021</t>
  </si>
  <si>
    <r>
      <rPr>
        <sz val="10"/>
        <color theme="1"/>
        <rFont val="Arial"/>
        <family val="2"/>
      </rPr>
      <t xml:space="preserve">Se evidencia socialización de directrices para la realización de mesas públicas y Rendición de Cuentas 2021
</t>
    </r>
    <r>
      <rPr>
        <b/>
        <sz val="10"/>
        <color theme="1"/>
        <rFont val="Arial"/>
        <family val="2"/>
      </rPr>
      <t xml:space="preserve">
Evidencias
</t>
    </r>
    <r>
      <rPr>
        <sz val="10"/>
        <color theme="1"/>
        <rFont val="Arial"/>
        <family val="2"/>
      </rPr>
      <t>- Correo Electrónico de la Directora de Planeación y Control de la Gestión a las Direcciones Regionales y coordinadores de Centro Zonales 26/03/21
- Memorando Radicado 202113000000033783 con Directrices para la realización de mesas públicas MP y Rendición de Cuentas 2021 RPC</t>
    </r>
  </si>
  <si>
    <t>Definir roles a nivel nacional, regional y zonal en el procedimiento Rendición de Cuentas y Mesas Públicas</t>
  </si>
  <si>
    <t>Guia  de Rendición de Cuentas y Mesas Públicas actualizada</t>
  </si>
  <si>
    <r>
      <t xml:space="preserve">Se evidencia la definición de Roles en el nivel nacional, regional y zonal actualizada al 31/03/21.
</t>
    </r>
    <r>
      <rPr>
        <b/>
        <sz val="10"/>
        <color theme="1"/>
        <rFont val="Arial"/>
        <family val="2"/>
      </rPr>
      <t xml:space="preserve">
Evidencia:
</t>
    </r>
    <r>
      <rPr>
        <sz val="10"/>
        <color theme="1"/>
        <rFont val="Arial"/>
        <family val="2"/>
      </rPr>
      <t>G1.P2.MS GUÍA PARA LA RENDICIÓN PÚBLICA DE CUENTAS EN EL ICBF Versión 4 del 31/03/2021 publicada en https://www.icbf.gov.co/system/files/procesos/g1.p2.ms_guia_para_la_rendicion_publica_de_cuentas_en_el_icbf_v4.pdf</t>
    </r>
  </si>
  <si>
    <t>Ajustar los instrumentos de acuerdo a las directrices definidas</t>
  </si>
  <si>
    <t>Formatos ajustados Rendición Pública de Cuentas y Mesas Públicas ajustados</t>
  </si>
  <si>
    <r>
      <t xml:space="preserve">Se evidenció la actualización de 6 formatos al 31 de marzo 2021 
</t>
    </r>
    <r>
      <rPr>
        <b/>
        <sz val="10"/>
        <rFont val="Arial"/>
        <family val="2"/>
      </rPr>
      <t xml:space="preserve">
Evidencia:
</t>
    </r>
    <r>
      <rPr>
        <sz val="10"/>
        <rFont val="Arial"/>
        <family val="2"/>
      </rPr>
      <t xml:space="preserve">
- F1.P2.MS Formato Programación y Monitoreo de Eventos RPC y MP v6
- F11.P2.MS Formato Compromisos RPC y MP v3 
- F12.P2.MS Formato Resultados RPC y MP v3 
- F6.P2.MS Formato Consulta Previa MP v3
- F7.P2.MS Formato Análisis Consulta Previa MP v3
- F8.P2.MS Formato Lista de Asistentes RPC y MP v2
</t>
    </r>
  </si>
  <si>
    <t>Socializar directrices de Mesas Publicas y Rendición Publica de Cuentas 2021.</t>
  </si>
  <si>
    <t>Directrices e instrumentos socializados</t>
  </si>
  <si>
    <r>
      <t xml:space="preserve">Se evidencia socialización de Directrices de Mesas Publicas y Rendición Publica de Cuentas 2021.
</t>
    </r>
    <r>
      <rPr>
        <b/>
        <sz val="10"/>
        <rFont val="Arial"/>
        <family val="2"/>
      </rPr>
      <t xml:space="preserve">Evidencia:
</t>
    </r>
    <r>
      <rPr>
        <sz val="10"/>
        <rFont val="Arial"/>
        <family val="2"/>
      </rPr>
      <t xml:space="preserve">- Citación por correo electrónico de la Socialización a Directores Regionales y Coordinadores de Centros Zonales 26/03/21
- Presentación en Power Point con las Directrices 
- Grabación de La Socialización del 09/04/21
</t>
    </r>
  </si>
  <si>
    <t>Disponer los recursos para la logística de realización o divulgación de Rendición Pública de Cuentas y Mesas Públicas.</t>
  </si>
  <si>
    <t xml:space="preserve">Recursos para logística garantizados </t>
  </si>
  <si>
    <t>Dirección de Abastecimiento</t>
  </si>
  <si>
    <t>Esta Actividad inicia a partir del junio 2021.</t>
  </si>
  <si>
    <t>Generar boletín  de  análisis de PQRS</t>
  </si>
  <si>
    <t>Publicar boletín con análisis de PQRS ,</t>
  </si>
  <si>
    <t>Dirección de Servicios y Atención</t>
  </si>
  <si>
    <r>
      <t xml:space="preserve">Se evidencia publicación de Informe de PQRS correspondiente a los meses de Diciembre 2020, Enero, febrero, marzo de 2021.
</t>
    </r>
    <r>
      <rPr>
        <b/>
        <sz val="10"/>
        <color theme="1"/>
        <rFont val="Arial"/>
        <family val="2"/>
      </rPr>
      <t xml:space="preserve">Evidencia:
</t>
    </r>
    <r>
      <rPr>
        <sz val="10"/>
        <color theme="1"/>
        <rFont val="Arial"/>
        <family val="2"/>
      </rPr>
      <t xml:space="preserve">
Informes publicados en https://www.icbf.gov.co/servicios/informes-boletines-pqrds
</t>
    </r>
  </si>
  <si>
    <r>
      <t xml:space="preserve">Se evidencia Boletín de Peticiones, Quejas, Reclamos, Sugerencias y Reportes de Amenaza o Vulneración de Derechos, de los meses de abril, mayo, junio y julio  de 2021, fue publicado en la página Web en la ruta En el mismo, se realiza el análisis comparativo de cada uno de estos tipos de petición a nivel nacional, los canales por los que se reporta el mayor número de registros,  y los principales motivos por los cuales la ciudadanía puso en conocimiento hechos de vulneración, o expresaron algún tipo de sugerencia, reclamo o queja. Así mismo, se expone el resultado de las encuestas de satisfacción del cliente interno, según los resultados acopiados a través de los canales de atención administrados por el centro de contacto.
</t>
    </r>
    <r>
      <rPr>
        <b/>
        <sz val="10"/>
        <color theme="1"/>
        <rFont val="Arial"/>
        <family val="2"/>
      </rPr>
      <t>Evidencia</t>
    </r>
    <r>
      <rPr>
        <sz val="10"/>
        <color theme="1"/>
        <rFont val="Arial"/>
        <family val="2"/>
      </rPr>
      <t xml:space="preserve">:
https://www.icbf.gov.co/servicios/informes-boletines-pqrds. </t>
    </r>
  </si>
  <si>
    <t>Definir temática de la Mesa Publica</t>
  </si>
  <si>
    <t>Temas definidos para dialogar con la comunidad en Mesas Públicas</t>
  </si>
  <si>
    <t>Esta actividad tiene único reporte con fecha 30/06/21.</t>
  </si>
  <si>
    <r>
      <t xml:space="preserve">En cumplimiento de la actividad establecida en el Plan Anticorrupción y Atención al Ciudadano – para la vigencia 2021, se recibieron 98.370 respuestas a la encuestas de consulta previa para definir los temas de interés de las mesas públicas de manera participativa. 
Se presenta el reporte de los temas definidos en los 215 centros zonales resaltando que 169 centro zonales  definieron como tema  Políticas y líneas de acción para la atención integral de niños y niñas de 0 a 5 
</t>
    </r>
    <r>
      <rPr>
        <b/>
        <sz val="10"/>
        <rFont val="Arial"/>
        <family val="2"/>
      </rPr>
      <t xml:space="preserve">
Evidencia:
</t>
    </r>
    <r>
      <rPr>
        <sz val="10"/>
        <rFont val="Arial"/>
        <family val="2"/>
      </rPr>
      <t xml:space="preserve">
Act 8 TEMAS DE INTERES MP 2021
Anexo 8 Informe de Seguimiento RPC y MP  Segundo Trimestre 2021
Ruta: https://icbfgob.sharepoint.com/:b:/r/sites/MICROSITIOPLANANTICORRUPCINYDEATENCINALCIUDADANO2021/Documentos%20compartidos/COMPONENTE%203-%20RENDICI%C3%93N%20DE%20CUENTAS/I.%20Fase%20de%20alistamiento/8/Anexo%208%20Informe%20de%20Seguimiento%20RPC%20y%20MP%20%20Segundo%20Trimestre%202021.pdf?csf=1&amp;web=1&amp;e=Lms8i7
</t>
    </r>
  </si>
  <si>
    <t>Actualizar y publicar el time line de mesas públicas y rendición pública de cuentas de la entidad  en la pagina WEB de la entidad.</t>
  </si>
  <si>
    <t>Calendario de eventos de mesas públicas y rendición pública de cuentas publicado en la pagina WEB de la entidad.</t>
  </si>
  <si>
    <t xml:space="preserve">Esta Actividad tiene fecha programada 31/10/2021 con un único reporte.
</t>
  </si>
  <si>
    <t>Subcomponente 1</t>
  </si>
  <si>
    <t>Información de calidad y en lenguaje comprensible</t>
  </si>
  <si>
    <t>Producir la información que se utilizara en Rendición Pública de Cuentas y Mesas Publicas de cada Regional / CZ</t>
  </si>
  <si>
    <t>Información en su medio de soporte construida para la Rendición Pública de Cuentas y Mesas Públicas en cada Regional / CZ</t>
  </si>
  <si>
    <t>Esta actividad inicia el 30 de junio 2021.</t>
  </si>
  <si>
    <t>La primera medición se realizará el 30 de septiembre/21.  A la fecha no se reportan avances.</t>
  </si>
  <si>
    <t>Publicar en la pagina WEB la información correspondiente a cada Rendición Pública de Cuentas y Mesas Públicas.</t>
  </si>
  <si>
    <t>Documentos en pagina WEB institucional</t>
  </si>
  <si>
    <r>
      <t xml:space="preserve">Se evidencia len la página la Presentación de la Mesa pública - informe de resultados de las mesas adelantadas en el cuatrimestre.
</t>
    </r>
    <r>
      <rPr>
        <b/>
        <sz val="10"/>
        <rFont val="Arial"/>
        <family val="2"/>
      </rPr>
      <t xml:space="preserve">
Evidencia:</t>
    </r>
    <r>
      <rPr>
        <sz val="10"/>
        <color rgb="FFFF0000"/>
        <rFont val="Arial"/>
        <family val="2"/>
      </rPr>
      <t xml:space="preserve">
</t>
    </r>
    <r>
      <rPr>
        <sz val="10"/>
        <rFont val="Arial"/>
        <family val="2"/>
      </rPr>
      <t xml:space="preserve">https://www.icbf.gov.co/rendicion-de-cuentas-icbf/rendicion-de-cuentas-en-regiones
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
</t>
    </r>
    <r>
      <rPr>
        <sz val="10"/>
        <color rgb="FFFF0000"/>
        <rFont val="Arial"/>
        <family val="2"/>
      </rPr>
      <t xml:space="preserve">
Recomendación:  Complementar las presentaciones cargadas con la demás documentación (actas y compromisos como mínimo) que se pueda cargar que de cuenta dela realización de las mesas.  Lo anterior teniendo en cuenta que nela actualidad los documentos reposan en la ruta del File Server \icbf.gov.co\FS_DPC\DPC\RPC_y_MP\2021\Evidencias_RPC_y_MP_2021</t>
    </r>
  </si>
  <si>
    <t>Subcomponente 2</t>
  </si>
  <si>
    <t>Diálogo de doble vía con la ciudadanía y sus organizaciones</t>
  </si>
  <si>
    <t>Convocar a las partes interesadas</t>
  </si>
  <si>
    <t>Actores involucrados convocados e invitados a participar en las Mesas Públicas y Rendición Pública de Cuentas verificable a partir de oficios, correos electrónicos e imágenes de invitaciones dispuestas en carteleras físicas.</t>
  </si>
  <si>
    <r>
      <t xml:space="preserve">Se evidencia convocatoria para que los diferentes actores involucrados asistan a las MP.
</t>
    </r>
    <r>
      <rPr>
        <b/>
        <sz val="10"/>
        <rFont val="Arial"/>
        <family val="2"/>
      </rPr>
      <t xml:space="preserve">Evidencia:
</t>
    </r>
    <r>
      <rPr>
        <sz val="10"/>
        <rFont val="Arial"/>
        <family val="2"/>
      </rPr>
      <t xml:space="preserve">Archivo PDF con enlaces CZ Barrios Unidos , CZ Creer(Bogotá), CZ Aburrá Sur (Antioquia) y CZ Cocuy (Boyacá) en los que se evidencias las invitaciones de particiación a la mesas públicas.
</t>
    </r>
  </si>
  <si>
    <t>Realizar audiencias publicas participativas</t>
  </si>
  <si>
    <t>Mesas Públicas y Rendición Pública de Cuentas realizadas</t>
  </si>
  <si>
    <r>
      <t xml:space="preserve">Se evidenció la realización de mesas públicas.
</t>
    </r>
    <r>
      <rPr>
        <b/>
        <sz val="10"/>
        <rFont val="Arial"/>
        <family val="2"/>
      </rPr>
      <t xml:space="preserve">Evidencia:
</t>
    </r>
    <r>
      <rPr>
        <sz val="10"/>
        <rFont val="Arial"/>
        <family val="2"/>
      </rPr>
      <t xml:space="preserve">https://www.icbf.gov.co/rendicion-de-cuentas-icbf/rendicion-de-cuentas-en-regiones
</t>
    </r>
    <r>
      <rPr>
        <b/>
        <sz val="10"/>
        <rFont val="Arial"/>
        <family val="2"/>
      </rPr>
      <t xml:space="preserve">
</t>
    </r>
    <r>
      <rPr>
        <sz val="10"/>
        <rFont val="Arial"/>
        <family val="2"/>
      </rPr>
      <t>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t>
    </r>
  </si>
  <si>
    <t>Subcomponente 3</t>
  </si>
  <si>
    <t>Incentivos para motivar la cultura de la rendición y petición de cuentas</t>
  </si>
  <si>
    <t>3.1</t>
  </si>
  <si>
    <t>Fortalecer la temática Rendición de Cuentas en el Aula Virtual Estrategia de Transparencia, Participación y Buen Gobierno</t>
  </si>
  <si>
    <t>Aula virtual con información actualizada</t>
  </si>
  <si>
    <r>
      <t xml:space="preserve">Se evidenció la presentación, en un espacio del sharepoint "llamado Aula Virtual" evidencia del 08/02/21
</t>
    </r>
    <r>
      <rPr>
        <b/>
        <sz val="10"/>
        <rFont val="Arial"/>
        <family val="2"/>
      </rPr>
      <t>Evidencias
-</t>
    </r>
    <r>
      <rPr>
        <sz val="10"/>
        <rFont val="Arial"/>
        <family val="2"/>
      </rPr>
      <t>https://icbfgob.sharepoint.com/:p:/r/sites/AULADETRANSPARENCIA2021/_layouts/15/Doc.aspx?sourcedoc=%7BB73C7377-2CF5-4CAA-ACE6-7574C85FAAFB%7D&amp;file=AULA%20ACTUALIZADA%202021.pptx&amp;action=edit&amp;mobileredirect=true</t>
    </r>
    <r>
      <rPr>
        <b/>
        <sz val="10"/>
        <rFont val="Arial"/>
        <family val="2"/>
      </rPr>
      <t xml:space="preserve">
- </t>
    </r>
    <r>
      <rPr>
        <sz val="10"/>
        <rFont val="Arial"/>
        <family val="2"/>
      </rPr>
      <t>Presentación PP "Aula Virtual :</t>
    </r>
    <r>
      <rPr>
        <b/>
        <sz val="10"/>
        <rFont val="Arial"/>
        <family val="2"/>
      </rPr>
      <t xml:space="preserve"> COMPONENTE 3: RENDICIÓN DE CUENTAS"  </t>
    </r>
    <r>
      <rPr>
        <sz val="10"/>
        <rFont val="Arial"/>
        <family val="2"/>
      </rPr>
      <t xml:space="preserve">Diapositivas 60 a la 66
- Correo electrónico del 16/03/21 de Gestión Humana comn oferta.para colaboradores ICBF.
</t>
    </r>
  </si>
  <si>
    <t>3.2</t>
  </si>
  <si>
    <t xml:space="preserve">Socializar y visibilizar la información </t>
  </si>
  <si>
    <t xml:space="preserve">Estrategia de Comunicación: de transparencia verificable a partir de boletines ICBF, correos electrónicos o mensajes en redes sociales. </t>
  </si>
  <si>
    <t>Oficina Asesora de Comunicaciones</t>
  </si>
  <si>
    <r>
      <t xml:space="preserve">Se evidenciaron piezas de comunicación de Rendición de Cuentas.
</t>
    </r>
    <r>
      <rPr>
        <b/>
        <sz val="10"/>
        <color theme="1"/>
        <rFont val="Arial"/>
        <family val="2"/>
      </rPr>
      <t>Evidencias:</t>
    </r>
    <r>
      <rPr>
        <sz val="10"/>
        <color theme="1"/>
        <rFont val="Arial"/>
        <family val="2"/>
      </rPr>
      <t xml:space="preserve">
Febrero
-Boletín Interno Vive ICBF No. 140 del 19/02/21, pieza de Rendición de Cuentas sobre: Actualízate sobre los resultados de la Rendición Pública de Cuentas del ICBF. https://www.icbf.gov.co/system/files/vive_icbf_140.pdf
Marzo
- Boletín Interno Vive ICBF No. 145 del 26/03/21, pieza de Rendición de Cuentas: Informe de resultados  de la Estrategia Rendición de Cuentas 2020 - Conoce los componentes que permiten garantizar la responsabilidad pública de las autoridades y el derecho ciudadano a participar y vigilar la gestión. https://www.icbf.gov.co/system/files/trnasparencia_26_de_marzoi.pdf
Abril
- Boletín Interno Vive ICBF No. 147 del 16/04/21, pieza de Rendición de Cuentas y Mesas Publicas sobre: Temas de consulta previa en las mesas públicas para la vigencia 2021 - https://www.icbf.gov.co/system/files/vive_icbf_147.pdf</t>
    </r>
  </si>
  <si>
    <r>
      <t xml:space="preserve">Se evidenciaron piezas de comunicación de Rendición de Cuentas durante los meses del cuatrimestre
</t>
    </r>
    <r>
      <rPr>
        <b/>
        <sz val="10"/>
        <rFont val="Arial"/>
        <family val="2"/>
      </rPr>
      <t>Evidencias:</t>
    </r>
    <r>
      <rPr>
        <sz val="10"/>
        <rFont val="Arial"/>
        <family val="2"/>
      </rPr>
      <t xml:space="preserve">
</t>
    </r>
    <r>
      <rPr>
        <b/>
        <sz val="10"/>
        <rFont val="Arial"/>
        <family val="2"/>
      </rPr>
      <t>mayo</t>
    </r>
    <r>
      <rPr>
        <sz val="10"/>
        <rFont val="Arial"/>
        <family val="2"/>
      </rPr>
      <t xml:space="preserve">
-Publicación el Twitter post de Rendición de Cuentas de Sector de la inclusión Social y la Reconciliación del 28/05/21 https://twitter.com/ICBFColombia/status/1398308464875745282
- Publicación en la página Web de pieza de comunicación "rendición de cuentas sobre: Infórmate de las acciones de cumplimiento en la implementación del Acuerdo de Paz: Informe de Rendición de cuentas Enero-diciembre de 2020" del 14/05/21 https://www.icbf.gov.co/sites/default/files/informe_rendicion_de_cuentas_acuerdo_paz_marzo2021_2.pdf
- Boletín ICBF # 151 del 14/05/21 "Participación Ciudadana -Sabes qué espacios de participación para la infancia y la adolescencia promueveel ICBF?"
Rendicion de cuentas Boletin 151_14 de mayo
</t>
    </r>
    <r>
      <rPr>
        <b/>
        <sz val="10"/>
        <rFont val="Arial"/>
        <family val="2"/>
      </rPr>
      <t>junio</t>
    </r>
    <r>
      <rPr>
        <sz val="10"/>
        <rFont val="Arial"/>
        <family val="2"/>
      </rPr>
      <t xml:space="preserve">
- Pieza de comunicación en twitter realización "Rendición de Cuentas Sector de la Inclusión Social y la Reconciliación"  25/06/21
http://icbf.gov.co
https://twitter.com/ICBFColombia/status/1408552372561907717
</t>
    </r>
    <r>
      <rPr>
        <b/>
        <sz val="10"/>
        <rFont val="Arial"/>
        <family val="2"/>
      </rPr>
      <t>julio</t>
    </r>
    <r>
      <rPr>
        <sz val="10"/>
        <rFont val="Arial"/>
        <family val="2"/>
      </rPr>
      <t xml:space="preserve">
Boletin ICBF # 159 del 9/07/21 con pieza de Rendición de Cuentas sobre: comunicación de participación por departamento de respuestas a la consulta previa para definir los temas de
interés de las mesas públicas de manera participativa. https://www.icbf.gov.co/system/files/vive_icbf_159.pdf
</t>
    </r>
    <r>
      <rPr>
        <b/>
        <sz val="10"/>
        <rFont val="Arial"/>
        <family val="2"/>
      </rPr>
      <t xml:space="preserve">Agosto
</t>
    </r>
    <r>
      <rPr>
        <sz val="10"/>
        <rFont val="Arial"/>
        <family val="2"/>
      </rPr>
      <t>- Boletín ICBF #164 "Rendición de Cuentas sobre: ¿Qué es, cómo se realiza y por qué es importante para el ICBF?" https://www.icbf.gov.co/system/files/vive_icbf_164_0.pdf</t>
    </r>
  </si>
  <si>
    <t>Evaluación y retroalimentación a la gestión institucional</t>
  </si>
  <si>
    <t>Subcomponente 4</t>
  </si>
  <si>
    <t>4.1</t>
  </si>
  <si>
    <t>Realizar seguimiento a la gestión de los eventos de Rendición Pública de Cuentas y Mesas Públicas</t>
  </si>
  <si>
    <t xml:space="preserve">(4) Informe trimestral de Rendición de Cuentas y Mesas Públicas realizadas </t>
  </si>
  <si>
    <r>
      <t xml:space="preserve">Se evidencia Informe Trimestral de Rendición y Cuentas, con corte a 31 de Marzo 2021.
</t>
    </r>
    <r>
      <rPr>
        <b/>
        <sz val="10"/>
        <color theme="1"/>
        <rFont val="Arial"/>
        <family val="2"/>
      </rPr>
      <t xml:space="preserve">Evidencias:
</t>
    </r>
    <r>
      <rPr>
        <sz val="10"/>
        <color theme="1"/>
        <rFont val="Arial"/>
        <family val="2"/>
      </rPr>
      <t xml:space="preserve">https://www.icbf.gov.co/system/files/informe_de_seguimiento_rpc_y_mp_primer_trimestre_2021.pdf
https://www.icbf.gov.co/rendicion-de-cuentas-icbf/sede-direccion-general
</t>
    </r>
  </si>
  <si>
    <r>
      <t xml:space="preserve">Se evidencia Informe Trimestral de Rendición y Cuentas, con corte a 30 de junio 2021.
</t>
    </r>
    <r>
      <rPr>
        <b/>
        <sz val="10"/>
        <rFont val="Arial"/>
        <family val="2"/>
      </rPr>
      <t xml:space="preserve">Evidencias:
</t>
    </r>
    <r>
      <rPr>
        <sz val="10"/>
        <rFont val="Arial"/>
        <family val="2"/>
      </rPr>
      <t xml:space="preserve">
https://www.icbf.gov.co/rendicion-de-cuentas-icbf/sede-direccion-general
https://www.icbf.gov.co/system/files/informe_de_seguimiento_rpc_y_mp_segundo_trimestre_2021.pdf</t>
    </r>
  </si>
  <si>
    <t>Realizar encuestas de evaluación del evento en cada una de las actividades de Rendición Pública de Cuentas y Mesas Públicas</t>
  </si>
  <si>
    <t>Encuestas de evaluación del evento</t>
  </si>
  <si>
    <r>
      <t xml:space="preserve">Se evidenció la realización de encuesta y la tabulacipon del resultado y análisis del resultado (Formato F10.P2.MS Análisis Evaluación) 
</t>
    </r>
    <r>
      <rPr>
        <b/>
        <sz val="10"/>
        <rFont val="Arial"/>
        <family val="2"/>
      </rPr>
      <t xml:space="preserve">Evidencia:
</t>
    </r>
    <r>
      <rPr>
        <sz val="10"/>
        <rFont val="Arial"/>
        <family val="2"/>
      </rPr>
      <t>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t>
    </r>
  </si>
  <si>
    <t>Realizar seguimiento a los compromisos adquiridos con las comunidades en el desarrollo de las mesas públicas.</t>
  </si>
  <si>
    <t>Reporte indicador PA 98, de acuerdo con los cortes del aplicativo SIMEI,  se tendra en cuentra pare el último bimestre de la vigencia 2021 el reporte parcial del grupo de monitoreo dado que el cierre oficial de indicadores se realiza en el mes de enero de 2022</t>
  </si>
  <si>
    <t>Esta actividad inicia el Agosto 2021.</t>
  </si>
  <si>
    <r>
      <t xml:space="preserve">Se evidencia archivo Excel con el reporte SIMEI correspondiente a los compromisos del mes de agosto (12) Tolima, Cesar, Santander, Nariño Valle y Quindío, los cuales se encuentran reportados como "Ejecutados".
</t>
    </r>
    <r>
      <rPr>
        <b/>
        <sz val="10"/>
        <color theme="1"/>
        <rFont val="Arial"/>
        <family val="2"/>
      </rPr>
      <t xml:space="preserve">
Evidencia:
</t>
    </r>
    <r>
      <rPr>
        <sz val="10"/>
        <color theme="1"/>
        <rFont val="Arial"/>
        <family val="2"/>
      </rPr>
      <t>Act 4.3 SIMEI REPORTES_COMPROMISOS_MP_AGOSTO</t>
    </r>
  </si>
  <si>
    <t>5. Acuerdo de Paz</t>
  </si>
  <si>
    <t xml:space="preserve">Elaborar un informe individual de rendición de cuentas  sobre la gestión de implementación del Acuerdo de Paz con corte a 31 de diciembre de 2020 y publicarlo en la página Web en la seccion "Transparencia y acceso a la información pública" </t>
  </si>
  <si>
    <t>Informe</t>
  </si>
  <si>
    <t xml:space="preserve">Subdirección General ICBF </t>
  </si>
  <si>
    <r>
      <t xml:space="preserve">Se evidenció informe de Rendición de Cuentas sobre la implementación del acuerdo de Paz Enero - Diciembre 2020.
</t>
    </r>
    <r>
      <rPr>
        <b/>
        <sz val="10"/>
        <rFont val="Arial"/>
        <family val="2"/>
      </rPr>
      <t xml:space="preserve">Evidencias </t>
    </r>
    <r>
      <rPr>
        <sz val="10"/>
        <rFont val="Arial"/>
        <family val="2"/>
      </rPr>
      <t xml:space="preserve">
https://www.icbf.gov.co/sites/default/files/informe_rendicion_de_cuentas_acuerdo_paz_marzo2021_2.pdf
https://www.icbf.gov.co/acuerdos-de-paz
</t>
    </r>
  </si>
  <si>
    <t>Producir y documentar de manera permanente en el año 2021 la información sobre los avances de la gestión en la implementación del Acuerdo de Paz bajo los lineamientos del Sistema de Rendición de Cuentas a cargo del Departamento Adminsitrativo de la Función Pública.</t>
  </si>
  <si>
    <t>Infografía o informe ejecutivo</t>
  </si>
  <si>
    <t>Subdirección General ICBF</t>
  </si>
  <si>
    <r>
      <t xml:space="preserve">Se evidenicó  Informe ejecutivo primer semestre 2021 (30/06/21) ¡El ICBF avanza en la implementación del Acuerdo de Paz!.
</t>
    </r>
    <r>
      <rPr>
        <b/>
        <sz val="10"/>
        <color theme="1"/>
        <rFont val="Arial"/>
        <family val="2"/>
      </rPr>
      <t xml:space="preserve">Evidencia:
</t>
    </r>
    <r>
      <rPr>
        <sz val="10"/>
        <color theme="1"/>
        <rFont val="Arial"/>
        <family val="2"/>
      </rPr>
      <t>-   https://www.icbf.gov.co/sites/default/files/v1._1erinforme_posconflicto_junio_2021.pdf 
- Correo electronico  enviado por la referente  con la autorizacion de la Subdirectora general para publicar miércoles, 30 de junio de 2021 9:05 p. m.</t>
    </r>
  </si>
  <si>
    <t>5.3</t>
  </si>
  <si>
    <t>Divulgación de los avances de las entidad respecto a la implementación del Acuerdo de Paz</t>
  </si>
  <si>
    <t>Divulgación en medios institucionales</t>
  </si>
  <si>
    <r>
      <t xml:space="preserve">Se evidenció divulgacion en medios institucionales de los avances de la implemenentacion del acuerdo de paz para el primer cuatrimestre.
</t>
    </r>
    <r>
      <rPr>
        <b/>
        <sz val="10"/>
        <color theme="1"/>
        <rFont val="Arial"/>
        <family val="2"/>
      </rPr>
      <t xml:space="preserve">Evidencias:
</t>
    </r>
    <r>
      <rPr>
        <sz val="10"/>
        <color theme="1"/>
        <rFont val="Arial"/>
        <family val="2"/>
      </rPr>
      <t xml:space="preserve">
Redes: 
Seminario de Paz con Legalidad.  24 febrero 2021. https://twitter.com/ICBFColombia/status/1364748980303892480?s=20
Página WEB - Noticias: 
-ICBF cierra brechas de equidad con la atención de niños y adolescentes en zonas rurales y rurales dispersas. 24 de Febrero de 2021 - 07:49 PM
-ICBF benefició a más de 578 mil menores de edad en los territorios PDET en 2020.  10 de Abril de 2021 - 08:15 PM</t>
    </r>
  </si>
  <si>
    <r>
      <t xml:space="preserve">Divulgacion en medios institucionales de los avances de la implemenentacion del acuerdo de paz, 
</t>
    </r>
    <r>
      <rPr>
        <b/>
        <sz val="10"/>
        <color theme="1"/>
        <rFont val="Arial"/>
        <family val="2"/>
      </rPr>
      <t>Evidencias</t>
    </r>
    <r>
      <rPr>
        <sz val="10"/>
        <color theme="1"/>
        <rFont val="Arial"/>
        <family val="2"/>
      </rPr>
      <t xml:space="preserve">:
Pagina Web ICBF - Noticias
</t>
    </r>
    <r>
      <rPr>
        <b/>
        <sz val="10"/>
        <color theme="1"/>
        <rFont val="Arial"/>
        <family val="2"/>
      </rPr>
      <t>MAYO</t>
    </r>
    <r>
      <rPr>
        <sz val="10"/>
        <color theme="1"/>
        <rFont val="Arial"/>
        <family val="2"/>
      </rPr>
      <t xml:space="preserve">
ICBF brinda acompañamiento psicosocial en Territorios PDET de La Guajira
https://www.icbf.gov.co/noticias/icbf-brinda-acompanamiento-psicosocial-enterritorios-pdet-de-la-guajira
Más de 7.000 niños en los municipios PDET han sido beneficiados en Arauca
https://www.icbf.gov.co/noticias/mas-de-7000-ninos-en-los-municipios-pdet-han-sidobeneficiados-en-arauca
ICBF atiende más de 20.000 niños y niñas de primera infancia en los municipios PDET de
Bolívar
https://www.icbf.gov.co/noticias/icbf-atiende-mas-de-20000-ninos-y-ninas-de-primerainfancia-en-los-municipios-pdet-de
ICBF previene la desnutrición de niños y niñas en municipios PDET de Cesar
https://www.icbf.gov.co/noticias/icbf-previene-la-desnutricion-de-ninos-y-ninas-enmunicipios-pdet-de-cesar
ICBF brinda atención psicosocial a familias ubicadas en municipios PDET de Sucre
https://www.icbf.gov.co/noticias/icbf-brinda-atencion-psicosocial-familias-ubicadas-enmunicipios-pdet-de-sucre
ICBF atiende a más de 29 mil niños y niñas de primera infancia en los 16 municipios
PDET de Nariño
https://www.icbf.gov.co/noticias/icbf-atiende-mas-de-29-mil-ninos-y-ninas-de-primerainfancia-en-los-16-municipios-pdet-de
ICBF avanza en el cumplimiento de los compromisos en municipios PDET de Antioquia
https://www.icbf.gov.co/noticias/icbf-avanza-en-el-cumplimiento-de-los-compromisosen-municipios-pdet-de-antioquia
</t>
    </r>
    <r>
      <rPr>
        <b/>
        <sz val="10"/>
        <color theme="1"/>
        <rFont val="Arial"/>
        <family val="2"/>
      </rPr>
      <t>JUNIO</t>
    </r>
    <r>
      <rPr>
        <sz val="10"/>
        <color theme="1"/>
        <rFont val="Arial"/>
        <family val="2"/>
      </rPr>
      <t xml:space="preserve">
ICBF beneficia a la primera infancia en territorios PDET en Caquetá
https://www.icbf.gov.co/noticias/icbf-beneficia-la-primera-infancia-en-territorios-pdeten-caqueta
ICBF previene la desnutrición de niños y niñas en municipios PDET de Cesar
https://www.icbf.gov.co/noticias/icbf-previene-la-desnutricion-de-ninos-y-ninas-enmunicipios-pdet-de-cesar
ICBF brinda atención psicosocial a familias ubicadas en municipios PDET de Sucre
https://www.icbf.gov.co/noticias/icbf-brinda-atencion-psicosocial-familias-ubicadas-enmunicipios-pdet-de-sucre
ICBF atiende a más de 29 mil niños y niñas de primera infancia en los 16 municipios
PDET de Nariño
https://www.icbf.gov.co/noticias/icbf-atiende-mas-de-29-mil-ninos-y-ninas-de-primerainfancia-en-los-16-municipios-pdet-de
</t>
    </r>
    <r>
      <rPr>
        <b/>
        <sz val="10"/>
        <color theme="1"/>
        <rFont val="Arial"/>
        <family val="2"/>
      </rPr>
      <t>REDES SOCIALES</t>
    </r>
    <r>
      <rPr>
        <sz val="10"/>
        <color theme="1"/>
        <rFont val="Arial"/>
        <family val="2"/>
      </rPr>
      <t xml:space="preserve">:
https://twitter.com/linaarbelaez/status/1384181702235365382?s=20
https://twitter.com/linaarbelaez/status/1384246798043140097?s=20
https://twitter.com/ICBFColombia/status/1408100252943593480?s=20
https://twitter.com/ICBFColombia/status/1409993836525457411?s=20
Informe publicaciones PDET julio y agosto 2021
</t>
    </r>
    <r>
      <rPr>
        <b/>
        <sz val="10"/>
        <color theme="1"/>
        <rFont val="Arial"/>
        <family val="2"/>
      </rPr>
      <t>JULIO</t>
    </r>
    <r>
      <rPr>
        <sz val="10"/>
        <color theme="1"/>
        <rFont val="Arial"/>
        <family val="2"/>
      </rPr>
      <t xml:space="preserve">
En Guaviare ICBF beneficia a la primera infancia en territorios PDET
https://www.icbf.gov.co/noticias/en-guaviare-icbf-beneficia-la-primera-infancia-en-territoriospdet
ICBF avanza en el cumplimiento de los compromisos en municipios PDET de Antioquia
https://www.icbf.gov.co/noticias/icbf-avanza-en-el-cumplimiento-de-los-compromisos-enmunicipios-pdet-de-antioquia
ICBF se vincula a Plan de Acción Integral que atenderá algunos municipios PDET
priorizados por el Ministerio de Defensa
https://www.icbf.gov.co/noticias/icbf-se-vincula-plan-de-accion-integral-que-atendera-algunosmunicipios-pdet-priorizados
</t>
    </r>
    <r>
      <rPr>
        <b/>
        <sz val="10"/>
        <color theme="1"/>
        <rFont val="Arial"/>
        <family val="2"/>
      </rPr>
      <t>AGOSTO</t>
    </r>
    <r>
      <rPr>
        <sz val="10"/>
        <color theme="1"/>
        <rFont val="Arial"/>
        <family val="2"/>
      </rPr>
      <t xml:space="preserve">
ICBF brinda acompañamiento psicosocial en Territorios PDET de La Guajira
https://www.icbf.gov.co/noticias/icbf-brinda-acompanamiento-psicosocial-enterritorios-pdet-de-la-guajira
ICBF avanza en la atención a niñas, niños y adolescentes en territorios PDET
https://www.icbf.gov.co/noticias/icbf-avanza-en-la-atencion-ninas-ninos-yadolescentes-en-territorios-pdet
ICBF ha beneficiado a más de 7 mil personas en los territorios PDET de Tolima
https://www.icbf.gov.co/noticias/icbf-ha-beneficado-mas-de-7-mil-personas-en-losterritorios-pdet-de-tolima
Las jóvenes víctimas del conflicto deben ser una prioridad en el Pacto: Colombia con las
Juventudes
https://www.icbf.gov.co/noticias/las-jovenes-victimas-del-conflicto-deben-ser-unaprioridad-en-el-pacto-colombia-con-las
ICBF garantiza atención en territorios PDET en el departamento del Chocó
https://www.icbf.gov.co/noticias/icbf-garantiza-atencion-en-territorios-pdet-en-eldepartamento-del-choco
ICBF invierte más de 56.000 millones en 20 municipios PDET del Cauca
https://www.icbf.gov.co/noticias/icbf-invierte-mas-de-56000-millones-en-20-
municipios-pdet-del-cauca
ICBF prioriza atención a la primera infancia en territorios PDET en Valle del Cauca
https://www.icbf.gov.co/noticias/icbf-prioriza-atencion-la-primera-infancia-enterritorios-pdet-en-valle-del-cauca
ICBF beneficia más de 35.800 niños en municipios PDET en el Magdalena
https://www.icbf.gov.co/noticias/icbf-beneficia-mas-de-35800-ninos-en-municipiospdet-en-el-magdalena
ICBF avanza en la atención de niñas y niños en municipios PDET de Córdoba
https://www.icbf.gov.co/noticias/icbf-avanza-en-la-atencion-de-ninas-y-ninos-enmunicipios-pdet-de-cordoba</t>
    </r>
    <r>
      <rPr>
        <b/>
        <sz val="10"/>
        <color theme="1"/>
        <rFont val="Arial"/>
        <family val="2"/>
      </rPr>
      <t xml:space="preserve">
REDES SOCIALES:
</t>
    </r>
    <r>
      <rPr>
        <sz val="10"/>
        <color theme="1"/>
        <rFont val="Arial"/>
        <family val="2"/>
      </rPr>
      <t xml:space="preserve">https://twitter.com/ICBFColombia/status/1416487890914353153?s=20
https://twitter.com/PosconflictoCO/status/1426201779214196749?s=20
https://twitter.com/linaarbelaez/status/1426236645855145990?s=20
https://twitter.com/PosconflictoCO/status/1426241773966348292?s=20
https://www.facebook.com/277742535585449/posts/6611651342194505/?d=n
</t>
    </r>
  </si>
  <si>
    <t>Seguimiento 1 OCI
Componente 4: MECANISMOS PARA LA ATENCIÓN AL CIUDADANO</t>
  </si>
  <si>
    <t>Seguimiento 2 OCI
Componente 4: MECANISMOS PARA LA ATENCIÓN AL CIUDADANO</t>
  </si>
  <si>
    <t>Seguimiento 3 OCI
Componente 4: MECANISMOS PARA LA ATENCIÓN AL CIUDADANO</t>
  </si>
  <si>
    <t>Componente 4:</t>
  </si>
  <si>
    <r>
      <t xml:space="preserve">Mecanismos para mejorar la atención al Ciudadano
Objetivo: </t>
    </r>
    <r>
      <rPr>
        <b/>
        <i/>
        <sz val="10"/>
        <color theme="1"/>
        <rFont val="Arial"/>
        <family val="2"/>
      </rPr>
      <t xml:space="preserve">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t>
    </r>
  </si>
  <si>
    <t xml:space="preserve">             Fecha seguimiento: 30/04/2021</t>
  </si>
  <si>
    <t xml:space="preserve">             Fecha seguimiento: 31/08/2021</t>
  </si>
  <si>
    <t xml:space="preserve">             Fecha seguimiento: 31/12/2021</t>
  </si>
  <si>
    <t>Subcomponente 1.
Estructura Administrativa y Direccionamiento Estratégico</t>
  </si>
  <si>
    <t>Estructura Administrativa y Direccionamiento Estratégico</t>
  </si>
  <si>
    <t xml:space="preserve">Conmemorar el día del servicio en el ICBF </t>
  </si>
  <si>
    <t>Evento de conmemoración del día del servicio.</t>
  </si>
  <si>
    <t xml:space="preserve">Dirección de Servicios y Atención </t>
  </si>
  <si>
    <t>Angela Parra
Ivan Lerma</t>
  </si>
  <si>
    <t>Esta Actividad está programada para el 30/09/21.</t>
  </si>
  <si>
    <r>
      <t xml:space="preserve">Se evidenciaron gestiones de la Dirección de Servicios y Atención para la realización del "Día del Servicio" el 03 de septiembre de 2021; para este evento se programa la charla “Importancia del Lenguaje Claro” que contara con el apoyo del Departamento Nacional de Planeación y la premiación del Concurso “Yo sí conozco de Servicio”.
Durante el mes de agosto se realizó el concurso “Yo sí conozco de Servicio” convocando a todos los Responsables de Servicios y Atención a Nivel Nacional a contestar una serie de preguntas sobre temas relacionados con el servicio, se obtienen puntuaciones por cada respuestas para asi definir los 3 primeros puestos que recibiran un incentivo. 
</t>
    </r>
    <r>
      <rPr>
        <b/>
        <sz val="10"/>
        <rFont val="Arial"/>
        <family val="2"/>
      </rPr>
      <t xml:space="preserve">Evidencia: </t>
    </r>
    <r>
      <rPr>
        <sz val="10"/>
        <rFont val="Arial"/>
        <family val="2"/>
      </rPr>
      <t xml:space="preserve">
Correo electrónico del August 18, 2021, Subject: PROPUESTA DEFINITIVA CELEBRACIÓN DÍA DEL SERVICIO 2021
Correo electrónico del August 19, 2021 Subject: SOLICITUD APOYO EVENTO TEAMS - día del servicio
Correo electrónico del August 20, 2021 Subject: CÁPSULA DEL SERVICIO: CONCURSO "YO SÍ CONOZCO DE SERVICIO" - DÍA DEL SERVICIO - (con las CONDICIONES CONCURSO YO SÍ CONOZCO DE SERVICIO)
Correo electrónico del  August 20, 2021, Subject: CONCURSO "YO SÍ CONOZCO DE SERVICIO" - DÍA DEL SERVICIO - DÍA 1
Correo electrónico del August 23, 2021, Subject: PARTICIPACIÓN CONCURSO "YO SÍ CONOZCO DE SERVICIO" - DÍA DEL SERVICIO - 
Correo electrónico del August 24, 2021, Subject: CONCURSO "YO SÍ CONOZCO DE SERVICIO" DÍA 2
Correo electrónico del August 24, 2021, Subject: CONCURSO "YO SÍ CONOZCO DE SERVICIO" RESULTADOS DÍA 1
Correo electrónico del August 25, 2021, Subject: CONCURSO "YO SÍ CONOZCO DE SERVICIO" DÍA 3
Correo electrónico del August 25, 2021, Subject: CONCURSO "YO SÍ CONOZCO DE SERVICIO" RESULTADOS DÍA 2
</t>
    </r>
  </si>
  <si>
    <t>Subcomponente 2.
Fortalecimiento de los Canales de Atención</t>
  </si>
  <si>
    <t>Fortalecimiento de los Canales de Atención</t>
  </si>
  <si>
    <t>Generación  de alertas basadas en los reportes de tiempos de espera y de atención de los Sistemas Electrónicos de Asignación de Turnos</t>
  </si>
  <si>
    <t>3 alertas generadas a  Centros Zonales que este fuera de los parametros establecidos para tiempo de espera.</t>
  </si>
  <si>
    <r>
      <t xml:space="preserve">Se enviaron correos electrónicos a Coordinadores de Centro Zonal y Responsables de Servicios y Atención indicando que ya estaban publicados los informes del Sistema Digital de Asignación De Turnos - SDAT de los meses febrero de 2021 y el marzo de 2021.
</t>
    </r>
    <r>
      <rPr>
        <b/>
        <sz val="10"/>
        <rFont val="Arial"/>
        <family val="2"/>
      </rPr>
      <t>Evidencia:</t>
    </r>
    <r>
      <rPr>
        <sz val="10"/>
        <rFont val="Arial"/>
        <family val="2"/>
      </rPr>
      <t xml:space="preserve">
Correo electrónico April 5, 2021 1:00:40 PM, Subject: PUBLICACIÓN INFORMES SDAT- FEBRERO 2021
Correo electrónico April 26, 2021 4:12:45 PM, Subject: PUBLICACIÓN INFORMES SDAT- MARZO 2021</t>
    </r>
  </si>
  <si>
    <r>
      <t xml:space="preserve">Se enviaron correos electrónicos a Coordinadores de Centro Zonal y Responsables de Servicios y Atención indicando que ya estaban publicados los informes del Sistema Digital de Asignación De Turnos - SDAT de los meses abril de 2021, junio 2021 y julio de 2021.
Para el mes de mayo y de acuerdo con lo reportado por el responsable de la Dirección de Servicios y Atención </t>
    </r>
    <r>
      <rPr>
        <i/>
        <sz val="10"/>
        <rFont val="Arial"/>
        <family val="2"/>
      </rPr>
      <t>"...no se remitió alerta de utilización de SDAT."</t>
    </r>
    <r>
      <rPr>
        <sz val="10"/>
        <rFont val="Arial"/>
        <family val="2"/>
      </rPr>
      <t xml:space="preserve">
</t>
    </r>
    <r>
      <rPr>
        <b/>
        <sz val="10"/>
        <rFont val="Arial"/>
        <family val="2"/>
      </rPr>
      <t>Evidencia:</t>
    </r>
    <r>
      <rPr>
        <sz val="10"/>
        <rFont val="Arial"/>
        <family val="2"/>
      </rPr>
      <t xml:space="preserve">
Correo electrónico June 4, 2021, Subject: PUBLICACIÓN INFORMES SDAT- ABRIL DE 2021 - CZ CON PRESENCIALIDAD
Correo electrónico July 28, 2021, Subject: PUBLICACIÓN INFORMES SDAT- JUNIO DE 2021 - CZ CON PRESENCIALIDAD
Correo electrónico August 30, 2021, Subject: PUBLICACIÓN INFORMES MENSUALES SDAT- CZS CON PRESENCIALIDAD- JULIO DE 2021</t>
    </r>
  </si>
  <si>
    <t>Subcomponente 3
Talento Humano</t>
  </si>
  <si>
    <t>Talento Humano</t>
  </si>
  <si>
    <t xml:space="preserve">Apropiar el conocimiento del personal vinculado al proceso de Relación con el Ciudadano. </t>
  </si>
  <si>
    <t>4 video conferencias y 2 valoraciones de conocimientos</t>
  </si>
  <si>
    <r>
      <t xml:space="preserve">Durante el periodo evaluado se realizaron 8 capacitaciones, 2 talleres, 1 videoconferencia relacionadas con temas del proceso de Relación con el Ciudadano como son: Empatia y proactividad, Asertividad en la comunicación, Importancia de la postura y la actitud en la voz al hablar, Lenguaje Claro, Actualización del Protocolo de Servicios y Atención, Atención con Calidez a los Usuarios, entre otros.
Por otra parte se evidenciaron correos electrónicos (invitación y enlace para ingresar al cuestionario) para la PRIMERA VALORACIÓN TRIMESTRAL DE CONOCIMIENTOS realizada el 30 de abril y los archivos correspondientes a los resultados obtenidos por Grupo: G1 - Responsables de Servicios y Atención Regionales Amazonas, Antioquia, Arauca, Atlántico, Bogotá, Bolívar, Boyacá, Caldas, Caquetá, Casanare, Cauca y sus Centros Zonales, G2 - Responsables de Servicios y Atención Regionales Cesar, Chocó, Córdoba, Cundinamarca, Guainía, Guajira, Guaviare, Huila, Magdalena, Meta, Nariño y sus Centros Zonales, y G3 - Responsables de Servicios y Atención Regionales Putumayo, Risaralda, Norte de Santander, Santander, Sucre, Tolima, Valle, Vaupés, Vichada, San Andrés, y sus Centros Zonales.
</t>
    </r>
    <r>
      <rPr>
        <b/>
        <sz val="10"/>
        <color theme="1"/>
        <rFont val="Arial"/>
        <family val="2"/>
      </rPr>
      <t>Evidencia:</t>
    </r>
    <r>
      <rPr>
        <sz val="10"/>
        <color theme="1"/>
        <rFont val="Arial"/>
        <family val="2"/>
      </rPr>
      <t xml:space="preserve">
Correo electrónico February 19, 2021 10:36:10 PM, Subject: SOPORTES CAPACITACIÓN INDICADORES Y PROTOCOLO SyA - R.CÓRDOBA
Correo electrónico February 17, 2021 9:49:37 PM, Subject: RE: Solicitud taller Actitud del Servicio constatadores CE Revivir
Correo electrónico February 12, 2021 7:54:15 PM, Subject: RV: Importante: Fichas de Estructuración e indicaciones regionales _ PIC 2021
Correo electrónico  March 4, 2021 5:09:05 PM, Subject: INVITACIÓN CAPACITACIÓN 11 DE MARZO
Correo electrónico March 4, 2021 5:35:27 PM, Subject: INVITACIÓN CAPACITACIÓN 12 DE MARZO
Correo electrónico March 10, 2021 6:58:48 PM, Subject: CAPACITACIÓN LENGUAJE CLARO
Correo electrónico  March 13, 2021 3:11:12 AM, Subject: RE: SOLICITUD DE CAPACITACION EN LENGUAJE CLARO REGIONAL BOGOTA
Correo electrónico March 18, 2021 11:19:40 PM, Subject: INVITACIÓN VIDEOCONFERENCIA MARZO 2021
Correo electrónico March 31, 2021 1:47:57 PM, Subject: RE: Solicitud capacitación lenguaje claro - REGIONAL ANTIOQUIA
Correo electrónico April 5, 2021 11:27:05 PM, Subject: RE: SOLICITUD ASISTENCIA TÉCNICA EN ATENCIÓN CON CALIDEZ HACIA LOS USUARIOS
Correo electrónico April 6, 2021 4:28:16 PM, Subject: TALLER LENGUAJE CLARO Y PROTOCOLO DE SERVICIO Y ATENCIÓN
Correo electrónico April 28, 2021 1:25:55 AM,Subject: PRIMERA VALORACIÓN TRIMESTRAL DE CONOCIMIENTOS
Correo electrónico April 28, 2021 11:11:53 PM, Subject: ENLACE 1A VALORACIÓN TRIMESTRAL DE CONOCIMIENTOS - G1 - 
Correo electrónico April 29, 2021 10:43:16 PM, Subject: ENLACE 1A VALORACIÓN TRIMESTRAL DE CONOCIMIENTOS - G2 - 
Correo electrónico April 29, 2021 11:15:58 PM, Subject: ENLACE 1A VALORACIÓN TRIMESTRAL DE CONOCIMIENTOS - G3 - 
Listados Asistencia Forms: 19/02/2021 - Regional Córdoba - 20 registros; 24/02/2021 - Regional Boyacá - 102 registros; 26/02/2021 - Regional Bogotá - CENTRO ESPECIALIZADO REVIVIR - 22 registros; 10/03/2021 - Regional Santander - 26 registros; 11/03/2021 - Centro de Contacto - 23 registros; 12/03/2021 - Centro de Contacto - 35 registros; 15/03/2021 - Regional Meta - 64 registros; 26/03/2021 - Varias Regionales - 119 registros; 09/04/2021 - Regional Cundinamarca - 28 registros; 13/04/2021 - Regional Bogotá - 117 registros; 16/04/2021 - Regional Huila - 35 registros; 21/04/2021 - Regional Vichada - 35 registros; . (los registros incluyen las personas de la DSyA)
Evaluación Capacitación: 20/04/2021 - 11 registros
Excel G1  VALORACIÓN TRIMESTRAL DE CONOCIMIENTOS - PRIMER TRIMESTRE 2021
Excel G2  VALORACIÓN TRIMESTRAL DE CONOCIMIENTOS - PRIMER TRIMESTRE 2021
Excel G3  VALORACIÓN TRIMESTRAL DE CONOCIMIENTOS - PRIMER TRIMESTRE 2021</t>
    </r>
  </si>
  <si>
    <r>
      <t xml:space="preserve">Durante el periodo evaluado se realizaron 35 capacitaciones, 01 taller y 03 participaciones en la inducción relacionadas con temas del proceso de Relación con el Ciudadano como son: Lenguaje Claro, Protocolo de Atención y Servicio al Ciudadano, Atención Población Refugiada y Migrante, Primeros Auxilios Psicologicos - Atención en Crisis, taller Importancia de utilizar un Lenguaje claro en la comunicación, Inducción (Protocolo de SyA, Cultura de Servicio y Gestión de PQRS), Atención a Población Migrante y Refugiada, Cultura de Servicio, entre otros.
Se evidenciaron los resultados de la 1ra Valoración de Concimiento realizada a los Responsables de Servicios y Atención de las Regionales Amazonas, Antioquia, Arauca, Atlántico, Bogotá, Bolívar, Boyacá, Caldas, Caquetá, Casanare, Cauca, Cesar, Chocó, Córdoba, Cundinamarca, Guainía, Guajira, Guaviare, Huila, Magdalena, Meta, Nariño y sus Centros Zonales.
Se evidenció la realización el 30 de julio del consurso ¿QUIERES SER MILLONARIO DEL SABER? con los Responsables de Servicios y Atención de los Centros Zonales. 
</t>
    </r>
    <r>
      <rPr>
        <b/>
        <sz val="11"/>
        <color theme="1"/>
        <rFont val="Arial"/>
        <family val="2"/>
      </rPr>
      <t>Evidencia:</t>
    </r>
    <r>
      <rPr>
        <sz val="11"/>
        <color theme="1"/>
        <rFont val="Arial"/>
        <family val="2"/>
      </rPr>
      <t xml:space="preserve">
Correo electrónico del May 22, 2021, Subject: RESULTADOS 1A VALORACIÓN TRIMESTRAL DE CONOCIMIENTOS - G1 -
Citación Outlook de la INDUCCIÓN COMPLEMENTARIA MAYO 2021 25 A 28
Citación Outlook de la CAPACITACIÓN LENGUAJE CLARO - Regional Bolivar - Fecha: 6may2021
Citación Outlook de la CAPACITACIÓN LENGUAJE CLARO - Regional Huila (CZ La Plata) - Fecha: 06may2021
Citación Outlook de la CAPACITACIÓN PROTOCOLO DE ATENCIÓN Y SERVICIO AL CIUDADANO - Regional Santander - Fecha: 12may2021
Citación Outlook de la CAPACITACIÓN LENGUAJE CLARO - Regional Antioquia (CZ Occidente Medio) - Fecha: 19may2021
Citación Outlook de la CAPACITACIÓN LENGUAJE CLARO - Regional Antioquia (CZ Oriente) - Fecha: 20may2021
Correo electrónico del May 22, 2021, Subject: CHARLA: PRIMEROS AUXILIOS PSICOLÓGICOS - ATENCIÓN EN CRISIS G1 (Charla 09 junio)
Correo electrónico del May 22, 2021, Subject: CHARLA: PRIMEROS AUXILIOS PSICOLÓGICOS - ATENCIÓN EN CRISIS G2 (Charla 09 junio)
Citación Outlook de la CAPACITACIÓN LENGUAJE CLARO Grupo1 - Regional Cundinamarca - Fecha: 02jun2021 (inicialmente estaba para el 25may2021)
Correo electrónico del June 8, 2021, Subject: MATERIAL CHARLA: ATENCIÓN A POBLACIÓN MIGRANTE Y REFUGIADA G2 (Charla 03 de junio)
Citación Outlook INVITACIÓN CAPACITACIÓN "PROTOCOLO DE SERVICIO Y ATENCIÓN" - Regional Bolivar - Fecha: 11jun2021
Correo electrónico del June 16, 2021, Subject: CAPACITACION LENGUAJE CLARO (Información Capacitación 10 de junio) - Regional Huila
Citación Outlook de la CAPACITACIÓN LENGUAJE CLARO - Regional Chocó (CZ ISTMINA, QUIBDO, TADO) - Fecha: 16jun2021
Correo electrónico del June 21, 2021, Subject: DESIGNACIÓN INDUCCIÓN COMPLEMENTARIA JUNIO 2021
Citación Outlook del Taller lenguaje Claro: Importancia de utilizar un Lenguaje claro en la comunicación - Regional Atlántico - Fecha: 28jun2021
Correo electrónico del June 22, 2021 , Subject: RESULTADOS 1A VALORACIÓN TRIMESTRAL DE CONOCIMIENTOS - G2 -
Citación Outlook de la CAPACITACIÓN PROTOCOLO DE ATENCIÓN Y SERVICIO AL CIUDADANO - Regional Bogotá - Fecha: 7jul2021
Citación Outlook de la CAPACITACIÓN LENGUAJE CLARO - Regional Caldas - Fecha: 9jul2021
Citación Outlook de la CAPACITACIÓN PROTOCOLO DE ATENCIÓN Y SERVICIO AL CIUDADANO - Regional Boyacá - Fecha: 13jul2021
Citación Outlook de la CAPACITACIÓN LENGUAJE CLARO Grupo2 - Regional Cundinamarca - Fecha: 14jul2021
Citación Outlook de la CAPACITACIÓN PROTOCOLO DE ATENCIÓN Y SERVICIO AL CIUDADANO - Regional Risaralda - Fecha: 15jul2021
Citación Outlook de la CAPACITACIÓN CULTURA DEL SERVICIO - Regional Tolima - Fecha: 19jul2021
Citación Outlook de la CAPACITACIÓN PROTOCOLO DE ATENCIÓN Y SERVICIO AL CIUDADANO - Regional Casanare - Fecha: 21jul2021
Citación Outlook de la CAPACITACIÓN PROTOCOLO DE ATENCIÓN Y SERVICIO AL CIUDADANO - Regional Amazonas - Fecha: 26jul2021
Citación Outlook de la CAPACITACIÓN DEL SERVICIO - Regional Chocó - Fecha: 27jul2021
Correo electrónico del July 27, 2021 , Subject: ¿QUIERES SER MILLONARIO DEL SABER?, PREPÁRATE, PARA SERLO ESTE VIERNES 3O DE JULIO - G1
Correo electrónico del July 27, 2021 , Subject: ¿QUIERES SER MILLONARIO DEL SABER?, PREPÁRATE, PARA SERLO ESTE VIERNES 3O DE JULIO - G2
Correo electrónico del July 27, 2021 , Subject: ¿QUIERES SER MILLONARIO DEL SABER?, PREPÁRATE, PARA SERLO ESTE VIERNES 3O DE JULIO - G3
Citación Outlook de la CAPACITACIÓN PROTOCOLO DE ATENCIÓN Y SERVICIO AL CIUDADANO - Regional Putumayo - Fecha: 2agot2021
Citación Outlook de la CAPACITACIÓN PROTOCOLO DE ATENCIÓN Y SERVICIO AL CIUDADANO - Regional Valle - Fecha: 3agot2021
Citación Outlook de la CAPACITACIÓN LENGUAJE CLARO - Regional Meta - Fecha: 10agot2021
Citación Outlook de la CAPACITACIÓN LENGUAJE CLARO - Regional Caldas - Fecha: 11agot2021
Citación Outlook de la CAPACITACIÓN RELACIONES INTERPERSONALES Y HABILIDADES PARA INTERACTUAR - Regional Quindío - Fecha: 11agot2021
Citación Outlook de la CAPACITACIÓN COMPETENCIA DEL SERVICIO AL CIUDADANO - Regional San Andrés - Fecha: 13agot2021
Citación Outlook de la CAPACITACIÓN LENGUAJE CLARO - Regional Antioquia - Fecha: 17agot2021
Citación Outlook de la CAPACITACIÓN CULTURA DEL SERVICIO - Regional Putumayo - Fecha: 18agot2021
Citación Outlook de la CAPACITACIÓN CULTURA DEL SERVICIO - Regional Sucre - Fecha: 19agot2021
Citación Outlook de la CAPACITACIÓN LENGUAJE CLARO - Regional Risaralda - Fecha: 20agot2021
Citación Outlook de la CAPACITACIÓN TRABAJO EN EQUIPO Y GESTIÓN DEL TIEMPO - Regional Bogotá - Fecha: 23agot2021
Citación Outlook de la CAPACITACIÓN LENGUAJE CLARO G3 - Regional Cundinamarca - Fecha: 24agot2021
Citación Outlook de la GET CENTRO ZONAL JORDAN - Regional Tolima - Fecha: 25agot2021
Citación Outlook de la CAPACITACIÓN HERRAMIENTAS DE SERVICIO PARA UNA INTERACCION EFECTIVA - SDG - Fecha: 27agot2021
Correo electrónico del August 19, 2021, Subject: DESIGNACIÓN PROFESIONAL INDUCCIÓN COMPLEMENTARIA DGH
Citación Outlook de la INDUCCION COMPLEMENTARIA - Fecha: 30agot2021
Listados Asistencia Forms: 06/05/2021 - Regional Huila - 20 Registros; 6/05/2021 - Regional Bolivar - 64 Registros; 12/05/2021 - Regional Santander - 62 Registros; 19/05/2021  - Regional Antioquia (CZ Occidente Medio) - 6 Registros; 21/05/2021 - Regional Antioquia (CZ Oriente) - 22 Registros; 27/05/2021 - Induccion Complementaria - 177 Registros; 02/06/2021 - Regional Cundinamarca - 44 Registros;  03/06/2021 - Atención Población Refugiada y Migrante - 95 Registros; 09/06/2021 - Atención en Crisis G1 - 92 Registros; 09/06/2021 - Atención en Crisis G2  - 99 Registros; 10/06/2021 - Regional Huila - 47 Registros; 11/06/2021 - Regional Bolivar - 77 Registros; 16/06/2021 - Regional Chocó - 35 Registros; 28/06/2021 - Regional Atlántico - 72 Registros; 30/06/2021 - Induccion Complementaria - 125 Registros; 07/07/2021  - Regional Bogotá - 185 Registros; 09/07/2021 - Regional Caldas - 32 Registros; 13/07/2021  - Regional Boyaca - 119 Registros; 14/07/2021  - Regional Cundinamarca - 43 Registros; 15/07/2021 - Regional Risaralda - 83 Registros; 19/07/2021 - Regional Tolima - 71 Registros; 21/07/2021  - Regional Casanare - 40 Registros; 26/07/2021 - Regional Amazonas - 31 Registros; 27/07/2021 - Regional Chocó - 53 Registros; 30/07/2021 - QUIERES SER MILLONARIO DEL SABER G1 - 19 Registros; 30/07/2021 - QUIERES SER MILLONARIO DEL SABER G2 - 14 Registros; 30/07/2021 - QUIERES SER MILLONARIO DEL SABER G3 - 14 Registros;  02/08/2021 - Regional Putumayo - 71 Registros; 03/08/2021 - Regional Valle - 150 Registros; 10/08/2021 - Regional Meta - 96 Registros; 11/08/2021 - Regional Quindío - 59 Registros; 13/08/2021 - Regional San Andrés - 28 Registros; 17/08/2021 - Regional Antioquia - 31 Registros; 18/08/2021 Regional Putumayo - 42 Registros; 19/08/2021 - Regional Sucre - 24 Registros; 20/08/2021 - Regional Risaralda - 157 Registros; 23/08/2021 - Regional Bogotá - 109 Registros; 24/08/2021 - Regional Cundinamarca - 35 Registros; 25/8/2021 - CZ Jordan GET - 81 Registros; 27/08/2021 - Dirección General - 38 Registros. 
</t>
    </r>
    <r>
      <rPr>
        <b/>
        <sz val="8"/>
        <color theme="1"/>
        <rFont val="Arial"/>
        <family val="2"/>
      </rPr>
      <t/>
    </r>
  </si>
  <si>
    <t>Subcomponente 4.
Normativo y procedimental</t>
  </si>
  <si>
    <t>Normativo y procedimental</t>
  </si>
  <si>
    <t>Divulgar  los lineamientos e instrucciones con relación a actualizaciones internas que impacten el proceso Relación con el Ciudadano</t>
  </si>
  <si>
    <t>10 Divulgaciones</t>
  </si>
  <si>
    <r>
      <t xml:space="preserve">Se evidenció socialización de las actualizaciones de: Guía de Gestión de Peticiones, Quejas, Reclamos y Sugerencias del Instituto Colombiano de Bienestar Familiar – ICBF V7; Sistema de Información Misional - SIM: Tipo de Petición - Trámite de Atención Extraprocesal y Tipo de Petición - Solicitud de Restablecimiento de Derechos Otras Autoridades (SRD_OA) - motivo “Solicitud de aval ampliación del seguimiento PARD”; Registro y Trámite de las Solicitudes de Búsquedas de Niños, Niñas y Adolescente; Parámetros para la adecuada gestión de las peticiones externas. Correos electrónicos dirigidos principalmente a los ResponsableSYA &lt;ResponsableSYA@icbf.gov.co&gt; y ResponsablesCZSYA &lt;ResponsablesCZSYA@icbf.gov.co&gt;. 
</t>
    </r>
    <r>
      <rPr>
        <b/>
        <sz val="10"/>
        <rFont val="Arial"/>
        <family val="2"/>
      </rPr>
      <t xml:space="preserve">
Evidencia:</t>
    </r>
    <r>
      <rPr>
        <sz val="10"/>
        <rFont val="Arial"/>
        <family val="2"/>
      </rPr>
      <t xml:space="preserve">
- Correo electrónico Marzo 2, 2021 6:02:50 PM, Subject: Creación Nuevo Motivo Elaboración de Demanda
- Correo electrónico Marzo 26, 2021 3:10:31 PM, Subject: RV: ACTUALIZACION GUIA DE GESTION DE PETICIONES, QUEJAS, RECLAMOS Y SUGERENCIAS
-Correo electrónico Abril 16, 2021 4:21:04 PM, Subject: RV: Trámite de las comunicaciones externas recibidas por los colaboradores y por el proceso “Relación con el Ciudadano”, a través de correo electrónico
-Memorando No 202112220000024583, de fecha: 2021-03-04, ASUNTO: Trámite de las comunicaciones externas recibidas por los colaboradores y por el proceso “Relación con el Ciudadano”, a través de correo electrónico Pdf MEMORANDO TRÁMITES COMUNICACIONES EXTERNAS
-Correo electrónico Abril 19, 2021 11:24:21 PM, Subject: Creación Motivo Solicitud de aval ampliación del seguimiento PARD
-Correo electrónico Abril 21, 2021 12:07:26 AM, Subject: RV: Registro y Trámite de las Solicitudes de Búsqueda de Niños, Niñas y Adolescentes.
-Memorando No 202120000000043893 de fecha: 2021-04-16, ASUNTO: REGISTRO Y TRÁMITE DE LAS SOLICITUDES DE BÚSQUEDA DE NIÑOS, NIÑAS Y ADOLESCENTES.</t>
    </r>
  </si>
  <si>
    <r>
      <t xml:space="preserve">Se evidenció socialización de las actualizaciones de: Novedades Módulo de Atención al Ciudadano y Beneficiarios, actualización del Formato Informe Trimestral Cualitativo versión 6 (F1.P1.RC) y publicación de la versión 2 de la Cartilla ABC Trámites Conciliables. Correos electrónicos dirigidos principalmente a los ResponsableSYA &lt;ResponsableSYA@icbf.gov.co&gt; y ResponsablesCZSYA &lt;ResponsablesCZSYA@icbf.gov.co&gt;. 
</t>
    </r>
    <r>
      <rPr>
        <b/>
        <sz val="10"/>
        <color theme="1"/>
        <rFont val="Arial"/>
        <family val="2"/>
      </rPr>
      <t>Evidencia:</t>
    </r>
    <r>
      <rPr>
        <sz val="10"/>
        <color theme="1"/>
        <rFont val="Arial"/>
        <family val="2"/>
      </rPr>
      <t xml:space="preserve">
Correo electrónico del June 22, 2021, Subject: Novedades Módulo de Atención al Ciudadano y Beneficiarios
Correo electrónico del July 7, 2021, Subject: RV: ACTUALIZACIÓN INFORME TRIMESTRAL CUALITATIVO
Correo electrónico del August 27, 2021, Subject: RV: SOCIALIZACIÓN ABC - TRÁMITES CONCILIABLES V2</t>
    </r>
  </si>
  <si>
    <t>Subcomponente 5.
Relacionamiento con el Ciudadano</t>
  </si>
  <si>
    <t>Relacionamiento con el Ciudadano</t>
  </si>
  <si>
    <t>Actualizar la caracterización de peticionarios ICBF</t>
  </si>
  <si>
    <t xml:space="preserve">Documento de Caracterización </t>
  </si>
  <si>
    <r>
      <t xml:space="preserve">Se evidenciaron gestiones por parte de la Dirección de Servicios y Atención para la consolidación de la información necesaria para caracterizar la población que accede a los servicios del ICBF. 
</t>
    </r>
    <r>
      <rPr>
        <b/>
        <sz val="10"/>
        <rFont val="Arial"/>
        <family val="2"/>
      </rPr>
      <t>Evidencia:</t>
    </r>
    <r>
      <rPr>
        <sz val="10"/>
        <rFont val="Arial"/>
        <family val="2"/>
      </rPr>
      <t xml:space="preserve">
Correo electrónico Febrero 13, 2021 12:56:41 PM, Asunto: RE: Solicitud Cruce Base de Datos - Caracterización de Peticionarios Vigencia 2020
Correo electrónico Febrero 24, 2021 7:45:33 PM, Asunto:: Revisión inicial de datos caracterización
Correo electrónico Abril 4, 2021 4:21:31 PM, Asunto: RE: Seguimiento Proceso de Caracterización de Peticionarios
Citación Reunión Marzo 19, 2021 3:25:51 PM, Asunto:: Seguimiento Proceso de Caracterización de Peticionarios</t>
    </r>
  </si>
  <si>
    <r>
      <t xml:space="preserve">Se evidenciaron gestiones por parte de la Dirección de Servicios y Atención para la elaboración del documento de Caracterización de Peticionarios 2021 como son: caracterización de las personas naturales, Ficha Técnica y Fuentes de Información, Protocolo de atención bajo la medida de aislamiento -COVID-19, información sobre las acciones generadas por la entidad durante el 2020 en cuanto  a la participación que tuvo el ICBF y la ciudadanía para el logro de los objetivos de la entidad, primera parte del documento de caracterización de peticionarios 2020, plantillas para la diagramación del documento.
</t>
    </r>
    <r>
      <rPr>
        <b/>
        <sz val="10"/>
        <color theme="1"/>
        <rFont val="Arial"/>
        <family val="2"/>
      </rPr>
      <t>Evidencia:</t>
    </r>
    <r>
      <rPr>
        <sz val="10"/>
        <color theme="1"/>
        <rFont val="Arial"/>
        <family val="2"/>
      </rPr>
      <t xml:space="preserve">
Correo electrónico del June 2, 2021, Subject: RE: CARGUE DE EVIDENCIAS PAAC MAYO 2021
Correo electrónico del 29/07/2021, Asunto: Datos y gráficas Caracterización Peticionarios 2020 (PDF)
2 Correo electrónico del 29/07/2021, Asunto: Documento Caracterización 2021 (solicitando a  insumos para el documento de caracterización) (PDF)
Correo electrónico del August 17, 2021, Subject: Caracterización de Peticionarios 2020.</t>
    </r>
  </si>
  <si>
    <t>Formular acciones de mejora con base en los resultados obtenidos en la realización de mediciones y análisis de la satisfacción de los peticionarios</t>
  </si>
  <si>
    <t> Acciones de Mejora formuladas en ISOLUCION</t>
  </si>
  <si>
    <r>
      <t xml:space="preserve">Se evidenció correo entre los profesionales de la Dirección de Servicios y Atención con el fin de formular oportunidad de mejora de acuerdo con los resultados del Procedimiento Alertas Eventos Críticos Canal Presencial.
</t>
    </r>
    <r>
      <rPr>
        <b/>
        <sz val="10"/>
        <rFont val="Arial"/>
        <family val="2"/>
      </rPr>
      <t xml:space="preserve">Evidencia: </t>
    </r>
    <r>
      <rPr>
        <sz val="10"/>
        <rFont val="Arial"/>
        <family val="2"/>
      </rPr>
      <t xml:space="preserve">
Citación Reunion Abril 7, 2021 Asunto:: Oportunidad de Mejora Proceso Relación Con el Ciudadano - Seguimiento Estrategias DOFA 2021 - Procesos SDG
Correo electrónico 2 de abril de 2021 10:42 a. m., Asunto: Oportunidad de Mejora Proceso Relación Con el Ciudadano - Seguimiento Estrategias DOFA 2021 - Procesos SDG</t>
    </r>
  </si>
  <si>
    <r>
      <t xml:space="preserve">Se evidenció apertura por parte de la Dirección de Servicios y Atención de la Acción Correctiva # 13156 a la Regional Cundinamarca con base en el reporte de alertas de eventos críticos de la atención presencial en los puntos de atención del ICBF. 
Para la Regional Bogotá se solicito inicialmente apertura de la Acción Correctiva # 13155 pero posteriormente la Directora de Servicios y Atención solicito su anulación indicando que se solicitara a la Regional la creación de una Oportunidad de Mejora. 
</t>
    </r>
    <r>
      <rPr>
        <b/>
        <sz val="10"/>
        <rFont val="Arial"/>
        <family val="2"/>
      </rPr>
      <t xml:space="preserve">Evidencia: </t>
    </r>
    <r>
      <rPr>
        <sz val="10"/>
        <rFont val="Arial"/>
        <family val="2"/>
      </rPr>
      <t xml:space="preserve">
Correo electrónico del 9 de junio de 2021, Asunto: RV: Acción Correctiva 13155 - Proceso Relación con el Ciudadano
Correo electrónico del 9 de junio de 2021, Asunto: Acción Correctiva 13156 - Proceso Relación con el Ciudadano
Correo electrónico del 21 de julio de 2021, Asunto: Solicitud de Anulación Acción Correctivas 13155 - Relación con el Ciudadano. </t>
    </r>
  </si>
  <si>
    <t>Seguimiento 1 OCI
Componente 5: Transparencia y Acceso a la Información</t>
  </si>
  <si>
    <t>Seguimiento 2 OCI
Componente 5: Transparencia y Acceso a la Información</t>
  </si>
  <si>
    <t>Seguimiento 3 OCI
Componente 5: Transparencia y Acceso a la Información</t>
  </si>
  <si>
    <t>Componente 5:</t>
  </si>
  <si>
    <r>
      <t xml:space="preserve">Transparencia y Acceso a la Información
Objetivo: </t>
    </r>
    <r>
      <rPr>
        <b/>
        <i/>
        <sz val="10"/>
        <color theme="1"/>
        <rFont val="Arial"/>
        <family val="2"/>
      </rPr>
      <t>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t>
    </r>
  </si>
  <si>
    <t>Fecha seguimiento: 30/04/2021</t>
  </si>
  <si>
    <t>Subcomponente 1.
Transparencia Activa</t>
  </si>
  <si>
    <t>Transparencia Activa</t>
  </si>
  <si>
    <t>Promover mensajes de informacion institucional para la  prevención de la corrupción y promoción de la transparencia en la Entidad.</t>
  </si>
  <si>
    <t xml:space="preserve">Publicacion o divulgacion de mensajes en el boletín interno de  informacion institucional para la prevención de la corrupción y promoción de la transparencia en la Entidad </t>
  </si>
  <si>
    <t>3/02/2021 20/12/2021</t>
  </si>
  <si>
    <t>Lucerito Achury C.</t>
  </si>
  <si>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Anticorrupcion Boletín Interno No. 138 del 5/02/2021, Sección Transparencia, sobre: </t>
    </r>
    <r>
      <rPr>
        <i/>
        <sz val="10"/>
        <rFont val="Arial"/>
        <family val="2"/>
      </rPr>
      <t>Recuerda que el ICBF cuenta con una Política de Riesgos</t>
    </r>
    <r>
      <rPr>
        <sz val="10"/>
        <rFont val="Arial"/>
        <family val="2"/>
      </rPr>
      <t xml:space="preserve">
- Anticorrupción Boletín Interno No. 139 del 12/02/2021, Sección Transparencia, sobre:</t>
    </r>
    <r>
      <rPr>
        <i/>
        <sz val="10"/>
        <rFont val="Arial"/>
        <family val="2"/>
      </rPr>
      <t xml:space="preserve"> El ICBF aprobó y publicó los planes institucionales para la vigencia 2021, en cumplimiento del Decreto 612 de 2018. Consúltalos</t>
    </r>
    <r>
      <rPr>
        <sz val="10"/>
        <rFont val="Arial"/>
        <family val="2"/>
      </rPr>
      <t xml:space="preserve"> file:///C:/Users/carlos.monroy/AppData/Local/Microsoft/Windows/INetCache/Content.Outlook/9HDEVIRL/Vive%20ICBF%20139.pdf
- Anticorrupción Boletín Interno No. 143 del 12/03/2021, Sección Transparencia, sobre: Recomendaciones para minimizar la corrupción.
- Anticorrupción Boletín Interno No. 148, del 23/04/2021, Sección Transparencia, sobre:</t>
    </r>
    <r>
      <rPr>
        <i/>
        <sz val="10"/>
        <rFont val="Arial"/>
        <family val="2"/>
      </rPr>
      <t xml:space="preserve"> Plan Anticorrupción y de Atención al Ciudadano 2021.</t>
    </r>
  </si>
  <si>
    <t>Lucerito Achury C.
William Rene Alvarado O.</t>
  </si>
  <si>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Anticorrupcion Boletín Interno No. 150 del 7/05/2021, Sección Transparencia, sobre: </t>
    </r>
    <r>
      <rPr>
        <i/>
        <sz val="10"/>
        <rFont val="Arial"/>
        <family val="2"/>
      </rPr>
      <t>Riesgos de corrupción de los procesos Relación con el ciudadano y protección para la vigencia 2021.</t>
    </r>
    <r>
      <rPr>
        <sz val="10"/>
        <rFont val="Arial"/>
        <family val="2"/>
      </rPr>
      <t xml:space="preserve">
- Anticorrupción Boletín Interno No. 152 del 21/05/2021, Sección Transparencia, sobre:</t>
    </r>
    <r>
      <rPr>
        <i/>
        <sz val="10"/>
        <rFont val="Arial"/>
        <family val="2"/>
      </rPr>
      <t xml:space="preserve">  Actualización de micrositio de Transparencia y Acceso a la Información Pública - Permite transparencia en la información que debe ser pública para todas las partes interesadas y es una práctica enfocada en mitigar la corrupción. Es el resultado de un trabajo conjunto de la Direcciones de Planeación y Control de Gestión, la Dirección de Información y Tecnología y la Oficina Asesora de Comunicaciones.</t>
    </r>
    <r>
      <rPr>
        <sz val="10"/>
        <rFont val="Arial"/>
        <family val="2"/>
      </rPr>
      <t xml:space="preserve"> 
- Anticorrupción Boletín Interno No. 154 del 04/06/2021, Sección Transparencia, sobre: Riesgos de corrupción asociados a los procesos de Gestión Jurídica, Evaluación Independiente, Adquisición de Bienes y Servicios, Gestión del Talento Humano y Gestión Financiera.
https://www.icbf.gov.co/system/files/vive_icbf_154.pdf.
- Anticorrupción Boletín Interno No. 160, del 16/07/2021, Sección Transparencia, sobre:</t>
    </r>
    <r>
      <rPr>
        <i/>
        <sz val="10"/>
        <rFont val="Arial"/>
        <family val="2"/>
      </rPr>
      <t xml:space="preserve"> Anticorrupción: La Oficina de Control Interno realizó el primer seguimiento Anticorrupción: La Oficina de Control Interno realizó el primer seguimiento al Plan Anticorrupción y de Atención al Ciudadano 2021  
https://www.icbf.gov.co/system/files/vive_icbf_160.pdf
- Anticorrupción Boletín Interno No. 166, del 27/08/2021, Sección Transparencia, sobre: ¿Quieres saber cuáles son los objetivos del Plan Anticorrupción y de Atención al Ciudadano? 
https://www.icbf.gov.co/system/files/boletin_166.pdf
</t>
    </r>
  </si>
  <si>
    <t>1.2</t>
  </si>
  <si>
    <t>Actualizar los Planes de Mejoramiento de auditorias de los Órganos  de control en Portal Web de la Entidad.</t>
  </si>
  <si>
    <t>Planes de Mejoramiento de auditorias de los Órganos  de control actualizados en el Portal Web de la Entidad.</t>
  </si>
  <si>
    <t>Oficina de Control Interno</t>
  </si>
  <si>
    <t>Elizabeth Castillo R.
Lucerito Achury C.</t>
  </si>
  <si>
    <r>
      <t xml:space="preserve">Se evidenció la publicación del Informe de seguimiento de avance semestral corte 30/12/20 y la formulación del Plan de Mejoramiento Auditoría de cumplimiento Banco Nacional de Oferentes. 
</t>
    </r>
    <r>
      <rPr>
        <b/>
        <sz val="10"/>
        <color theme="1"/>
        <rFont val="Arial"/>
        <family val="2"/>
      </rPr>
      <t xml:space="preserve">Evidencia:
</t>
    </r>
    <r>
      <rPr>
        <sz val="10"/>
        <color theme="1"/>
        <rFont val="Arial"/>
        <family val="2"/>
      </rPr>
      <t xml:space="preserve">
- https://www.icbf.gov.co/planeacion/planes-de-mejoramiento
</t>
    </r>
    <r>
      <rPr>
        <i/>
        <sz val="10"/>
        <rFont val="Arial"/>
        <family val="2"/>
      </rPr>
      <t xml:space="preserve">- </t>
    </r>
    <r>
      <rPr>
        <sz val="10"/>
        <rFont val="Arial"/>
        <family val="2"/>
      </rPr>
      <t xml:space="preserve">Certifciado Acuse de Aceptación de Rendición Consecutivo No. 45462020-12-31 del 05/02/21 del Seguimiento Semestral al Plan de Mejoramiento con corte a 31 diciembre 2020.
- Certificado Acuse de Aceptación de Rendición Consecutivo No. 45402020-12-15  del 12/02/21 del Plan de Mejoramiento Banco Nacional de Oferentes Primera Infancia </t>
    </r>
  </si>
  <si>
    <r>
      <t xml:space="preserve">Para este cuatrimestre se evidenció lo siguiente:
1. En mayo se recibió DENUNCIA_ CTO1121/16_APFNUH_MIS JUGUETES y la Auditoria de Cumplimiento del Banco de Oferentes, para la cual se procedió a la formulación de acciones por parte de los responsables y se realizó el cargue y transmisión en el aplicativo SIRECI, posteriormente se publicó en la página web del ICBF.
2. En junio se recibió el Informe de Auditoria Financiera vigencia 2020 para la cual se procede a su comunicación a los responsables para el correspondiente análisis, formulación de acciones y posterior reporte mediante el SIRECI ante la CGR.
</t>
    </r>
    <r>
      <rPr>
        <b/>
        <sz val="10"/>
        <rFont val="Arial"/>
        <family val="2"/>
      </rPr>
      <t xml:space="preserve">Evidencia:
- </t>
    </r>
    <r>
      <rPr>
        <sz val="10"/>
        <rFont val="Arial"/>
        <family val="2"/>
      </rPr>
      <t>Plantilla Reporte Plan de Mejoramiento Corte 22 de Abril 2021.msg, 
- correo del 21/05/2021 asunto: Certificado_ FORMULACION_PLAN_DE_MEJORAMIENTO_DENUNCIA_ CTO1121_16_APFNUH_MIS JUGUETES_ .msg, 
- Correo del 21/05/2021 asunto: Publicación_ FORMULACION_PLAN_DE_MEJORAMIENTO_DENUNCIA_ CTO1121_16_APFNUH_MIS JUGUETES_ 
- Correo del 12/07/2021 asunto: RV_ COMUNICACIÓN Informe Auditoría Financiera CGR - Vigencia 2020.msg,
- archivo 53_000000454_20210630.xlsx, 
- INFORME EFECTIVIDAD ICBF 300621.pdf.
- Correo del 04/08/2021 asunto: Soportes Informe Semestral 30_06_21 PMCGR Y Seguimiento Efectividad.msg
Información publicada en el portal web: ruta https://www.icbf.gov.co/transparencia/control/planes-de-mejoramiento
- Formulación PM CGR Aud Cumplimiento Banco Nacional de Oferentes de Primera Infancia
- Certificado PM CGR Aud Cumplimiento Banco Nacional de Oferentes de Primera Infancia Consecutivo: 45402020-12-15 del CGR del 2021-02-12 
- Formulación PM CGR Denuncia CTO1121/16 APFNUH MIS JUGUETES
- Certificado Acuse de aceptación de Rendición, Consecutivo: 45462020-04-22 del CGR del 2020/05/21 
-  Consolidado Avance Actividades Plan de Mejoramiento SIRECI Jun 2021
- Certificado Acuse de Aceptación de Rendición Consecutivo No. 45462021-06-30 del 2021/07/29</t>
    </r>
  </si>
  <si>
    <t>1.3</t>
  </si>
  <si>
    <t>Publicación de la ejecución de los contratos</t>
  </si>
  <si>
    <t>Publicar mensualmente la ejecución de la contratación en la página web de la Entidad</t>
  </si>
  <si>
    <t>Dirección de Contratación</t>
  </si>
  <si>
    <t>01/01/2021 -31/12/2021</t>
  </si>
  <si>
    <r>
      <t xml:space="preserve">De acuerdo con las evidencias aportadas se encontró en la pagina web del ICBF en la sección de </t>
    </r>
    <r>
      <rPr>
        <b/>
        <i/>
        <sz val="10"/>
        <rFont val="Arial"/>
        <family val="2"/>
      </rPr>
      <t>Transparencia y acceso a la información pública</t>
    </r>
    <r>
      <rPr>
        <sz val="10"/>
        <rFont val="Arial"/>
        <family val="2"/>
      </rPr>
      <t xml:space="preserve"> en el numeral</t>
    </r>
    <r>
      <rPr>
        <b/>
        <i/>
        <sz val="10"/>
        <rFont val="Arial"/>
        <family val="2"/>
      </rPr>
      <t xml:space="preserve"> 3. Contratación, sub numeral 3.3 Publicación de la Ejecución de Contratos </t>
    </r>
    <r>
      <rPr>
        <sz val="10"/>
        <rFont val="Arial"/>
        <family val="2"/>
      </rPr>
      <t xml:space="preserve">archivo en excel   </t>
    </r>
    <r>
      <rPr>
        <b/>
        <i/>
        <sz val="10"/>
        <rFont val="Arial"/>
        <family val="2"/>
      </rPr>
      <t xml:space="preserve">ejecución_contractual_icbf_21.4.21 </t>
    </r>
    <r>
      <rPr>
        <sz val="10"/>
        <rFont val="Arial"/>
        <family val="2"/>
      </rPr>
      <t xml:space="preserve"> de los meses de enero, febrero, marzo y abril con un total de 1.242 contratos modalidad: Contratación directa, Contratación directa con ofertas y contratación régimen especial; tipo de contrato: prestación de servicios, suministros y otros, vigencia 2021 con corte al 21/04/2021, con la </t>
    </r>
    <r>
      <rPr>
        <b/>
        <i/>
        <sz val="10"/>
        <rFont val="Arial"/>
        <family val="2"/>
      </rPr>
      <t>urlproceso</t>
    </r>
    <r>
      <rPr>
        <sz val="10"/>
        <rFont val="Arial"/>
        <family val="2"/>
      </rPr>
      <t xml:space="preserve"> contenida en el archivo se puede consultar en internet la información del contrato y desde allí en el link </t>
    </r>
    <r>
      <rPr>
        <b/>
        <i/>
        <sz val="10"/>
        <rFont val="Arial"/>
        <family val="2"/>
      </rPr>
      <t>ver contrato</t>
    </r>
    <r>
      <rPr>
        <sz val="10"/>
        <rFont val="Arial"/>
        <family val="2"/>
      </rPr>
      <t xml:space="preserve"> se puede consultar la ejecución del contrato.
Por otra parte, en el portal web en la sección de</t>
    </r>
    <r>
      <rPr>
        <b/>
        <i/>
        <sz val="10"/>
        <rFont val="Arial"/>
        <family val="2"/>
      </rPr>
      <t xml:space="preserve"> Transparencia y acceso a la información pública</t>
    </r>
    <r>
      <rPr>
        <sz val="10"/>
        <rFont val="Arial"/>
        <family val="2"/>
      </rPr>
      <t xml:space="preserve"> en el Numeral</t>
    </r>
    <r>
      <rPr>
        <b/>
        <i/>
        <sz val="10"/>
        <rFont val="Arial"/>
        <family val="2"/>
      </rPr>
      <t xml:space="preserve"> 3.2 Publicación de la información contractual</t>
    </r>
    <r>
      <rPr>
        <sz val="10"/>
        <rFont val="Arial"/>
        <family val="2"/>
      </rPr>
      <t xml:space="preserve">, Procesos de contratación ICBF en el link </t>
    </r>
    <r>
      <rPr>
        <b/>
        <i/>
        <sz val="10"/>
        <rFont val="Arial"/>
        <family val="2"/>
      </rPr>
      <t>Directorio de Contratistas</t>
    </r>
    <r>
      <rPr>
        <sz val="10"/>
        <rFont val="Arial"/>
        <family val="2"/>
      </rPr>
      <t xml:space="preserve"> se encuentran publicados los directorios de contratistas año por año por Regional y de la Sede de la Dirección General  -archivo en excel </t>
    </r>
    <r>
      <rPr>
        <b/>
        <i/>
        <sz val="10"/>
        <rFont val="Arial"/>
        <family val="2"/>
      </rPr>
      <t>directorio_contratistas_2021_marzo</t>
    </r>
    <r>
      <rPr>
        <sz val="10"/>
        <rFont val="Arial"/>
        <family val="2"/>
      </rPr>
      <t xml:space="preserve">- en este archivo se encuentra la información de los contratos por prestación de servicios profesionales y de apoyo a la gestión 2021 (4.936 contratos) en la fila 1 del mismo archivo se encuentra la siguiente instrucción </t>
    </r>
    <r>
      <rPr>
        <b/>
        <i/>
        <sz val="10"/>
        <rFont val="Arial"/>
        <family val="2"/>
      </rPr>
      <t>*Para consultar los procesos en SECOP II puede utilizar la estructura que se muestre en el siguiente ejemplo: ICBF-CPS-79509-2020SEN .</t>
    </r>
    <r>
      <rPr>
        <sz val="10"/>
        <rFont val="Arial"/>
        <family val="2"/>
      </rPr>
      <t xml:space="preserve">
Se observó el envío por correo electrónico de "Recomendaciones supervisores seguimiento y cargue en SECOPII" dirigido a los supervisores de contratos/convenios,  para el seguimiento y cargue de los documentos relacionados con la etapa de ejecución en la plataforma SECOP II.
</t>
    </r>
    <r>
      <rPr>
        <b/>
        <sz val="10"/>
        <rFont val="Arial"/>
        <family val="2"/>
      </rPr>
      <t>Evidencia:</t>
    </r>
    <r>
      <rPr>
        <sz val="10"/>
        <rFont val="Arial"/>
        <family val="2"/>
      </rPr>
      <t xml:space="preserve">
links:
https://www.icbf.gov.co/transparencia-y-acceso-informacion-publica/contratacion
https://www.icbf.gov.co/contratacion/directorio-contratistas
https://www.colombiacompra.gov.co/secop-ii
https://community.secop.gov.co/Public/Tendering/ContractNoticeManagement/Index?currentLanguage=es-CO&amp;Page=login&amp;Country=CO&amp;SkinName=CCE
Correo del 09/03/2021 asunto: Actualización data 8.2 botón de transparencia con archivo adjunto Ejecución contractual ICBF 8.3.21.
Correo del 05/04/2021 asunto: Actualización data 3.3 botón de transparencia con archivo adjunto Ejecución contractual ICBF 4.4.21
Correo del 21/04/2021 asunto: Actualización data 3.3 botón de transparencia con archivo adjunto Ejecución contractual ICBF 21.4.21.
Correo del 15/04/2021 asunto: Recomendaciones supervisores seguimiento y cargue en SECOPII
Recomendación:
Asegurar el cumplimiento de la periodicidad establecida en la actividad propuesta.</t>
    </r>
  </si>
  <si>
    <r>
      <t xml:space="preserve">De acuerdo con las evidencias aportadas se encontró en la pagina web del ICBF en la sección de </t>
    </r>
    <r>
      <rPr>
        <b/>
        <i/>
        <sz val="10"/>
        <rFont val="Arial"/>
        <family val="2"/>
      </rPr>
      <t>Transparencia y acceso a la información pública</t>
    </r>
    <r>
      <rPr>
        <sz val="10"/>
        <rFont val="Arial"/>
        <family val="2"/>
      </rPr>
      <t xml:space="preserve"> en el numeral</t>
    </r>
    <r>
      <rPr>
        <b/>
        <i/>
        <sz val="10"/>
        <rFont val="Arial"/>
        <family val="2"/>
      </rPr>
      <t xml:space="preserve"> 3. Contratación, sub numeral 3.3 Publicación de la Ejecución de Contratos </t>
    </r>
    <r>
      <rPr>
        <sz val="10"/>
        <rFont val="Arial"/>
        <family val="2"/>
      </rPr>
      <t xml:space="preserve">archivo en excel  </t>
    </r>
    <r>
      <rPr>
        <b/>
        <i/>
        <sz val="10"/>
        <rFont val="Arial"/>
        <family val="2"/>
      </rPr>
      <t>ejecucion_contractual_icbf_corte_31.08.2021</t>
    </r>
    <r>
      <rPr>
        <sz val="10"/>
        <rFont val="Arial"/>
        <family val="2"/>
      </rPr>
      <t xml:space="preserve"> de los meses de enero, febrero, marzo, abril, mayo, junio, julio y agosto con un total de 1.515 contratos modalidad: Concurso de méritos abierto, Contratación directa, Contratación directa con ofertas, contratación régimen especial, contratación régimen especial con ofertas, Enajenación de bienes con sobre cerrado, Licitación pública, Mínima Cuantía, Selección Abreviada de Menor Cuantía y Selección Subasta Inversa; tipo de contrato: prestación de servicios, suministros, consultoría y otros, vigencia 2021 con corte al 31/08/2021, con la </t>
    </r>
    <r>
      <rPr>
        <b/>
        <i/>
        <sz val="10"/>
        <rFont val="Arial"/>
        <family val="2"/>
      </rPr>
      <t>urlproceso</t>
    </r>
    <r>
      <rPr>
        <sz val="10"/>
        <rFont val="Arial"/>
        <family val="2"/>
      </rPr>
      <t xml:space="preserve"> contenida en el archivo se puede consultar en internet la información del contrato y desde allí en el link</t>
    </r>
    <r>
      <rPr>
        <b/>
        <i/>
        <sz val="10"/>
        <rFont val="Arial"/>
        <family val="2"/>
      </rPr>
      <t>ver contrato</t>
    </r>
    <r>
      <rPr>
        <sz val="10"/>
        <rFont val="Arial"/>
        <family val="2"/>
      </rPr>
      <t xml:space="preserve"> se puede consultar la ejecución del contrato.
Por otra parte, en el portal web en la sección de</t>
    </r>
    <r>
      <rPr>
        <b/>
        <i/>
        <sz val="10"/>
        <rFont val="Arial"/>
        <family val="2"/>
      </rPr>
      <t xml:space="preserve"> Transparencia y acceso a la información pública</t>
    </r>
    <r>
      <rPr>
        <sz val="10"/>
        <rFont val="Arial"/>
        <family val="2"/>
      </rPr>
      <t xml:space="preserve"> en el Numeral</t>
    </r>
    <r>
      <rPr>
        <b/>
        <i/>
        <sz val="10"/>
        <rFont val="Arial"/>
        <family val="2"/>
      </rPr>
      <t xml:space="preserve"> 3.2 Publicación de la información contractual</t>
    </r>
    <r>
      <rPr>
        <sz val="10"/>
        <rFont val="Arial"/>
        <family val="2"/>
      </rPr>
      <t xml:space="preserve">, Procesos de contratación ICBF en el link </t>
    </r>
    <r>
      <rPr>
        <b/>
        <i/>
        <sz val="10"/>
        <rFont val="Arial"/>
        <family val="2"/>
      </rPr>
      <t>Directorio de Contratistas</t>
    </r>
    <r>
      <rPr>
        <sz val="10"/>
        <rFont val="Arial"/>
        <family val="2"/>
      </rPr>
      <t xml:space="preserve"> se encuentran publicados los directorios de contratistas año por año por Regional y de la Sede de la Dirección General  -archivo en excel </t>
    </r>
    <r>
      <rPr>
        <b/>
        <i/>
        <sz val="10"/>
        <rFont val="Arial"/>
        <family val="2"/>
      </rPr>
      <t>directorio_contratistas_con_corte_julio_2021</t>
    </r>
    <r>
      <rPr>
        <sz val="10"/>
        <rFont val="Arial"/>
        <family val="2"/>
      </rPr>
      <t xml:space="preserve"> en este archivo se encuentra la información de los contratos por prestación de servicios profesionales y de apoyo a la gestión 2021 (4.320 contratos) en la columna X del mismo archivo se encuentra el vínculo SECOP que direcciona a la plataforma SECOP II se puede consultar en internet la información del contrato y desde allí en el link ver contrato se puede consultar la ejecución del contrato.
</t>
    </r>
    <r>
      <rPr>
        <b/>
        <sz val="10"/>
        <rFont val="Arial"/>
        <family val="2"/>
      </rPr>
      <t>Evidencia:</t>
    </r>
    <r>
      <rPr>
        <sz val="10"/>
        <rFont val="Arial"/>
        <family val="2"/>
      </rPr>
      <t xml:space="preserve">
links:
https://www.icbf.gov.co/transparencia-y-acceso-informacion-publica/contratacion
https://www.icbf.gov.co/contratacion/directorio-contratistas
https://www.colombiacompra.gov.co/secop-ii
https://community.secop.gov.co/Public/Tendering/ContractNoticeManagement/Index?currentLanguage=es-CO&amp;Page=login&amp;Country=CO&amp;SkinName=CCE
Correo del 03/06/2021 asunto: Solicitud Actualización data 3.3 botón de transparencia - Ejecución contractual
Correo del 03/06/2021 asunto: Actualización data 3.3 botón de transparencia - Ejecución contractual
archivo Ejecución Contractual ICBF corte 31-05-2021.xls
Correo del 05/04/2021 asunto: Actualización data 3.3 botón de transparencia con archivo adjunto Ejecución contractual ICBF 4.4.21
Correo del 02/07/2021 asunto: Solicitud actualización data 3.3 boton de transparencia - ejecución contractual
Correo del 06/07/2021 asunto: Actualización data 3.3 botón de transparencia - Ejecución contractual 
Archivo Ejecución contractual ICBF corte 30.06.2021.xlsx
Correo del 03/08/2021 asunto: Correo_ solicitud Ejecución contractual PAAC Julio
Correo del 05/08/2021 asunto: Correo_ publicación pagina web Ejecución contractual PAAC corte 31 de julio
Achivo Ejecución contractual ICBF corte 31.07.2021.xlsx fecha de publicación Agosto 12 de 2021</t>
    </r>
  </si>
  <si>
    <t>1.4</t>
  </si>
  <si>
    <t>Publicar o divulgar de forma externa el Plan Anticorrupción y de Atención al Ciudadano del ICBF.</t>
  </si>
  <si>
    <t xml:space="preserve">Publicacion o divulgacion de mensajes en redes sociales y/o correo masivo externo para la prevención de la corrupción y promoción de la transparencia en la Entidad </t>
  </si>
  <si>
    <t>3/02/2021 - /20/12/2021</t>
  </si>
  <si>
    <r>
      <t xml:space="preserve">Se evidenció la publicación de mensajes en la red social Twitter durante el primer cuatrimestre del 2021.
</t>
    </r>
    <r>
      <rPr>
        <b/>
        <sz val="10"/>
        <rFont val="Arial"/>
        <family val="2"/>
      </rPr>
      <t>Evidencia:</t>
    </r>
    <r>
      <rPr>
        <sz val="10"/>
        <rFont val="Arial"/>
        <family val="2"/>
      </rPr>
      <t xml:space="preserve">
- Post Anticorrupción Twitter 10/02/2021 sobre: #ICBFesTransparencia sobre: | Los recursos destinados a la primera infancia, niñez y adolescencia no se roban ni se malgastan; es deber de todos protegerlos. ¡Juntos luchamos contra la corrupción!  #ElPaísDeLaNiñez, TeléfonoOjosDenuncia en la línea 018000918080 opción 4 https://twitter.com/ICBFColombia/status/1359556178611683329
- Post Anticorrupción Twitter 26/03/2021  sobre: #ICBFesTransparencia |Los recursos destinados a la primera infancia, niñez y adolescencia no se roban ni se malgastan, es deber de todos protegerlos. ¡Juntos luchamos contra la corrupción!  #PrimeroLaNiñez, TeléfonoOjosDenuncia a la línea 018000918080 opción 4
https://twitter.com/ICBFColombia/status/1375478459745570819
- Post Anticorrupción Twitter 26/04/2021 sobre:  #ICBFesTransparencia sobre: | Los recursos destinados a la primera infancia, niñez y adolescenciano se roban ni se malgasta, es deber de todos protegerlos. ¡Juntos luchamos contra la corrupción! #PrimeroLaNiñez. Denuncia a la línea 018000918080 opción 4
https://twitter.com/ICBFColombia/status/1386675990735298562</t>
    </r>
  </si>
  <si>
    <r>
      <t xml:space="preserve">Se evidenció la publicación de mensajes en la red social Twitter durante el segundo cuatrimestre del 2021.
</t>
    </r>
    <r>
      <rPr>
        <b/>
        <sz val="10"/>
        <rFont val="Arial"/>
        <family val="2"/>
      </rPr>
      <t>Evidencia:</t>
    </r>
    <r>
      <rPr>
        <sz val="10"/>
        <rFont val="Arial"/>
        <family val="2"/>
      </rPr>
      <t xml:space="preserve">
- Post Anticorrupción Twitter 19/05/2021 sobre:El contrato de servicios de transporte especial de pasajeros del @ICBFColombia se adjudicó mediante el Acuerdo Marco de 
@colombiacompra. Se garantizó agilidad, competitividad y transparencia en el proceso de selección.
https://twitter.com/ICBFColombia/status/1395057322880290822
- Post Anticorrupción Twitter 27/05/2021 sobre: ¡Atención Luz giratoria de coches de policía! ¡No se deje estafar! El @ICBFColombia no solicita anticipos, ni ningún tipo de recurso para realizar trámites. Absténgase de entregar dinero o productos y escríbanos a los correos anticorrupcion@icbf.gov.co o atencionalciudadano@icbf.gov.co
https://twitter.com/ICBFColombia/status/1397936323403694084
- Post Anticorrupción Twitter 28/05/2021 sobre: En el #BalanceDeEquidad les contaremos las acciones que se incluyeron en este Plan y que entraron a fortalecer y mantener la integridad, el diálogo público y el control social, para lo cual se promovió la participación y el acompañamiento ciudadano en su formulación y seguimiento
https://twitter.com/ICBFColombia/status/1398308464875745282 
- Post Anticorrupción Twitter 03/06/2021 sobre: #ICBFesTransparencia | Los recursos destinados a la primera infancia, niñez y adolescencia no se roban ni se malgastan, es deber de todos protegerlos. ¡Juntos luchamos contra la corrupción!  #PrimeroLaNiñez 
https://twitter.com/ICBFColombia/status/1415710555344674817
- Post Anticorrupción Twitter 15/07/2021 sobre: #ICBFesTransparencia | Los recursos destinados a la primera infancia, niñez y adolescencia no se roban ni se malgastan, es deber de todos protegerlos. ¡Juntos luchamos contra la corrupción!  #PrimeroLaNiñez  Denuncia a la línea 018000918080 opción 4.
https://twitter.com/ICBFColombia/status/1415710555344674817
- Del 1 al 31/08/2021 se publicó en la página web del ICBF, banner anticorrupción sobre: Quieres saber cuales son los objetivos del Plan Anticorrupción y de Atención al Ciudadano 2021.
https://www.icbf.gov.co/</t>
    </r>
  </si>
  <si>
    <t>1.5</t>
  </si>
  <si>
    <t>Informe del estado de las denuncias de presuntos actos de corrupción recibidas por el ICBF.</t>
  </si>
  <si>
    <t>Informe trimestral publicado en el Boletín de PQRS del ICBF.</t>
  </si>
  <si>
    <t xml:space="preserve">Oficina Asesora Jurídica </t>
  </si>
  <si>
    <r>
      <t xml:space="preserve">Aunque la actividad indica su periodicidad es cuatrimestral se evidenciaron las denuncias por presuntos actos de corrupción inmersos en los Informes PQRSD de diciembre 2020, enero, febrero y marzo de 2021 publicados en el portal web y en la intranet, asimismo se aportaron los Informes de Denuncias Cerradas de febrero y marzo 2021.
</t>
    </r>
    <r>
      <rPr>
        <b/>
        <sz val="10"/>
        <rFont val="Arial"/>
        <family val="2"/>
      </rPr>
      <t xml:space="preserve">Evidencia:
</t>
    </r>
    <r>
      <rPr>
        <sz val="10"/>
        <rFont val="Arial"/>
        <family val="2"/>
      </rPr>
      <t>- Informe de PQRS, Reporte de Amenazas o Vulneración de Derechos y solicitudes de acceso a la información Diciembre 2020, Denuncias por Presuntos Actos de Corrupción, página 14.</t>
    </r>
    <r>
      <rPr>
        <b/>
        <sz val="10"/>
        <rFont val="Arial"/>
        <family val="2"/>
      </rPr>
      <t xml:space="preserve">
- </t>
    </r>
    <r>
      <rPr>
        <sz val="10"/>
        <rFont val="Arial"/>
        <family val="2"/>
      </rPr>
      <t>Informe de PQRS, Reporte de Amenazas o Vulneración de Derechos y solicitudes de acceso a la información Enero 2021, Denuncias por Presuntos Actos de Corrupción, página 14.
- Informe de PQRS, Reporte de Amenazas o Vulneración de Derechos y solicitudes de acceso a la información Febrero 2021, Denuncias por Presuntos Actos de Corrupción, página 14.
- Informe de PQRS, Reporte de Amenazas o Vulneración de Derechos y solicitudes de acceso a la información Marzo 2021, Denuncias por Presuntos Actos de Corrupción, página 14.
- Correo del 01/03/2021 asunto: Informe Denuncias Cerradas Febrero 2021
- Correo del 07/04/2021 asunto: Informe Denuncias Cerradas Marzo 2021
Portal web: ruta: https://www.icbf.gov.co/servicios/informes-boletines-pqrds
Intranet ruta: https://intranet.icbf.gov.co/secretaria-general/direccion-de-servicios-y-atencion/procesos-y-eventos</t>
    </r>
  </si>
  <si>
    <r>
      <t xml:space="preserve">Aunque la actividad indica su periodicidad es cuatrimestral se evidenciaron las denuncias por presuntos actos de corrupción inmersos en los Informes PQRSD de diciembre 2020, abril, mayo, junio y julio de 2021 publicados en el portal web y en la intranet, asimismo se aportaron los Informes de Denuncias Cerradas de junio 2021.
</t>
    </r>
    <r>
      <rPr>
        <b/>
        <sz val="10"/>
        <rFont val="Arial"/>
        <family val="2"/>
      </rPr>
      <t xml:space="preserve">Evidencia:
</t>
    </r>
    <r>
      <rPr>
        <sz val="10"/>
        <rFont val="Arial"/>
        <family val="2"/>
      </rPr>
      <t>- Informe de PQRS, Reporte de Amenazas o Vulneración de Derechos y solicitudes de acceso a la información abril 2020, Denuncias por Presuntos Actos de Corrupción, página 13.</t>
    </r>
    <r>
      <rPr>
        <b/>
        <sz val="10"/>
        <rFont val="Arial"/>
        <family val="2"/>
      </rPr>
      <t xml:space="preserve">
- </t>
    </r>
    <r>
      <rPr>
        <sz val="10"/>
        <rFont val="Arial"/>
        <family val="2"/>
      </rPr>
      <t>Informe de PQRS, Reporte de Amenazas o Vulneración de Derechos y solicitudes de acceso a la información mayo 2021, Denuncias por Presuntos Actos de Corrupción, página 13.
- Informe de PQRS, Reporte de Amenazas o Vulneración de Derechos y solicitudes de acceso a la información junio 2021, Denuncias por Presuntos Actos de Corrupción, página 13.
- Informe de PQRS, Reporte de Amenazas o Vulneración de Derechos y solicitudes de acceso a la información julio 2021, Denuncias por Presuntos Actos de Corrupción, página 13.
- Informe de PQRS, Reporte de Amenazas o Vulneración de Derechos y solicitudes de acceso a la información, Denuncias por Presuntos Actos de Corrupción,  Semestre I 2021.
- Correo del 14/07/2021 asunto: Informe Trimestral Abril - Junio 2021 E Informe Denuncias Cerradas Junio 2021
Documento word Informe Denuncias Cerradas Junio 2021.pdf
Documento word Archivo Informe del Estado de las denuncias de presuntos actos de corrupción recibidas por el ICBF.
Portal web: ruta: https://www.icbf.gov.co/servicios/informes-pqrs
Intranet ruta: https://intranet.icbf.gov.co/secretaria-general/direccion-de-servicios-y-atencion/procesos-y-eventos</t>
    </r>
  </si>
  <si>
    <t>1.6</t>
  </si>
  <si>
    <t xml:space="preserve">Mantener actualizada la información en el proceso presupuestal de la entidad, en lo concerniente al presupuesto general asignado, ejecución presupuestal y estados financieros. </t>
  </si>
  <si>
    <t>Información institucional actualizada en el Portal Web de la Entidad.</t>
  </si>
  <si>
    <t>Dirección Financiera</t>
  </si>
  <si>
    <r>
      <t xml:space="preserve">Se evidenció la publicación de la información del presupuesto General Asignado, ejecución presupuestal y Estados Financieros en la página web de loa Entidad.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ICBF 2021 - Fuente de información: Reporte Ejecución Presupuestal SIIF Nación- Fecha Reporte: Enero 04 de 2021-
Ruta: https://www.icbf.gov.co/informacion-financiera/presupuesto-general
</t>
    </r>
    <r>
      <rPr>
        <b/>
        <sz val="10"/>
        <rFont val="Arial"/>
        <family val="2"/>
      </rPr>
      <t xml:space="preserve">Ejecución Presupuestal: 
- </t>
    </r>
    <r>
      <rPr>
        <sz val="10"/>
        <rFont val="Arial"/>
        <family val="2"/>
      </rPr>
      <t xml:space="preserve">ejecucion_reserva_a_diciembre_31.xlsx
- ejecucion_presupuestal_a_enero_cierre_areas_definitivo_2021.xlsx
- ejecucion_presupuestal_a_enero_cierre_sin_areas_definitivo_2021.xlsx
- ejecucion_presupuestal_a_febrero_cierre_sin_areas_definitivo_2021.xlsx
- ejecucion_presupuestal_a_marzo_cierre_sin_areas_definitivo_2021.xlsx
- ejecucion_presupuestal_a_marzo_cierre_areas_definitivo_2021.xlsx
Portal web ruta: https://www.icbf.gov.co/informacion-financiera/ejecucion-presupuestal-historica
</t>
    </r>
    <r>
      <rPr>
        <b/>
        <sz val="10"/>
        <rFont val="Arial"/>
        <family val="2"/>
      </rPr>
      <t xml:space="preserve">
Estados Financieros</t>
    </r>
    <r>
      <rPr>
        <sz val="10"/>
        <rFont val="Arial"/>
        <family val="2"/>
      </rPr>
      <t>:  Estados Financieros Corte 31 de Diciembre 2020
NOTAS ESTADOS FINANCIEROS CORTE 31 DE DICIEMBRE 2020
Portal web ruta: https://www.icbf.gov.co/informacion-financiera/estados-financieros
Estados financieron de Enero y Febrero se publicaron el 10 de mayo/21.</t>
    </r>
  </si>
  <si>
    <r>
      <t xml:space="preserve">Se evidenció la publicación de la información del presupuesto General Asignado, ejecución presupuestal y Estados Financieros en la página web de la Entidad.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ICBF 2021 - Fuente de información: Reporte Ejecución Presupuestal SIIF Nación- Fecha Reporte: Enero 04 de 2021
Ruta: https://www.icbf.gov.co/informacion-financiera/presupuesto-general
</t>
    </r>
    <r>
      <rPr>
        <b/>
        <sz val="10"/>
        <rFont val="Arial"/>
        <family val="2"/>
      </rPr>
      <t xml:space="preserve">Ejecución Presupuestal: 
</t>
    </r>
    <r>
      <rPr>
        <sz val="10"/>
        <rFont val="Arial"/>
        <family val="2"/>
      </rPr>
      <t xml:space="preserve">- eejecucion_presupuestal_a_abril_cierre_areas_definitivo_2021.xlsx
- ejecucion_presupuestal_a_abril_cierre_sin_areas_definitivo_2021.xlsx
- ejecucion_presupuestal_a_mayo_cierre_areas_definitivo_2021.xlsx
- ejecucion_presupuestal_a_mayo_cierre_sin_areas_definitivo_2021.xlsx
- bd_ejecucion_vigencia_a_junio_areas_cierre_definitivo_2021.xlsx
- bd_ejecucion_vigencia_a_junio_cierre_sin_areas_definitivo_2021.xlsx
- bd_ejecucion_vigencia_a_julio_areas_cierre_definitivo_2021.xlsx
- bd_ejecucion_vigencia_a_julio_cierre_sin_areas_definitivo_2021.xlsx
Portal web ruta: https://www.icbf.gov.co/informacion-financiera/ejecucion-presupuestal-historica
</t>
    </r>
    <r>
      <rPr>
        <b/>
        <sz val="10"/>
        <rFont val="Arial"/>
        <family val="2"/>
      </rPr>
      <t xml:space="preserve">
Estados Financieros</t>
    </r>
    <r>
      <rPr>
        <sz val="10"/>
        <rFont val="Arial"/>
        <family val="2"/>
      </rPr>
      <t>:  
- Estados Financieros con corte a 31 de marzo de 2021, Fecha de publicación: 18/Mayo/2021
- Notas Estados Financieros con corte al 31 de marzo de 2021, Fecha de publicación: 18/Mayo/2021
- Estados Financieros con corte al 30 de abril de 2021, Fecha de publicación: 01/Jul/2021
- Notas Estados Financieros con corte al 30 de abril de 2021, Fecha de publicación: 01/Jul/2021
- ESTADOS FINANCIEROS CON CORTE DE 31 DE MAYO DE 2021: Fecha de publicación: 08/Sep/2021
- NOTAS ESTADOS FINANCIEROS CON CORTE DE 31 DE MAYO DE 2021: Fecha de publicación: 08/Sep/2021
- Estados Financieros con corte a 30 de junio de 2021, Fecha de publicación: 31/Ago/2021
- notas_estados_financieros_con_corte_30_de_junio_de_2021.pdf, Fecha de publicación: 31/Ago/2021
- ESTADOS FINANCIEROS CON CORTE DE 31 DE JULIO DE 2021: Fecha de publicación: 08/Sep/2021
- NOTAS ESTADOS FINANCIEROS CON CORTE DE 31 DE JULIO DE 2021: Fecha de publicación: 08/Sep/2021
Portal web ruta: https://www.icbf.gov.co/informacion-financiera/estados-financieros</t>
    </r>
  </si>
  <si>
    <t>Subcomponente 2.
Transparencia Pasiva</t>
  </si>
  <si>
    <t>Transparencia Pasiva</t>
  </si>
  <si>
    <t>Mejorar la experiencia del micrositio de Transparencia en el portal web, con el fin de garantizar la gestión de contenidos con las áreas respondables de la información por cada item de la ley 1712 de 2014 y normativa vigente</t>
  </si>
  <si>
    <t>Matriz de verificación y seguimiento de contenidos actualizada por item del micrositio de transparencia.</t>
  </si>
  <si>
    <t>Subdirección de mejoramiento organizacional.</t>
  </si>
  <si>
    <r>
      <t xml:space="preserve">Se evidencian mejoras en la actualización del micrositio de </t>
    </r>
    <r>
      <rPr>
        <b/>
        <sz val="10"/>
        <rFont val="Arial"/>
        <family val="2"/>
      </rPr>
      <t>Transparencia y Acceso a Información Pública</t>
    </r>
    <r>
      <rPr>
        <sz val="10"/>
        <rFont val="Arial"/>
        <family val="2"/>
      </rPr>
      <t xml:space="preserve"> para el 2021 de acuerdo con la Resolución 1519 de 2020, de igual manera se observó la actualización y el seguimiento del contenido con corte abril de 2021 através de la </t>
    </r>
    <r>
      <rPr>
        <b/>
        <i/>
        <sz val="10"/>
        <rFont val="Arial"/>
        <family val="2"/>
      </rPr>
      <t>Matriz de seguimiento - Micrositio de Transparencia 2021- ABRIL</t>
    </r>
    <r>
      <rPr>
        <sz val="10"/>
        <rFont val="Arial"/>
        <family val="2"/>
      </rPr>
      <t>.</t>
    </r>
    <r>
      <rPr>
        <b/>
        <sz val="10"/>
        <rFont val="Arial"/>
        <family val="2"/>
      </rPr>
      <t xml:space="preserve">
Evidencias:</t>
    </r>
    <r>
      <rPr>
        <sz val="10"/>
        <rFont val="Arial"/>
        <family val="2"/>
      </rPr>
      <t xml:space="preserve">
- Matriz de seguimiento - Micrositio de Transparencia 2021- ABRIL.xlsx
- Correo del 22/02/2021 asunto: Solicitud actualización "Micrositio de Transparencia" Resolución 1519 de 2020 MinTic asunto 
- Correo del 25 y 26/02/2021 asunto: RV: Solicitud actualización "Micrositio de Transparencia" Resolución 1519 de 2020 MinTic
- Correo del 02/03/2021 asunto: Revisión estructura botón de Transparencia-  Resolución 1519 de 2020 MinTic
- Correo del 19/03/2021 asunto: RE: Solicitud revisión y retroalimentación NUEVO "Micrositio de Transparencia" - Resolución 1519 de 2020.
- Correo del 06/04/2021 asunto: RE: Solicitud apoyo - Publicación  Informe de rendición de cuentas acuerdo de paz para publicar
- Correo del 25/03/2021 asunto: RE: Solicitud actualización micrositio de transparencia apartado de participación
- Correo del 16/03/2021 asunto: RE: Solicitud actualización micrositio de transparencia apartado de participación
- Correo del 30/03/2021 asunto: RE: Solicitud - Corrección información en la web
- Correo del 25/03/2021 asunto: RE: Respuesta OCI: Solicitud revisión y retroalimentación NUEVO "Micrositio de Transparencia" - Resolución 1519 de 2020
- Correo del 25/03/2021 asunto: RE: Micrositio de Transparencia - Informe Índice de Transparencia 2020 
- Correo del 15/04/2021 asunto: RE: Diligenciar - Matriz de Seguimiento "MICROSITIO DE TRANSPARENCIA" 
- Correo del 04/03/2021 asunto: RE: Correo proyectado: Solicitud revisión y retroalimentación NUEVO "Micrositio de Transparencia" - Resolución 1519 de 2020
- Correo del 06/04/2021 asunto: RE: Cargue de Información Micrositio Transparencia
- Correo del 26/03/2021 asunto: RE: Aprobación --  Solicitud de Cambio -- EMERGENCIA --  RFC_V1_7939_27038_PORTAL_WEB-v2
- Correo del 25/03/2021 asunto: Actualización Portal ICBF - Micrositio Transparencia - Servicios. Resolución No.1519 2020</t>
    </r>
    <r>
      <rPr>
        <sz val="10"/>
        <color rgb="FFFF0000"/>
        <rFont val="Arial"/>
        <family val="2"/>
      </rPr>
      <t xml:space="preserve">
</t>
    </r>
  </si>
  <si>
    <r>
      <t xml:space="preserve">Se observó que se hizo el seguimiento del contenido al micrositio de Transparencia y acceso a la información con corte a agosto de 2021, de acuerdo con el archivo aportado </t>
    </r>
    <r>
      <rPr>
        <i/>
        <sz val="10"/>
        <rFont val="Arial"/>
        <family val="2"/>
      </rPr>
      <t xml:space="preserve">Matriz de seguimiento - Micrositio de Transparencia 2021- ABRIL.
</t>
    </r>
    <r>
      <rPr>
        <b/>
        <sz val="10"/>
        <rFont val="Arial"/>
        <family val="2"/>
      </rPr>
      <t xml:space="preserve">Evidencia:
</t>
    </r>
    <r>
      <rPr>
        <sz val="10"/>
        <rFont val="Arial"/>
        <family val="2"/>
      </rPr>
      <t>- Archivo excel Matriz de seguimiento - Micrositio de Transparencia 2021- ABRIL</t>
    </r>
    <r>
      <rPr>
        <b/>
        <sz val="10"/>
        <rFont val="Arial"/>
        <family val="2"/>
      </rPr>
      <t xml:space="preserve">
</t>
    </r>
  </si>
  <si>
    <t>Subcomponente 3.
Instrumentos de Gestión de la Información</t>
  </si>
  <si>
    <t>Instrumentos de Gestión de la Información</t>
  </si>
  <si>
    <t>Actualizar el  instrumento de inventario de activos de Información del ICBF.</t>
  </si>
  <si>
    <t>(1) Matriz consolidada del Inventario de activos de información.</t>
  </si>
  <si>
    <t>Dirección de Información y Tecnología</t>
  </si>
  <si>
    <t>Actividad programada para el tercer cuatrimestre.</t>
  </si>
  <si>
    <r>
      <t>Para esta actividad se evidenció el avance en los siguientes aspectos:
La Dirección de Información y Tecnología solicitó el 27/07/2021 a la Subdirección de Mejoramiento la publicación de las matrices de activos de información vigencia 2021 en cada uno de los procesos.
En la cual se pudo constatar verificando en la intranet la publicación de las matrices de activos de información en cada uno de los procesos a excepción del proceso de Mejora e Innovación.</t>
    </r>
    <r>
      <rPr>
        <sz val="10"/>
        <color rgb="FFFF0000"/>
        <rFont val="Arial"/>
        <family val="2"/>
      </rPr>
      <t xml:space="preserve">
</t>
    </r>
    <r>
      <rPr>
        <sz val="10"/>
        <rFont val="Arial"/>
        <family val="2"/>
      </rPr>
      <t xml:space="preserve">
</t>
    </r>
    <r>
      <rPr>
        <b/>
        <sz val="10"/>
        <rFont val="Arial"/>
        <family val="2"/>
      </rPr>
      <t>Evidencia:</t>
    </r>
    <r>
      <rPr>
        <sz val="10"/>
        <rFont val="Arial"/>
        <family val="2"/>
      </rPr>
      <t xml:space="preserve">
- Correo del 27/07/2021 de la DIT a la Subidrección de Mejoramiento con el asunto: RV: Publicación Matrices de Activos de Información.</t>
    </r>
  </si>
  <si>
    <t>Actualizar el  Esquema de publicación de información del ICBF.</t>
  </si>
  <si>
    <t>(1) Esquema de Publicación actualizado a corte 31 de diciembre de 2020</t>
  </si>
  <si>
    <t>3.3</t>
  </si>
  <si>
    <t>Actualizar el  Índice de Información Clasificada y Reservada del ICBF.</t>
  </si>
  <si>
    <t>(1) Índice de Información clasificada y reservada actualizado.</t>
  </si>
  <si>
    <t>Dirección Servicios y atención y Oficina Asesora Jurídica</t>
  </si>
  <si>
    <t>20/12/2021 /25/12/2021</t>
  </si>
  <si>
    <t>3.4</t>
  </si>
  <si>
    <t xml:space="preserve">Realizar seguimiento a la  convalidación de las tablas de valoración documental por parte del Archivo General de la Nación - AGN, para su posterior aplicación. </t>
  </si>
  <si>
    <t xml:space="preserve">Tablas de Valoración Documental - TVD </t>
  </si>
  <si>
    <t>Dirección Administrativa- Gestión Documental</t>
  </si>
  <si>
    <r>
      <t xml:space="preserve">Para esta actividad se evidenció el avance en los siguientes aspectos:
- Se recibió citación por parte del AGN para asistir a mesa técnica el día 1/02/2021, durante la cual se recibe aval para comité de evaluación, la fecha tentativa de sustención es en abril.
- Una vez realizados los ajustes solicitados por el AGN, en mesa técnica del 1/02/2021, se solicitó mesa técnica para revisión de los mismos, la cual se programó para el 15 /03/2021.
- Se realizó mesa técnica el 15/03/2021, donde se solicitaron ajustes previa evaluación de Comité evaluador. Se programa sustentación para el día 25 de marzo.
- Durante sesión del 25 de marzo, se sustentó el instrumento archivístico y se logró su convalidación. De lo cual no se ha recibido aún soporte (acta o certificado de convalidación), se está a la espera del acta del Comité Evaluador del AGN o certificado de Convalidación.
</t>
    </r>
    <r>
      <rPr>
        <b/>
        <sz val="10"/>
        <color theme="1"/>
        <rFont val="Arial"/>
        <family val="2"/>
      </rPr>
      <t>Evidencia:</t>
    </r>
    <r>
      <rPr>
        <sz val="10"/>
        <color theme="1"/>
        <rFont val="Arial"/>
        <family val="2"/>
      </rPr>
      <t xml:space="preserve">
- Archivo pdf correo Programación-Mesa técnica 15032021.pdf
- Acta_ICBF_TVD_mesa técnica 5 f.pdf - firmada (1): Acta No. 5 del 01/02/2021: TEMA: Mesa técnica – INSTITUTO COLOMBIANO DE BIENESTAR FAMILIAR - ICBF - TVD, OBJETIVO: Revisión previa al Comité Evaluador de Documentos las TVD del INSTITUTO COLOMBIANO DE BIENESTAR FAMILIAR - ICBF.
- Acta_ICBF_TVD_mesa REVISIÓN FINAL f (1): Acta No. 6 del 15/03/2021 TEMA: Mesa de revisión final – INSTITUTO COLOMBIANO DE BIENESTAR FAMILIAR - ICBF - TVD, OBJETIVO: Revisión de los ajustes solicitados en la mesa de revisión previa al Comité Evaluador de Documentos las TVD del INSTITUTO COLOMBIANO DE BIENESTAR FAMILIAR - ICBF.
</t>
    </r>
  </si>
  <si>
    <r>
      <t xml:space="preserve">Se evidenció el cumplimiento de la actividad por cuanto  el 5 de mayo de 2021 la Dirección Administrativa recibió oficio por parte del AGN donde remitieron el Certificado de Convalidación de las Tablas de Valoración Documental del ICBF, dado lo anterior da por terminado el proceso de convalidación de las TVD del ICBF ante el AGN.
</t>
    </r>
    <r>
      <rPr>
        <b/>
        <sz val="10"/>
        <color theme="1"/>
        <rFont val="Arial"/>
        <family val="2"/>
      </rPr>
      <t>Evidencia:</t>
    </r>
    <r>
      <rPr>
        <sz val="10"/>
        <color theme="1"/>
        <rFont val="Arial"/>
        <family val="2"/>
      </rPr>
      <t xml:space="preserve">
- 2-2021-4341_OFICIO_REMISORIO_CERTIFICADO Y RUSD_TVD ICBF (1).pdf
- 2-2021-4341 CERTIFICADO_CONVALIDACION_TVD ICBF (3).pdf
- CERTIFICADO_RUSD_TVD_ICBF (1).pdf
</t>
    </r>
  </si>
  <si>
    <t>3.5</t>
  </si>
  <si>
    <t>Dar continuidad al plan de capacitación archivística</t>
  </si>
  <si>
    <t>Plan de capacitación archivística desarrollado</t>
  </si>
  <si>
    <r>
      <t xml:space="preserve">Para esta actividad se evidenció el avance en los siguientes aspectos:
Se realizó el V Encuentro Nacional de Referentes, durante los días 11 y 12/03/2021, donde se logró la socialización y explicación de los formatos correspondientes a los dos programas a implementar en la vigencia 2021 a nivel nacional.
Con la implementación del programa de saneamiento ambiental, se da continuidad al desarrollo del Sistema Integrado de Conservación – Plan de Conservación.
Se observaron los soportes de:formato diligenciado de ejecución y reporte de asistancia del PIC del V Encuentro, listado de participación de colaboradores de la Sede de la Dirección General y la tabulación de la encuesta de satisfacción de la capacitación cuyo puntaje obtenido fue de 94.7% (óptimo) y en las presentaciones los temas tratados: Sistema Integrado de Conservacón: Generalidades y reporte, Programa de saneamiento ambiental, Programa de Monitoreo y Control de Condiciones Ambientales, Efectos negativos de la manipulación o sustracción de información, Gestión de riesgos e indicadores, Caso: series nómina y pago SS, ORFEO y Socialización procedimientos GGD
</t>
    </r>
    <r>
      <rPr>
        <b/>
        <sz val="10"/>
        <color theme="1"/>
        <rFont val="Arial"/>
        <family val="2"/>
      </rPr>
      <t>Evidencia:</t>
    </r>
    <r>
      <rPr>
        <sz val="10"/>
        <color theme="1"/>
        <rFont val="Arial"/>
        <family val="2"/>
      </rPr>
      <t xml:space="preserve">
- f5.p7.gth_formato_ejecucion_y_reporte_de_asistencia_del_pic_v2_0 (1)
- V Encuentro - Registro de asistencia a capacitaciones o entrenamientos virtuales(1-146)
- f7.p7.gth_formato_encuesta_de_satisfaccion_programas_de_aprendizaje_v3
- Formato Encuestas de satisfacción Capacitación V Encuentro Nacional(1-29)
- Presentación V Encuentro nacional de R 11032021.pptx
- Presentación V Encuentro nacional de R 12032021.pptx</t>
    </r>
  </si>
  <si>
    <t>La Dirección Administrativa informa que con las actividades adelantadas en el primer cuatrimestre finalizaron la actividad por lo tanto se da por cumplida teniendo en cuenta la verificación realizada en el anterior cuatrimestre.</t>
  </si>
  <si>
    <t>Subcomponente 4.
Criterio diferencial de accesibilidad</t>
  </si>
  <si>
    <t>Criterio diferencial de accesibilidad</t>
  </si>
  <si>
    <t>Promover videos institucionales en lenguaje de señas</t>
  </si>
  <si>
    <t>(5)Videos institucionales en lenguaje de señas promovido</t>
  </si>
  <si>
    <t xml:space="preserve">3/02/2021- 20/12/2021 </t>
  </si>
  <si>
    <r>
      <t>Para esta actividad se evidenció el avance en el siguiente aspecto:
- Imagen del video institucional en lenguaje de señas publicado en twitter (@ICBFColombia) el 08/02/2021: sobre</t>
    </r>
    <r>
      <rPr>
        <i/>
        <sz val="10"/>
        <color theme="1"/>
        <rFont val="Arial"/>
        <family val="2"/>
      </rPr>
      <t xml:space="preserve"> ¿Qué se debe tener en cuenta para la elaboración de los menús para la población en condición de discapacidad?.</t>
    </r>
    <r>
      <rPr>
        <sz val="10"/>
        <color theme="1"/>
        <rFont val="Arial"/>
        <family val="2"/>
      </rPr>
      <t xml:space="preserve">
- Imagen del del video institucional en lenguaje de señas publicado en facebook sobre:</t>
    </r>
    <r>
      <rPr>
        <i/>
        <sz val="10"/>
        <rFont val="Arial"/>
        <family val="2"/>
      </rPr>
      <t xml:space="preserve"> ¿Qué se debe hacer si el NNA, en condición de discapacidad, tiene problemas para masticar?
</t>
    </r>
    <r>
      <rPr>
        <sz val="10"/>
        <color theme="1"/>
        <rFont val="Arial"/>
        <family val="2"/>
      </rPr>
      <t xml:space="preserve">
</t>
    </r>
    <r>
      <rPr>
        <b/>
        <sz val="10"/>
        <color theme="1"/>
        <rFont val="Arial"/>
        <family val="2"/>
      </rPr>
      <t>Evidencias:</t>
    </r>
    <r>
      <rPr>
        <sz val="10"/>
        <color theme="1"/>
        <rFont val="Arial"/>
        <family val="2"/>
      </rPr>
      <t xml:space="preserve">
- https://twitter.com/ICBFColombia/status/1358808789785448448
- video publicado en youtube https://youtu.be/iAKzYPmawV4
- https://www.facebook.com/277742535585449/posts/6182233805136263/
- video publicado en yootube https://youtu.be/JI1byi2Tgxk</t>
    </r>
  </si>
  <si>
    <r>
      <t xml:space="preserve">Para esta actividad se evidenció el avance en el siguiente aspecto:
- Imagen del video institucional en lenguaje de señas publicado en Facebook (@ICBFColombia) el 03/06/2021: sobre ¿La población con discapacidad puede consumir la #Bienestarina que produce el ICBF?.
</t>
    </r>
    <r>
      <rPr>
        <b/>
        <sz val="10"/>
        <color theme="1"/>
        <rFont val="Arial"/>
        <family val="2"/>
      </rPr>
      <t>Evidencias:</t>
    </r>
    <r>
      <rPr>
        <sz val="10"/>
        <color theme="1"/>
        <rFont val="Arial"/>
        <family val="2"/>
      </rPr>
      <t xml:space="preserve">
- video publicado en youtube https://youtu.be/cNVMw4Gfrko
https://l.facebook.com/l.php?u=https%3A%2F%2Fyoutu.be%2FcNVMw4Gfrko%3Ffbclid%3DIwAR0uCcB16-TsPwe0dNLCmVV3tdvpojaxvSsfH2Dw7NIW01Ef8A_98Mz2TAk&amp;h=AT2hQTrGkVzcYC-ivVOmWIq-xek2S0nyVWjJ8be1mF1rDe1hCauKNqIaYGQD2_exvSyKjs6rqP6aRUs6Q4kUjRlhaUXEgR9MegMrJTx0ZFgCfBnywSxXl54S55xBdyxsmA&amp;__tn__=%2CmH-R&amp;c[0]=AT0FrpsYpjYMS_sgBSLNpNwPam_xzpSD2tonPj6eFWJrbH2iyCOfx0wKXPHHOehQOuTH6hYnxNII7_A_9yuhIzVcHG_rJMdgOe0GtZrLkIdcLSv-FtS4as7WU7x7P5BbVbXQgcWLUEtmdeHcX-B8rdanTzFLpOc56FNAzLZz4DjfEpI</t>
    </r>
  </si>
  <si>
    <t>Subcomponente 5.
Monitoreo del Acceso a la Información Pública</t>
  </si>
  <si>
    <t>Monitoreo del Acceso a la Información Pública</t>
  </si>
  <si>
    <t>Seguimiento al indicador de oportunidad en la gestión de peticiones</t>
  </si>
  <si>
    <t>Correos electrónicos de seguimiento a los indicadores del proceso Relación con el Ciudadano, y reporte del resultado de indicadores final.</t>
  </si>
  <si>
    <r>
      <t xml:space="preserve">Para el I Cuatrimestre del 2021 se evidenciaron correos electrónicos suscritos por Oscar Javier Bernal Parra (Dirección de Servicios y Antención) y Dirigidos a los responsables de responsables de SYA Regional; CZ- SyA y Enlaces SIM.
</t>
    </r>
    <r>
      <rPr>
        <b/>
        <sz val="10"/>
        <color theme="1"/>
        <rFont val="Arial"/>
        <family val="2"/>
      </rPr>
      <t xml:space="preserve">Evidencia:
</t>
    </r>
    <r>
      <rPr>
        <sz val="10"/>
        <color theme="1"/>
        <rFont val="Arial"/>
        <family val="2"/>
      </rPr>
      <t xml:space="preserve">
1) Correo electrónico del 14/01/2021; correo electrónico del 24/02/2021; correo electrónico del 11/03/2021; correo electrónico del 14/04/2021 remitiendo el resultado preliminar de los indicadores del Proceso de Relación con el Ciudadano correspondientes al mes de marzo de 2021 y los Acumulados de Derechos de Petición (enero 2020 – febrero 2021) Entrega 1 Preliminar.
2) Correo electrónico del 20/01/2021; Correo electrónico del 03/03/2021; Correo electrónico del 17/03/2021; Correo electrónico del 19/04/2021 remitiendo el resultado de los indicadores del Proceso de Relación con el Ciudadano, correspondientes al mes de marzo 2021 - Entrega 2 Cargue SIMEI.
3) Correo electrónico del 22/01/2021; Correo electrónico del 05/03/2021; Correo electrónico del 19/03/2021; Correo electrónico del 21/04/2021, remitiendo el resultado final de los indicadores del Proceso de Relación con el Ciudadano, correspondientes al mes de marzo de 2021, Entrega 3 final.
4) Informe del estado de las denuncias de presuntos actos de corrupción recibidas por el ICBF  de Enero – marzo 2021.
</t>
    </r>
  </si>
  <si>
    <r>
      <t xml:space="preserve">Para el II Cuatrimestre del 2021 se evidenciaron correos electrónicos suscritos por el Profesional Oscar Javier Bernal Parra (Dirección de Servicios y Antención) y dirigidos a los responsables de Servicios y Atención Regional, Centro Zonal - Servicios y Atención Enlaces SIM.
</t>
    </r>
    <r>
      <rPr>
        <b/>
        <sz val="10"/>
        <color theme="1"/>
        <rFont val="Arial"/>
        <family val="2"/>
      </rPr>
      <t>Evidencia:</t>
    </r>
    <r>
      <rPr>
        <sz val="10"/>
        <color theme="1"/>
        <rFont val="Arial"/>
        <family val="2"/>
      </rPr>
      <t xml:space="preserve">
1) Correo electrónico del 20/05/2021;  INDICADORES RELACIÓN CON EL CIUDADANO ABRIL 2021 (CARGUE DE RESULTADOS SIMEI)
Attachments: IND_Abril_Entrega2_20210520.xlsx (279.28 KB)
2) Correo electrónico 17/06/2021; INDICADORES RELACIÓN CON EL CIUDADANO MAYO 2021 (CARGUE DE RESULTADOS SIMEI)
Attachments: IND_Mayo_Entrega2_20210617.xlsx (284.8 KB)
Proceso de Relación con el Ciudadano, correspondientes al mes de Mayo 2021   
3) Correo electrónico; 19/07/2021; INDICADORES RELACIÓN CON EL CIUDADANO JUNIO 2021 (CARGUE DE RESULTADOS SIMEI)
Attachments: IND_Junio_Entrega2_20210719.xlsx (374.78 KB)
Proceso de Relación con el Ciudadano, correspondientes al mes de Junio 2021,
4) Correo electrónico; 20/08/2021; INDICADORES RELACIÓN CON EL CIUDADANO JULIO 2021 (CARGUE DE RESULTADOS SIMEI)
Attachments: IND_Julio_Entrega2_20210819.xlsx (331.09 KB)
Proceso de Relación con el Ciudadano, correspondientes al mes de Julio 2021</t>
    </r>
  </si>
  <si>
    <t>Subcomponente 6. Código de Integridad</t>
  </si>
  <si>
    <t>Código de Ética y Código de Buen gobierno</t>
  </si>
  <si>
    <t>6.1</t>
  </si>
  <si>
    <t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t>
  </si>
  <si>
    <t xml:space="preserve">Planes anuales de Bienestar Social con las actividades de Código de Integridad incluidas.
Seguimientos semestrales de ejecución de actividades de implementación Código de Integridad del ICBF incluidas en el Plan de Bienestar. </t>
  </si>
  <si>
    <t>Dirección de Gestión Humana</t>
  </si>
  <si>
    <t xml:space="preserve">Actividad con periodicidad semestral. Al 30 de Abril no se evidenció avance de la actividad.
</t>
  </si>
  <si>
    <r>
      <rPr>
        <b/>
        <sz val="10"/>
        <color theme="1"/>
        <rFont val="Arial"/>
        <family val="2"/>
      </rPr>
      <t xml:space="preserve">Para el II Cuatrimestre se evidenció el avance de las siguientes actividades: 
Primer semestre 2021:
</t>
    </r>
    <r>
      <rPr>
        <sz val="10"/>
        <color theme="1"/>
        <rFont val="Arial"/>
        <family val="2"/>
      </rPr>
      <t>1. La primera actividad consistió en incluir en el Plan de Bienestar Social e Incentivos la actividad (</t>
    </r>
    <r>
      <rPr>
        <i/>
        <sz val="10"/>
        <color theme="1"/>
        <rFont val="Arial"/>
        <family val="2"/>
      </rPr>
      <t>identificación e interiorización de los valores</t>
    </r>
    <r>
      <rPr>
        <sz val="10"/>
        <color theme="1"/>
        <rFont val="Arial"/>
        <family val="2"/>
      </rPr>
      <t xml:space="preserve">). Por otra parte, se ajustaron los Planes de Acción Código de Integridad y establecieron el cronograma de actividades para llevar a cabo la interiorización de los siete valores institucionales  por cada una de las 33 regionales y la Sede de la Dirección General.
2. La Dirección de Gestión Humana realizó seguimiento de las actividades del primer trimestre establecidas en cada uno de los Cronogramas en el archivo </t>
    </r>
    <r>
      <rPr>
        <i/>
        <sz val="10"/>
        <color theme="1"/>
        <rFont val="Arial"/>
        <family val="2"/>
      </rPr>
      <t>Seguimiento Trimestral Planes de Codigo de Integridad 2021</t>
    </r>
    <r>
      <rPr>
        <sz val="10"/>
        <color theme="1"/>
        <rFont val="Arial"/>
        <family val="2"/>
      </rPr>
      <t xml:space="preserve">, donde cada regional y la Sede de la Dirección General.
</t>
    </r>
    <r>
      <rPr>
        <b/>
        <sz val="10"/>
        <color theme="1"/>
        <rFont val="Arial"/>
        <family val="2"/>
      </rPr>
      <t xml:space="preserve"> Evidencias:
* </t>
    </r>
    <r>
      <rPr>
        <sz val="10"/>
        <color theme="1"/>
        <rFont val="Arial"/>
        <family val="2"/>
      </rPr>
      <t xml:space="preserve"> Carpeta con el seguimiento a la primera actividad de las regionales Amazonas, Antioquia, Arauca, Atlántico, Bogotá, Bolívar, Boyacá, Caldas, Caquetá, Casanare, Cesar, Chocó, Córdoba, Cundinamarca, Guainía, Putumayo, Vaupés, Cauca, Guaviare, Huila, La Guajira, Magdalena, Meta, Nariño, Norte De Santander, Quindío, Risaralda, San Andrés, Santander, Sucre, Tolima, Valle y Vichada y la sede de la Dirección General el cual contiene correo evidencia del Ajuste de Codigo de Integridad y correo del Cronograma de actividades.
*  Carpeta del seguimiento segunda actividad trimestral donde se observó correo de la Dirección de Gestión Humana para cada una de las 33 regionales y la Sede de la Dirección General informando el seguimiento de las actividades del Cronograma.
*Archivo Seguimiento Trimestral Planes de Codigo de Integridad 2021.xls</t>
    </r>
  </si>
  <si>
    <t>6.2</t>
  </si>
  <si>
    <t>Sensibilización y divulgación del Código de Integridad del ICBF a nivel nacional con el fin de guiar el actuar de los colaboradores.</t>
  </si>
  <si>
    <t>Campaña de sensibilización y divulgación nacional del Código de Integridad ICBF.</t>
  </si>
  <si>
    <r>
      <t xml:space="preserve">Para el II Cuatrimestre se evidenció avance en las siguientes actividades cuyo objetivo es sensibilización y divulgación del Código de Integridad: 
1. Semana de la Integridad realizada del 24 al 30 de marzo de 2021, actividad que consistió en enviar por correo electrónico el concepto de uno o dos valores por día a los colaboradores, cada funcionario podía descargar un rompecabezas y al armarlo se visualizaba el nombre del valor que debía ser enviado por correo a la Dirección de Gestión Humana y mencionar como se vivía en el día a día el valor.
2. Concurso </t>
    </r>
    <r>
      <rPr>
        <i/>
        <sz val="10"/>
        <color theme="1"/>
        <rFont val="Arial"/>
        <family val="2"/>
      </rPr>
      <t xml:space="preserve">EL ICBF VIVE SUS VALORES - ¡el ICBF Vive su Valores! La Huerta de la Integridad – Sembrando Valores con Conciencia Ambiental- </t>
    </r>
    <r>
      <rPr>
        <sz val="10"/>
        <color theme="1"/>
        <rFont val="Arial"/>
        <family val="2"/>
      </rPr>
      <t xml:space="preserve">del 11 de mayo al 25 de junio cuyo objetivo fue reflejar en una huerta ecológica los siete valores institucionales, esta actividad se realizó con el apoyo del Eje Ambiental y el Jardín Botánico quien dictó una capacitación de como elaborar una huerta ecológica y fue dirigido a los funcionarios planta, una vez recibieron la sensibilización se realizaron las inscripciones y luego la elaboración y envío del producto, posteriormente en el día del servidor público y a traves de correo se dieron a conocer los ganadores del concurso así:
*Primer puesto a nivel nacional – Regional Santander Equipo: Hierba - Buena "un Equipo Íntegro y Consciente".
*Segundo puesto a nivel nacional – Regional Caquetá Equipo: Los Semilleros de Puerto Rico.
*Tercer puesto a nivel nacional – Regional Guaviare Equipo: Coconuco Ancestral.
3.  A traves de los Boletines 150 y 153 </t>
    </r>
    <r>
      <rPr>
        <i/>
        <sz val="10"/>
        <color theme="1"/>
        <rFont val="Arial"/>
        <family val="2"/>
      </rPr>
      <t xml:space="preserve">VIVE ICBF </t>
    </r>
    <r>
      <rPr>
        <sz val="10"/>
        <color theme="1"/>
        <rFont val="Arial"/>
        <family val="2"/>
      </rPr>
      <t xml:space="preserve">del 7 y 22 de mayo se socializaron los valores Respeto y Honestidad a los colaboradores ICBF. 
</t>
    </r>
    <r>
      <rPr>
        <b/>
        <sz val="10"/>
        <color theme="1"/>
        <rFont val="Arial"/>
        <family val="2"/>
      </rPr>
      <t xml:space="preserve">Evidencias: 
Semana de la Integridad:
</t>
    </r>
    <r>
      <rPr>
        <sz val="10"/>
        <color theme="1"/>
        <rFont val="Arial"/>
        <family val="2"/>
      </rPr>
      <t xml:space="preserve">- 26 correos recibidos RV_ Semana de la Integridad 
- 8 correos rompecabezas Semana de la Integridad - pieza de expectativa, Semana de la Integridad - valor 2, Semana de la Integridad - valor 3, Semana de la Integridad - valor 4, Semana de la Integridad - valor 5, Semana de la Integridad - valor 6, Semana de la Integridad - valor 7 y Semana de la Integridad -valor 1.
- Carpeta formularios de opinión archivos donde se evidenció listados de los servidores que participaron en las diferentes fechas.
* (DÍA 1)(1-498) HONESTIDAD - RESPETO 
* DÍA 2)(1-402) COMPROMISO-DILIGENCIA 
* (DÍA 3)(1-258) JUSTICIA - INTEGRIDAD.xlsx
* (DÍA 4)(1-137) SERVICIO.xlsx
- Archivo PANTALLAZOS ROMPECABEZAS.docx
</t>
    </r>
    <r>
      <rPr>
        <b/>
        <sz val="10"/>
        <color theme="1"/>
        <rFont val="Arial"/>
        <family val="2"/>
      </rPr>
      <t>Concurso El ICBF Vive sus Valores - Huerta de la Integridad</t>
    </r>
    <r>
      <rPr>
        <sz val="10"/>
        <color theme="1"/>
        <rFont val="Arial"/>
        <family val="2"/>
      </rPr>
      <t xml:space="preserve">
- Carpeta Calificaciones: correos de: Calificación Jennifer Gonzalez, Calificación John Guzmán, Calificación jurado Andrés Mina, Calificación jurado Neyffe Gamboa y Calificación jurado Yeymy Munevar
- Archivo Consolidado calificación videos.xlsx
- Correo del 30/06/2021 de la Dirección de Gestión Humana, asunto: Bonos de turismo familiar ganadores concurso ¡el ICBF Vive su Valores! La Huerta de la Integridad.</t>
    </r>
  </si>
  <si>
    <t>MATRIZ DE PLANEACIÓN DEL PLAN DE PARTICIPACIÓN CIUDADANA - PPC 2021</t>
  </si>
  <si>
    <t>ENERO - FEBRERO</t>
  </si>
  <si>
    <t xml:space="preserve">OBSERVACIONES MONITOREO DYSA PERIODO: </t>
  </si>
  <si>
    <t xml:space="preserve">CALCULO AVANCE PPC </t>
  </si>
  <si>
    <t>SEGUIMIENTO OCI
CORTE ENERO - FEBRERO 2021</t>
  </si>
  <si>
    <t>EVIDENCIA</t>
  </si>
  <si>
    <t>MARZO</t>
  </si>
  <si>
    <t>SEGUIMIENTO OCI
CORTE MARZO 2021</t>
  </si>
  <si>
    <t>ABRIL</t>
  </si>
  <si>
    <t>SEGUIMIENTO OCI
CORTE ABRIL 2021</t>
  </si>
  <si>
    <t>MAYO</t>
  </si>
  <si>
    <t>SEGUIMIENTO OCI
CORTE MAYO 2021</t>
  </si>
  <si>
    <t>JUNIO</t>
  </si>
  <si>
    <t>SEGUIMIENTO OCI
CORTE JUNIO 2021</t>
  </si>
  <si>
    <t>JULIO</t>
  </si>
  <si>
    <t>SEGUIMIENTO OCI
CORTE JULIO 2021</t>
  </si>
  <si>
    <t>AGOSTO</t>
  </si>
  <si>
    <t>SEGUIMIENTO OCI
CORTE AGOSTO 2021</t>
  </si>
  <si>
    <t>SEGUIMIENTO II CUATRIMESTRE 2021
Mayo - Agosto 2021</t>
  </si>
  <si>
    <t>SEGUIMIENTO II CUATRIMESTRE 2021</t>
  </si>
  <si>
    <t xml:space="preserve">No. </t>
  </si>
  <si>
    <t xml:space="preserve">NOMBRE DE LA ACTIVIDAD </t>
  </si>
  <si>
    <t>DESCRIPCIÓN DE LA ACTIVIDAD O ESTRATEGIA DE PARTICIPACIÓN</t>
  </si>
  <si>
    <t>OBJETIVO ESTRATÉGICO RELACIONADO</t>
  </si>
  <si>
    <t xml:space="preserve">NIVEL DE INCIDENCIA  </t>
  </si>
  <si>
    <t xml:space="preserve">MOMENTO DEL CICLO DE GESTIÓN  </t>
  </si>
  <si>
    <t>GRUPO DE VALOR OBJETIVO</t>
  </si>
  <si>
    <t>ALCANCE</t>
  </si>
  <si>
    <t>DEPENDENCIA RESPONSABLE</t>
  </si>
  <si>
    <t>PROGRAMA</t>
  </si>
  <si>
    <t>META</t>
  </si>
  <si>
    <t>UNIDAD DE MEDIDA</t>
  </si>
  <si>
    <t>FECHA INICIO</t>
  </si>
  <si>
    <t xml:space="preserve">FECHA FINALIZACIÓN </t>
  </si>
  <si>
    <t>ESPACIO</t>
  </si>
  <si>
    <t>Reporte de gestión</t>
  </si>
  <si>
    <t>Reporte de avance en el cumplimiento de la meta</t>
  </si>
  <si>
    <t>Número de avance en la meta</t>
  </si>
  <si>
    <t xml:space="preserve">Descripción </t>
  </si>
  <si>
    <t>GRUPOS DE VALOR PARTICIPANTES</t>
  </si>
  <si>
    <t>Observaciones, propuestas y recomendaciones de los grupos de valor</t>
  </si>
  <si>
    <t>Compromisos adquiridos de cara a la ciudadanía</t>
  </si>
  <si>
    <t xml:space="preserve">Evidencias </t>
  </si>
  <si>
    <t>Reporte de avance en meta</t>
  </si>
  <si>
    <t xml:space="preserve">¿Las evidencias dan cuenta de lo reportado? </t>
  </si>
  <si>
    <t xml:space="preserve">Observaciones </t>
  </si>
  <si>
    <t xml:space="preserve">Estado de la meta </t>
  </si>
  <si>
    <t xml:space="preserve">Valor porcentual de la actividad en el PPC  </t>
  </si>
  <si>
    <t xml:space="preserve">Valor desagregado de la meta </t>
  </si>
  <si>
    <t>Avance realización de la meta</t>
  </si>
  <si>
    <t xml:space="preserve">Avance cumplimiento PPC  </t>
  </si>
  <si>
    <t>% Avance realización de la meta</t>
  </si>
  <si>
    <t xml:space="preserve">Número </t>
  </si>
  <si>
    <t>Capacitar acerca de la Estrategia de Participación ciudadana y el Control Social</t>
  </si>
  <si>
    <t xml:space="preserve">Capacitar acerca de la estrategia de Participación ciudadana y Control Social a la ciudadaníam, con especial atención en  beneficiarios y enlaces de control social en las regiones. </t>
  </si>
  <si>
    <t xml:space="preserve">Promover de manera efectiva la conformación de grupos de control social y/o veedurías ciudadanas. </t>
  </si>
  <si>
    <t xml:space="preserve">Control, evalución y ejecución participativa </t>
  </si>
  <si>
    <t xml:space="preserve">Ejecución/implementación participativa y evaluación y control ciudadano </t>
  </si>
  <si>
    <t xml:space="preserve">Enlaces de Control social, beneficiarios y grupos de control social </t>
  </si>
  <si>
    <t xml:space="preserve">Nacional </t>
  </si>
  <si>
    <t>Dirección Primera Infancia</t>
  </si>
  <si>
    <t xml:space="preserve">Dirección Primera Infancia </t>
  </si>
  <si>
    <t>Regionales con información técnica sobre promoción de la participación ciudadana en los servicios de primera infancia del ICBF</t>
  </si>
  <si>
    <t>Febrero</t>
  </si>
  <si>
    <t>30 de noviembre</t>
  </si>
  <si>
    <t>Presencial y/o virtual</t>
  </si>
  <si>
    <t xml:space="preserve">Para el presente periodo la Dirección de Primera Infancia ha avanzado en la estructuración de un memorando con las indicaciones para desarrollar la capacitación acerca de la Estrategia de Participación ciudadana y el Control Social, a las 33 regionales del ICBF en el país, y la estructuración de un plan de acción para el año 2021. 
El día 26 de febrero se brindó capacitación a los enlaces regionales encargados de realizar la réplica de la capacitación, de la cual se adjunta el listado de asistencia emitido por la plataforma Teams.  </t>
  </si>
  <si>
    <t>Capacitación inicial desarrollada a los enlaces de asistencia técnica de la Direcciones Regionales</t>
  </si>
  <si>
    <t>Enlaces de asistencia técnica Regional</t>
  </si>
  <si>
    <t>Se realizan recomendaciones al equipo encargado para presentar las evidencias en próximos reportes.</t>
  </si>
  <si>
    <t>Desarrollo de capacitación en cada una de las regionales.</t>
  </si>
  <si>
    <t>https://icbfgob.sharepoint.com/:f:/s/MICROSITIOPLANANTICORRUPCINYDEATENCINALCIUDADANO2021/Eic2Nb20y9JCrFtIfzP-ppgBgWRYlnY3OjTNRr5zkEPXFA?e=Q7p5Q8</t>
  </si>
  <si>
    <t>La dirección de primera infancia realiza reporte de 1 actividad durante el periodo.</t>
  </si>
  <si>
    <t>SI</t>
  </si>
  <si>
    <t>n/a</t>
  </si>
  <si>
    <t>En avance</t>
  </si>
  <si>
    <r>
      <t>Se evidenció Acta de Asistencia Técnica No. 1 del 26/02/2021 cuyo objetivo fue "</t>
    </r>
    <r>
      <rPr>
        <i/>
        <sz val="9"/>
        <rFont val="Calibri"/>
        <family val="2"/>
        <scheme val="minor"/>
      </rPr>
      <t>Brindar orientaciones técnicas y operativas para realizar el ejercicio de control social a los servicios de Primera Infancia que implementar las EAS en el territorio Nacional</t>
    </r>
    <r>
      <rPr>
        <sz val="9"/>
        <rFont val="Calibri"/>
        <family val="2"/>
        <scheme val="minor"/>
      </rPr>
      <t>." así como el correspondiente listado de asistencia. 
Adicionalmente los responsables de la Dirección de Primera Infancia informan que se está estructurando un memorando  con las indicaciones para desarrollar la capacitación en torno a la Estrategia de Participación Ciudadana y el Control Social, a las 33 regionales.</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</si>
  <si>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01%20enero%20febrero
Word: "</t>
    </r>
    <r>
      <rPr>
        <i/>
        <sz val="9"/>
        <rFont val="Calibri"/>
        <family val="2"/>
        <scheme val="minor"/>
      </rPr>
      <t>Acta N°1.AT Control social Regionales</t>
    </r>
    <r>
      <rPr>
        <sz val="9"/>
        <rFont val="Calibri"/>
        <family val="2"/>
        <scheme val="minor"/>
      </rPr>
      <t>".
Listado de asistencia Plataforma Teams</t>
    </r>
    <r>
      <rPr>
        <b/>
        <sz val="9"/>
        <rFont val="Calibri"/>
        <family val="2"/>
        <scheme val="minor"/>
      </rPr>
      <t xml:space="preserve"> </t>
    </r>
    <r>
      <rPr>
        <sz val="9"/>
        <rFont val="Calibri"/>
        <family val="2"/>
        <scheme val="minor"/>
      </rPr>
      <t>"</t>
    </r>
    <r>
      <rPr>
        <i/>
        <sz val="9"/>
        <rFont val="Calibri"/>
        <family val="2"/>
        <scheme val="minor"/>
      </rPr>
      <t>PPC 2020 02 26 (1) Asistencia control social regionales</t>
    </r>
    <r>
      <rPr>
        <sz val="9"/>
        <rFont val="Calibri"/>
        <family val="2"/>
        <scheme val="minor"/>
      </rPr>
      <t>".</t>
    </r>
  </si>
  <si>
    <t>Para el presente periodo la Dirección de Primera Infancia realizó las las siguientes acciones de Participación ciudadana y control social:
1.	Asistencia técnica para brindar orientaciones técnicas y operativas a las regionales y centros zonales, sobre la realización del ejercicio de control social a los servicios de Primera Infancia brindados por las EAS en el territorio Nacional, la cual fue realizada el día 11 de marzo del presente año.
2.	Asistencia técnica para brindar orientaciones técnicas y operativas a la regional Sucre y sus centros zonales, sobre la realización del ejercicio de control social a los servicios de Primera Infancia brindados por las EAS en el territorio Nacional, la cual fue realizada el día 26 de marzo del presente año.</t>
  </si>
  <si>
    <t>Capacitación inicial desarrollada a los enlaces de asistencia técnica de la Direcciones Regionales.
Capacitación a regional Sucre.</t>
  </si>
  <si>
    <t>Ene - Feb (43)
Marzo (208)</t>
  </si>
  <si>
    <t>Ninguna</t>
  </si>
  <si>
    <t>Se estan desarrollando reuniones con regionales y CZ</t>
  </si>
  <si>
    <t>https://icbfgob.sharepoint.com/:f:/r/sites/MICROSITIOPLANANTICORRUPCINYDEATENCINALCIUDADANO2021/Documentos%20compartidos/COMPONENTE%206-%20PLAN%20DE%20PARTICIPACI%C3%93N%20CIUDADANA/1%20Direcci%C3%B3n%20de%20primera%20infancia/02%20marzo?csf=1&amp;web=1&amp;e=OF5xB6</t>
  </si>
  <si>
    <t>La dirección de primera infancia realiza reporte de 3 actividad durante el periodo.</t>
  </si>
  <si>
    <r>
      <t>Se evidenciaron dos Actas de reunión realizadas el 11/03/2021 y el 26/03/2021 cuyo objetivo fue "</t>
    </r>
    <r>
      <rPr>
        <i/>
        <sz val="9"/>
        <rFont val="Calibri"/>
        <family val="2"/>
        <scheme val="minor"/>
      </rPr>
      <t>Brindar orientaciones técnicas y operativas para realizar el ejercicio participación ciudadana y de control social a los servicios de Primera Infancia que implementan las EAS en el territorio nacional</t>
    </r>
    <r>
      <rPr>
        <sz val="9"/>
        <rFont val="Calibri"/>
        <family val="2"/>
        <scheme val="minor"/>
      </rPr>
      <t>" dirigida a enlaces de las Regionales y Centros Zonales.</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</si>
  <si>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02%20marzo
Dos (2) Word: "</t>
    </r>
    <r>
      <rPr>
        <i/>
        <sz val="9"/>
        <rFont val="Calibri"/>
        <family val="2"/>
        <scheme val="minor"/>
      </rPr>
      <t>2021 03 11 Acta No2. AT Control Social</t>
    </r>
    <r>
      <rPr>
        <sz val="9"/>
        <rFont val="Calibri"/>
        <family val="2"/>
        <scheme val="minor"/>
      </rPr>
      <t>" y "</t>
    </r>
    <r>
      <rPr>
        <i/>
        <sz val="9"/>
        <rFont val="Calibri"/>
        <family val="2"/>
        <scheme val="minor"/>
      </rPr>
      <t>2021 03 26 Acta No3. AT CS Sucre</t>
    </r>
    <r>
      <rPr>
        <sz val="9"/>
        <rFont val="Calibri"/>
        <family val="2"/>
        <scheme val="minor"/>
      </rPr>
      <t>".
Dos (2) listados de asistencia Plataforma Teams:</t>
    </r>
    <r>
      <rPr>
        <b/>
        <sz val="9"/>
        <rFont val="Calibri"/>
        <family val="2"/>
        <scheme val="minor"/>
      </rPr>
      <t xml:space="preserve"> </t>
    </r>
    <r>
      <rPr>
        <sz val="9"/>
        <rFont val="Calibri"/>
        <family val="2"/>
        <scheme val="minor"/>
      </rPr>
      <t>"</t>
    </r>
    <r>
      <rPr>
        <i/>
        <sz val="9"/>
        <rFont val="Calibri"/>
        <family val="2"/>
        <scheme val="minor"/>
      </rPr>
      <t>2021 03 11 Listado de asistencia</t>
    </r>
    <r>
      <rPr>
        <sz val="9"/>
        <rFont val="Calibri"/>
        <family val="2"/>
        <scheme val="minor"/>
      </rPr>
      <t>" y "</t>
    </r>
    <r>
      <rPr>
        <i/>
        <sz val="9"/>
        <rFont val="Calibri"/>
        <family val="2"/>
        <scheme val="minor"/>
      </rPr>
      <t>2021 03 26 Listado de asistencia Sucre</t>
    </r>
    <r>
      <rPr>
        <sz val="9"/>
        <rFont val="Calibri"/>
        <family val="2"/>
        <scheme val="minor"/>
      </rPr>
      <t>".</t>
    </r>
    <r>
      <rPr>
        <i/>
        <sz val="9"/>
        <rFont val="Calibri"/>
        <family val="2"/>
        <scheme val="minor"/>
      </rPr>
      <t xml:space="preserve">
</t>
    </r>
    <r>
      <rPr>
        <sz val="9"/>
        <rFont val="Calibri"/>
        <family val="2"/>
        <scheme val="minor"/>
      </rPr>
      <t>PPT "</t>
    </r>
    <r>
      <rPr>
        <i/>
        <sz val="9"/>
        <rFont val="Calibri"/>
        <family val="2"/>
        <scheme val="minor"/>
      </rPr>
      <t>PPT control social 2021 DPI ICBF</t>
    </r>
    <r>
      <rPr>
        <sz val="9"/>
        <rFont val="Calibri"/>
        <family val="2"/>
        <scheme val="minor"/>
      </rPr>
      <t>": Estrategia de Control y movilización Social.</t>
    </r>
  </si>
  <si>
    <t>Para este periodo la Dirección de Primera Infancia avanzó en las siguientes actividades:
1. Gestión de la emisión de memorando ratificador sobre la redefinición de contrapartida y VTA por concepto de control social.                                                        
2. Realización de asistencias a regionales y centros zonales para brindar orientaciones técnicas y operativas en el marco de la gestión y desarrollo de la participación ciudadana y control social a los servicios de Primera Infancia que implementan las EAS.                                                                                                        
 3. Continuación de asistencias técnicas y operativas a enlaces regionales y zonales de Santander, Putumayo, Cesar, Sucre, Arauca y Amazonas. 
4. Ajuste del formato para la presentación del informe semestral de gestión y desarrollo del proceso de participación y control social.
5. Diseño de propuesta de formato para la formulación del plan de acción a cargo del comité de control social.
6. Ajuste del pendón para promover el control social.
7. Prediseños de cuñas para la selección de la que será usada en el marco de la promoción de la participación ciudadana y el control social a los servicios de Primera infancia.
8. Diseño de boletín informativo para favorecer el canal de comunicación con los enlaces regionales y zonales de control social.       
9. Diseño de presentación sobre la socialización de los servicios de Primera Infancia como insumo para revisión y uso de los enlaces regionales y zonales de control social.</t>
  </si>
  <si>
    <t>Orientaciones y aclaración de inquietudes sobre el proceso de control social y VTA a  Direcciones Regionales y Centros Zonales.
Se ponen a disposición insumos para el desarrollo del informe correspondiente y guía para el plan de acción de los comités de control social.</t>
  </si>
  <si>
    <t>Enlaces de asistencia técnica regionales y zonales</t>
  </si>
  <si>
    <t>Ene - Feb (43)
    Marzo (208)         Abril (194)</t>
  </si>
  <si>
    <t>Se está promoviendo la conformación de los Comités de Control Social en los Servicios de primera infancia de las 33 regionales y sus CZ</t>
  </si>
  <si>
    <t>https://icbfgob.sharepoint.com/:f:/r/sites/MICROSITIOPLANANTICORRUPCINYDEATENCINALCIUDADANO2021/Documentos%20compartidos/COMPONENTE%206-%20PLAN%20DE%20PARTICIPACI%C3%93N%20CIUDADANA/1%20Direcci%C3%B3n%20de%20primera%20infancia/03%20abril?csf=1&amp;web=1&amp;e=vES4Gm</t>
  </si>
  <si>
    <r>
      <t xml:space="preserve">Se evidenciaron actas de reunión de asistencia técnica de fechas: 07/04/2021, 12/04/2021 y 29/04/2021 las cuales tuvieron como objetivo: </t>
    </r>
    <r>
      <rPr>
        <i/>
        <sz val="9"/>
        <rFont val="Calibri"/>
        <family val="2"/>
        <scheme val="minor"/>
      </rPr>
      <t xml:space="preserve">"...Brindar orientaciones técnicas y operativas para realizar el ejercicio de control social a los servicios de Primera Infancia que implementan las EAS en el territorio Nacional" </t>
    </r>
    <r>
      <rPr>
        <sz val="9"/>
        <rFont val="Calibri"/>
        <family val="2"/>
        <scheme val="minor"/>
      </rPr>
      <t xml:space="preserve">y fueron impartidas a los enlaces de Control Social de Regionales y Centros Zonales, adicionalmente se observó presentación </t>
    </r>
    <r>
      <rPr>
        <i/>
        <sz val="9"/>
        <rFont val="Calibri"/>
        <family val="2"/>
        <scheme val="minor"/>
      </rPr>
      <t>"Socialización de los Servicios de Primera Infancia - Dirección de Primera Infancia".</t>
    </r>
    <r>
      <rPr>
        <sz val="9"/>
        <rFont val="Calibri"/>
        <family val="2"/>
        <scheme val="minor"/>
      </rPr>
      <t xml:space="preserve">
Además se observaron documentos relacionados al ejercicio de Control Social como: Memorando de fecha 20/04/2021 acerca de orientaciones sobre la redefinición de las líneas de inversión o acciones de los aportes de las Entidades, Administradoras del Servicios - EAS; el formato</t>
    </r>
    <r>
      <rPr>
        <i/>
        <sz val="9"/>
        <rFont val="Calibri"/>
        <family val="2"/>
        <scheme val="minor"/>
      </rPr>
      <t xml:space="preserve"> Informe Regional de la implementación de la estrategia de participación ciudadana y control socia</t>
    </r>
    <r>
      <rPr>
        <sz val="9"/>
        <rFont val="Calibri"/>
        <family val="2"/>
        <scheme val="minor"/>
      </rPr>
      <t xml:space="preserve">; formato </t>
    </r>
    <r>
      <rPr>
        <i/>
        <sz val="9"/>
        <rFont val="Calibri"/>
        <family val="2"/>
        <scheme val="minor"/>
      </rPr>
      <t>Plan de Acción Comité de Control Social</t>
    </r>
    <r>
      <rPr>
        <sz val="9"/>
        <rFont val="Calibri"/>
        <family val="2"/>
        <scheme val="minor"/>
      </rPr>
      <t>; pendón Comité de Control Social; Boletín Informativo sobre Estrategia de participación y control social.</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</si>
  <si>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03%20abril
Carpeta "</t>
    </r>
    <r>
      <rPr>
        <b/>
        <sz val="9"/>
        <rFont val="Calibri"/>
        <family val="2"/>
        <scheme val="minor"/>
      </rPr>
      <t>4.2_4.3 Asistencias Técnicas</t>
    </r>
    <r>
      <rPr>
        <sz val="9"/>
        <rFont val="Calibri"/>
        <family val="2"/>
        <scheme val="minor"/>
      </rPr>
      <t>" que contiene: 
3 Word: "</t>
    </r>
    <r>
      <rPr>
        <i/>
        <sz val="9"/>
        <rFont val="Calibri"/>
        <family val="2"/>
        <scheme val="minor"/>
      </rPr>
      <t>Acta No4.AT_Participación_CS_07_04_2021</t>
    </r>
    <r>
      <rPr>
        <sz val="9"/>
        <rFont val="Calibri"/>
        <family val="2"/>
        <scheme val="minor"/>
      </rPr>
      <t>", "</t>
    </r>
    <r>
      <rPr>
        <i/>
        <sz val="9"/>
        <rFont val="Calibri"/>
        <family val="2"/>
        <scheme val="minor"/>
      </rPr>
      <t>Acta No5.AT_Participación_CS_12_04_2021</t>
    </r>
    <r>
      <rPr>
        <sz val="9"/>
        <rFont val="Calibri"/>
        <family val="2"/>
        <scheme val="minor"/>
      </rPr>
      <t>" y "</t>
    </r>
    <r>
      <rPr>
        <i/>
        <sz val="9"/>
        <rFont val="Calibri"/>
        <family val="2"/>
        <scheme val="minor"/>
      </rPr>
      <t>Acta No6.AT_Participación_CS_29_04_2021</t>
    </r>
    <r>
      <rPr>
        <sz val="9"/>
        <rFont val="Calibri"/>
        <family val="2"/>
        <scheme val="minor"/>
      </rPr>
      <t>".
Tres (3) Excel "</t>
    </r>
    <r>
      <rPr>
        <i/>
        <sz val="9"/>
        <rFont val="Calibri"/>
        <family val="2"/>
        <scheme val="minor"/>
      </rPr>
      <t>ListadodeAsistencia 07.04.2021</t>
    </r>
    <r>
      <rPr>
        <sz val="9"/>
        <rFont val="Calibri"/>
        <family val="2"/>
        <scheme val="minor"/>
      </rPr>
      <t>", "</t>
    </r>
    <r>
      <rPr>
        <i/>
        <sz val="9"/>
        <rFont val="Calibri"/>
        <family val="2"/>
        <scheme val="minor"/>
      </rPr>
      <t>ListadodeAsistencia 12.04.2021</t>
    </r>
    <r>
      <rPr>
        <sz val="9"/>
        <rFont val="Calibri"/>
        <family val="2"/>
        <scheme val="minor"/>
      </rPr>
      <t>"  y "</t>
    </r>
    <r>
      <rPr>
        <i/>
        <sz val="9"/>
        <rFont val="Calibri"/>
        <family val="2"/>
        <scheme val="minor"/>
      </rPr>
      <t>ListadodeAsistencia 29.04.2021</t>
    </r>
    <r>
      <rPr>
        <sz val="9"/>
        <rFont val="Calibri"/>
        <family val="2"/>
        <scheme val="minor"/>
      </rPr>
      <t xml:space="preserve">". 
Memorando Radicado No: 202116000000045103 del 2021-04-20 con asunto: </t>
    </r>
    <r>
      <rPr>
        <i/>
        <sz val="9"/>
        <rFont val="Calibri"/>
        <family val="2"/>
        <scheme val="minor"/>
      </rPr>
      <t xml:space="preserve">"Orientaciones  sobre  la  redefinición  de  las  líneas  de  inversión  o  acciones  de  los aportes   de   las   Entidades   Administradoras   del   Servicio   -EAS-   por   concepto   de contrapartida y/o valores técnicos agregados, en el marco de la ejecución de los contratos de aporte suscritos a través del Numeral 4.2 del Manual de Contratación del ICBF vigente, Banco Nacional de Oferentes para la prestación de los servicios de   educación   inicial   el   marco   de   la   atención   integral   a   la   Primera   Infancia conformado   a   través   de   la   IP-003-2019,   durante   la   declaración   de   emergencia sanitaria con ocasión al Coronavirus (COVID-19)."
</t>
    </r>
    <r>
      <rPr>
        <sz val="9"/>
        <rFont val="Calibri"/>
        <family val="2"/>
        <scheme val="minor"/>
      </rPr>
      <t>Pdf "P</t>
    </r>
    <r>
      <rPr>
        <i/>
        <sz val="9"/>
        <rFont val="Calibri"/>
        <family val="2"/>
        <scheme val="minor"/>
      </rPr>
      <t>endón Control Social 19.04.2021</t>
    </r>
    <r>
      <rPr>
        <sz val="9"/>
        <rFont val="Calibri"/>
        <family val="2"/>
        <scheme val="minor"/>
      </rPr>
      <t>"
Pdf "</t>
    </r>
    <r>
      <rPr>
        <i/>
        <sz val="9"/>
        <rFont val="Calibri"/>
        <family val="2"/>
        <scheme val="minor"/>
      </rPr>
      <t>Boletín1_Control social</t>
    </r>
    <r>
      <rPr>
        <sz val="9"/>
        <rFont val="Calibri"/>
        <family val="2"/>
        <scheme val="minor"/>
      </rPr>
      <t>": Estrategia de participación y control social 
Pdf "</t>
    </r>
    <r>
      <rPr>
        <i/>
        <sz val="9"/>
        <rFont val="Calibri"/>
        <family val="2"/>
        <scheme val="minor"/>
      </rPr>
      <t>Socialización de servicios 21.04.2021</t>
    </r>
    <r>
      <rPr>
        <sz val="9"/>
        <rFont val="Calibri"/>
        <family val="2"/>
        <scheme val="minor"/>
      </rPr>
      <t>": Socialización de los Servicios de Primera Infancia - Dirección de Primera Infancia
Word: "</t>
    </r>
    <r>
      <rPr>
        <i/>
        <sz val="9"/>
        <rFont val="Calibri"/>
        <family val="2"/>
        <scheme val="minor"/>
      </rPr>
      <t xml:space="preserve">Formato_primer_informe_regionales_control_social_202": </t>
    </r>
    <r>
      <rPr>
        <sz val="9"/>
        <rFont val="Calibri"/>
        <family val="2"/>
        <scheme val="minor"/>
      </rPr>
      <t>PRIMER INFORME REGIONAL DE LA IMPLEMENTACIÓN DE LA ESTRATEGIA DE PARTICIPACIÓN CIUDADANA Y CONTROL SOCIAL EN LOS SERVICIOS DE PRIMERA INFANCIA Y PROPUESTA DE FORTALECIMIENTO AL EJERCICIO DE CONTROL SOCIAL Y PARTICIPACIÓN CIUDADANA EN TIEMPOS DE CORONAVIRU.
Word "</t>
    </r>
    <r>
      <rPr>
        <i/>
        <sz val="9"/>
        <rFont val="Calibri"/>
        <family val="2"/>
        <scheme val="minor"/>
      </rPr>
      <t>4.5 Plan de acción comités 23.04.2021</t>
    </r>
    <r>
      <rPr>
        <sz val="9"/>
        <rFont val="Calibri"/>
        <family val="2"/>
        <scheme val="minor"/>
      </rPr>
      <t xml:space="preserve">": PLAN DE ACCIÓN COMITÉ DE CONTROL SOCIAL  </t>
    </r>
  </si>
  <si>
    <t xml:space="preserve">Se brinda asistencia técnica a regionales y centros zonales, así como orientaciones personalizadas para aclararar inquietudes a enlaces regionales acerca del proceso de control social. Se comparten insumos de acuerdo al cronograma de actividades y requerimientos. </t>
  </si>
  <si>
    <t>Enlaces de control social regionales y zonales</t>
  </si>
  <si>
    <t>Ene - Feb (43) 
Marzo (208) 
Abril (194) 
Mayo (147)</t>
  </si>
  <si>
    <t xml:space="preserve">Compartir las piezas comunitivas (videoclips, cuña) dirigidas a las familias usuarias de los servicios para: i) promover la participación activa en los comités de control social, ii) resaltar la importancia de estos comités, iii) difundir información clave sobre el proceso, y iv) enfatizar en la importancia de generar oportunidades para la participación de niñas y niños en el control social a los servicios. </t>
  </si>
  <si>
    <t>https://icbfgob.sharepoint.com/:f:/r/sites/MICROSITIOPLANANTICORRUPCINYDEATENCINALCIUDADANO2021/Documentos%20compartidos/COMPONENTE%206-%20PLAN%20DE%20PARTICIPACI%C3%93N%20CIUDADANA/1%20Direcci%C3%B3n%20de%20primera%20infancia/04%20mayo?csf=1&amp;web=1&amp;e=3h0scV</t>
  </si>
  <si>
    <r>
      <t xml:space="preserve">Se evidenció Acta de Reunión No. 7 de asistencia técnica de fecha 31/05/2021 con el objetivo: </t>
    </r>
    <r>
      <rPr>
        <i/>
        <sz val="9"/>
        <rFont val="Calibri"/>
        <family val="2"/>
        <scheme val="minor"/>
      </rPr>
      <t xml:space="preserve">"...Brindar orientaciones técnicas y operativas a enlaces regionales y zonales para realizar el ejercicio de control social a los servicios de Primera Infancia que implementan las EAS en el territorio nacional." </t>
    </r>
    <r>
      <rPr>
        <sz val="9"/>
        <rFont val="Calibri"/>
        <family val="2"/>
        <scheme val="minor"/>
      </rPr>
      <t xml:space="preserve">con la participación de enlaces regionales de asistencia técnica, enlaces zonales y Delegado del Grupo de Gestión de la Calidad para el Servicio y la Atención. Adicionalmente se observó presentación </t>
    </r>
    <r>
      <rPr>
        <i/>
        <sz val="9"/>
        <rFont val="Calibri"/>
        <family val="2"/>
        <scheme val="minor"/>
      </rPr>
      <t xml:space="preserve">"Asistencia técnica de participación ciudadana y control social" </t>
    </r>
    <r>
      <rPr>
        <sz val="9"/>
        <rFont val="Calibri"/>
        <family val="2"/>
        <scheme val="minor"/>
      </rPr>
      <t xml:space="preserve">y Listado de Asistencia. 
Además se observaron documentos relacionados al ejercicio de Control Social utilizados en la reunión como: Propuesta de guiones para videoclips animados para promover el control social y la participación desde la primera infancia, propuestas cuñas control social y el cronograma de actividades. </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</si>
  <si>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04%20mayo
</t>
    </r>
    <r>
      <rPr>
        <b/>
        <sz val="9"/>
        <rFont val="Calibri"/>
        <family val="2"/>
        <scheme val="minor"/>
      </rPr>
      <t>Mayo</t>
    </r>
    <r>
      <rPr>
        <sz val="9"/>
        <rFont val="Calibri"/>
        <family val="2"/>
        <scheme val="minor"/>
      </rPr>
      <t xml:space="preserve">
2 Pdf "</t>
    </r>
    <r>
      <rPr>
        <i/>
        <sz val="9"/>
        <rFont val="Calibri"/>
        <family val="2"/>
        <scheme val="minor"/>
      </rPr>
      <t>5.1 Acta No7 AT_Participación_CS_31_05_2021</t>
    </r>
    <r>
      <rPr>
        <sz val="9"/>
        <rFont val="Calibri"/>
        <family val="2"/>
        <scheme val="minor"/>
      </rPr>
      <t>" y "5.1 Presentación_CS_31_05_2021"
2 Word "</t>
    </r>
    <r>
      <rPr>
        <i/>
        <sz val="9"/>
        <rFont val="Calibri"/>
        <family val="2"/>
        <scheme val="minor"/>
      </rPr>
      <t xml:space="preserve">5.5 Propuesta de guiones videoclips CS_11_05_2021" </t>
    </r>
    <r>
      <rPr>
        <sz val="9"/>
        <rFont val="Calibri"/>
        <family val="2"/>
        <scheme val="minor"/>
      </rPr>
      <t xml:space="preserve"> y "</t>
    </r>
    <r>
      <rPr>
        <i/>
        <sz val="9"/>
        <rFont val="Calibri"/>
        <family val="2"/>
        <scheme val="minor"/>
      </rPr>
      <t>5.5 Propuesta_cuñas_2021</t>
    </r>
    <r>
      <rPr>
        <sz val="9"/>
        <rFont val="Calibri"/>
        <family val="2"/>
        <scheme val="minor"/>
      </rPr>
      <t xml:space="preserve">  
1 Listados de asistencia Plataforma Teams "5.1 Listado Asistencia No7. AT Participación_CS_31_05_2021"
1 Excel "5.2. Cronograma de actividades_PC_CS_2021"</t>
    </r>
  </si>
  <si>
    <t xml:space="preserve">Durante este mes de junio la Dirección de primera infancia llevó a cabo las siguientes actividades: 
1. Realización de asistencia técnica a enlaces regionales y zonales en la cual se presentaron los compromisos para la atención de hijas, hijos, nietas y nietos de mujeres lideresas, la importancia de promover la participación de niñas y niños en el control social a los servicios de primera infancia y el balance de las actividades desarrolladas en el primer semestre.
2. Diseño y socialización de actividad a desarrollar por parte de los enlaces regionales y zonales, basada en el análisis DOFA de la situación de cada regional frente al proceso de control social a los servicios de primera infancia.
3. Asesorías individuales telefónicas y mediante chats a enlaces regionales para la resolución de inquietudes y apoyo con inconvenientes tecnológicos para subir informes semestrales de control social.
4. Realización de actividad en Padlet sobre el reconocimiento de la importancia de la participación infantil y qué acciones llevan a cabo las regionales para promoverla. 
5. Gestión de la producción de las piezas comunicativas diseñadas (videoclips y cuña radial) desde la oficina de Comunicaciones, a partir de las propuestas compartidas por el equipo de Calidad.                                                                                6. Diseño de encuesta para establecer linea base de los comités de control social.
7. Recopilación en matriz Excel de inquietudes sobre el proceso de control social para diseñar el segundo boletín.  </t>
  </si>
  <si>
    <t xml:space="preserve">Se brindó asistencia técnica a enlaces regionales y zonales. Se comparten insumos de acuerdo al cronograma de actividades y requerimientos realizados por enlaces. </t>
  </si>
  <si>
    <t>Ene - Feb (43) 
Marzo (208) 
Abril (194) 
Mayo (147)       Junio (164)</t>
  </si>
  <si>
    <t xml:space="preserve">Seguir gestionando la grabación de las piezas comunitivas (videoclips, cuña) dirigidas a las familias usuarias de los servicios para: i) promover la participación activa en los comités de control social, ii) resaltar la importancia de estos comités, iii) difundir información clave sobre el proceso, y iv) enfatizar en la importancia de generar oportunidades para la participación de niñas y niños en el control social a los servicios. </t>
  </si>
  <si>
    <t>https://icbfgob.sharepoint.com/:f:/r/sites/MICROSITIOPLANANTICORRUPCINYDEATENCINALCIUDADANO2021/Documentos%20compartidos/COMPONENTE%206-%20PLAN%20DE%20PARTICIPACI%C3%93N%20CIUDADANA/1%20Direcci%C3%B3n%20de%20primera%20infancia/05%20junio?csf=1&amp;web=1&amp;e=6eEsXf</t>
  </si>
  <si>
    <r>
      <t xml:space="preserve">Se evidenció acta de reunión No. 8 de fecha 25/06/2021 con el objetivo: </t>
    </r>
    <r>
      <rPr>
        <i/>
        <sz val="9"/>
        <rFont val="Calibri"/>
        <family val="2"/>
        <scheme val="minor"/>
      </rPr>
      <t xml:space="preserve">"...Brindar orientaciones técnicas y operativas en el marco del control social a los servicios de Primera Infancia que implementan las EAS en el territorio nacional." </t>
    </r>
    <r>
      <rPr>
        <sz val="9"/>
        <rFont val="Calibri"/>
        <family val="2"/>
        <scheme val="minor"/>
      </rPr>
      <t xml:space="preserve">con la participación de enlaces regionales de asistencia técnica y enlaces zonales  de control social; adicionalmente se observó presentación </t>
    </r>
    <r>
      <rPr>
        <i/>
        <sz val="9"/>
        <rFont val="Calibri"/>
        <family val="2"/>
        <scheme val="minor"/>
      </rPr>
      <t>"Balances de control social primer semestre".</t>
    </r>
    <r>
      <rPr>
        <sz val="9"/>
        <rFont val="Calibri"/>
        <family val="2"/>
        <scheme val="minor"/>
      </rPr>
      <t xml:space="preserve">
Adicionalmente se observaron documentos utilizados en la reunión relacionados al ejercicio de Control Social como son: Boletín informativo "</t>
    </r>
    <r>
      <rPr>
        <i/>
        <sz val="9"/>
        <rFont val="Calibri"/>
        <family val="2"/>
        <scheme val="minor"/>
      </rPr>
      <t>Estrategia de participación y control social</t>
    </r>
    <r>
      <rPr>
        <sz val="9"/>
        <rFont val="Calibri"/>
        <family val="2"/>
        <scheme val="minor"/>
      </rPr>
      <t>", ACTIVIDAD CONJUNTA 2021 Participación ciudadana y control social a los servicios de primera infancia, listados de asistencia y</t>
    </r>
    <r>
      <rPr>
        <b/>
        <sz val="9"/>
        <color rgb="FFFF0000"/>
        <rFont val="Calibri"/>
        <family val="2"/>
        <scheme val="minor"/>
      </rPr>
      <t xml:space="preserve"> </t>
    </r>
    <r>
      <rPr>
        <sz val="9"/>
        <rFont val="Calibri"/>
        <family val="2"/>
        <scheme val="minor"/>
      </rPr>
      <t>link donde se puede responder la encuesta por los líderes de comités y veedurías de control social - 2021 del ICBF</t>
    </r>
    <r>
      <rPr>
        <b/>
        <sz val="9"/>
        <rFont val="Calibri"/>
        <family val="2"/>
        <scheme val="minor"/>
      </rPr>
      <t>.</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</si>
  <si>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05%20junio
</t>
    </r>
    <r>
      <rPr>
        <b/>
        <sz val="9"/>
        <rFont val="Calibri"/>
        <family val="2"/>
        <scheme val="minor"/>
      </rPr>
      <t>junio</t>
    </r>
    <r>
      <rPr>
        <sz val="9"/>
        <rFont val="Calibri"/>
        <family val="2"/>
        <scheme val="minor"/>
      </rPr>
      <t xml:space="preserve">
3 Pdf  "</t>
    </r>
    <r>
      <rPr>
        <i/>
        <sz val="9"/>
        <rFont val="Calibri"/>
        <family val="2"/>
        <scheme val="minor"/>
      </rPr>
      <t xml:space="preserve">6.11 Acta No78. AT_Participación_CS_325_06_2021",  </t>
    </r>
    <r>
      <rPr>
        <sz val="9"/>
        <rFont val="Calibri"/>
        <family val="2"/>
        <scheme val="minor"/>
      </rPr>
      <t>"</t>
    </r>
    <r>
      <rPr>
        <i/>
        <sz val="9"/>
        <rFont val="Calibri"/>
        <family val="2"/>
        <scheme val="minor"/>
      </rPr>
      <t>61 Presentación_CS_25_06_2021</t>
    </r>
    <r>
      <rPr>
        <sz val="9"/>
        <rFont val="Calibri"/>
        <family val="2"/>
        <scheme val="minor"/>
      </rPr>
      <t>" y  "</t>
    </r>
    <r>
      <rPr>
        <i/>
        <sz val="9"/>
        <rFont val="Calibri"/>
        <family val="2"/>
        <scheme val="minor"/>
      </rPr>
      <t>6.7 Boletín 2 Control Social</t>
    </r>
    <r>
      <rPr>
        <sz val="9"/>
        <rFont val="Calibri"/>
        <family val="2"/>
        <scheme val="minor"/>
      </rPr>
      <t>"
3 Word "</t>
    </r>
    <r>
      <rPr>
        <i/>
        <sz val="9"/>
        <rFont val="Calibri"/>
        <family val="2"/>
        <scheme val="minor"/>
      </rPr>
      <t>6.2 Actividad conjunta_PC-CS_DOFA_2021</t>
    </r>
    <r>
      <rPr>
        <sz val="9"/>
        <rFont val="Calibri"/>
        <family val="2"/>
        <scheme val="minor"/>
      </rPr>
      <t>", "</t>
    </r>
    <r>
      <rPr>
        <i/>
        <sz val="9"/>
        <rFont val="Calibri"/>
        <family val="2"/>
        <scheme val="minor"/>
      </rPr>
      <t>6.4 Link actividad en Padlet</t>
    </r>
    <r>
      <rPr>
        <sz val="9"/>
        <rFont val="Calibri"/>
        <family val="2"/>
        <scheme val="minor"/>
      </rPr>
      <t>" y "</t>
    </r>
    <r>
      <rPr>
        <i/>
        <sz val="9"/>
        <rFont val="Calibri"/>
        <family val="2"/>
        <scheme val="minor"/>
      </rPr>
      <t>6.6 Link de encuesta Comités de Control Social_2021</t>
    </r>
    <r>
      <rPr>
        <sz val="9"/>
        <rFont val="Calibri"/>
        <family val="2"/>
        <scheme val="minor"/>
      </rPr>
      <t>"
1 Listado de asistencia forms: "</t>
    </r>
    <r>
      <rPr>
        <i/>
        <sz val="9"/>
        <rFont val="Calibri"/>
        <family val="2"/>
        <scheme val="minor"/>
      </rPr>
      <t>6.1 Asistencia Técnica 25_06_202</t>
    </r>
    <r>
      <rPr>
        <sz val="9"/>
        <rFont val="Calibri"/>
        <family val="2"/>
        <scheme val="minor"/>
      </rPr>
      <t>".
1 Listados de asistencia Plataforma Teams "</t>
    </r>
    <r>
      <rPr>
        <i/>
        <sz val="9"/>
        <rFont val="Calibri"/>
        <family val="2"/>
        <scheme val="minor"/>
      </rPr>
      <t>6.1 LA Teams 25_06_2021"</t>
    </r>
  </si>
  <si>
    <t xml:space="preserve">Durante este mes se llevaron a cabo las siguientes acciones y actividades desde la Dirección de Primera Infancia: 
1. Gestión de análisis DOFA sobre el proceso de control social en territorio, por parte de los enlaces regionales y zonales a partir de unas orientaciones alrededor de cómo se pueden identificar las debilidades, oportunidades, fortalezas y amenazas en el marco de este proceso.
2. Gestión del desarrollo del segundo análisis DOFA entre enlaces regionales usando como insumo el que se construyó conjuntamente con los enlaces zonales.
3. Realización de inducción con la nueva enlace de control social de la regional Putumayo.                                                                                 4. Realización de reunión con docente de la Universidad de la Salle para la gestión de actividades conjuntas en pro del proceso de control social en articulación con la academia.                               
5. Desarrollo de asistencia técnica dirigida a enlaces regionales y zonales de control social, que contó con la participación de experta en participación comunitaria de la Universidad de la Salle. 
6. Realización de actividad al inicio de la asistencia técnica para identificar opiniones frente a los valores y principios que las y los enlaces regionales y zonales consideran importantes para la gestión y coordinación del control social en territorio, con lo cual se generó una nube de percepciones.
7. Socialización de dos cuñas para promover el control social en la asistencia técnica, con el fin de que las y los enlaces regionales y zonales votaran por la de preferencia, y de esta forma seleccionar la que se enviaría a la EAS para la respectiva difusión.
8. Análisis y socialización de resultados de las participaciones en el Padlet, actividad realizada en el asistencia técnica de mes de junio, de la cual surgieron unas categorías alrededor de cómo era entendida la participación en el primera infancia y qué se estaba haciendo en las regionales para promoverla.                   </t>
  </si>
  <si>
    <t xml:space="preserve">Se brindan orientaciones por medio de correo electrónico, grupos de WhatsApp y chat privados a los enlaces regionales; se comparten insumos de acuerdo a los compromisos y requerimientos por las y los enlaces. </t>
  </si>
  <si>
    <t>Ene - Feb (43) 
Marzo (208) 
Abril (194) 
Mayo (147)       Junio (164)       Julio (201)</t>
  </si>
  <si>
    <t xml:space="preserve">Continuar gestionando la producción de los videoclips dirigidos a las familias usuarias de los servicios; promover el diseño de estrategia para la participación de niñas y niños en el marco del control social a los servicios. </t>
  </si>
  <si>
    <t>https://icbfgob.sharepoint.com/:f:/r/sites/MICROSITIOPLANANTICORRUPCINYDEATENCINALCIUDADANO2021/Documentos%20compartidos/COMPONENTE%206-%20PLAN%20DE%20PARTICIPACI%C3%93N%20CIUDADANA/1%20Direcci%C3%B3n%20de%20primera%20infancia/06%20julio?csf=1&amp;web=1&amp;e=J3DMlN</t>
  </si>
  <si>
    <r>
      <t xml:space="preserve">Se evidenció Acta de Reunión No. 9 de fecha 29/07/2021 con el objetivo: </t>
    </r>
    <r>
      <rPr>
        <i/>
        <sz val="9"/>
        <rFont val="Calibri"/>
        <family val="2"/>
        <scheme val="minor"/>
      </rPr>
      <t xml:space="preserve">"...Brindar orientaciones técnicas y operativas a enlaces regionales y zonales promover el ejercicio de control social a los servicios de Primera Infancia que implementan las EAS en el territorio nacional." </t>
    </r>
    <r>
      <rPr>
        <sz val="9"/>
        <rFont val="Calibri"/>
        <family val="2"/>
        <scheme val="minor"/>
      </rPr>
      <t>con la participación de enlaces regionales de asistencia técnica, enlaces zonales y Escuela de Humanidades y Estudios Sociales de la Universidad de la Salle. Así mismo, se observó presentación "AT Participación ciudadana y Control social​ 29/07/2021​".
Adicionalmente se observo acta de reunión del 23/07/2021 realizada previamente a la asistencia técnica con el representante de la Universidad de la Salle y diferentes documentos relacionados al ejercicio de Control Social como: documentos correspondiente a análisis DOFA y listados de asistencia.</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</si>
  <si>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06%20julio
Julio
4 Pdf  "</t>
    </r>
    <r>
      <rPr>
        <i/>
        <sz val="9"/>
        <rFont val="Calibri"/>
        <family val="2"/>
        <scheme val="minor"/>
      </rPr>
      <t>7.5 Acta N9. AT_PC_CS_29_07_2021</t>
    </r>
    <r>
      <rPr>
        <sz val="9"/>
        <rFont val="Calibri"/>
        <family val="2"/>
        <scheme val="minor"/>
      </rPr>
      <t>" y  "</t>
    </r>
    <r>
      <rPr>
        <i/>
        <sz val="9"/>
        <rFont val="Calibri"/>
        <family val="2"/>
        <scheme val="minor"/>
      </rPr>
      <t>7.4 Acta_9.1-reunión docente Unisalle_23_07_2021</t>
    </r>
    <r>
      <rPr>
        <sz val="9"/>
        <rFont val="Calibri"/>
        <family val="2"/>
        <scheme val="minor"/>
      </rPr>
      <t>", "</t>
    </r>
    <r>
      <rPr>
        <i/>
        <sz val="9"/>
        <rFont val="Calibri"/>
        <family val="2"/>
        <scheme val="minor"/>
      </rPr>
      <t>7.1 Actividad_análisis ODFA_Regionales-Centro zonales</t>
    </r>
    <r>
      <rPr>
        <sz val="9"/>
        <rFont val="Calibri"/>
        <family val="2"/>
        <scheme val="minor"/>
      </rPr>
      <t>" y "7.2 Actividad análisis DOFA_MACROS".
1 Presentación "7.5 PPT_CS-29 de julio 2021-28"
3 Listados de asistencia Plataforma Teams "</t>
    </r>
    <r>
      <rPr>
        <i/>
        <sz val="9"/>
        <rFont val="Calibri"/>
        <family val="2"/>
        <scheme val="minor"/>
      </rPr>
      <t>7.3 Asistencia_Inducción_Enlace Regional Nueva</t>
    </r>
    <r>
      <rPr>
        <sz val="9"/>
        <rFont val="Calibri"/>
        <family val="2"/>
        <scheme val="minor"/>
      </rPr>
      <t>", "7</t>
    </r>
    <r>
      <rPr>
        <i/>
        <sz val="9"/>
        <rFont val="Calibri"/>
        <family val="2"/>
        <scheme val="minor"/>
      </rPr>
      <t>.4 Asistencia_Reunión_docente_Universidad de la Salle</t>
    </r>
    <r>
      <rPr>
        <sz val="9"/>
        <rFont val="Calibri"/>
        <family val="2"/>
        <scheme val="minor"/>
      </rPr>
      <t>" y "</t>
    </r>
    <r>
      <rPr>
        <i/>
        <sz val="9"/>
        <rFont val="Calibri"/>
        <family val="2"/>
        <scheme val="minor"/>
      </rPr>
      <t>7.5 Asistencia técnica_reporte_Teams_social) (7)</t>
    </r>
    <r>
      <rPr>
        <sz val="9"/>
        <rFont val="Calibri"/>
        <family val="2"/>
        <scheme val="minor"/>
      </rPr>
      <t xml:space="preserve">". </t>
    </r>
  </si>
  <si>
    <t>Durante el mes de agosto se realizaron las siguientes actividades y acciones:                                                               
1.	Diseño de infografía conceptual para promover el control social. 
2.	Diseño de concurso de experiencias significativas de los comités y veedurías control social. 
3.	Establecimiento de reporte como seguimiento sobre el reporte de datos de control social.
4.	Diseño y sometimiento a revisión por parte de las y los enlaces del formato para presentar la planeación del evento de control social a cargo de las EAS en categorías 4 y 5.
5.	Diseño de las evaluaciones realizadas por comités, familias y representantes de autoridades/instituciones locales, que asistan al evento de control social que deben gestionar las EAS en categorías 4 y 5.
6.	Establecimiento de los aspectos que soportarán el diseño de la propuesta de fortalecimiento por parte de enlaces regionales (incluidos en la PPT usada en la asistencia técnica).
7.	Realización de la asistencia técnica mensual, en la que se socializó lo siguiente: i) el Plan Anticorrupción y Atención al Ciudadano-PAAC por parte de la Dirección de Planeación-DP, ii) el Plan de Participación Ciudadana-PPC por parte de la  Dirección de Servicios y Atención-DYSA, iii) infografía conceptual dirigida a las familias, iv) orientaciones sobre las condiciones del concurso de experiencias significativas de control social a los servicios, v) actividad de seguimiento del proceso de control social, vi) formato del evento de control social a cargo de las EAS y preguntas incluidas en la encuesta virtual del evento.</t>
  </si>
  <si>
    <t xml:space="preserve">Se desarrolló la asistencia técnica mensual a regionales y a enlaces zonales. Se compartió el material utilizado durante la sesión y los demás insumos socializados en esta. </t>
  </si>
  <si>
    <t>Ene - Feb (43) 
Marzo (208) 
Abril (194) 
Mayo (147)
Junio (164)
Julio (201)
Agosto (24 regionales, 67 enlaces zonales y otros 40 colaboradores del instituto)</t>
  </si>
  <si>
    <t xml:space="preserve">Ninguna </t>
  </si>
  <si>
    <t xml:space="preserve">Continuar gestionando la producción de los videoclips dirigidos a las familias usuarias de los servicios; gestionar la producción de pieza para promover la participación de niñas y niños en el marco del control social a los servicios. </t>
  </si>
  <si>
    <t>https://icbfgob.sharepoint.com/:f:/r/sites/MICROSITIOPLANANTICORRUPCINYDEATENCINALCIUDADANO2021/Documentos%20compartidos/COMPONENTE%206-%20PLAN%20DE%20PARTICIPACI%C3%93N%20CIUDADANA/1%20Direcci%C3%B3n%20de%20primera%20infancia/07%20agosto?csf=1&amp;web=1&amp;e=LeitsM</t>
  </si>
  <si>
    <r>
      <rPr>
        <b/>
        <sz val="9"/>
        <rFont val="Calibri"/>
        <family val="2"/>
        <scheme val="minor"/>
      </rPr>
      <t xml:space="preserve">Agosto
</t>
    </r>
    <r>
      <rPr>
        <sz val="9"/>
        <rFont val="Calibri"/>
        <family val="2"/>
        <scheme val="minor"/>
      </rPr>
      <t xml:space="preserve">Se evidenció Acta de Reunión No. 10 de fecha 26/08/2021 con el objetivo: </t>
    </r>
    <r>
      <rPr>
        <i/>
        <sz val="9"/>
        <rFont val="Calibri"/>
        <family val="2"/>
        <scheme val="minor"/>
      </rPr>
      <t xml:space="preserve">"...Brindar orientaciones técnicas y operativas a enlaces regionales y zonales promover el ejercicio de control social a los servicios de Primera Infancia que implementan las EAS en el territorio nacional." </t>
    </r>
    <r>
      <rPr>
        <sz val="9"/>
        <rFont val="Calibri"/>
        <family val="2"/>
        <scheme val="minor"/>
      </rPr>
      <t>con la participación de Dirección de Planeación y Dirección de Servicios y Atención -DSyA. Así mismo, se observaron las presentaciones: Modelo de Transparencia y Plan Anticorrupción y Atención al Ciudadano, Asistencia técnica de control social, Participación ciudadana y Control social​ de agosto y de la DSyA.".
Adicionalmente se observaron documentos relacionados al ejercicio de Control Social como: infografía correspondiente a participación ciudadana y control social, formato de la propuesta para el evento de control social EAS categorías 4-5 y criterios a verificar, link para el registro de seguimiento, concurso y evaluaciones de evento, encuesta de evaluación virtual del evento de control social y listado de asistencia.</t>
    </r>
  </si>
  <si>
    <r>
      <rPr>
        <b/>
        <sz val="9"/>
        <rFont val="Calibri"/>
        <family val="2"/>
        <scheme val="minor"/>
      </rPr>
      <t xml:space="preserve">Agosto
</t>
    </r>
    <r>
      <rPr>
        <sz val="9"/>
        <rFont val="Calibri"/>
        <family val="2"/>
        <scheme val="minor"/>
      </rP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07%20agosto
1 Pdf  "</t>
    </r>
    <r>
      <rPr>
        <i/>
        <sz val="9"/>
        <rFont val="Calibri"/>
        <family val="2"/>
        <scheme val="minor"/>
      </rPr>
      <t>8.1 Infografía_participación ciudadana y control social</t>
    </r>
    <r>
      <rPr>
        <sz val="9"/>
        <rFont val="Calibri"/>
        <family val="2"/>
        <scheme val="minor"/>
      </rPr>
      <t>".
4 Word "</t>
    </r>
    <r>
      <rPr>
        <i/>
        <sz val="9"/>
        <rFont val="Calibri"/>
        <family val="2"/>
        <scheme val="minor"/>
      </rPr>
      <t>8.2 Propuesta para el evento de control social</t>
    </r>
    <r>
      <rPr>
        <sz val="9"/>
        <rFont val="Calibri"/>
        <family val="2"/>
        <scheme val="minor"/>
      </rPr>
      <t>", "</t>
    </r>
    <r>
      <rPr>
        <i/>
        <sz val="9"/>
        <rFont val="Calibri"/>
        <family val="2"/>
        <scheme val="minor"/>
      </rPr>
      <t>8.3 LINKS seguimiento, concurso y evaluaciones</t>
    </r>
    <r>
      <rPr>
        <sz val="9"/>
        <rFont val="Calibri"/>
        <family val="2"/>
        <scheme val="minor"/>
      </rPr>
      <t>", "</t>
    </r>
    <r>
      <rPr>
        <i/>
        <sz val="9"/>
        <rFont val="Calibri"/>
        <family val="2"/>
        <scheme val="minor"/>
      </rPr>
      <t>8.4_8.5 Evaluación del evento de control social</t>
    </r>
    <r>
      <rPr>
        <sz val="9"/>
        <rFont val="Calibri"/>
        <family val="2"/>
        <scheme val="minor"/>
      </rPr>
      <t>", "</t>
    </r>
    <r>
      <rPr>
        <i/>
        <sz val="9"/>
        <rFont val="Calibri"/>
        <family val="2"/>
        <scheme val="minor"/>
      </rPr>
      <t>8.7 Acta N10 AT_PC_CS_08_26_2021</t>
    </r>
    <r>
      <rPr>
        <sz val="9"/>
        <rFont val="Calibri"/>
        <family val="2"/>
        <scheme val="minor"/>
      </rPr>
      <t>".
1 Listados de asistencia Forms del 26/08/2021 "</t>
    </r>
    <r>
      <rPr>
        <i/>
        <sz val="9"/>
        <rFont val="Calibri"/>
        <family val="2"/>
        <scheme val="minor"/>
      </rPr>
      <t>8.7 Acta N10 at_pc_cs_08-26_2021</t>
    </r>
    <r>
      <rPr>
        <sz val="9"/>
        <rFont val="Calibri"/>
        <family val="2"/>
        <scheme val="minor"/>
      </rPr>
      <t>"
3 Presentaciones: "</t>
    </r>
    <r>
      <rPr>
        <i/>
        <sz val="9"/>
        <rFont val="Calibri"/>
        <family val="2"/>
        <scheme val="minor"/>
      </rPr>
      <t>8.6 PPC DSYA 08_2021</t>
    </r>
    <r>
      <rPr>
        <sz val="9"/>
        <rFont val="Calibri"/>
        <family val="2"/>
        <scheme val="minor"/>
      </rPr>
      <t>", "</t>
    </r>
    <r>
      <rPr>
        <i/>
        <sz val="9"/>
        <rFont val="Calibri"/>
        <family val="2"/>
        <scheme val="minor"/>
      </rPr>
      <t>8.6 Presentación Transparencia y PAAC inducción - 2021 julio</t>
    </r>
    <r>
      <rPr>
        <sz val="9"/>
        <rFont val="Calibri"/>
        <family val="2"/>
        <scheme val="minor"/>
      </rPr>
      <t>" y "8</t>
    </r>
    <r>
      <rPr>
        <i/>
        <sz val="9"/>
        <rFont val="Calibri"/>
        <family val="2"/>
        <scheme val="minor"/>
      </rPr>
      <t>.7 2021 08 26 Presentación AT Control Socia</t>
    </r>
    <r>
      <rPr>
        <sz val="9"/>
        <rFont val="Calibri"/>
        <family val="2"/>
        <scheme val="minor"/>
      </rPr>
      <t>l".</t>
    </r>
  </si>
  <si>
    <r>
      <t>Se evidenciaron los siguientes avances:</t>
    </r>
    <r>
      <rPr>
        <b/>
        <sz val="9"/>
        <rFont val="Calibri"/>
        <family val="2"/>
        <scheme val="minor"/>
      </rPr>
      <t xml:space="preserve">
mayo
</t>
    </r>
    <r>
      <rPr>
        <sz val="9"/>
        <rFont val="Calibri"/>
        <family val="2"/>
        <scheme val="minor"/>
      </rPr>
      <t xml:space="preserve">Se evidenció Acta de Reunión No. 7 de asistencia técnica de fecha 31/05/2021 con el objetivo: "...Brindar orientaciones técnicas y operativas a enlaces regionales y zonales para realizar el ejercicio de control social a los servicios de Primera Infancia que implementan las EAS en el territorio nacional." con la participación de enlaces regionales de asistencia técnica, enlaces zonales y Delegado del Grupo de Gestión de la Calidad para el Servicio y la Atención. Adicionalmente se observó presentación "Asistencia técnica de participación ciudadana y control social" y Listado de Asistencia. 
Además se observaron documentos relacionados al ejercicio de Control Social utilizados en la reunión como: Propuesta de guiones para videoclips animados para promover el control social y la participación desde la primera infancia, propuestas cuñas control social y el cronograma de actividades. 
</t>
    </r>
    <r>
      <rPr>
        <b/>
        <sz val="9"/>
        <rFont val="Calibri"/>
        <family val="2"/>
        <scheme val="minor"/>
      </rPr>
      <t xml:space="preserve">junio
</t>
    </r>
    <r>
      <rPr>
        <sz val="9"/>
        <rFont val="Calibri"/>
        <family val="2"/>
        <scheme val="minor"/>
      </rPr>
      <t xml:space="preserve">Se evidenció acta de reunión No. 8 de fecha 25/06/2021 con el objetivo: "...Brindar orientaciones técnicas y operativas en el marco del control social a los servicios de Primera Infancia que implementan las EAS en el territorio nacional." con la participación de enlaces regionales de asistencia técnica y enlaces zonales  de control social; adicionalmente se observó presentación "Balances de control social primer semestre".
Adicionalmente se observaron documentos utilizados en la reunión relacionados al ejercicio de Control Social como son: Boletín informativo "Estrategia de participación y control social", ACTIVIDAD CONJUNTA 2021 Participación ciudadana y control social a los servicios de primera infancia, listados de asistencia y link donde se puede responder la encuesta por los líderes de comités y veedurías de control social - 2021 del ICBF.
</t>
    </r>
    <r>
      <rPr>
        <b/>
        <sz val="9"/>
        <rFont val="Calibri"/>
        <family val="2"/>
        <scheme val="minor"/>
      </rPr>
      <t xml:space="preserve">
Julio
</t>
    </r>
    <r>
      <rPr>
        <sz val="9"/>
        <rFont val="Calibri"/>
        <family val="2"/>
        <scheme val="minor"/>
      </rPr>
      <t xml:space="preserve">Se evidenció Acta de Reunión No. 9 de fecha 29/07/2021 con el objetivo: "...Brindar orientaciones técnicas y operativas a enlaces regionales y zonales promover el ejercicio de control social a los servicios de Primera Infancia que implementan las EAS en el territorio nacional." con la participación de enlaces regionales de asistencia técnica, enlaces zonales y Escuela de Humanidades y Estudios Sociales de la Universidad de la Salle. Así mismo, se observó presentación "AT Participación ciudadana y Control social​ 29/07/2021​".
Adicionalmente se observo acta de reunión del 23/07/2021 realizada previamente a la asistencia técnica con el representante de la Universidad de la Salle y diferentes documentos relacionados al ejercicio de Control Social como: documentos correspondiente a análisis DOFA y listados de asistencia.
</t>
    </r>
    <r>
      <rPr>
        <b/>
        <sz val="9"/>
        <rFont val="Calibri"/>
        <family val="2"/>
        <scheme val="minor"/>
      </rPr>
      <t xml:space="preserve">
Agosto
</t>
    </r>
    <r>
      <rPr>
        <sz val="9"/>
        <rFont val="Calibri"/>
        <family val="2"/>
        <scheme val="minor"/>
      </rPr>
      <t xml:space="preserve">Se evidenció Acta de Reunión No. 10 de fecha 26/08/2021 con el objetivo: "...Brindar orientaciones técnicas y operativas a enlaces regionales y zonales promover el ejercicio de control social a los servicios de Primera Infancia que implementan las EAS en el territorio nacional." con la participación de Dirección de Planeación y Dirección de Servicios y Atención -DSyA. Así mismo, se observaron las presentaciones: Modelo de Transparencia y Plan Anticorrupción y Atención al Ciudadano, Asistencia técnica de control social, Participación ciudadana y Control social​ de agosto y de la DSyA.".
Adicionalmente se observaron documentos relacionados al ejercicio de Control Social como: infografía correspondiente a participación ciudadana y control social, formato de la propuesta para el evento de control social EAS categorías 4-5 y criterios a verificar, link para el registro de seguimiento, concurso y evaluaciones de evento, encuesta de evaluación virtual del evento de control social y listado de asistencia.
</t>
    </r>
    <r>
      <rPr>
        <b/>
        <sz val="9"/>
        <rFont val="Calibri"/>
        <family val="2"/>
        <scheme val="minor"/>
      </rPr>
      <t xml:space="preserve">
EVIDENCIA</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07%
</t>
    </r>
    <r>
      <rPr>
        <b/>
        <sz val="9"/>
        <rFont val="Calibri"/>
        <family val="2"/>
        <scheme val="minor"/>
      </rPr>
      <t xml:space="preserve">
Mayo
</t>
    </r>
    <r>
      <rPr>
        <sz val="9"/>
        <rFont val="Calibri"/>
        <family val="2"/>
        <scheme val="minor"/>
      </rPr>
      <t xml:space="preserve">2 Pdf "5.1 Acta No7 AT_Participación_CS_31_05_2021" y "5.1 Presentación_CS_31_05_2021"
2 Word "5.5 Propuesta de guiones videoclips CS_11_05_2021"  y "5.5 Propuesta_cuñas_2021  
1 Listados de asistencia Plataforma Teams "5.1 Listado Asistencia No7. AT Participación_CS_31_05_2021"
1 Excel "5.2. Cronograma de actividades_PC_CS_2021"
</t>
    </r>
    <r>
      <rPr>
        <b/>
        <sz val="9"/>
        <rFont val="Calibri"/>
        <family val="2"/>
        <scheme val="minor"/>
      </rPr>
      <t>junio</t>
    </r>
    <r>
      <rPr>
        <sz val="9"/>
        <rFont val="Calibri"/>
        <family val="2"/>
        <scheme val="minor"/>
      </rPr>
      <t xml:space="preserve">
3 Pdf  "6.11 Acta No78. AT_Participación_CS_325_06_2021",  "61 Presentación_CS_25_06_2021" y  "6.7 Boletín 2 Control Social"
3 Word "6.2 Actividad conjunta_PC-CS_DOFA_2021", "6.4 Link actividad en Padlet" y "6.6 Link de encuesta Comités de Control Social_2021"
1 Listado de asistencia forms: "6.1 Asistencia Técnica 25_06_202".
1 Listados de asistencia Plataforma Teams "6.1 LA Teams 25_06_2021"
</t>
    </r>
    <r>
      <rPr>
        <b/>
        <sz val="9"/>
        <rFont val="Calibri"/>
        <family val="2"/>
        <scheme val="minor"/>
      </rPr>
      <t xml:space="preserve">
Julio</t>
    </r>
    <r>
      <rPr>
        <sz val="9"/>
        <rFont val="Calibri"/>
        <family val="2"/>
        <scheme val="minor"/>
      </rPr>
      <t xml:space="preserve">
4 Pdf  "7.5 Acta N9. AT_PC_CS_29_07_2021" y  "7.4 Acta_9.1-reunión docente Unisalle_23_07_2021", "7.1 Actividad_análisis ODFA_Regionales-Centro zonales" y "7.2 Actividad análisis DOFA_MACROS".
1 Presentación "7.5 PPT_CS-29 de julio 2021-28"
3 Listados de asistencia Plataforma Teams "7.3 Asistencia_Inducción_Enlace Regional Nueva", "7.4 Asistencia_Reunión_docente_Universidad de la Salle" y "7.5 Asistencia técnica_reporte_Teams_social) (7)". }
</t>
    </r>
    <r>
      <rPr>
        <b/>
        <sz val="9"/>
        <rFont val="Calibri"/>
        <family val="2"/>
        <scheme val="minor"/>
      </rPr>
      <t xml:space="preserve">Agosto
</t>
    </r>
    <r>
      <rPr>
        <sz val="9"/>
        <rFont val="Calibri"/>
        <family val="2"/>
        <scheme val="minor"/>
      </rPr>
      <t>1 Pdf  "8.1 Infografía_participación ciudadana y control social".
4 Word "8.2 Propuesta para el evento de control social", "8.3 LINKS seguimiento, concurso y evaluaciones", "8.4_8.5 Evaluación del evento de control social", "8.7 Acta N10 AT_PC_CS_08_26_2021".
1 Listados de asistencia Forms del 26/08/2021 "8.7 Acta N10 at_pc_cs_08-26_2021"
3 Presentaciones: "8.6 PPC DSYA 08_2021", "8.6 Presentación Transparencia y PAAC inducción - 2021 julio" y "8.7 2021 08 26 Presentación AT Control Social".</t>
    </r>
  </si>
  <si>
    <t>Uso y apropiación de herramientas tecnológicas que coadyuden a la participación ciudadana.</t>
  </si>
  <si>
    <t>Realizar transferencias de conocimiento en herramientas tecnológicas que promuevan las actividades para la participación ciudadana.</t>
  </si>
  <si>
    <t>Consulta (capacitación para)</t>
  </si>
  <si>
    <t>Identificación de necesidades ó diagnóstico</t>
  </si>
  <si>
    <t>Colaboradores ICBF</t>
  </si>
  <si>
    <t xml:space="preserve">Direccción de Información y Tecnología </t>
  </si>
  <si>
    <t>Transferencias de conocimiento realizadas</t>
  </si>
  <si>
    <t>Abril de 2021</t>
  </si>
  <si>
    <t>21 de noviembre</t>
  </si>
  <si>
    <t>Estamos en proceso de planeación de actividades a desarrollar para apoyar el proceso de participación.</t>
  </si>
  <si>
    <r>
      <t>La Dirección de Información y Tecnología informó "</t>
    </r>
    <r>
      <rPr>
        <i/>
        <sz val="9"/>
        <rFont val="Calibri"/>
        <family val="2"/>
        <scheme val="minor"/>
      </rPr>
      <t>Estamos en proceso de planeación de actividades a desarrollar para apoyar el proceso de participación</t>
    </r>
    <r>
      <rPr>
        <sz val="9"/>
        <rFont val="Calibri"/>
        <family val="2"/>
        <scheme val="minor"/>
      </rPr>
      <t>.".</t>
    </r>
  </si>
  <si>
    <t>No Aplica.</t>
  </si>
  <si>
    <t>Las tranferencias de conocimiento no han iniciado ya que se estan realizando las gestiones para determinar el público asistente y las fechas.</t>
  </si>
  <si>
    <r>
      <t>La Dirección de Información y Tecnología informó "</t>
    </r>
    <r>
      <rPr>
        <i/>
        <sz val="9"/>
        <rFont val="Calibri"/>
        <family val="2"/>
        <scheme val="minor"/>
      </rPr>
      <t>Las transferencias de conocimiento no han iniciado ya que se están realizando las gestiones para determinar el público asistente y las fechas.</t>
    </r>
    <r>
      <rPr>
        <sz val="9"/>
        <rFont val="Calibri"/>
        <family val="2"/>
        <scheme val="minor"/>
      </rPr>
      <t>"</t>
    </r>
  </si>
  <si>
    <t>Sin reporte de avance por parte del responsable.</t>
  </si>
  <si>
    <t xml:space="preserve">No Aplica. </t>
  </si>
  <si>
    <t>Se están realizando las presentaciones para las dos (2) sesiones de transferencia de conocimiento. De igual forma, se tiene previsto la realización de las capacitaciones durante el mes de julio de 2021.
Lo anterior, con el fin de iniciar el proceso de convocatoria.</t>
  </si>
  <si>
    <t>Se encuentran en proceso de realización las presentaciones correspondientes.</t>
  </si>
  <si>
    <t>Los colaboradores de la entidad.</t>
  </si>
  <si>
    <t>Correo de inclusión de la actividad en las acciones de uso y apropiación del mes de julio.</t>
  </si>
  <si>
    <r>
      <t>Se evidenció correo electrónico del 15/06/2021 de la Dirección de Información y Tecnología donde socializan a colaboradores de la DIT "...</t>
    </r>
    <r>
      <rPr>
        <i/>
        <sz val="9"/>
        <rFont val="Calibri"/>
        <family val="2"/>
        <scheme val="minor"/>
      </rPr>
      <t>el resumen de las actividades a realizar de uso y apropiación (...) para la definición de las fechas y el mecanismo de socialización...</t>
    </r>
    <r>
      <rPr>
        <sz val="9"/>
        <rFont val="Calibri"/>
        <family val="2"/>
        <scheme val="minor"/>
      </rPr>
      <t>".</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</si>
  <si>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2%2E%20Direcci%C3%B3n%20de%20Informaci%C3%B3n%20y%20Tecnolog%C3%ADa%2F05%20junio
</t>
    </r>
    <r>
      <rPr>
        <b/>
        <sz val="9"/>
        <rFont val="Calibri"/>
        <family val="2"/>
        <scheme val="minor"/>
      </rPr>
      <t xml:space="preserve">
</t>
    </r>
    <r>
      <rPr>
        <sz val="9"/>
        <rFont val="Calibri"/>
        <family val="2"/>
        <scheme val="minor"/>
      </rPr>
      <t>Correo electrónico del 15/06/2021 con asunto: "</t>
    </r>
    <r>
      <rPr>
        <i/>
        <sz val="9"/>
        <rFont val="Calibri"/>
        <family val="2"/>
        <scheme val="minor"/>
      </rPr>
      <t>Programación de actividades - Uso y apropiación</t>
    </r>
    <r>
      <rPr>
        <sz val="9"/>
        <rFont val="Calibri"/>
        <family val="2"/>
        <scheme val="minor"/>
      </rPr>
      <t xml:space="preserve">-" </t>
    </r>
  </si>
  <si>
    <t>Se realizaron las dos (2) sesiones de transferencia de conocimiento en las siguientes fechas:
Sesión 1: 29 de julio de 2021
Sesión 2: 3 de agosto de 2021</t>
  </si>
  <si>
    <t>Se finalizó la actividad programada con resultado ÓPTIMO.</t>
  </si>
  <si>
    <t>Funcionarios y contratistas de la entidad</t>
  </si>
  <si>
    <t>Sesión 1: 
218 participantes
Sesión 2: 
169 participantes</t>
  </si>
  <si>
    <t>Garantizar una conexión estable a internet durante las sesiones de transferencia de conocimiento.</t>
  </si>
  <si>
    <t>NA</t>
  </si>
  <si>
    <t>Presentaciones de las sesiones, listas de asistencia, formatos de estructuración del evento diligenciados y encuestas tabuladas.</t>
  </si>
  <si>
    <t>Se evidenció la realización el 29/07/2021 de la primera sesión de transferencia de conocimiento donde se presentaron temas relacionados con: política de gobierno digital, participación ciudadana, reto de la participación, caracterización de usuarios, entre otros.
Se observaron documentos que soportan la reunión como: presentación, formato de estructuración del evento, listados de asistencia y encuesta de satisfacción.</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</si>
  <si>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2%2E%20Direcci%C3%B3n%20de%20Informaci%C3%B3n%20y%20Tecnolog%C3%ADa%2F06%20julio
1 Presentación "</t>
    </r>
    <r>
      <rPr>
        <i/>
        <sz val="9"/>
        <rFont val="Calibri"/>
        <family val="2"/>
        <scheme val="minor"/>
      </rPr>
      <t>Participación ciudadana - Sesión 1</t>
    </r>
    <r>
      <rPr>
        <sz val="9"/>
        <rFont val="Calibri"/>
        <family val="2"/>
        <scheme val="minor"/>
      </rPr>
      <t>" 
1 Listado de Asistencia Forms del 29/07/2021 "</t>
    </r>
    <r>
      <rPr>
        <i/>
        <sz val="9"/>
        <rFont val="Calibri"/>
        <family val="2"/>
        <scheme val="minor"/>
      </rPr>
      <t>Formulario de Asistencia Webinar Participación Ciudadana Sesión 1(1-218)"  .
1</t>
    </r>
    <r>
      <rPr>
        <sz val="9"/>
        <rFont val="Calibri"/>
        <family val="2"/>
        <scheme val="minor"/>
      </rPr>
      <t xml:space="preserve"> Excel </t>
    </r>
    <r>
      <rPr>
        <i/>
        <sz val="9"/>
        <rFont val="Calibri"/>
        <family val="2"/>
        <scheme val="minor"/>
      </rPr>
      <t xml:space="preserve"> "Estructuración del evemto_Participación  ciudadana_Sesión 1"  </t>
    </r>
    <r>
      <rPr>
        <sz val="9"/>
        <rFont val="Calibri"/>
        <family val="2"/>
        <scheme val="minor"/>
      </rPr>
      <t xml:space="preserve">
1 Excel  "</t>
    </r>
    <r>
      <rPr>
        <i/>
        <sz val="9"/>
        <rFont val="Calibri"/>
        <family val="2"/>
        <scheme val="minor"/>
      </rPr>
      <t>Encuesta  Participación Ciudadana Sesión 1</t>
    </r>
    <r>
      <rPr>
        <sz val="9"/>
        <rFont val="Calibri"/>
        <family val="2"/>
        <scheme val="minor"/>
      </rPr>
      <t>"</t>
    </r>
  </si>
  <si>
    <t>Se realizó una (1) sesión de transferencia de conocimiento en la siguiente fecha:
Sesión 1: 29 de julio de 2021</t>
  </si>
  <si>
    <t>Sesión 1: 
218 participantes</t>
  </si>
  <si>
    <t>Presentación de la sesión, lista de asistencia, formato de estructuración del evento diligenciado y encuestas tabuladas.</t>
  </si>
  <si>
    <t>Se realizó la segunda sesión de transferencia de conocimiento en la siguiente fecha:
Sesión 2: 3 de agosto de 2021</t>
  </si>
  <si>
    <t>Sesión 2: 
169 participantes</t>
  </si>
  <si>
    <t>Se evidenció la realización el 03/08/2021 de la segunda sesión de transferencia de conocimiento donde se presentaron temas relacionados con: política de gobierno digital, participación ciudadana, reto de la participación, caracterización de usuarios, entre otros.
Adicionalmente se observaron documentos que soportan la reunión como: formato de estructuración del evento, listados de asistencia y encuesta de satisfacción.</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</si>
  <si>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2%2E%20Direcci%C3%B3n%20de%20Informaci%C3%B3n%20y%20Tecnolog%C3%ADa%2F07%20agosto
1 Presentación "</t>
    </r>
    <r>
      <rPr>
        <i/>
        <sz val="9"/>
        <rFont val="Calibri"/>
        <family val="2"/>
        <scheme val="minor"/>
      </rPr>
      <t>Participación ciudadana - Sesión 2</t>
    </r>
    <r>
      <rPr>
        <sz val="9"/>
        <rFont val="Calibri"/>
        <family val="2"/>
        <scheme val="minor"/>
      </rPr>
      <t>" 
1 Listado de Asistencia Forms del 03/08/2021 "</t>
    </r>
    <r>
      <rPr>
        <i/>
        <sz val="9"/>
        <rFont val="Calibri"/>
        <family val="2"/>
        <scheme val="minor"/>
      </rPr>
      <t>Formulario de Asistencia Webinar Participación Ciudadana Sesión 2"  .
1</t>
    </r>
    <r>
      <rPr>
        <sz val="9"/>
        <rFont val="Calibri"/>
        <family val="2"/>
        <scheme val="minor"/>
      </rPr>
      <t xml:space="preserve"> Excel </t>
    </r>
    <r>
      <rPr>
        <i/>
        <sz val="9"/>
        <rFont val="Calibri"/>
        <family val="2"/>
        <scheme val="minor"/>
      </rPr>
      <t xml:space="preserve"> "Estructuración del evemto_Participación  ciudadana_Sesión 2"  </t>
    </r>
    <r>
      <rPr>
        <sz val="9"/>
        <rFont val="Calibri"/>
        <family val="2"/>
        <scheme val="minor"/>
      </rPr>
      <t xml:space="preserve">
1 Excel  "</t>
    </r>
    <r>
      <rPr>
        <i/>
        <sz val="9"/>
        <rFont val="Calibri"/>
        <family val="2"/>
        <scheme val="minor"/>
      </rPr>
      <t>Encuesta  Participación Ciudadana Sesión 2</t>
    </r>
    <r>
      <rPr>
        <sz val="9"/>
        <rFont val="Calibri"/>
        <family val="2"/>
        <scheme val="minor"/>
      </rPr>
      <t>"</t>
    </r>
  </si>
  <si>
    <t>Publicación de acciones  de Participación Ciudadana en la gestión institucional.</t>
  </si>
  <si>
    <t xml:space="preserve">Contribuír con el posicionamiento de la Cultura de la Participación Ciudadana, publicando acciones  de Participación del ICBF, en la divulgación de la información de interés para la ciudadania, como piezas graficas, transmisiones en vivo, etc </t>
  </si>
  <si>
    <t xml:space="preserve">Participación en la información </t>
  </si>
  <si>
    <t>Evaluación y control ciudadano</t>
  </si>
  <si>
    <t>Ciudadanía en general</t>
  </si>
  <si>
    <t xml:space="preserve">Oficina Asesora de Comunicaciones </t>
  </si>
  <si>
    <t xml:space="preserve">Publicaciones realizadas en Redes sociales o Página Web o Boletin interno  o correo masivo  </t>
  </si>
  <si>
    <t xml:space="preserve">Febrero </t>
  </si>
  <si>
    <t>El 22 de febrero se realiza transmisión publica por Facebook live para la ciudadanía sobre: Presentación del informe institucional ante la JEP de casos de niños, niñas y adolescentes víctimas de reclutamiento ilícito por parte de las FARC. https://www.facebook.com/ICBFColombia/videos/331466804947824/</t>
  </si>
  <si>
    <t>Publicaciones en redes sociales</t>
  </si>
  <si>
    <t>La oficina de comunicaciones reporta el avance en la meta de 1 actividad</t>
  </si>
  <si>
    <t>Se evidenció pantallazo del Facebook Live realizado el 22/02/2021 donde se presentó el informe del ICBF ante la JEP de casos de niños, niñas y adolescentes víctimas de reclutamiento ilícito por parte de las FARC.</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</si>
  <si>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3%2E%20Oficina%20Asesora%20de%20Comunicaciones%2F01%20enero%20febrero%2FParticipaci%C3%B3n%5F22%20de%20febrero%5F%20Facebook%2Ejpg&amp;parent=%2Fsites%2FMICROSITIOPLANANTICORRUPCINYDEATENCINALCIUDADANO2021%2FDocumentos%20compartidos%2FCOMPONENTE%206%2D%20PLAN%20DE%20PARTICIPACI%C3%93N%20CIUDADANA%2F3%2E%20Oficina%20Asesora%20de%20Comunicaciones%2F01%20enero%20febrero
</t>
    </r>
    <r>
      <rPr>
        <b/>
        <sz val="9"/>
        <rFont val="Calibri"/>
        <family val="2"/>
        <scheme val="minor"/>
      </rPr>
      <t xml:space="preserve">
</t>
    </r>
    <r>
      <rPr>
        <sz val="9"/>
        <rFont val="Calibri"/>
        <family val="2"/>
        <scheme val="minor"/>
      </rPr>
      <t>Pantallazo Facebook Live ICBF 22 de febrero de 2021.</t>
    </r>
  </si>
  <si>
    <t>Se publica post de participación ciudadana en facebook, el 23 de marzo Flive, evento en vivo con la participación de la ciudadanía de Nariño.
La Primera Dama, María Juliana Ruiz; la Directora del ICBF, Lina Arbeláez y la Consejera para la Niñez y Adolescencia, Carolina Salgado lo invitan a seguir este evento de cooperación de la Gran Alianza por la Nutrición, junto con Unicef y Fundación Mapfre, en contribución a la prevención de la desnutrición en Colombia.
https://fb.watch/4JUjCMgnrd/</t>
  </si>
  <si>
    <t>ciudadanía en general</t>
  </si>
  <si>
    <t xml:space="preserve">publicaciones de live en redes sociales </t>
  </si>
  <si>
    <t>Se evidenció soporte del Facebook Live realizado el 23/03/2021 sobre: Gran Alianza por la Nutrición - Nutrición en Cuerpo y Alma; que contó con la participación de la Primera Dama - María Juliana Ruiz; la Directora del ICBF - Lina Arbeláez y la Consejera para la Niñez y Adolescencia - Carolina Salgado, y la cooperación de la Gran Alianza por la Nutrición, Unicef y Fundación Mapfre.</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</si>
  <si>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3%2E%20Oficina%20Asesora%20de%20Comunicaciones%2F02%20marzo%2FFlive%5FParticipaci%C3%B3n%5F23%20de%20marzo%2Ejpg&amp;parent=%2Fsites%2FMICROSITIOPLANANTICORRUPCINYDEATENCINALCIUDADANO2021%2FDocumentos%20compartidos%2FCOMPONENTE%206%2D%20PLAN%20DE%20PARTICIPACI%C3%93N%20CIUDADANA%2F3%2E%20Oficina%20Asesora%20de%20Comunicaciones%2F02%20marzo
</t>
    </r>
    <r>
      <rPr>
        <b/>
        <sz val="9"/>
        <rFont val="Calibri"/>
        <family val="2"/>
        <scheme val="minor"/>
      </rPr>
      <t xml:space="preserve">
</t>
    </r>
    <r>
      <rPr>
        <sz val="9"/>
        <rFont val="Calibri"/>
        <family val="2"/>
        <scheme val="minor"/>
      </rPr>
      <t>Pantallazo Facebook Live ICBF 23 de marzo de 2021.</t>
    </r>
  </si>
  <si>
    <t>El 22 de abril se publica Facebook live de participación, teniendo experiencias de los ciudadanos sobre: Un espacio de intercambio de experiencias institucionales y desafíos para la garantía del bienestar integral de la niñez colombiana. Participan la primera dama, María Juliana Ruiz, la consejera Carolina Salgado, la Dir. del ICBF, Lina Arbeláez, la Dir. de Prosperidad Social y los Ministros de Educación Nacional, Cultura y Trabajo.
#ElPaísDeLaNiñez https://fb.watch/5hqgdBEzdV/</t>
  </si>
  <si>
    <t xml:space="preserve">Ciudadanía en general </t>
  </si>
  <si>
    <t xml:space="preserve">Publicaciones en rede socieles </t>
  </si>
  <si>
    <r>
      <t>Se evidenció soporte del Facebook Live realizado el 22/04/2021 sobre: Cumbre Nacional Construyendo el País de la Niñez el cual fue un espacio de intercambio de experiencias institucionales y desafíos para la garantía del bienestar integral de la niñez colombiana. Participan la Primera Dama - María Juliana Ruiz, la consejera Carolina Salgado, la Dir. del ICBF - Lina Arbeláez, la Dir. de Prosperidad Social y los Ministros de Educación Nacional, Cultura y Trabajo</t>
    </r>
    <r>
      <rPr>
        <i/>
        <sz val="9"/>
        <rFont val="Calibri"/>
        <family val="2"/>
        <scheme val="minor"/>
      </rPr>
      <t>.</t>
    </r>
  </si>
  <si>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3%2E%20Oficina%20Asesora%20de%20Comunicaciones%2F03%20abril%2FParticipaci%C3%B3n%5FFacebook%5F22%20de%20abril%2Ejpg&amp;parent=%2Fsites%2FMICROSITIOPLANANTICORRUPCINYDEATENCINALCIUDADANO2021%2FDocumentos%20compartidos%2FCOMPONENTE%206%2D%20PLAN%20DE%20PARTICIPACI%C3%93N%20CIUDADANA%2F3%2E%20Oficina%20Asesora%20de%20Comunicaciones%2F03%20abril
</t>
    </r>
    <r>
      <rPr>
        <b/>
        <sz val="9"/>
        <rFont val="Calibri"/>
        <family val="2"/>
        <scheme val="minor"/>
      </rPr>
      <t xml:space="preserve">
</t>
    </r>
    <r>
      <rPr>
        <sz val="9"/>
        <rFont val="Calibri"/>
        <family val="2"/>
        <scheme val="minor"/>
      </rPr>
      <t>Pantallazo Facebook Live ICBF 22 de abril de 2021.</t>
    </r>
  </si>
  <si>
    <t>El 24 de mayo se publica post de participación ciudadana sobre: Con más de 88 Mesas de Escucha Activa en 20 departamentos, avanza #PactoColombiaConLasJuventudes “Sus voces son escuchadas para dar soluciones a sus necesidades. El diálogo sigue avanzando y todos los jóvenes pueden participar” @linaarbelaez   #ElPactoAvanza https://twitter.com+/ICBFColombia/status/1396913820610727941</t>
  </si>
  <si>
    <t>Publicación en Redes Sociales</t>
  </si>
  <si>
    <r>
      <t>Se evidenció soporte de Twitter del 24/05/2021 donde la Directora del ICBF - Lina Arbeláez informa: "</t>
    </r>
    <r>
      <rPr>
        <i/>
        <sz val="9"/>
        <rFont val="Calibri"/>
        <family val="2"/>
        <scheme val="minor"/>
      </rPr>
      <t>Con más de 88 Mesas de Escucha Activa en 20 deptos,  avanza #PactoColombiaConLasJuventudes “Sus voces son escuchadas para dar soluciones a sus necesidades. El diálogo sigue avanzando y todos los jóvenes pueden participar</t>
    </r>
    <r>
      <rPr>
        <sz val="9"/>
        <rFont val="Calibri"/>
        <family val="2"/>
        <scheme val="minor"/>
      </rPr>
      <t>”.</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</si>
  <si>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3%2E%20Oficina%20Asesora%20de%20Comunicaciones%2F04%20mayo
</t>
    </r>
    <r>
      <rPr>
        <b/>
        <sz val="9"/>
        <rFont val="Calibri"/>
        <family val="2"/>
        <scheme val="minor"/>
      </rPr>
      <t xml:space="preserve">
</t>
    </r>
    <r>
      <rPr>
        <sz val="9"/>
        <rFont val="Calibri"/>
        <family val="2"/>
        <scheme val="minor"/>
      </rPr>
      <t>Pantallazo Twitter "</t>
    </r>
    <r>
      <rPr>
        <i/>
        <sz val="9"/>
        <rFont val="Calibri"/>
        <family val="2"/>
        <scheme val="minor"/>
      </rPr>
      <t>Participación Ciudadana_24 de mayo_twitter</t>
    </r>
    <r>
      <rPr>
        <sz val="9"/>
        <rFont val="Calibri"/>
        <family val="2"/>
        <scheme val="minor"/>
      </rPr>
      <t>".</t>
    </r>
  </si>
  <si>
    <t>No se requirió para el período de junio</t>
  </si>
  <si>
    <r>
      <t>La Oficina Asesora de Comunicaciones informó: "</t>
    </r>
    <r>
      <rPr>
        <i/>
        <sz val="9"/>
        <rFont val="Calibri"/>
        <family val="2"/>
        <scheme val="minor"/>
      </rPr>
      <t>No se requirió para el período de junio</t>
    </r>
    <r>
      <rPr>
        <sz val="9"/>
        <rFont val="Calibri"/>
        <family val="2"/>
        <scheme val="minor"/>
      </rPr>
      <t>"</t>
    </r>
  </si>
  <si>
    <t>No se requirió para el el periodo de julio</t>
  </si>
  <si>
    <r>
      <t>La Oficina Asesora de Comunicaciones informó: "</t>
    </r>
    <r>
      <rPr>
        <i/>
        <sz val="9"/>
        <rFont val="Calibri"/>
        <family val="2"/>
        <scheme val="minor"/>
      </rPr>
      <t>No se requirió para el período de julio</t>
    </r>
    <r>
      <rPr>
        <sz val="9"/>
        <rFont val="Calibri"/>
        <family val="2"/>
        <scheme val="minor"/>
      </rPr>
      <t>"</t>
    </r>
  </si>
  <si>
    <t>Actividad finalizada con exito</t>
  </si>
  <si>
    <t>Actividad finalizada con exito 100%</t>
  </si>
  <si>
    <t xml:space="preserve">Actividad finalizada con exito </t>
  </si>
  <si>
    <r>
      <t>La Oficina Asesora de Comunicaciones informó: "</t>
    </r>
    <r>
      <rPr>
        <i/>
        <sz val="9"/>
        <rFont val="Calibri"/>
        <family val="2"/>
        <scheme val="minor"/>
      </rPr>
      <t>Actividad finalizada con éxito</t>
    </r>
    <r>
      <rPr>
        <sz val="9"/>
        <rFont val="Calibri"/>
        <family val="2"/>
        <scheme val="minor"/>
      </rPr>
      <t>"</t>
    </r>
  </si>
  <si>
    <t>Estrategia de Compras Locales</t>
  </si>
  <si>
    <t xml:space="preserve">La Estrategia de Compras Locales busca apoyar el desarrollo y emprendimiento productivo de las familias y de las comunidades locales, propiciando espacios de encuentro entre los operadores ICBF y los productores locales, estableciendo relaciones comerciales voluntarias de mutuo beneficio.
La estrategia está dirigida principalmente a los pequeños productores agropecuarios y a las industrias que procesan materias primas de origen agropecuario, que contribuyen a la seguridad alimentaria y nutricional, así como al fortalecimiento de las economías locales de Colombia.
Las relaciones con los productores locales se establecen por parte de los operadores de los diferentes programas del ICBF, gracias a la identificación y convocatoria que realizan los Entes Territoriales, agremiaciones y otras entidades de carácter nacional, para realizar ruedas de negocios en los diferentes departamentos del país. </t>
  </si>
  <si>
    <t>Ejecución o Implementación Participativa</t>
  </si>
  <si>
    <t xml:space="preserve">Organizaciones y Asociaciones Productoras
Operadores de Programas Institucionales
Entidades Gubernamentales del nivel Nacional 
Entidades Gubernamentales del nivel Territorial </t>
  </si>
  <si>
    <t>Número de encuentros de compras locales realizados</t>
  </si>
  <si>
    <t>Según el cronograma de trabajo de la Mesa Técnica Nacional de Compras Públicas, definido en el mes de enero de 2021</t>
  </si>
  <si>
    <t>El 10 de febrero se realizó la primera reunión con Entidades del nivel nacional, con el objetivo de presentar el plan de acción para la vigencia 2021, definiendo los departamentos donde se llevarán a cabo los encuentros de compras locales.</t>
  </si>
  <si>
    <r>
      <t>Se evidenció acta de reunión del 10/02/2021, con asunto y objetivo: "</t>
    </r>
    <r>
      <rPr>
        <i/>
        <sz val="9"/>
        <rFont val="Calibri"/>
        <family val="2"/>
        <scheme val="minor"/>
      </rPr>
      <t xml:space="preserve">Presentar el plan de acción  2021, que permita el ajuste a la implementación de circuitos cortos de comercialización (compras publicas locales , mercados campesinos)" </t>
    </r>
    <r>
      <rPr>
        <sz val="9"/>
        <rFont val="Calibri"/>
        <family val="2"/>
        <scheme val="minor"/>
      </rPr>
      <t xml:space="preserve">donde participaron representantes de: Ministerio de Agricultura, Ejercito Nacional, Ministerio del Trabajo, ICBF, Agencia de Renovación del Territorio, entre otros. </t>
    </r>
  </si>
  <si>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01%20enero%20febrero
Acta de Reunión del 10/02/2021. </t>
  </si>
  <si>
    <t>Los días 9 y 11 de marzo, se realizaron capacitaciones virtuales con el objetivo de fortalecer las capacidades técnicas de las entidades del orden nacional y territorial, para la implementación de las compras públicas locales y mercados campesinos a nivel nacional. 
Los días 23, 24, 25 y 26 de marzo se realizaron capacitaciones a nivel nacional, a productores y operadores, con el objetivo de fortalecer temas técnicos en el marco de las compras públicas locales de alimentos, en coordinación cn las diferentes Entidades del nivel nacional.</t>
  </si>
  <si>
    <t xml:space="preserve">Se evidenciaron Invitaciones a las Jornadas de “COMPRAS PÚBLICAS LOCALESY MERCADOS CAMPESINOS” realizadas los días 09/03/2021, 11/03/2021, 23/03/2021, 24/03/2021, 25/03/2021 y 26/03/2021 en donde participaron representantes de entidades del orden nacional y local de lo departamentos: Huila, Santander, Cundinamarca, Antioquia, Sucre, Quindío, Cauca, Boyacá, Nariño, Tolima, Arauca, Cauca, Casanare, Valle del Cauca, Putumayo, Cesar, Guaviare, Norte de Santander, Magdalena, Bolívar, Cartagena y Manizales,  y de ciudades como: Mitú, Barranquilla, Bogotá y Sincelejo, así como representantes de Entidades de Administración de Servicios -EAS.
Estas reuniones se realizan como preparación para los Encuentros de Compras Locales. </t>
  </si>
  <si>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02%20marzo
Invitación “COMPRAS PÚBLICAS LOCALES Y MERCADOS CAMPESINOS” a realizarse los días 09, 11, 23, 24, 25, 26 de marzo. 
Listado de Asistencia Forms del 09/03/2021. 
Listado de Asistencia Forms del 11/03/2021. 
Invitación “COMPRAS PÚBLICAS LOCALES Y MERCADOS CAMPESINOS”: JORNADAS DE PEDAGOGIA INSTITUCIONAL EN LOS TERRITORIOS23, 24, 25 y 26 DE MARZO DE 2021.
Listado de Asistencia Forms del 23/03/2021. 
Listado de Asistencia Forms del 24/03/2021. 
Listado de Asistencia Forms del 25/03/2021.
Listado de Asistencia Forms del 26/03/2021. </t>
  </si>
  <si>
    <t>Durante el mes de abril se realizaron foros de fortalecimiento de capacidades técnicas en los circuitos cortos de comercialización, como preparación para las ruedas de negocios, en cada uno de los departamentos seleccionados para la vigencia 2021:
- Huila: Abril 16 de 2021
- Cauca: Abril 20 y 29 de 2021
- Córdoba: Abril 21 de 2021
- La Guajira: Abril 22 de 2021
- Guaviare: Abril 23 de 2021
- Valle: Abril 27 de 2021
- Caquetá: Abril 27 de 2021
- Magdalena: Abril 28 de 2021
- Cesar: Abril 29 de 2021
- Chocó: Abril 30 de 2021</t>
  </si>
  <si>
    <t>Se evidenciaron soportes de invitación y realización (listados de asistencia) del  FORO DE CIRCUITOS CORTOS DE COMERCIALIZACIÓN - Una Estrategia de Reactivación Económica en los departamentos de: Huila, Cauca, Córdoba, La Guajira, Guaviare, Valle del Cauca, Caquetá, Magdalena, Cesar y Chocó; como preparación para las ruedas de negocios a realizarse en la vigencia 2021.</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</si>
  <si>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03%20abril
Invitación FORO DE CIRCUITOS CORTOS DE COMERCIALIZACIÓN - Una Estrategia de Reactivación Económica - Huila. Fecha: 16 de abril de 2021. 
Listado de Asistencia Forms del 16/04/2021. 
Invitación FORO DE CIRCUITOS CORTOS DE COMERCIALIZACIÓN - Una Estrategia de Reactivación Económica - Cauca. Fecha: 20 de abril de 2021. 
Listado de Asistencia Forms del 20/04/2021. 
Invitación SOCIALIZACIÓN Y PREPARACIÓN IV FASE: ENCUENTRO DE COMPRAS PUBLICAS LOCALES EN CAUCA 2021. Fecha: 29/04/2021.
Listado de Asistencia Forms del 29/04/2021.
Invitación FORO DE CIRCUITOS CORTOS DE COMERCIALIZACIÓN - Una Estrategia de Reactivación Económica - Córdoba. Fecha: 21 de abril de 2021. 
Listado de Asistencia Forms del 21/04/2021. 
Invitación FORO DE CIRCUITOS CORTOS DE COMERCIALIZACIÓN - Una Estrategia de Reactivación Económica - La Guajira. Fecha: 22 de abril de 2021. 
Listado de Asistencia Forms del 22/04/2021. 
Invitación FORO DE CIRCUITOS CORTOS DE COMERCIALIZACIÓN - Una Estrategia de Reactivación Económica - Guaviare. Fecha: 23 de abril de 2021. 
Listado de Asistencia Forms del 23/04/2021.</t>
    </r>
    <r>
      <rPr>
        <sz val="9"/>
        <color rgb="FFFF0000"/>
        <rFont val="Calibri"/>
        <family val="2"/>
        <scheme val="minor"/>
      </rPr>
      <t xml:space="preserve">
</t>
    </r>
    <r>
      <rPr>
        <sz val="9"/>
        <rFont val="Calibri"/>
        <family val="2"/>
        <scheme val="minor"/>
      </rPr>
      <t>Invitación FORO DE CIRCUITOS CORTOS DE COMERCIALIZACIÓN - Una Estrategia de Reactivación Económica - Valle del Cauca. Fecha: 27 de abril de 2021. 
Listado de Asistencia Forms del 27/04/2021. 
Invitación FORO DE CIRCUITOS CORTOS DE COMERCIALIZACIÓN - Una Estrategia de Reactivación Económica - Caquetá. Fecha: 27 de abril de 2021. 
Listado de Asistencia Forms del 27/04/2021. 
Invitación FORO DE CIRCUITOS CORTOS DE COMERCIALIZACIÓN - Una Estrategia de Reactivación Económica - Magdalena. Fecha: 28 de abril de 2021. 
Listado de Asistencia Forms del 28/04/2021. 
Invitación FORO DE CIRCUITOS CORTOS DE COMERCIALIZACIÓN - Una Estrategia de Reactivación Económica - Cesar. Fecha: 29 de abril de 2021. 
Listado de Asistencia Forms del 29/04/2021. 
Invitación FORO DE CIRCUITOS CORTOS DE COMERCIALIZACIÓN - Una Estrategia de Reactivación Económica - Chocó. Fecha: 30 de abril de 2021. 
Listado de Asistencia Forms del 30/04/2021.</t>
    </r>
  </si>
  <si>
    <t>El 14 de mayo se realizó un encuentro de compras locales virtual con operadores y productores del departamento del Cauca.
El 21 de mayo se realizó un encuentro de compras locales virtual con operadores y productores del departamento de Córdoba.
El 26 de mayo se realizó un encuentro de compras locales virtual con operadores y productores del departamento del Guaviare.</t>
  </si>
  <si>
    <t>Organizaciones y Asociaciones Productoras
Operadores de Programas Institucionales
Entidades del Nivel Nacional (ICBF, ADR, Min Agricultura, Min. Educación, Cámara de Comercio, UAOS, INVIMA, FAO, UNODC, Ejército Nacional y Entidades Territoriales (Gobernaciones, Alcaldías, Secretarías de Agricultura y Educación)</t>
  </si>
  <si>
    <t xml:space="preserve">
54
25
71
</t>
  </si>
  <si>
    <t>1. Ficha Técnica de Invitación
2. Acuerdos Protocolarios
3. Listados de Asistencia ICBF -Exel Forms
4. Registro Fotográfico - Microsoft Teams</t>
  </si>
  <si>
    <r>
      <t>Se evidenciaron soportes de la realización de la</t>
    </r>
    <r>
      <rPr>
        <i/>
        <sz val="9"/>
        <rFont val="Calibri"/>
        <family val="2"/>
        <scheme val="minor"/>
      </rPr>
      <t xml:space="preserve"> "Estrategia Nacional de Compras Públicas Locales" </t>
    </r>
    <r>
      <rPr>
        <sz val="9"/>
        <rFont val="Calibri"/>
        <family val="2"/>
        <scheme val="minor"/>
      </rPr>
      <t>en Cauca (14/05/2021), Córdoba (21/05/2021) y Guaviare (26/05/2021)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listados de asistencia y registros fotográficos.</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</si>
  <si>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04%20mayo%2F1%20Encuentro%20Cauca
</t>
    </r>
    <r>
      <rPr>
        <b/>
        <sz val="9"/>
        <rFont val="Calibri"/>
        <family val="2"/>
        <scheme val="minor"/>
      </rPr>
      <t xml:space="preserve">
Cauca:
</t>
    </r>
    <r>
      <rPr>
        <sz val="9"/>
        <rFont val="Calibri"/>
        <family val="2"/>
        <scheme val="minor"/>
      </rPr>
      <t>8 Pdf: "</t>
    </r>
    <r>
      <rPr>
        <i/>
        <sz val="9"/>
        <rFont val="Calibri"/>
        <family val="2"/>
        <scheme val="minor"/>
      </rPr>
      <t>1  IFCHA TÉCNICA DE INVITACIÓN RUEDA CAUCA 14 DE MAYO 2021</t>
    </r>
    <r>
      <rPr>
        <sz val="9"/>
        <rFont val="Calibri"/>
        <family val="2"/>
        <scheme val="minor"/>
      </rPr>
      <t>", "</t>
    </r>
    <r>
      <rPr>
        <i/>
        <sz val="9"/>
        <rFont val="Calibri"/>
        <family val="2"/>
        <scheme val="minor"/>
      </rPr>
      <t>2 ACUERDO CABILDO INDIGENA LOPEZ Y AMALAKA (1)</t>
    </r>
    <r>
      <rPr>
        <sz val="9"/>
        <rFont val="Calibri"/>
        <family val="2"/>
        <scheme val="minor"/>
      </rPr>
      <t>, "</t>
    </r>
    <r>
      <rPr>
        <i/>
        <sz val="9"/>
        <rFont val="Calibri"/>
        <family val="2"/>
        <scheme val="minor"/>
      </rPr>
      <t>3 ACUERDO APF CARLOS ALBERTO DUZMAN - CABILDO INDIGENA LOPEZ ADENTRO</t>
    </r>
    <r>
      <rPr>
        <sz val="9"/>
        <rFont val="Calibri"/>
        <family val="2"/>
        <scheme val="minor"/>
      </rPr>
      <t>", "</t>
    </r>
    <r>
      <rPr>
        <i/>
        <sz val="9"/>
        <rFont val="Calibri"/>
        <family val="2"/>
        <scheme val="minor"/>
      </rPr>
      <t>4ACUERDO Comercial HI PABLO SEXTO - CORPODIT</t>
    </r>
    <r>
      <rPr>
        <sz val="9"/>
        <rFont val="Calibri"/>
        <family val="2"/>
        <scheme val="minor"/>
      </rPr>
      <t>", "</t>
    </r>
    <r>
      <rPr>
        <i/>
        <sz val="9"/>
        <rFont val="Calibri"/>
        <family val="2"/>
        <scheme val="minor"/>
      </rPr>
      <t>5 ACUERDO COMERCIAL PAE ASIPCOM-COASOTEC</t>
    </r>
    <r>
      <rPr>
        <sz val="9"/>
        <rFont val="Calibri"/>
        <family val="2"/>
        <scheme val="minor"/>
      </rPr>
      <t>", "</t>
    </r>
    <r>
      <rPr>
        <i/>
        <sz val="9"/>
        <rFont val="Calibri"/>
        <family val="2"/>
        <scheme val="minor"/>
      </rPr>
      <t>6 ACUERDO PAE POPAYÁN ASIPCOM- COASOTEC Y OTROS</t>
    </r>
    <r>
      <rPr>
        <sz val="9"/>
        <rFont val="Calibri"/>
        <family val="2"/>
        <scheme val="minor"/>
      </rPr>
      <t>" y "</t>
    </r>
    <r>
      <rPr>
        <i/>
        <sz val="9"/>
        <rFont val="Calibri"/>
        <family val="2"/>
        <scheme val="minor"/>
      </rPr>
      <t>8 Registro fotográfico - Rueda Cauca mayo 14 de 2021</t>
    </r>
    <r>
      <rPr>
        <sz val="9"/>
        <rFont val="Calibri"/>
        <family val="2"/>
        <scheme val="minor"/>
      </rPr>
      <t xml:space="preserve">".
1 Listado de asistencia forms del 21 /05/2021 "7 </t>
    </r>
    <r>
      <rPr>
        <i/>
        <sz val="9"/>
        <rFont val="Calibri"/>
        <family val="2"/>
        <scheme val="minor"/>
      </rPr>
      <t>AsistenciaICBF_Encuentro_Cauca mayo 14".</t>
    </r>
    <r>
      <rPr>
        <sz val="9"/>
        <rFont val="Calibri"/>
        <family val="2"/>
        <scheme val="minor"/>
      </rPr>
      <t xml:space="preserve">
</t>
    </r>
    <r>
      <rPr>
        <b/>
        <sz val="9"/>
        <rFont val="Calibri"/>
        <family val="2"/>
        <scheme val="minor"/>
      </rPr>
      <t>Córdoba:</t>
    </r>
    <r>
      <rPr>
        <sz val="9"/>
        <rFont val="Calibri"/>
        <family val="2"/>
        <scheme val="minor"/>
      </rPr>
      <t xml:space="preserve">
7 Pdf: "</t>
    </r>
    <r>
      <rPr>
        <i/>
        <sz val="9"/>
        <rFont val="Calibri"/>
        <family val="2"/>
        <scheme val="minor"/>
      </rPr>
      <t>1  FICHA TÉCNICA DE INVITACIÓN RUEDA CÓRDOBA 21 DE MAYO 2021</t>
    </r>
    <r>
      <rPr>
        <sz val="9"/>
        <rFont val="Calibri"/>
        <family val="2"/>
        <scheme val="minor"/>
      </rPr>
      <t>", "</t>
    </r>
    <r>
      <rPr>
        <i/>
        <sz val="9"/>
        <rFont val="Calibri"/>
        <family val="2"/>
        <scheme val="minor"/>
      </rPr>
      <t>2. Acuerdo Fuerzas Militares_Huevos_Aso Agricultores</t>
    </r>
    <r>
      <rPr>
        <sz val="9"/>
        <rFont val="Calibri"/>
        <family val="2"/>
        <scheme val="minor"/>
      </rPr>
      <t>", "</t>
    </r>
    <r>
      <rPr>
        <i/>
        <sz val="9"/>
        <rFont val="Calibri"/>
        <family val="2"/>
        <scheme val="minor"/>
      </rPr>
      <t>3. Acuerdo huevo-FRUTOZ-AAGORSTAN</t>
    </r>
    <r>
      <rPr>
        <sz val="9"/>
        <rFont val="Calibri"/>
        <family val="2"/>
        <scheme val="minor"/>
      </rPr>
      <t>", "</t>
    </r>
    <r>
      <rPr>
        <i/>
        <sz val="9"/>
        <rFont val="Calibri"/>
        <family val="2"/>
        <scheme val="minor"/>
      </rPr>
      <t>4. ACUERDO AFROBERRUGAS CODELAC</t>
    </r>
    <r>
      <rPr>
        <sz val="9"/>
        <rFont val="Calibri"/>
        <family val="2"/>
        <scheme val="minor"/>
      </rPr>
      <t>", "</t>
    </r>
    <r>
      <rPr>
        <i/>
        <sz val="9"/>
        <rFont val="Calibri"/>
        <family val="2"/>
        <scheme val="minor"/>
      </rPr>
      <t>5. Acuerdo Gobernación Sahagún ARROZ</t>
    </r>
    <r>
      <rPr>
        <sz val="9"/>
        <rFont val="Calibri"/>
        <family val="2"/>
        <scheme val="minor"/>
      </rPr>
      <t>", "</t>
    </r>
    <r>
      <rPr>
        <i/>
        <sz val="9"/>
        <rFont val="Calibri"/>
        <family val="2"/>
        <scheme val="minor"/>
      </rPr>
      <t>Acuerdo Fuerzas Militares_Yuca_luisEdusrtdoFabra</t>
    </r>
    <r>
      <rPr>
        <sz val="9"/>
        <rFont val="Calibri"/>
        <family val="2"/>
        <scheme val="minor"/>
      </rPr>
      <t>" y "</t>
    </r>
    <r>
      <rPr>
        <i/>
        <sz val="9"/>
        <rFont val="Calibri"/>
        <family val="2"/>
        <scheme val="minor"/>
      </rPr>
      <t>8 Registro Fotográfico -Rueda Córdoba - mato 21 de 2021</t>
    </r>
    <r>
      <rPr>
        <sz val="9"/>
        <rFont val="Calibri"/>
        <family val="2"/>
        <scheme val="minor"/>
      </rPr>
      <t>".
1 Listado de asistencia forms del 21 /05/2021 "</t>
    </r>
    <r>
      <rPr>
        <i/>
        <sz val="9"/>
        <rFont val="Calibri"/>
        <family val="2"/>
        <scheme val="minor"/>
      </rPr>
      <t>7 AsistenciaICBF_Encuentro_Cauca mayo 21</t>
    </r>
    <r>
      <rPr>
        <sz val="9"/>
        <rFont val="Calibri"/>
        <family val="2"/>
        <scheme val="minor"/>
      </rPr>
      <t xml:space="preserve">".
</t>
    </r>
    <r>
      <rPr>
        <b/>
        <sz val="9"/>
        <rFont val="Calibri"/>
        <family val="2"/>
        <scheme val="minor"/>
      </rPr>
      <t>Guaviare:</t>
    </r>
    <r>
      <rPr>
        <sz val="9"/>
        <rFont val="Calibri"/>
        <family val="2"/>
        <scheme val="minor"/>
      </rPr>
      <t xml:space="preserve">
8 Pdf: "</t>
    </r>
    <r>
      <rPr>
        <i/>
        <sz val="9"/>
        <rFont val="Calibri"/>
        <family val="2"/>
        <scheme val="minor"/>
      </rPr>
      <t>1  FICHA TÉCNICA DE INVITACIÓN RUEDA GUAVIRE 26 DE MAYO 2021</t>
    </r>
    <r>
      <rPr>
        <sz val="9"/>
        <rFont val="Calibri"/>
        <family val="2"/>
        <scheme val="minor"/>
      </rPr>
      <t>", "</t>
    </r>
    <r>
      <rPr>
        <i/>
        <sz val="9"/>
        <rFont val="Calibri"/>
        <family val="2"/>
        <scheme val="minor"/>
      </rPr>
      <t>2 ACUERDO  CORMADES-ASOFRIMETA</t>
    </r>
    <r>
      <rPr>
        <sz val="9"/>
        <rFont val="Calibri"/>
        <family val="2"/>
        <scheme val="minor"/>
      </rPr>
      <t>", "</t>
    </r>
    <r>
      <rPr>
        <i/>
        <sz val="9"/>
        <rFont val="Calibri"/>
        <family val="2"/>
        <scheme val="minor"/>
      </rPr>
      <t>3 ACUERDO CORMADES-COONFASOL</t>
    </r>
    <r>
      <rPr>
        <sz val="9"/>
        <rFont val="Calibri"/>
        <family val="2"/>
        <scheme val="minor"/>
      </rPr>
      <t>", "</t>
    </r>
    <r>
      <rPr>
        <i/>
        <sz val="9"/>
        <rFont val="Calibri"/>
        <family val="2"/>
        <scheme val="minor"/>
      </rPr>
      <t xml:space="preserve">4. ACUERDO CORMADES COMERCIALIZADORA DEL LLANO,", </t>
    </r>
    <r>
      <rPr>
        <sz val="9"/>
        <rFont val="Calibri"/>
        <family val="2"/>
        <scheme val="minor"/>
      </rPr>
      <t>"</t>
    </r>
    <r>
      <rPr>
        <i/>
        <sz val="9"/>
        <rFont val="Calibri"/>
        <family val="2"/>
        <scheme val="minor"/>
      </rPr>
      <t>5 ACUERDO  FUNDACIÓN BIENESTAR- COMERCIALIZADORA DEL LLANO</t>
    </r>
    <r>
      <rPr>
        <sz val="9"/>
        <rFont val="Calibri"/>
        <family val="2"/>
        <scheme val="minor"/>
      </rPr>
      <t>", ", "</t>
    </r>
    <r>
      <rPr>
        <i/>
        <sz val="9"/>
        <rFont val="Calibri"/>
        <family val="2"/>
        <scheme val="minor"/>
      </rPr>
      <t>6 ACUERDO FUNDACIÓN BIENESTAR-COOMFASOL Huevos</t>
    </r>
    <r>
      <rPr>
        <sz val="9"/>
        <rFont val="Calibri"/>
        <family val="2"/>
        <scheme val="minor"/>
      </rPr>
      <t xml:space="preserve">" y </t>
    </r>
    <r>
      <rPr>
        <i/>
        <sz val="9"/>
        <rFont val="Calibri"/>
        <family val="2"/>
        <scheme val="minor"/>
      </rPr>
      <t>"8 Registro Fotográfico Rueda Guaviare mayo 26 de 2021</t>
    </r>
    <r>
      <rPr>
        <sz val="9"/>
        <rFont val="Calibri"/>
        <family val="2"/>
        <scheme val="minor"/>
      </rPr>
      <t>" y "</t>
    </r>
    <r>
      <rPr>
        <i/>
        <sz val="9"/>
        <rFont val="Calibri"/>
        <family val="2"/>
        <scheme val="minor"/>
      </rPr>
      <t>9 Registro Fotográfico Rueda Guaviare mayo 26 de 2021</t>
    </r>
    <r>
      <rPr>
        <sz val="9"/>
        <rFont val="Calibri"/>
        <family val="2"/>
        <scheme val="minor"/>
      </rPr>
      <t>".
1 Listado de asistencia forms del 21 /05/2021 "</t>
    </r>
    <r>
      <rPr>
        <i/>
        <sz val="9"/>
        <rFont val="Calibri"/>
        <family val="2"/>
        <scheme val="minor"/>
      </rPr>
      <t>7 AsistenciaICBF_Encuentro_Cauca mayo 26</t>
    </r>
    <r>
      <rPr>
        <sz val="9"/>
        <rFont val="Calibri"/>
        <family val="2"/>
        <scheme val="minor"/>
      </rPr>
      <t>".</t>
    </r>
  </si>
  <si>
    <t>El 11 de junio se realizó un encuentro de compras locales virtual con operadores y productores del departamento del Cesar.
El 25 de junio se realizó un encuentro de compras locales virtual con operadores y productores del departamento de La Guajira.</t>
  </si>
  <si>
    <t>Organizaciones y Asociaciones Productoras
Operadores de Programas Institucionales
Entidades del Nivel Nacional (ICBF, ADR, Min Agricultura, Min. Educación, Cámara de Comercio, UAOS, INVIMA, FAO, UNODC, Ejército Nacional y Entidades Territoriales (Gobernaciones, Alcaldías, Secretarías de Agricultura y Educación)</t>
  </si>
  <si>
    <t xml:space="preserve">
20
63
45</t>
  </si>
  <si>
    <t>Ficha Técnica de Invitación
Acuerdos Protocolarios
Listados de Asistencia ICBF - Exel Forms
Registro Fotográfico - Microsoft Teams</t>
  </si>
  <si>
    <t>Se evidenciaron soportes de la realización de la "Estrategia Nacional de Compras Públicas Locales" en Cesar (11/06/2021) y La Guajira (25/06/2021)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 de asistencia y registros fotográficos.</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</si>
  <si>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05%20junio%2F2%20Encuentro%20La%20Guajira
</t>
    </r>
    <r>
      <rPr>
        <b/>
        <sz val="9"/>
        <rFont val="Calibri"/>
        <family val="2"/>
        <scheme val="minor"/>
      </rPr>
      <t xml:space="preserve">
Cesar
</t>
    </r>
    <r>
      <rPr>
        <sz val="9"/>
        <rFont val="Calibri"/>
        <family val="2"/>
        <scheme val="minor"/>
      </rPr>
      <t xml:space="preserve">8 Pdf: "1  FICHA TÉCNICA DE INVITACIÓN RUEDA CESAR 11 DE JUNIO DE 20211", "2 ACUERDO APSEFACOM  - Agroavicola Belén" , "3 ACUERDO APSEFACOM - ARROCERA MOLIAR", "4 ACEURDO Fundación proyecto Nuevo FRESKALECHE", " 5 Acuerdo Fundación proyecto Nuevo FRESKALECHE", "6 ACUERDO Fundación Proyecto Nuevo - ARROCERA  MOLIAR" y "7 ACUERDO Fundación Proyecto Nuevo - ASO. CAMPOS PERIJA" y "9 Evidencias Rueda Cesar".
1 Listado de asistencia forms del 11/06/2021 "8 Listado de Asistencia CESAR 2021."
</t>
    </r>
    <r>
      <rPr>
        <b/>
        <sz val="9"/>
        <rFont val="Calibri"/>
        <family val="2"/>
        <scheme val="minor"/>
      </rPr>
      <t>La Guajira:</t>
    </r>
    <r>
      <rPr>
        <sz val="9"/>
        <rFont val="Calibri"/>
        <family val="2"/>
        <scheme val="minor"/>
      </rPr>
      <t xml:space="preserve">
8 Pdf: "</t>
    </r>
    <r>
      <rPr>
        <i/>
        <sz val="9"/>
        <rFont val="Calibri"/>
        <family val="2"/>
        <scheme val="minor"/>
      </rPr>
      <t>1.  FICHA TÉCNICA DE INVITACIÓN RUEDA GUAJIERA 25 DE JUNIO DE 20211</t>
    </r>
    <r>
      <rPr>
        <sz val="9"/>
        <rFont val="Calibri"/>
        <family val="2"/>
        <scheme val="minor"/>
      </rPr>
      <t>", "</t>
    </r>
    <r>
      <rPr>
        <i/>
        <sz val="9"/>
        <rFont val="Calibri"/>
        <family val="2"/>
        <scheme val="minor"/>
      </rPr>
      <t>2. NU3-DJCARIBEASAS</t>
    </r>
    <r>
      <rPr>
        <sz val="9"/>
        <rFont val="Calibri"/>
        <family val="2"/>
        <scheme val="minor"/>
      </rPr>
      <t>", "</t>
    </r>
    <r>
      <rPr>
        <i/>
        <sz val="9"/>
        <rFont val="Calibri"/>
        <family val="2"/>
        <scheme val="minor"/>
      </rPr>
      <t>3. ACUERDO NU3-LOSFERNANDEZ</t>
    </r>
    <r>
      <rPr>
        <sz val="9"/>
        <rFont val="Calibri"/>
        <family val="2"/>
        <scheme val="minor"/>
      </rPr>
      <t>", "</t>
    </r>
    <r>
      <rPr>
        <i/>
        <sz val="9"/>
        <rFont val="Calibri"/>
        <family val="2"/>
        <scheme val="minor"/>
      </rPr>
      <t>4. ACEURDO NU3- SANLUIS</t>
    </r>
    <r>
      <rPr>
        <sz val="9"/>
        <rFont val="Calibri"/>
        <family val="2"/>
        <scheme val="minor"/>
      </rPr>
      <t>", "</t>
    </r>
    <r>
      <rPr>
        <i/>
        <sz val="9"/>
        <rFont val="Calibri"/>
        <family val="2"/>
        <scheme val="minor"/>
      </rPr>
      <t>5. Acuerdo Baylor College - Avícola San Luis - Huevos</t>
    </r>
    <r>
      <rPr>
        <sz val="9"/>
        <rFont val="Calibri"/>
        <family val="2"/>
        <scheme val="minor"/>
      </rPr>
      <t>" y "</t>
    </r>
    <r>
      <rPr>
        <i/>
        <sz val="9"/>
        <rFont val="Calibri"/>
        <family val="2"/>
        <scheme val="minor"/>
      </rPr>
      <t>6. Acuerdo Baaylor College - COLECHERA - Leche</t>
    </r>
    <r>
      <rPr>
        <sz val="9"/>
        <rFont val="Calibri"/>
        <family val="2"/>
        <scheme val="minor"/>
      </rPr>
      <t>" y "</t>
    </r>
    <r>
      <rPr>
        <i/>
        <sz val="9"/>
        <rFont val="Calibri"/>
        <family val="2"/>
        <scheme val="minor"/>
      </rPr>
      <t>7. Acuerdo Baylor College - Esmeralda Solano - Queso</t>
    </r>
    <r>
      <rPr>
        <sz val="9"/>
        <rFont val="Calibri"/>
        <family val="2"/>
        <scheme val="minor"/>
      </rPr>
      <t>" y "</t>
    </r>
    <r>
      <rPr>
        <i/>
        <sz val="9"/>
        <rFont val="Calibri"/>
        <family val="2"/>
        <scheme val="minor"/>
      </rPr>
      <t>Registro fotográfico junio 25</t>
    </r>
    <r>
      <rPr>
        <sz val="9"/>
        <rFont val="Calibri"/>
        <family val="2"/>
        <scheme val="minor"/>
      </rPr>
      <t>".
1 Listado de asistencia forms del 25/06/2021 "</t>
    </r>
    <r>
      <rPr>
        <i/>
        <sz val="9"/>
        <rFont val="Calibri"/>
        <family val="2"/>
        <scheme val="minor"/>
      </rPr>
      <t>8 Listado de Asistencia -La Guajira 2021".</t>
    </r>
  </si>
  <si>
    <t>El 2 de julio se realizó un encuentro de compras locales virtual con operadores y productores del departamento del Huila.
El 15 de julio se realizó un encuentro de compras locales virtual con operadores y productores del departamento de Magdalena.
El 23 de julio se realizó un encuentro de compras locales virtual con operadores y productores del departamento del Caquetá.
El 30 de julio se realizó un encuentro de compras locales virtual con operadores y productores del departamento del Valle del Cauca.</t>
  </si>
  <si>
    <t>Organizaciones y Asociaciones Productoras
Operadores de Programas Institucionales
Entidades del Nivel Nacional (ICBF, ADR, Min Agricultura, Min. Educación, Cámara de Comercio, UAOS, INVIMA, FAO, UNODC, Ejército Nacional y Entidades Territoriales (Gobernaciones, Alcaldías, Secretarías de Agricultura y Educación)</t>
  </si>
  <si>
    <t xml:space="preserve">
53
65
40
</t>
  </si>
  <si>
    <t>Se evidenciaron soportes de la realización de la "Estrategia Nacional de Compras Públicas Locales" en Huila (02/07/2021), Magdalena (15/07/2021), Caquetá (23/07/2021) y Valle del Cauca (30/07/2021)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 de asistencia y registros fotográficos.</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</si>
  <si>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06%20julio%2F1%20Huila
</t>
    </r>
    <r>
      <rPr>
        <b/>
        <sz val="9"/>
        <rFont val="Calibri"/>
        <family val="2"/>
        <scheme val="minor"/>
      </rPr>
      <t xml:space="preserve">
Huila:
</t>
    </r>
    <r>
      <rPr>
        <sz val="9"/>
        <rFont val="Calibri"/>
        <family val="2"/>
        <scheme val="minor"/>
      </rPr>
      <t>8 Pdf: "</t>
    </r>
    <r>
      <rPr>
        <i/>
        <sz val="9"/>
        <rFont val="Calibri"/>
        <family val="2"/>
        <scheme val="minor"/>
      </rPr>
      <t>1 Ficha invitación Rueda Huila julio 2 de 2021</t>
    </r>
    <r>
      <rPr>
        <sz val="9"/>
        <rFont val="Calibri"/>
        <family val="2"/>
        <scheme val="minor"/>
      </rPr>
      <t>", "</t>
    </r>
    <r>
      <rPr>
        <i/>
        <sz val="9"/>
        <rFont val="Calibri"/>
        <family val="2"/>
        <scheme val="minor"/>
      </rPr>
      <t>2-ACUERDO AVOSS-ELTREBOL</t>
    </r>
    <r>
      <rPr>
        <sz val="9"/>
        <rFont val="Calibri"/>
        <family val="2"/>
        <scheme val="minor"/>
      </rPr>
      <t>" , "</t>
    </r>
    <r>
      <rPr>
        <i/>
        <sz val="9"/>
        <rFont val="Calibri"/>
        <family val="2"/>
        <scheme val="minor"/>
      </rPr>
      <t>3-ACUERDOS AVOSS-ASOPANELPI</t>
    </r>
    <r>
      <rPr>
        <sz val="9"/>
        <rFont val="Calibri"/>
        <family val="2"/>
        <scheme val="minor"/>
      </rPr>
      <t>", "</t>
    </r>
    <r>
      <rPr>
        <i/>
        <sz val="9"/>
        <rFont val="Calibri"/>
        <family val="2"/>
        <scheme val="minor"/>
      </rPr>
      <t>4-ACUERDOS AVOSS-FEDEARROZ</t>
    </r>
    <r>
      <rPr>
        <sz val="9"/>
        <rFont val="Calibri"/>
        <family val="2"/>
        <scheme val="minor"/>
      </rPr>
      <t>", "</t>
    </r>
    <r>
      <rPr>
        <i/>
        <sz val="9"/>
        <rFont val="Calibri"/>
        <family val="2"/>
        <scheme val="minor"/>
      </rPr>
      <t>5-ACUERDO AVOSS-lagarzaneña</t>
    </r>
    <r>
      <rPr>
        <sz val="9"/>
        <rFont val="Calibri"/>
        <family val="2"/>
        <scheme val="minor"/>
      </rPr>
      <t>", "</t>
    </r>
    <r>
      <rPr>
        <i/>
        <sz val="9"/>
        <rFont val="Calibri"/>
        <family val="2"/>
        <scheme val="minor"/>
      </rPr>
      <t>6 Acuerdo Fondo Mercedes Perdomo - Quesillo Misis - queso</t>
    </r>
    <r>
      <rPr>
        <sz val="9"/>
        <rFont val="Calibri"/>
        <family val="2"/>
        <scheme val="minor"/>
      </rPr>
      <t>" y "</t>
    </r>
    <r>
      <rPr>
        <i/>
        <sz val="9"/>
        <rFont val="Calibri"/>
        <family val="2"/>
        <scheme val="minor"/>
      </rPr>
      <t>7- Acuerdo Fondo Mercedes Perdomo - Industria Lechera Huila</t>
    </r>
    <r>
      <rPr>
        <sz val="9"/>
        <rFont val="Calibri"/>
        <family val="2"/>
        <scheme val="minor"/>
      </rPr>
      <t>" y "</t>
    </r>
    <r>
      <rPr>
        <i/>
        <sz val="9"/>
        <rFont val="Calibri"/>
        <family val="2"/>
        <scheme val="minor"/>
      </rPr>
      <t>9 Evidencias Rueda Huila Julio 2".</t>
    </r>
    <r>
      <rPr>
        <sz val="9"/>
        <rFont val="Calibri"/>
        <family val="2"/>
        <scheme val="minor"/>
      </rPr>
      <t xml:space="preserve">
1 Listado de asistencia forms del 02/07/2021 "</t>
    </r>
    <r>
      <rPr>
        <i/>
        <sz val="9"/>
        <rFont val="Calibri"/>
        <family val="2"/>
        <scheme val="minor"/>
      </rPr>
      <t>8 Listado de Asistencia Rueda Huila - julio de 2021.</t>
    </r>
    <r>
      <rPr>
        <sz val="9"/>
        <rFont val="Calibri"/>
        <family val="2"/>
        <scheme val="minor"/>
      </rPr>
      <t xml:space="preserve">"
</t>
    </r>
    <r>
      <rPr>
        <b/>
        <sz val="9"/>
        <rFont val="Calibri"/>
        <family val="2"/>
        <scheme val="minor"/>
      </rPr>
      <t>Magdalena:</t>
    </r>
    <r>
      <rPr>
        <sz val="9"/>
        <rFont val="Calibri"/>
        <family val="2"/>
        <scheme val="minor"/>
      </rPr>
      <t xml:space="preserve">
8 Pdf: "</t>
    </r>
    <r>
      <rPr>
        <i/>
        <sz val="9"/>
        <rFont val="Calibri"/>
        <family val="2"/>
        <scheme val="minor"/>
      </rPr>
      <t>01. Ficha Invitación Rueda Magdalena julio 15 de 2021</t>
    </r>
    <r>
      <rPr>
        <sz val="9"/>
        <rFont val="Calibri"/>
        <family val="2"/>
        <scheme val="minor"/>
      </rPr>
      <t>", "</t>
    </r>
    <r>
      <rPr>
        <i/>
        <sz val="9"/>
        <rFont val="Calibri"/>
        <family val="2"/>
        <scheme val="minor"/>
      </rPr>
      <t>02. ICBF ACUERDO SOLCARIBE-FEDEARROZ</t>
    </r>
    <r>
      <rPr>
        <sz val="9"/>
        <rFont val="Calibri"/>
        <family val="2"/>
        <scheme val="minor"/>
      </rPr>
      <t>", "0</t>
    </r>
    <r>
      <rPr>
        <i/>
        <sz val="9"/>
        <rFont val="Calibri"/>
        <family val="2"/>
        <scheme val="minor"/>
      </rPr>
      <t>3. ICBF APFHCB LA MILAGORSA-FEDEARROZ</t>
    </r>
    <r>
      <rPr>
        <sz val="9"/>
        <rFont val="Calibri"/>
        <family val="2"/>
        <scheme val="minor"/>
      </rPr>
      <t>", "</t>
    </r>
    <r>
      <rPr>
        <i/>
        <sz val="9"/>
        <rFont val="Calibri"/>
        <family val="2"/>
        <scheme val="minor"/>
      </rPr>
      <t>04. ICBF ACUERDO APFHCBKENNEDY-FEDEARROZ</t>
    </r>
    <r>
      <rPr>
        <sz val="9"/>
        <rFont val="Calibri"/>
        <family val="2"/>
        <scheme val="minor"/>
      </rPr>
      <t>", "</t>
    </r>
    <r>
      <rPr>
        <i/>
        <sz val="9"/>
        <rFont val="Calibri"/>
        <family val="2"/>
        <scheme val="minor"/>
      </rPr>
      <t>05. ICBF ACUERDO APF HCBB KENNEDY-MARACTIVAS</t>
    </r>
    <r>
      <rPr>
        <sz val="9"/>
        <rFont val="Calibri"/>
        <family val="2"/>
        <scheme val="minor"/>
      </rPr>
      <t>" y "</t>
    </r>
    <r>
      <rPr>
        <i/>
        <sz val="9"/>
        <rFont val="Calibri"/>
        <family val="2"/>
        <scheme val="minor"/>
      </rPr>
      <t>06. ICBF ACUERDO FUPAZ-COOLECHERA</t>
    </r>
    <r>
      <rPr>
        <sz val="9"/>
        <rFont val="Calibri"/>
        <family val="2"/>
        <scheme val="minor"/>
      </rPr>
      <t>" y "</t>
    </r>
    <r>
      <rPr>
        <i/>
        <sz val="9"/>
        <rFont val="Calibri"/>
        <family val="2"/>
        <scheme val="minor"/>
      </rPr>
      <t>07. ICBF Acuerdo Fund. FUNESE - Coolechera</t>
    </r>
    <r>
      <rPr>
        <sz val="9"/>
        <rFont val="Calibri"/>
        <family val="2"/>
        <scheme val="minor"/>
      </rPr>
      <t>" y "</t>
    </r>
    <r>
      <rPr>
        <i/>
        <sz val="9"/>
        <rFont val="Calibri"/>
        <family val="2"/>
        <scheme val="minor"/>
      </rPr>
      <t>09. Evidencia Rueda Magdalena julio 15</t>
    </r>
    <r>
      <rPr>
        <sz val="9"/>
        <rFont val="Calibri"/>
        <family val="2"/>
        <scheme val="minor"/>
      </rPr>
      <t>".
1 Listado de asistencia forms del 25/06/2021 "</t>
    </r>
    <r>
      <rPr>
        <i/>
        <sz val="9"/>
        <rFont val="Calibri"/>
        <family val="2"/>
        <scheme val="minor"/>
      </rPr>
      <t xml:space="preserve">08. Listado de Asistencia -Rueda Magdalena - Julio 15 de 2021".
</t>
    </r>
    <r>
      <rPr>
        <b/>
        <sz val="9"/>
        <rFont val="Calibri"/>
        <family val="2"/>
        <scheme val="minor"/>
      </rPr>
      <t xml:space="preserve">Caquetá: </t>
    </r>
    <r>
      <rPr>
        <i/>
        <sz val="9"/>
        <rFont val="Calibri"/>
        <family val="2"/>
        <scheme val="minor"/>
      </rPr>
      <t xml:space="preserve">
8 Pdf: "01. Ficha Invitación Rueda  Caquetá Julio 23 de 2021 ", "02. Fund Fraternidad - FEDEARROZ", "03. Fund Fraternidad - CORCARAÑO", "04. CORFETEC - El trevol", "05. Horizontes Fund - CORCARAÑO ", "06. PROALIMENTAR - Coop. El Buen Vivir" ,"07. Fund. Huellas de mi Tierra - CORCARAÑO" y "09. Evidencia Rueda  Caquetá julio 23 de 2021".
1 Listado de asistencia forms del 23/072021 "08. Listado de Asistencia  - ENCUENTRO DE COMPRAS LOCALES - CAQUETÁ - JULIO 23 DE 2021 (1-15)".
</t>
    </r>
    <r>
      <rPr>
        <b/>
        <sz val="9"/>
        <rFont val="Calibri"/>
        <family val="2"/>
        <scheme val="minor"/>
      </rPr>
      <t>Valle del Cauca:</t>
    </r>
    <r>
      <rPr>
        <sz val="9"/>
        <rFont val="Calibri"/>
        <family val="2"/>
        <scheme val="minor"/>
      </rPr>
      <t xml:space="preserve">
8 Pdf: "</t>
    </r>
    <r>
      <rPr>
        <i/>
        <sz val="9"/>
        <rFont val="Calibri"/>
        <family val="2"/>
        <scheme val="minor"/>
      </rPr>
      <t>01. Ficha Invitación Rueda Valle del Cauca julio 30</t>
    </r>
    <r>
      <rPr>
        <sz val="9"/>
        <rFont val="Calibri"/>
        <family val="2"/>
        <scheme val="minor"/>
      </rPr>
      <t>" , "</t>
    </r>
    <r>
      <rPr>
        <i/>
        <sz val="9"/>
        <rFont val="Calibri"/>
        <family val="2"/>
        <scheme val="minor"/>
      </rPr>
      <t>02. ACUERDO ASODISVALLES-FEDEARROZ</t>
    </r>
    <r>
      <rPr>
        <sz val="9"/>
        <rFont val="Calibri"/>
        <family val="2"/>
        <scheme val="minor"/>
      </rPr>
      <t>", "</t>
    </r>
    <r>
      <rPr>
        <i/>
        <sz val="9"/>
        <rFont val="Calibri"/>
        <family val="2"/>
        <scheme val="minor"/>
      </rPr>
      <t>03. Acuerdo Protocolario Fe y Alegría - FEDEARROZ</t>
    </r>
    <r>
      <rPr>
        <sz val="9"/>
        <rFont val="Calibri"/>
        <family val="2"/>
        <scheme val="minor"/>
      </rPr>
      <t>", "</t>
    </r>
    <r>
      <rPr>
        <i/>
        <sz val="9"/>
        <rFont val="Calibri"/>
        <family val="2"/>
        <scheme val="minor"/>
      </rPr>
      <t>04 Acuerdo Protocolario Fe y Alegría ElL TRÉBOL</t>
    </r>
    <r>
      <rPr>
        <sz val="9"/>
        <rFont val="Calibri"/>
        <family val="2"/>
        <scheme val="minor"/>
      </rPr>
      <t>", "</t>
    </r>
    <r>
      <rPr>
        <i/>
        <sz val="9"/>
        <rFont val="Calibri"/>
        <family val="2"/>
        <scheme val="minor"/>
      </rPr>
      <t>05. Acuerdo Protocolario Fe y Alegría - COLANTA</t>
    </r>
    <r>
      <rPr>
        <sz val="9"/>
        <rFont val="Calibri"/>
        <family val="2"/>
        <scheme val="minor"/>
      </rPr>
      <t>" ,"</t>
    </r>
    <r>
      <rPr>
        <i/>
        <sz val="9"/>
        <rFont val="Calibri"/>
        <family val="2"/>
        <scheme val="minor"/>
      </rPr>
      <t>06. Acuerdo Protocolario Fe y Alegría - NUEVA ESPERANZA</t>
    </r>
    <r>
      <rPr>
        <sz val="9"/>
        <rFont val="Calibri"/>
        <family val="2"/>
        <scheme val="minor"/>
      </rPr>
      <t>", "</t>
    </r>
    <r>
      <rPr>
        <i/>
        <sz val="9"/>
        <rFont val="Calibri"/>
        <family val="2"/>
        <scheme val="minor"/>
      </rPr>
      <t>07. Acuerdo Protocolario HI Harold Eder COLANTA</t>
    </r>
    <r>
      <rPr>
        <sz val="9"/>
        <rFont val="Calibri"/>
        <family val="2"/>
        <scheme val="minor"/>
      </rPr>
      <t>" y "</t>
    </r>
    <r>
      <rPr>
        <i/>
        <sz val="9"/>
        <rFont val="Calibri"/>
        <family val="2"/>
        <scheme val="minor"/>
      </rPr>
      <t>09. Evidencias Rueda del Cauca julio 30".</t>
    </r>
    <r>
      <rPr>
        <sz val="9"/>
        <rFont val="Calibri"/>
        <family val="2"/>
        <scheme val="minor"/>
      </rPr>
      <t xml:space="preserve">
1 Listado de asistencia forms del 30/072021 "</t>
    </r>
    <r>
      <rPr>
        <i/>
        <sz val="9"/>
        <rFont val="Calibri"/>
        <family val="2"/>
        <scheme val="minor"/>
      </rPr>
      <t>08. Listado de Asistencia  -  Rueda Valle del Cauca - Julio 30 de 2021</t>
    </r>
    <r>
      <rPr>
        <sz val="9"/>
        <rFont val="Calibri"/>
        <family val="2"/>
        <scheme val="minor"/>
      </rPr>
      <t>".</t>
    </r>
  </si>
  <si>
    <t>El 26 de agosto se realizó un encuentro de compras locales virtual con operadores y productores del departamento de Antioquia.</t>
  </si>
  <si>
    <t>Organizaciones y Asociaciones Productoras
Operadores de Programas Institucionales
Entidades del Nivel Nacional (ICBF, ADR, Min Agricultura, Min. Educación, Cámara de Comercio, UAOS, INVIMA, FAO, UNODC, Ejército Nacional y Entidades Territoriales (Gobernaciones, Alcaldías, Secretarías de Agricultura y Educación)</t>
  </si>
  <si>
    <t xml:space="preserve">
21
31
18
</t>
  </si>
  <si>
    <t xml:space="preserve">Se evidenciaron soportes de la realización de la "Estrategia Nacional de Compras Públicas Locales" en Antioquia el 26/08/2021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entidades locales, fichas técnicas de los encuentros departamentales, listado de asistencia y registros fotográficos. 
Por otra parte se solicito a la responsable de la actividad incluir la agenda Plan de Trabajo 2021 ECPL con el fin de evidenciar el cumplimiento a agosto de la meta programada. </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</si>
  <si>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07%20agosto%2FAntioquia
</t>
    </r>
    <r>
      <rPr>
        <b/>
        <sz val="9"/>
        <rFont val="Calibri"/>
        <family val="2"/>
        <scheme val="minor"/>
      </rPr>
      <t xml:space="preserve">
Antioquia:
</t>
    </r>
    <r>
      <rPr>
        <sz val="9"/>
        <rFont val="Calibri"/>
        <family val="2"/>
        <scheme val="minor"/>
      </rPr>
      <t>13 Pdf: "</t>
    </r>
    <r>
      <rPr>
        <i/>
        <sz val="9"/>
        <rFont val="Calibri"/>
        <family val="2"/>
        <scheme val="minor"/>
      </rPr>
      <t>01. Ficha invitación Rueda Huila julio 2 de 2021</t>
    </r>
    <r>
      <rPr>
        <sz val="9"/>
        <rFont val="Calibri"/>
        <family val="2"/>
        <scheme val="minor"/>
      </rPr>
      <t>", "</t>
    </r>
    <r>
      <rPr>
        <i/>
        <sz val="9"/>
        <rFont val="Calibri"/>
        <family val="2"/>
        <scheme val="minor"/>
      </rPr>
      <t>ACUERDO CRECER Cooperativa Alagro</t>
    </r>
    <r>
      <rPr>
        <sz val="9"/>
        <rFont val="Calibri"/>
        <family val="2"/>
        <scheme val="minor"/>
      </rPr>
      <t xml:space="preserve"> " , "</t>
    </r>
    <r>
      <rPr>
        <i/>
        <sz val="9"/>
        <rFont val="Calibri"/>
        <family val="2"/>
        <scheme val="minor"/>
      </rPr>
      <t>03. ACUERDO CIUDAD DON BOSCO -ASOCIACIÓN AAVED</t>
    </r>
    <r>
      <rPr>
        <sz val="9"/>
        <rFont val="Calibri"/>
        <family val="2"/>
        <scheme val="minor"/>
      </rPr>
      <t>", "</t>
    </r>
    <r>
      <rPr>
        <i/>
        <sz val="9"/>
        <rFont val="Calibri"/>
        <family val="2"/>
        <scheme val="minor"/>
      </rPr>
      <t>04. ACUERDO CORPORACIÓN SUPERARSE - CAMPOGIR</t>
    </r>
    <r>
      <rPr>
        <sz val="9"/>
        <rFont val="Calibri"/>
        <family val="2"/>
        <scheme val="minor"/>
      </rPr>
      <t>", "</t>
    </r>
    <r>
      <rPr>
        <i/>
        <sz val="9"/>
        <rFont val="Calibri"/>
        <family val="2"/>
        <scheme val="minor"/>
      </rPr>
      <t>05. ACUERDO FUNDACIÓN LA CASITA DE NICOLÁS - TEJIPAZ</t>
    </r>
    <r>
      <rPr>
        <sz val="9"/>
        <rFont val="Calibri"/>
        <family val="2"/>
        <scheme val="minor"/>
      </rPr>
      <t>", "</t>
    </r>
    <r>
      <rPr>
        <i/>
        <sz val="9"/>
        <rFont val="Calibri"/>
        <family val="2"/>
        <scheme val="minor"/>
      </rPr>
      <t>06. Acuerdo HI Las Mirlas - AAVED arroz</t>
    </r>
    <r>
      <rPr>
        <sz val="9"/>
        <rFont val="Calibri"/>
        <family val="2"/>
        <scheme val="minor"/>
      </rPr>
      <t>", "</t>
    </r>
    <r>
      <rPr>
        <i/>
        <sz val="9"/>
        <rFont val="Calibri"/>
        <family val="2"/>
        <scheme val="minor"/>
      </rPr>
      <t>07. HOGAR INFANTIL MARIA AUXILIADORA - Producto El Caribe S.A.</t>
    </r>
    <r>
      <rPr>
        <sz val="9"/>
        <rFont val="Calibri"/>
        <family val="2"/>
        <scheme val="minor"/>
      </rPr>
      <t>", "</t>
    </r>
    <r>
      <rPr>
        <i/>
        <sz val="9"/>
        <rFont val="Calibri"/>
        <family val="2"/>
        <scheme val="minor"/>
      </rPr>
      <t>08. Hogar Infantil La Florida_Marissa Montoya Romero"</t>
    </r>
    <r>
      <rPr>
        <sz val="9"/>
        <rFont val="Calibri"/>
        <family val="2"/>
        <scheme val="minor"/>
      </rPr>
      <t xml:space="preserve">, </t>
    </r>
    <r>
      <rPr>
        <i/>
        <sz val="9"/>
        <rFont val="Calibri"/>
        <family val="2"/>
        <scheme val="minor"/>
      </rPr>
      <t xml:space="preserve">"09. APV HC BRISAS DE ORIENTE-PDTOS EL CARIBE", "10. ACUERDO FUNDACION LA CASITA DE NICOLÁS - ASOFRUP", "11, Acuerdo P. Colombia Suiza - COMSAB", "12 caracolito, playita - La corpo salgar" </t>
    </r>
    <r>
      <rPr>
        <sz val="9"/>
        <rFont val="Calibri"/>
        <family val="2"/>
        <scheme val="minor"/>
      </rPr>
      <t>y</t>
    </r>
    <r>
      <rPr>
        <i/>
        <sz val="9"/>
        <rFont val="Calibri"/>
        <family val="2"/>
        <scheme val="minor"/>
      </rPr>
      <t xml:space="preserve"> "14. Registro Fotográfico Antioquia ago. 26".</t>
    </r>
    <r>
      <rPr>
        <sz val="9"/>
        <rFont val="Calibri"/>
        <family val="2"/>
        <scheme val="minor"/>
      </rPr>
      <t xml:space="preserve">
1 Listado de asistencia forms del 02/07/2021 "</t>
    </r>
    <r>
      <rPr>
        <i/>
        <sz val="9"/>
        <rFont val="Calibri"/>
        <family val="2"/>
        <scheme val="minor"/>
      </rPr>
      <t>13. Listado de Asistencia - ENCUENTRO DE COMPRAS LOCALES - ANTIOQUIA - AGOSTO 26 DE 2021(1-26).</t>
    </r>
    <r>
      <rPr>
        <sz val="9"/>
        <rFont val="Calibri"/>
        <family val="2"/>
        <scheme val="minor"/>
      </rPr>
      <t>"
Excel: PLANEACIÓN INDICADOR A-93  CIRCUITOS CORTOS DE COMERCIALIZACIÓN  -PDET (COMPRAS PÚBLICAS)</t>
    </r>
  </si>
  <si>
    <t xml:space="preserve">Profundizar en el Nivel Regional la Estrategia de Participación Ciudadana del ICBF </t>
  </si>
  <si>
    <t>Brindar acompañamiento permanente a cada Regional, con en fin de promover la implementación de la Política de  Participación Ciudadana en la gestión Institucional</t>
  </si>
  <si>
    <t>Formulación participativa</t>
  </si>
  <si>
    <t>Ejecución o implementación participativa</t>
  </si>
  <si>
    <t>Directores Regionales</t>
  </si>
  <si>
    <t>Oficina Gestión Regional</t>
  </si>
  <si>
    <t>Regionales con un plan de acción para la implementación de la Politica de Participación Ciudadana</t>
  </si>
  <si>
    <t>Al 28 de febrero la OGR concertó con las 33 regionales el plan de trabajo de la oficina, el cual incluye un componente gerencial en el que se pretende trabajar este tema.</t>
  </si>
  <si>
    <t>La Oficina de Gestión Regional adelantó la concertación del Plan de Trabajo 2021 con los 32 Directores Regionales, quienes emitieron aceptación del mencionado documento por medio de correo electrónico.</t>
  </si>
  <si>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5%2E%20Oficina%20de%20Gesti%C3%B3n%20Regional%2F01%20enero%20febrero
Correo electrónico del 11/02/2021 con asunto: RV: Concertación Plan de Trabajo OGR - Directores Regionales. R.Putumayo.
Correo electrónico del 12/02/2021 con asunto: RV: Concertación Plan de Trabajo OGR - Directores Regionales. R.Caldas.
Correo electrónico del 15/02/2021 con asunto: RV: Concertación Plan de Trabajo 2021. R.Huila.
Correo electrónico del 15/02/2021 con asunto: RV: Concertación Plan de Trabajo OGR - Directores Regionales. R.Tolima.
Correo electrónico del 16/02/2021 con asunto: RV: Concertación Plan de Trabajo 2021. R.Norte de Santander.
Correo electrónico del 22/02/2021 con asunto: RV: Concertación Plan de Trabajo OGR - Directores Regionales. R.Cesar.
Correo electrónico del 22/02/2021 con asunto: RV: Concertación Plan de Trabajo OGR - Director Regional Cundinamarca. R.Cundinamarca.
Correo electrónico del 22/02/2021 con asunto: RV: Concertación Plan de Trabajo OGR - Directores Regionales. R.Guaviare.
Correo electrónico del 22/02/2021 con asunto: RV: Concertación Plan de Trabajo OGR - Directores Regionales. R.La Guajira.
Correo electrónico del 22/02/2021 con asunto: RV: Concertación Plan de Trabajo 2021. R.Nariño.
Correo electrónico del 22/02/2021 con asunto: RV: Concertación Plan de Trabajo OGR - Directores Regionales. R.Vichada.
Correo electrónico del 22/02/2021 con asunto: RV: Concertación Plan de Trabajo OGR 2021. R.Vaupés.
Correo electrónico del 23/02/2021 con asunto: RV: Concertación Plan de Trabajo OGR - Directores Regionales. R.Santander.
Correo electrónico del 23/02/2021 con asunto: RV: Concertación Plan de Trabajo OGR - Directores Regionales. R.Amazonas.
Correo electrónico del 23/02/2021 con asunto: RV: Concertación Plan de Trabajo OGR - Directores Regionales. R.Bogotá.
Correo electrónico del 23/02/2021 con asunto: RV: Concertación Plan de Trabajo OGR - Directores Regionales. R.Bolivar.
Correo electrónico del 23/02/2021 con asunto: RV: Concertación Plan de Trabajo OGR - Directores Regionales. R.Córdoba.
Correo electrónico del 24/02/2021 con asunto: RV: Concertación Plan de Trabajo OGR - Directores Regionales. R.Valle del Cauca.
Correo electrónico del 25/02/2021 con asunto: RV: Concertación Plan de Trabajo OGR - Directores Regionales. R.Caquetá.
Correo electrónico del 25/02/2021 con asunto: RV: Concertación Plan de Trabajo OGR 2021. R.Cauca.
Correo electrónico del 25/02/2021 con asunto: RV: Concertación Plan de Trabajo OGR 2021. R.Guainía.
Correo electrónico del 25/02/2021 con asunto: RV: Concertación Plan de Trabajo OGR - Directores Regionales. R.San Andrés.
Correo electrónico del 26/02/2021 con asunto: RV: Concertación Plan de Trabajo OGR - Directores Regionales. R.Antioquia.
Correo electrónico del 26/02/2021 con asunto: RV: Concertación Plan de Trabajo OGR - Directores Regionales. R.Arauca.
Correo electrónico del 26/02/2021 con asunto: RV: Concertación Plan de Trabajo OGR - Directores Regionales. R.Casanare.
Correo electrónico del 26/02/2021 con asunto: RV: Concertación Plan de Trabajo OGR - Directores Regionales. R.Chocó.
Correo electrónico del 26/02/2021 con asunto: RV: Concertación Plan de Trabajo OGR 2021. R.Quindío.
Correo electrónico (pdf) del 01/03/2021 con asunto: Fwd: Plan de trabajo 2021. R.Atlántico.
Correo electrónico (pdf) del 01/03/2021 con asunto: Validación Plan de trabajo 2021. R.Risaralda.
Correo electrónico (pdf) del 03/03/2021 con asunto: Concertación Plan de Trabajo 2021. R.Sucre.</t>
  </si>
  <si>
    <t>Sin avance.</t>
  </si>
  <si>
    <t>Duarante la jornada de articulación que adelanta la OGR se realizó de manra virtual una reunión con los 33 directores regionales y sus equipos de Servicios y Atención para presentarles desde la Dirección de Servicios y Atención los objetivos del plan anticorrupción dentro de los cuales se encuentra el fortalecimiento de la participación ciudadana.</t>
  </si>
  <si>
    <t>El 5 de mayo se realizó reunión con las 33 regionales en el que se les informó que deben identificar los espacios e instancias de participación ciudadana existentes en el territorio, y los comités o grupos de control social creados en el marco de la ejecución de los contratos con las EAS y las veedurías ciudadanas que se relacionen con la prestación de estos servicios.</t>
  </si>
  <si>
    <t>Directores regionales</t>
  </si>
  <si>
    <t>https://icbfgob-my.sharepoint.com/:v:/r/personal/carlos_garciac_icbf_gov_co/Documents/Grabaciones/Plan%20de%20Articulaci%C3%B3n%20_Peque%C3%B1as%20acciones%20grandes%20cambios_.-20210505_144102-Grabaci%C3%B3n%20de%20la%20reuni%C3%B3n.mp4?csf=1&amp;web=1&amp;e=OxylIB</t>
  </si>
  <si>
    <t>La OGR realiza el reporte de una actividad</t>
  </si>
  <si>
    <t xml:space="preserve">El Referente de la OGR en comunicación vía teams del 08sept2021 aclaró que por error de digitación informaron en el reporte del mes de abril la realización de una reunión el 05 mayo, dicha actividad no se realizó. </t>
  </si>
  <si>
    <t>De conformidad con el Acuerdo de Gestión se recibieron en el mes de junio los formatos diligenciados por las regionales  para identificar los espacios e instancias de participación ciudadana existentes en su territorio y caracterizarlas identificando su objetivo y formas de funcionamiento</t>
  </si>
  <si>
    <r>
      <t xml:space="preserve">Se evidenciaron los </t>
    </r>
    <r>
      <rPr>
        <i/>
        <sz val="9"/>
        <rFont val="Calibri"/>
        <family val="2"/>
        <scheme val="minor"/>
      </rPr>
      <t>"Formatos de Instancias de Participación Territorial"</t>
    </r>
    <r>
      <rPr>
        <sz val="9"/>
        <rFont val="Calibri"/>
        <family val="2"/>
        <scheme val="minor"/>
      </rPr>
      <t xml:space="preserve"> diligenciados por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 donde se identificaron los espacios e instancias de participación ciudadana de sus municipios, los objetivos del espacio y aspectos relacionados con el funcionamiento. </t>
    </r>
  </si>
  <si>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5%2E%20Oficina%20de%20Gesti%C3%B3n%20Regional%2F05%20junio%2FCompromiso%204%20Activ%205
33 carpetas cada una con el Excel Formato de Instancias de Participación Territorial de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t>
  </si>
  <si>
    <t>Durante el periodo no se registraron avences</t>
  </si>
  <si>
    <t>Se esta revisando conjuntamente con la DSYA el documento guía que se entregará a las 33 regionales para que formulen el plan de acción para la implementación de la política de participación ciudadana.</t>
  </si>
  <si>
    <t>Documento de trabajo</t>
  </si>
  <si>
    <t>Se evidencio documento con orientaciones para que las 33 Regionales formulen su plan de acción para la implementación de la Política de Participación Ciudadana.</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</si>
  <si>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5%2E%20Oficina%20de%20Gesti%C3%B3n%20Regional%2F07%20agosto
1 Word: "</t>
    </r>
    <r>
      <rPr>
        <i/>
        <sz val="9"/>
        <rFont val="Calibri"/>
        <family val="2"/>
        <scheme val="minor"/>
      </rPr>
      <t>Actividad 5 Plan de Participación Planes de acción regionales CGC 01092021</t>
    </r>
    <r>
      <rPr>
        <sz val="9"/>
        <rFont val="Calibri"/>
        <family val="2"/>
        <scheme val="minor"/>
      </rPr>
      <t>"</t>
    </r>
  </si>
  <si>
    <t xml:space="preserve">Gestión de Quejas, Reclamos y Sugerencias (QRS) de la Ciudadanía, sobre la gestión de la Entidad. </t>
  </si>
  <si>
    <t>Garantizar respuestas eficaces y oportunas a cada una de las quejas, reclamos y sugerencias presentadas por la ciudadanía.</t>
  </si>
  <si>
    <t>Control y evaluación</t>
  </si>
  <si>
    <t>Ciudadanía (Peticionarios) usuaria de los canales de atención del ICBF</t>
  </si>
  <si>
    <t>Nacional (Todos los procesos de la entidad)</t>
  </si>
  <si>
    <t xml:space="preserve">Reportes de Gestión de PQRS realizados </t>
  </si>
  <si>
    <t>Diciembre 31 (control permanente durante toda la vigencia)</t>
  </si>
  <si>
    <t>Presencial, virtual, telefónico y escrito</t>
  </si>
  <si>
    <t xml:space="preserve">De acuerdo a memorando No. 202113300000007463 con el cronograma de reporte para el monitoreo y seguimiento a la gestión 2021, el reporte de indicadores para las vigencias enero y febrero se generarán los días 05 y 19 de marzo respectivamente, por lo anterior a la fecha no se tiene aún el reporte de indicadores en SMEI. </t>
  </si>
  <si>
    <r>
      <t>La Dirección de Servicios y Atención  informa "...</t>
    </r>
    <r>
      <rPr>
        <i/>
        <sz val="9"/>
        <rFont val="Calibri"/>
        <family val="2"/>
        <scheme val="minor"/>
      </rPr>
      <t>De acuerdo a memorando No. 202113300000007463 con el cronograma de reporte para el monitoreo y seguimiento a la gestión 2021, el reporte de indicadores para las vigencias enero y febrero se generarán los días 05 y 19 de marzo respectivamente, por lo anterior a la fecha no se tiene aún el reporte de indicadores en SMEI. .</t>
    </r>
    <r>
      <rPr>
        <sz val="9"/>
        <rFont val="Calibri"/>
        <family val="2"/>
        <scheme val="minor"/>
      </rPr>
      <t>.".</t>
    </r>
  </si>
  <si>
    <t>Enero: 96,8% - En Riesgo
Febrero: 98,5% - En Riesgo
Marzo: Información se reporta el 21 de Abril*
*De acuerdo a memorando No. 202013300000021143 con el cronograma de reporte para el monitoreo y seguimiento a la gestión 2020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Así mismo, de manera atenta te informo que los indicadores para el proceso de relación con el ciudadano, se ajustaron a lo dispuesto al decreto 491 de 2020, teniendo en cuenta que las peticiones radicadas a partir del 12 de marzo de 2020 y hasta que dure la emergencia sanitaria, tienen una ampliación de términos de respuesta. Es importante aclarar que lo anterior aplica, siempre y cuando no se afecten derechos fundamentales ni servicios públicos esenciales. En cuanto a los demás términos señalados en la Ley 1755 de 2015, se continuará igual.</t>
  </si>
  <si>
    <t>Resultado del indicador PA-131</t>
  </si>
  <si>
    <t>Se realiza reporte de 1 actividad</t>
  </si>
  <si>
    <t xml:space="preserve">Se evidenciaron 2 correos electrónico con el resultado final del Indicador PA - 131 "Porcentaje de Peticiones Ciudadanas Atendidas Oportunamente"; se observó un resultado del 96,8% para el mes de enero de 2021 y 98,5% para el mes de febrero de 2021. </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</si>
  <si>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02%20marzo%2FActividad%206
</t>
    </r>
    <r>
      <rPr>
        <b/>
        <sz val="9"/>
        <rFont val="Calibri"/>
        <family val="2"/>
        <scheme val="minor"/>
      </rPr>
      <t xml:space="preserve">
</t>
    </r>
    <r>
      <rPr>
        <sz val="9"/>
        <rFont val="Calibri"/>
        <family val="2"/>
        <scheme val="minor"/>
      </rPr>
      <t>Correo electrónico del March 5, 2021 con asunto: "I</t>
    </r>
    <r>
      <rPr>
        <i/>
        <sz val="9"/>
        <rFont val="Calibri"/>
        <family val="2"/>
        <scheme val="minor"/>
      </rPr>
      <t>NDICADORES RELACIÓN CON EL CIUDADANO ENERO 2021 (FINAL)</t>
    </r>
    <r>
      <rPr>
        <sz val="9"/>
        <rFont val="Calibri"/>
        <family val="2"/>
        <scheme val="minor"/>
      </rPr>
      <t>" 
Correo electrónico del March 19, 2021 con asunto: "</t>
    </r>
    <r>
      <rPr>
        <i/>
        <sz val="9"/>
        <rFont val="Calibri"/>
        <family val="2"/>
        <scheme val="minor"/>
      </rPr>
      <t>INDICADORES RELACIÓN CON EL CIUDADANO FEBRERO 2021 (FINAL)</t>
    </r>
    <r>
      <rPr>
        <sz val="9"/>
        <rFont val="Calibri"/>
        <family val="2"/>
        <scheme val="minor"/>
      </rPr>
      <t>".</t>
    </r>
  </si>
  <si>
    <t>El indicador de Derechos de Petición para el mes de marzo de 2021 aumentó respecto al resultado del mes de febrero, con un resultado final del 99,2%, su estado para este periodo es En Riesgo con un porcentaje medio de cumplimiento.
Para el mes de Marzo de 2021 quedaron 90 peticiones ciudadanas pendientes por gestión, atendidas fuera de términos o sin evidencia de una respuesta oportuna y congruente al ciudadano a nivel nacional donde las regionales que obtuvieron el resultado mas bajo fueron:
En Critico la Regional Casanare (88,5%).
En Riesgo las regionales Quindío (96,8%), Cundinamarca (96,9%), Atlántico (97,1%), Amazonas (97,4%), Antioquia (98,0%), Cesar (98,1%), Arauca (98,2%), La Guajira (98,8%), Córdoba (98,8%), Valle (99,1%), Choco (99,2%), Sucre (99,3%), Nariño (99,5%), Magdalena (99,5%), Bolívar (99,5%), Tolima (99,6%), Santander (99,6%), Risaralda (99,6%), Caldas (99,7%), Bogotá (99,7%) y Norte de Santander (99,8%).</t>
  </si>
  <si>
    <t xml:space="preserve">El indicador de Derechos de Petición para el mes de marzo de 2021 aumentó respecto al resultado del mes de febrero, con un resultado final del 99,2%, su estado para este periodo es En Riesgo con un porcentaje medio de cumplimiento.
</t>
  </si>
  <si>
    <t>Para el mes de Marzo de 2021 quedaron 90 peticiones ciudadanas pendientes por gestión, atendidas fuera de términos o sin evidencia de una respuesta oportuna y congruente al ciudadano a nivel nacional donde las regionales que obtuvieron el resultado mas bajo fueron:
En Critico la Regional Casanare (88,5%).
En Riesgo las regionales Quindío (96,8%), Cundinamarca (96,9%), Atlántico (97,1%), Amazonas (97,4%), Antioquia (98,0%), Cesar (98,1%), Arauca (98,2%), La Guajira (98,8%), Córdoba (98,8%), Valle (99,1%), Choco (99,2%), Sucre (99,3%), Nariño (99,5%), Magdalena (99,5%), Bolívar (99,5%), Tolima (99,6%), Santander (99,6%), Risaralda (99,6%), Caldas (99,7%), Bogotá (99,7%) y Norte de Santander (99,8%).</t>
  </si>
  <si>
    <t>En las carpetas estan actualmente los reportes de los meses de enere, febrero y marzo. 
El informe de abril se expedirá el 24 de mayo. De acuerdo al cronograma de indicadores remitido por la subdireción de monitoreo y evaluación. 
Resultado del indicador PA-131</t>
  </si>
  <si>
    <t xml:space="preserve">Se evidenció correo electrónico con el resultado final del Indicador PA - 131 "INDICADORES RELACIÓN CON EL CIUDADANO ABRIL 2021 (FINAL)"; se observó un resultado del 99,2% para el mes de marzo de 2021. </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</si>
  <si>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03%20abril%2FActividad%206
</t>
    </r>
    <r>
      <rPr>
        <b/>
        <sz val="9"/>
        <rFont val="Calibri"/>
        <family val="2"/>
        <scheme val="minor"/>
      </rPr>
      <t xml:space="preserve">
</t>
    </r>
    <r>
      <rPr>
        <sz val="9"/>
        <rFont val="Calibri"/>
        <family val="2"/>
        <scheme val="minor"/>
      </rPr>
      <t>Correo electrónico del April 21, 2021 con asunto: "I</t>
    </r>
    <r>
      <rPr>
        <i/>
        <sz val="9"/>
        <rFont val="Calibri"/>
        <family val="2"/>
        <scheme val="minor"/>
      </rPr>
      <t>NDICADORES RELACIÓN CON EL CIUDADANO MARZO 2021 (FINAL)</t>
    </r>
    <r>
      <rPr>
        <sz val="9"/>
        <rFont val="Calibri"/>
        <family val="2"/>
        <scheme val="minor"/>
      </rPr>
      <t>".</t>
    </r>
  </si>
  <si>
    <t xml:space="preserve">El indicador de Derechos de Petición para el mes de abril de 2021 disminuyó respecto al resultado del mes de febrero, con un resultado final del 99,2%, su estado para este periodo es En Riesgo con un porcentaje medio de cumplimiento. 
Para el mes de Abril de 2021 quedaron 105 peticiones ciudadanas pendientes por gestión, atendidas fuera de términos o sin evidencia de una respuesta oportuna y congruente al ciudadano a nivel nacional
</t>
  </si>
  <si>
    <t>Se evidenció correo electrónico con el resultado final del Indicador PA - 131 "INDICADORES RELACIÓN CON EL CIUDADANO ABRIL 2021 (FINAL)" con Excel adjunto en el cual se observó un resultado del 99% para el mes de abril de 2021.</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</si>
  <si>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04%20mayo%2FActividad%206
</t>
    </r>
    <r>
      <rPr>
        <b/>
        <sz val="9"/>
        <rFont val="Calibri"/>
        <family val="2"/>
        <scheme val="minor"/>
      </rPr>
      <t xml:space="preserve">
</t>
    </r>
    <r>
      <rPr>
        <sz val="9"/>
        <rFont val="Calibri"/>
        <family val="2"/>
        <scheme val="minor"/>
      </rPr>
      <t>Correo electrónico del 24/05/2021 con asunto: "</t>
    </r>
    <r>
      <rPr>
        <i/>
        <sz val="9"/>
        <rFont val="Calibri"/>
        <family val="2"/>
        <scheme val="minor"/>
      </rPr>
      <t>INDICADORES RELACIÓN CON EL CIUDADANO ABRIL 2021 (FINAL)</t>
    </r>
    <r>
      <rPr>
        <sz val="9"/>
        <rFont val="Calibri"/>
        <family val="2"/>
        <scheme val="minor"/>
      </rPr>
      <t>".</t>
    </r>
  </si>
  <si>
    <t>El indicador de Derechos de Petición para el mes de mayo de 2021 disminuyó respecto al resultado del mes de abril, con un resultado final para el mes de mayo del 98,8%, su estado para este periodo es En Riesgo con un porcentaje medio de cumplimiento.</t>
  </si>
  <si>
    <t>Para el mes de Mayo de 2021 quedaron 117 peticiones ciudadanas pendientes por gestión, atendidas fuera de términos o sin evidencia de una respuesta oportuna y congruente al ciudadano a nivel nacional donde las regionales que obtuvieron el resultado más bajo fueron:
En Critico las Regionales Casanare (84,2%), Guainía (85,2%), Vichada (87,1%) y Amazonas (90,5%).
En Riesgo las regionales La Guajira (93,3%), Córdoba (94,0%), Cundinamarca (96,0%), Sucre (97,1%), Bolívar (97,5%), Caldas (97,8%), Magdalena (98,0%), Atlántico (98,4%), Quindío (98,6%), Antioquía (98,6%), Cesar (99,1%), Cauca (99,3%), Bogotá (99,3%) y Valle (99,4%).</t>
  </si>
  <si>
    <t>9.841 peticiones ciudadanas recibidas  a través de todos los canales de atención con los que cuenta el ICBF.
9.724 peticiones ciudadanas con respuesta oportuna</t>
  </si>
  <si>
    <t>Actividad 6 - Junio</t>
  </si>
  <si>
    <t>Se evidenció correo electrónico con el resultado final del Indicador PA - 131 "INDICADORES RELACIÓN CON EL CIUDADANO ABRIL 2021 (FINAL)" con Excel adjunto en el cual se observó un resultado del 98,8% para el mes de mayo de 2021.</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</si>
  <si>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6%2C%207%20Direcci%C3%B3n%20de%20Servicios%20y%20Atenci%C3%B3n%2F05%20junio%2FActividad%206%2F%E2%9B%94%20INDICADORES%20RELACI%C3%93N%20CON%20EL%20CIUDADANO%20MAYO%202021%20%28FINAL%29%2Emsg&amp;parent=%2Fsites%2FMICROSITIOPLANANTICORRUPCINYDEATENCINALCIUDADANO2021%2FDocumentos%20compartidos%2FCOMPONENTE%206%2D%20PLAN%20DE%20PARTICIPACI%C3%93N%20CIUDADANA%2F6%2C%207%20Direcci%C3%B3n%20de%20Servicios%20y%20Atenci%C3%B3n%2F05%20junio%2FActividad%206
</t>
    </r>
    <r>
      <rPr>
        <b/>
        <sz val="9"/>
        <rFont val="Calibri"/>
        <family val="2"/>
        <scheme val="minor"/>
      </rPr>
      <t xml:space="preserve">
</t>
    </r>
    <r>
      <rPr>
        <sz val="9"/>
        <rFont val="Calibri"/>
        <family val="2"/>
        <scheme val="minor"/>
      </rPr>
      <t>Correo electrónico del 21/06/2021 con asunto: "</t>
    </r>
    <r>
      <rPr>
        <i/>
        <sz val="9"/>
        <rFont val="Calibri"/>
        <family val="2"/>
        <scheme val="minor"/>
      </rPr>
      <t xml:space="preserve"> INDICADORES RELACIÓN CON EL CIUDADANO MAYO 2021 (FINAL)</t>
    </r>
    <r>
      <rPr>
        <sz val="9"/>
        <rFont val="Calibri"/>
        <family val="2"/>
        <scheme val="minor"/>
      </rPr>
      <t>".</t>
    </r>
  </si>
  <si>
    <t>El indicador de Derechos de Petición para el mes de Junio de 2021 disminuyó respecto al resultado del mes de mayo, con un resultado final para el mes de junio del 95,0%, su estado para este periodo es En Riesgo con un porcentaje medio de cumplimiento.</t>
  </si>
  <si>
    <t>Para el mes de Junio de 2021 quedaron 1.330 peticiones ciudadanas pendientes por gestión, atendidas fuera de términos o sin evidencia de una respuesta oportuna y congruente al ciudadano a nivel nacional donde las regionales que obtuvieron el resultado mas bajo fueron:
En Critico las Regionales Vaupés (60,9%), Casanare (76,2%), Guainía (78,1%), Antioquia (81,6%), Cundinamarca (85,7%), La Guajira (90,5%), Córdoba (91,6%) y Bolívar (92,5%).
La dificultada más representativa para esta vigencia corresponde al cambio en la HV del indicador ajustado a la Guia de PQRS versión 7 de marzo de 2021, el cual aumentó el numero de tipos de petición de la medición pasando de 5 a 9 y pasando de medir en promedio 9.000 peticiones a realziar el seguimiento a 26.000 peticiones ciudadanas</t>
  </si>
  <si>
    <t>Julio - Actividad 6</t>
  </si>
  <si>
    <t>Se evidenció correo electrónico con el resultado final del Indicador PA - 131 "INDICADORES RELACIÓN CON EL CIUDADANO JUNIO 2021 (FINAL)" con Excel adjunto en el cual se observó un resultado del 94,9% para el mes de junio de 2021.</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</si>
  <si>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06%20julio%2FActividad%206
</t>
    </r>
    <r>
      <rPr>
        <b/>
        <sz val="9"/>
        <rFont val="Calibri"/>
        <family val="2"/>
        <scheme val="minor"/>
      </rPr>
      <t xml:space="preserve">
</t>
    </r>
    <r>
      <rPr>
        <sz val="9"/>
        <rFont val="Calibri"/>
        <family val="2"/>
        <scheme val="minor"/>
      </rPr>
      <t>Correo electrónico del 23/07/2021 con asunto: "</t>
    </r>
    <r>
      <rPr>
        <i/>
        <sz val="9"/>
        <rFont val="Calibri"/>
        <family val="2"/>
        <scheme val="minor"/>
      </rPr>
      <t>INDICADORES RELACIÓN CON EL CIUDADANO JUNIO 2021 (FINAL)</t>
    </r>
    <r>
      <rPr>
        <sz val="9"/>
        <rFont val="Calibri"/>
        <family val="2"/>
        <scheme val="minor"/>
      </rPr>
      <t>".</t>
    </r>
  </si>
  <si>
    <t>El indicador de Derechos de Petición para el mes de Julio de 2021 aumentó respecto al resultado del mes de junio, con un resultado final para el mes de julio del 96,5%, su estado para este periodo es En Riesgo con un porcentaje medio de cumplimiento.</t>
  </si>
  <si>
    <t>Para el mes de Julio de 2021 quedaron 935 peticiones ciudadanas pendientes por gestión, atendidas fuera de términos o sin evidencia de una respuesta oportuna y congruente al ciudadano a nivel nacional donde las regionales que obtuvieron el resultado mas bajo fueron:
En Critico las Regionales Casanare (80,4%), Antioquia (81,7%), Amazonas  (88,8%) y Cundinamarca (90,3%).
La dificultada más representativa para esta vigencia corresponde al cambio en la HV del indicador ajustado a la Guía de PQRS versión 7 de marzo de 2021, el cual aumentó el número de tipos de petición de la medición pasando de 5 a 9 y pasando de medir en promedio 9.000 peticiones a realizar el seguimiento a 26.000 peticiones ciudadanas</t>
  </si>
  <si>
    <t>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07%20agosto%2FActividad%206</t>
  </si>
  <si>
    <t>Se evidenció correo electrónico con el resultado final del Indicador PA - 131 "INDICADORES RELACIÓN CON EL CIUDADANO JULIO 2021 (FINAL)" con Excel adjunto en el cual se observó un resultado del 96,5% para el mes de julio de 2021.</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</si>
  <si>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06%20julio%2FActividad%206
</t>
    </r>
    <r>
      <rPr>
        <b/>
        <sz val="9"/>
        <rFont val="Calibri"/>
        <family val="2"/>
        <scheme val="minor"/>
      </rPr>
      <t xml:space="preserve">
</t>
    </r>
    <r>
      <rPr>
        <sz val="9"/>
        <rFont val="Calibri"/>
        <family val="2"/>
        <scheme val="minor"/>
      </rPr>
      <t>Correo electrónico del 23/08/2021 con asunto: "</t>
    </r>
    <r>
      <rPr>
        <i/>
        <sz val="9"/>
        <rFont val="Calibri"/>
        <family val="2"/>
        <scheme val="minor"/>
      </rPr>
      <t>INDICADORES RELACIÓN CON EL CIUDADANO JULIO 2021 (FINAL)</t>
    </r>
    <r>
      <rPr>
        <sz val="9"/>
        <rFont val="Calibri"/>
        <family val="2"/>
        <scheme val="minor"/>
      </rPr>
      <t>".</t>
    </r>
  </si>
  <si>
    <t xml:space="preserve">Aplicar encuestas de satisfacción a los usuarios (peticionarios) de los canales de atención del ICBF </t>
  </si>
  <si>
    <t xml:space="preserve">Formular y aplicar acciones de mejora fruto de las mediciones de satisfacción realizadas, con el fin de mejorar continuamente los programas y servicios del ICBF. 
</t>
  </si>
  <si>
    <t>Reportes de medición de la satisfacción realizadas</t>
  </si>
  <si>
    <t xml:space="preserve">Para el mes de enero 2021 se realizaron 23.208 encuestas de satisfacción de los canales telefónicos y virtuales. 
•	Canal Chat: Cantidad de encuestas 805 / Nivel de satisfacción: 84,47%
•	Canal Telefónico Adultos - Línea 141: Cantidad de encuestas 18.162 / Nivel de satisfacción: 98,81%
•	Canal Telefónico Adultos – Línea nacional: Cantidad de encuestas 1.653 / Nivel de satisfacción:  99,33%
•	Canal 141 NNA: Cantidad de encuestas 2.385 / Nivel de satisfacción:  91,99%
•	Videollamada: Cantidad de encuestas 203 / Nivel de satisfacción: 99,51%
Del canal presencial, para el mes de enero 2021 se realizaron 952 encuestas.  
Para el mes de febrero 2021 se realizaron 23.954 encuestas de satisfacción de los canales telefónicos y virtuales. 
•	Canal Chat: Cantidad de encuestas 661 / Nivel de satisfacción: 93,34%
•	Canal Telefónico Adultos - Línea 141: Cantidad de encuestas 19.709 / Nivel de satisfacción: 98,71%
•	Canal Telefónico Adultos – Línea nacional: Cantidad de encuestas 1.314 / Nivel de satisfacción:  98,93%
•	Canal 141 NNA: Cantidad de encuestas 2.040 / Nivel de satisfacción:  90,69%
•	Videollamada: Cantidad de encuestas 230 / Nivel de satisfacción: 99,13%
Del canal presencial, para el mes de febrero 2021 se realizaron 875 encuestas. </t>
  </si>
  <si>
    <t xml:space="preserve"> Canal telefónico y virtual enero y febrero 
Canal presencial enero y febrero 
</t>
  </si>
  <si>
    <t>47162
1.827</t>
  </si>
  <si>
    <t>Informe encuestas</t>
  </si>
  <si>
    <t>Se realiza reporte de una actividad</t>
  </si>
  <si>
    <t>Se evidenciaron informes realizados por la empresa IQOutsourcing donde presentan los resultados de las Encuestas de Satisfacción de los canales: chat, telefónico y videollamada; lo anterior corresponde a los meses de enero y febrero del 2021. Así mismo se evidenció Informes de Gestión del Centro de Contacto con base en los informes de IQOutsourcing.</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</si>
  <si>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01%20enero%20febrero
</t>
    </r>
    <r>
      <rPr>
        <b/>
        <sz val="9"/>
        <rFont val="Calibri"/>
        <family val="2"/>
        <scheme val="minor"/>
      </rPr>
      <t xml:space="preserve">
</t>
    </r>
    <r>
      <rPr>
        <sz val="9"/>
        <rFont val="Calibri"/>
        <family val="2"/>
        <scheme val="minor"/>
      </rPr>
      <t>Presentación Power Point "</t>
    </r>
    <r>
      <rPr>
        <i/>
        <sz val="9"/>
        <rFont val="Calibri"/>
        <family val="2"/>
        <scheme val="minor"/>
      </rPr>
      <t>Informe encuestas canales Enero 2021</t>
    </r>
    <r>
      <rPr>
        <sz val="9"/>
        <rFont val="Calibri"/>
        <family val="2"/>
        <scheme val="minor"/>
      </rPr>
      <t>".
PDF "</t>
    </r>
    <r>
      <rPr>
        <i/>
        <sz val="9"/>
        <rFont val="Calibri"/>
        <family val="2"/>
        <scheme val="minor"/>
      </rPr>
      <t>Nuevo Microsoft Publisher Document.pub"</t>
    </r>
    <r>
      <rPr>
        <sz val="9"/>
        <rFont val="Calibri"/>
        <family val="2"/>
        <scheme val="minor"/>
      </rPr>
      <t>: Informe IQOutsourcing Encuestas Puntos de Atención I.C.B.F. Enero 2021</t>
    </r>
    <r>
      <rPr>
        <i/>
        <sz val="9"/>
        <rFont val="Calibri"/>
        <family val="2"/>
        <scheme val="minor"/>
      </rPr>
      <t xml:space="preserve">
</t>
    </r>
    <r>
      <rPr>
        <sz val="9"/>
        <rFont val="Calibri"/>
        <family val="2"/>
        <scheme val="minor"/>
      </rPr>
      <t>Presentación Power Point</t>
    </r>
    <r>
      <rPr>
        <i/>
        <sz val="9"/>
        <rFont val="Calibri"/>
        <family val="2"/>
        <scheme val="minor"/>
      </rPr>
      <t xml:space="preserve"> "Informe encuestas canales febrero 2021".
</t>
    </r>
    <r>
      <rPr>
        <sz val="9"/>
        <rFont val="Calibri"/>
        <family val="2"/>
        <scheme val="minor"/>
      </rPr>
      <t xml:space="preserve">PDF </t>
    </r>
    <r>
      <rPr>
        <i/>
        <sz val="9"/>
        <rFont val="Calibri"/>
        <family val="2"/>
        <scheme val="minor"/>
      </rPr>
      <t>"Informe Encuestas Outbound Febrero 2021":</t>
    </r>
    <r>
      <rPr>
        <sz val="9"/>
        <rFont val="Calibri"/>
        <family val="2"/>
        <scheme val="minor"/>
      </rPr>
      <t xml:space="preserve"> Informe IQOutsourcing Encuestas Puntos de Atención I.C.B.F. Febrero 2021</t>
    </r>
  </si>
  <si>
    <t>Para el mes de enero 2021 se realizaron 23.208 encuestas de satisfacción de los canales telefónicos y virtuales. 
•	Canal Chat: Cantidad de encuestas 805 / Nivel de satisfacción: 84,47%
•	Canal Telefónico Adultos - Línea 141: Cantidad de encuestas 18.162 / Nivel de satisfacción: 98,81%
•	Canal Telefónico Adultos – Línea nacional: Cantidad de encuestas 1.653 / Nivel de satisfacción:  99,33%
•	Canal 141 NNA: Cantidad de encuestas 2.385 / Nivel de satisfacción:  91,99%
•	Videollamada: Cantidad de encuestas 203 / Nivel de satisfacción: 99,51%
Del canal presencial, para el mes de enero 2021 se realizaron 952 encuestas.  
Para el mes de febrero 2021 se realizaron 23.954 encuestas de satisfacción de los canales telefónicos y virtuales. 
•	Canal Chat: Cantidad de encuestas 661 / Nivel de satisfacción: 93,34%
•	Canal Telefónico Adultos - Línea 141: Cantidad de encuestas 19.709 / Nivel de satisfacción: 98,71%
•	Canal Telefónico Adultos – Línea nacional: Cantidad de encuestas 1.314 / Nivel de satisfacción:  98,93%
•	Canal 141 NNA: Cantidad de encuestas 2.040 / Nivel de satisfacción:  90,69%
•	Videollamada: Cantidad de encuestas 230 / Nivel de satisfacción: 99,13%.
Del canal presencial, para el mes de febrero 2021 se realizaron 875 encuestas. 
Para el mes de marzo 2021 se realizaron 24.808 encuestas de satisfacción de los canales telefónicos y virtuales.
Canal Chat: Cantidad de encuestas 969 / Nivel de satisfacción: 98,14%
Canal Telefónico Adultos - Línea 141: Cantidad de encuestas 19.835 / Nivel de satisfacción: 98,53%
Canal Telefónico Adultos – Línea nacional: Cantidad de encuestas 1.287 / Nivel de satisfacción:  98,99%
Canal 141 NNA: Cantidad de encuestas 2.497 / Nivel de satisfacción:  93,87%
Videollamada: Cantidad de encuestas 220 / Nivel de satisfacción: 98,18%
Del canal presencial, para el mes de marzo 2021 se realizaron 1.032 encuestas.</t>
  </si>
  <si>
    <t xml:space="preserve"> Canal telefónico y virtual enero y febrero 
Canal presencial enero y febrero 
Canal telefónico y virtual marzo
Canal presencial marzo</t>
  </si>
  <si>
    <t>47.162
1.827
24.808
1.032</t>
  </si>
  <si>
    <t>Se evidenció Informe de gestión Centro de Contacto ICBF de marzo donde presentan los resultados de las encuestas de satisfacción de los canales: chat, telefónico y videollamada; así mismo el Informe de la empresa IQ Outsourcing del primer trimestre de 2021. Adicionalmente, presentan Excel en donde relacionan evaluación a las interacciones de insatisfacción del mes de marzo 2021.</t>
  </si>
  <si>
    <r>
      <t xml:space="preserve">Información consultada en:
https://icbfgob.sharepoint.com/:p:/r/sites/MICROSITIOPLANANTICORRUPCINYDEATENCINALCIUDADANO2021/_layouts/15/Doc.aspx?sourcedoc=%7B123D1E86-43B0-43FE-A3A8-B956F5DD7E54%7D&amp;file=Informe%20Encuestas%20Outbound%20I%20Trimestre%202021.pptx&amp;action=edit&amp;mobileredirect=true
</t>
    </r>
    <r>
      <rPr>
        <b/>
        <sz val="9"/>
        <rFont val="Calibri"/>
        <family val="2"/>
        <scheme val="minor"/>
      </rPr>
      <t xml:space="preserve">
</t>
    </r>
    <r>
      <rPr>
        <sz val="9"/>
        <rFont val="Calibri"/>
        <family val="2"/>
        <scheme val="minor"/>
      </rPr>
      <t>Presentación Power Point: "</t>
    </r>
    <r>
      <rPr>
        <i/>
        <sz val="9"/>
        <rFont val="Calibri"/>
        <family val="2"/>
        <scheme val="minor"/>
      </rPr>
      <t>Informe encuestas canales marzo 2021</t>
    </r>
    <r>
      <rPr>
        <sz val="9"/>
        <rFont val="Calibri"/>
        <family val="2"/>
        <scheme val="minor"/>
      </rPr>
      <t>".</t>
    </r>
    <r>
      <rPr>
        <i/>
        <sz val="9"/>
        <rFont val="Calibri"/>
        <family val="2"/>
        <scheme val="minor"/>
      </rPr>
      <t xml:space="preserve">
</t>
    </r>
    <r>
      <rPr>
        <sz val="9"/>
        <rFont val="Calibri"/>
        <family val="2"/>
        <scheme val="minor"/>
      </rPr>
      <t xml:space="preserve">Presentación Power Point: </t>
    </r>
    <r>
      <rPr>
        <i/>
        <sz val="9"/>
        <rFont val="Calibri"/>
        <family val="2"/>
        <scheme val="minor"/>
      </rPr>
      <t xml:space="preserve">"Informe Encuestas Outbound I Trimestre 2021" - Encuestas Puntos de Atención ICBF. I Trimestre 2021 IQ Outsourcing
</t>
    </r>
    <r>
      <rPr>
        <sz val="9"/>
        <rFont val="Calibri"/>
        <family val="2"/>
        <scheme val="minor"/>
      </rPr>
      <t xml:space="preserve">Excel </t>
    </r>
    <r>
      <rPr>
        <i/>
        <sz val="9"/>
        <rFont val="Calibri"/>
        <family val="2"/>
        <scheme val="minor"/>
      </rPr>
      <t>"Evaluación Interacciones Insatisfacción Chat Marzo 2021".</t>
    </r>
  </si>
  <si>
    <t>Para el mes de abril 2021 se realizaron 21.571 encuestas de satisfacción de los canales telefónicos y virtuales.
•	Canal Chat: Cantidad de encuestas 766 / Nivel de satisfacción: 98,17%
•	Canal Telefónico Adultos - Línea 141: Cantidad de encuestas 17.468 / Nivel de satisfacción: 98,72%
•	Canal Telefónico Adultos – Línea nacional: Cantidad de encuestas 1.025 / Nivel de satisfacción:  99,61%
•	Canal 141 NNA: Cantidad de encuestas 2.173 / Nivel de satisfacción:  93,65%
•	Videollamada: Cantidad de encuestas 139 / Nivel de satisfacción: 98,56%
Adicionalmente, de conformidad con las directrices de la Secretaría General sobre las medidas para el retorno gradual y progresivo de la atención presencial, en algunos puntos de atención del país ya se está generando dicha apertura. Es por esto que desde el 3 de noviembre se reactivó el segmento de encuestas de satisfacción del canal presencial, el cual para el mes de abril se realizaron 895 encuestas, con un total de 157 alertas reportadas y 153 remitidas a las regionales.</t>
  </si>
  <si>
    <t xml:space="preserve">Encuestas a peticionarios que se acercaron a un punto de atención presencial </t>
  </si>
  <si>
    <t>895 encuestas de satisfacción del canal presencial</t>
  </si>
  <si>
    <t>El inofme del mes de abril se expide a mediados de mayo</t>
  </si>
  <si>
    <r>
      <t>La Dirección de Servicios y Atención refiere: "</t>
    </r>
    <r>
      <rPr>
        <i/>
        <sz val="9"/>
        <rFont val="Calibri"/>
        <family val="2"/>
        <scheme val="minor"/>
      </rPr>
      <t>El informe del mes de abril se expide a mediados de mayo</t>
    </r>
    <r>
      <rPr>
        <sz val="9"/>
        <rFont val="Calibri"/>
        <family val="2"/>
        <scheme val="minor"/>
      </rPr>
      <t>".</t>
    </r>
  </si>
  <si>
    <t xml:space="preserve">Para el mes de mayo 2021 se realizaron 20.072 encuestas de satisfacción de los canales telefónicos y virtuales. 
Adicionalmente, en cuanto al segmento de encuestas de satisfacción del canal presencial, el cual en total se realizaron 842 encuestas efectivas al corte del 31 de mayo, con un total de 139 alertas reportadas.
</t>
  </si>
  <si>
    <t xml:space="preserve">Para el mes de mayo 2021 se realizaron 20.072 encuestas de satisfacción de los canales telefónicos y virtuales.
•	Canal Chat: Cantidad de encuestas 612 / Nivel de satisfacción: 98,69%
•	Canal Telefónico Adultos - Línea 141: Cantidad de encuestas 16.297 / Nivel de satisfacción: 98,89%
•	Canal Telefónico Adultos – Línea nacional: Cantidad de encuestas 988 / Nivel de satisfacción:  98,58%
•	Canal 141 NNA: Cantidad de encuestas 2.072 / Nivel de satisfacción:  93,15%
•	Videollamada: Cantidad de encuestas 103 / Nivel de satisfacción: 99,03%
Adicionalmente, de conformidad con las directrices de la Secretaría General sobre las medidas para el retorno gradual y progresivo de la atención presencial, en algunos puntos de atención del país ya se está generando dicha apertura. Es por esto que desde el 3 de noviembre se reactivó el segmento de encuestas de satisfacción del canal presencial, el cual en total se realizaron 842 encuestas al corte del 31 de mayo, con un total de 139 alertas reportadas. 
</t>
  </si>
  <si>
    <t xml:space="preserve">20.072 encuestas de satisfacción de los canales telefónicos y virtuales.
842 encuestas efectivas del segmento de encuestas de satisfacción del canal presencial
</t>
  </si>
  <si>
    <t xml:space="preserve"> Informe de Mayo encuestas de los canales telefónicos y virtuales.
 Informe de Mayo encuestas del canal presencial.
</t>
  </si>
  <si>
    <t>Se evidenció Informe de gestión Centro de Contacto ICBF - Mayo 2021 donde presentan los resultados de las encuestas de satisfacción de los canales: chat, telefónico y videollamada; así mismo el Informe de la empresa IQ Outsourcing Encuestas Puntos de Atención I.C.B.F. Mayo 2021 con el resultado y la Encuestas de Satisfacción Outbound.
Revisando la información de la ruta de SharePoint del mes de abril se evidenció que incluyeron el Informe de gestión Centro de Contacto ICBF - Abril 2021 donde presentan los resultados de las encuestas de satisfacción de los canales: chat, telefónico y videollamada; así como el Informe de la empresa IQ Outsourcing Encuestas Puntos de Atención I.C.B.F. Abril 2021 con el resultado y la Encuestas de Satisfacción Outbound.</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</si>
  <si>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04%20mayo%2FActividad%207
</t>
    </r>
    <r>
      <rPr>
        <b/>
        <sz val="9"/>
        <rFont val="Calibri"/>
        <family val="2"/>
        <scheme val="minor"/>
      </rPr>
      <t xml:space="preserve">
</t>
    </r>
    <r>
      <rPr>
        <sz val="9"/>
        <rFont val="Calibri"/>
        <family val="2"/>
        <scheme val="minor"/>
      </rPr>
      <t>Pdf "</t>
    </r>
    <r>
      <rPr>
        <i/>
        <sz val="9"/>
        <rFont val="Calibri"/>
        <family val="2"/>
        <scheme val="minor"/>
      </rPr>
      <t>Informe Encuestas Outbound Mayo 2021</t>
    </r>
    <r>
      <rPr>
        <sz val="9"/>
        <rFont val="Calibri"/>
        <family val="2"/>
        <scheme val="minor"/>
      </rPr>
      <t>".</t>
    </r>
    <r>
      <rPr>
        <i/>
        <sz val="9"/>
        <rFont val="Calibri"/>
        <family val="2"/>
        <scheme val="minor"/>
      </rPr>
      <t xml:space="preserve">
</t>
    </r>
    <r>
      <rPr>
        <sz val="9"/>
        <rFont val="Calibri"/>
        <family val="2"/>
        <scheme val="minor"/>
      </rPr>
      <t xml:space="preserve">Presentación Power Point: </t>
    </r>
    <r>
      <rPr>
        <i/>
        <sz val="9"/>
        <rFont val="Calibri"/>
        <family val="2"/>
        <scheme val="minor"/>
      </rPr>
      <t xml:space="preserve">"Informe encuestas canales mayo 2021".
</t>
    </r>
    <r>
      <rPr>
        <sz val="9"/>
        <rFont val="Calibri"/>
        <family val="2"/>
        <scheme val="minor"/>
      </rP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03%20abril%2FActividad%207
Pdf "Informe Encuestas Outbound Abril 2021".
Presentación Power Point: "Informe encuestas canales abril 2021".</t>
    </r>
    <r>
      <rPr>
        <i/>
        <sz val="9"/>
        <rFont val="Calibri"/>
        <family val="2"/>
        <scheme val="minor"/>
      </rPr>
      <t xml:space="preserve">
</t>
    </r>
  </si>
  <si>
    <t xml:space="preserve">Para el mes de Junio 2021se realizaron 19.224 encuestas de satisfacción de los siguientes canales telefónicos y virtuales.
•	Canal Chat:Cantidad de encuestas 627 / Nivel de satisfacción: 98,41%
•	Canal Telefónico Adultos - Línea 141:Cantidad de encuestas 15.844 / Nivel desatisfacción: 98,98%
•	Canal Telefónico Adultos – Línea nacional:Cantidad de encuestas 902/ Nivel de satisfacción:98,78%
•	Canal 141 NNA: Cantidad de encuestas 1.741 / Nivel de satisfacción:93,39%
•	Videollamada: Cantidad de encuestas 110 / Niveldesatisfacción:100%
Adicionalmente, de conformidad con las directrices de la Secretaría General sobre las medidas para el retorno gradual y progresivo de la atención presencial, en algunos puntos de atención del país ya se está generando dicha apertura. Es por esto que desde el 3 de noviembre se reactivó el segmento de encuestas de satisfacción del canal presencial, el cual en total se realizaron 703 encuestas al corte del 30 de junio, con un total de 96 alertas reportadas. 
</t>
  </si>
  <si>
    <t xml:space="preserve"> 19.224 encuestas de satisfacción de los canales telefónicos y virtuales
703 encuestas de satisfacción del canal presencial
</t>
  </si>
  <si>
    <t>Se evidenció Informe de gestión Centro de Contacto ICBF - Junio 2021  donde presentan los resultados de las encuestas de satisfacción de los canales: chat, telefónico y videollamada; así mismo el Informe de la empresa IQ Outsourcing Encuestas Puntos de Atención ICBF - Junio 2021 con el resultado de las Encuestas de Satisfacción Outbound.</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</si>
  <si>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05%20junio%2FActividad%207
</t>
    </r>
    <r>
      <rPr>
        <b/>
        <sz val="9"/>
        <rFont val="Calibri"/>
        <family val="2"/>
        <scheme val="minor"/>
      </rPr>
      <t xml:space="preserve">
</t>
    </r>
    <r>
      <rPr>
        <sz val="9"/>
        <rFont val="Calibri"/>
        <family val="2"/>
        <scheme val="minor"/>
      </rPr>
      <t>Presentación "</t>
    </r>
    <r>
      <rPr>
        <i/>
        <sz val="9"/>
        <rFont val="Calibri"/>
        <family val="2"/>
        <scheme val="minor"/>
      </rPr>
      <t>Informe Encuestas Outbound Junio 2021</t>
    </r>
    <r>
      <rPr>
        <sz val="9"/>
        <rFont val="Calibri"/>
        <family val="2"/>
        <scheme val="minor"/>
      </rPr>
      <t>".</t>
    </r>
    <r>
      <rPr>
        <i/>
        <sz val="9"/>
        <rFont val="Calibri"/>
        <family val="2"/>
        <scheme val="minor"/>
      </rPr>
      <t xml:space="preserve">
</t>
    </r>
    <r>
      <rPr>
        <sz val="9"/>
        <rFont val="Calibri"/>
        <family val="2"/>
        <scheme val="minor"/>
      </rPr>
      <t xml:space="preserve">Presentación Power Point: </t>
    </r>
    <r>
      <rPr>
        <i/>
        <sz val="9"/>
        <rFont val="Calibri"/>
        <family val="2"/>
        <scheme val="minor"/>
      </rPr>
      <t>"Informe encuestas canales junio 2021.ppt".</t>
    </r>
  </si>
  <si>
    <r>
      <t>17.509 </t>
    </r>
    <r>
      <rPr>
        <sz val="9"/>
        <color indexed="63"/>
        <rFont val="Calibri"/>
        <family val="2"/>
        <charset val="1"/>
      </rPr>
      <t>encuestas de satisfacción de los </t>
    </r>
    <r>
      <rPr>
        <b/>
        <sz val="9"/>
        <color indexed="63"/>
        <rFont val="Calibri"/>
        <family val="2"/>
        <charset val="1"/>
      </rPr>
      <t>canales telefónicos y virtuales</t>
    </r>
    <r>
      <rPr>
        <b/>
        <sz val="9"/>
        <color indexed="8"/>
        <rFont val="Calibri Light"/>
        <family val="2"/>
        <charset val="1"/>
      </rPr>
      <t> . </t>
    </r>
    <r>
      <rPr>
        <sz val="9"/>
        <color indexed="8"/>
        <rFont val="Calibri"/>
        <family val="2"/>
        <charset val="1"/>
      </rPr>
      <t>791 encuestas del canal presencial, con un total de 131 aletas remitidas a las regionales.</t>
    </r>
  </si>
  <si>
    <r>
      <t>Para el mes de </t>
    </r>
    <r>
      <rPr>
        <b/>
        <sz val="9"/>
        <color indexed="63"/>
        <rFont val="Arial"/>
        <family val="2"/>
        <charset val="1"/>
      </rPr>
      <t>julio 2021</t>
    </r>
    <r>
      <rPr>
        <sz val="9"/>
        <color indexed="63"/>
        <rFont val="Arial"/>
        <family val="2"/>
        <charset val="1"/>
      </rPr>
      <t> se realizaron</t>
    </r>
    <r>
      <rPr>
        <b/>
        <sz val="9"/>
        <color indexed="63"/>
        <rFont val="Arial"/>
        <family val="2"/>
        <charset val="1"/>
      </rPr>
      <t> 17.509 </t>
    </r>
    <r>
      <rPr>
        <sz val="9"/>
        <color indexed="63"/>
        <rFont val="Arial"/>
        <family val="2"/>
        <charset val="1"/>
      </rPr>
      <t>encuestas de satisfacción de los </t>
    </r>
    <r>
      <rPr>
        <b/>
        <sz val="9"/>
        <color indexed="63"/>
        <rFont val="Arial"/>
        <family val="2"/>
        <charset val="1"/>
      </rPr>
      <t>canales telefónicos y virtuales</t>
    </r>
    <r>
      <rPr>
        <sz val="9"/>
        <color indexed="63"/>
        <rFont val="Arial"/>
        <family val="2"/>
        <charset val="1"/>
      </rPr>
      <t>. </t>
    </r>
    <r>
      <rPr>
        <b/>
        <sz val="9"/>
        <color indexed="8"/>
        <rFont val="Arial"/>
        <family val="2"/>
        <charset val="1"/>
      </rPr>
      <t>Canal Chat: </t>
    </r>
    <r>
      <rPr>
        <sz val="9"/>
        <color indexed="8"/>
        <rFont val="Arial"/>
        <family val="2"/>
        <charset val="1"/>
      </rPr>
      <t>Cantidad de encuestas 628 / Nivel de satisfacción: 98,09%; </t>
    </r>
    <r>
      <rPr>
        <sz val="9"/>
        <color indexed="63"/>
        <rFont val="Arial"/>
        <family val="2"/>
        <charset val="1"/>
      </rPr>
      <t> </t>
    </r>
    <r>
      <rPr>
        <b/>
        <sz val="9"/>
        <color indexed="8"/>
        <rFont val="Arial"/>
        <family val="2"/>
        <charset val="1"/>
      </rPr>
      <t>Canal Telefónico Adultos - Línea 141: </t>
    </r>
    <r>
      <rPr>
        <sz val="9"/>
        <color indexed="8"/>
        <rFont val="Arial"/>
        <family val="2"/>
        <charset val="1"/>
      </rPr>
      <t>Cantidad de encuestas 14.421 / Nivel de satisfacción: 98,61%</t>
    </r>
    <r>
      <rPr>
        <sz val="9"/>
        <color indexed="63"/>
        <rFont val="Arial"/>
        <family val="2"/>
        <charset val="1"/>
      </rPr>
      <t>; </t>
    </r>
    <r>
      <rPr>
        <b/>
        <sz val="9"/>
        <color indexed="8"/>
        <rFont val="Arial"/>
        <family val="2"/>
        <charset val="1"/>
      </rPr>
      <t>Canal Telefónico Adultos – Línea nacional: </t>
    </r>
    <r>
      <rPr>
        <sz val="9"/>
        <color indexed="8"/>
        <rFont val="Arial"/>
        <family val="2"/>
        <charset val="1"/>
      </rPr>
      <t>Cantidad de encuestas 865 / Nivel de satisfacción:  98,15%</t>
    </r>
    <r>
      <rPr>
        <sz val="9"/>
        <color indexed="63"/>
        <rFont val="Arial"/>
        <family val="2"/>
        <charset val="1"/>
      </rPr>
      <t>; </t>
    </r>
    <r>
      <rPr>
        <b/>
        <sz val="9"/>
        <color indexed="8"/>
        <rFont val="Arial"/>
        <family val="2"/>
        <charset val="1"/>
      </rPr>
      <t>Canal 141 NNA: </t>
    </r>
    <r>
      <rPr>
        <sz val="9"/>
        <color indexed="8"/>
        <rFont val="Arial"/>
        <family val="2"/>
        <charset val="1"/>
      </rPr>
      <t>Cantidad de encuestas 1.487 / Nivel de satisfacción:  94,42%</t>
    </r>
    <r>
      <rPr>
        <sz val="9"/>
        <color indexed="63"/>
        <rFont val="Arial"/>
        <family val="2"/>
        <charset val="1"/>
      </rPr>
      <t>; </t>
    </r>
    <r>
      <rPr>
        <b/>
        <sz val="9"/>
        <color indexed="8"/>
        <rFont val="Arial"/>
        <family val="2"/>
        <charset val="1"/>
      </rPr>
      <t>Videollamada: </t>
    </r>
    <r>
      <rPr>
        <sz val="9"/>
        <color indexed="8"/>
        <rFont val="Arial"/>
        <family val="2"/>
        <charset val="1"/>
      </rPr>
      <t>Cantidad de encuestas 108 / Nivel de satisfacción: 100</t>
    </r>
    <r>
      <rPr>
        <sz val="9"/>
        <color indexed="63"/>
        <rFont val="Arial"/>
        <family val="2"/>
        <charset val="1"/>
      </rPr>
      <t>%.</t>
    </r>
  </si>
  <si>
    <t xml:space="preserve">Peticionarios </t>
  </si>
  <si>
    <t>Se evidenció Informe de gestión Centro de Contacto ICBF - Julio 2021  donde presentan los resultados de las encuestas de satisfacción de los canales: chat, telefónico y videollamada; así mismo el Informe de la empresa IQ Outsourcing Encuestas Puntos de Atención ICBF - Julio 2021 con el resultado de las Encuestas de Satisfacción Outbound.</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</si>
  <si>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06%20julio%2FActividad%207
</t>
    </r>
    <r>
      <rPr>
        <i/>
        <sz val="9"/>
        <rFont val="Calibri"/>
        <family val="2"/>
        <scheme val="minor"/>
      </rPr>
      <t xml:space="preserve">
</t>
    </r>
    <r>
      <rPr>
        <sz val="9"/>
        <rFont val="Calibri"/>
        <family val="2"/>
        <scheme val="minor"/>
      </rPr>
      <t xml:space="preserve">Presentación Power Point: </t>
    </r>
    <r>
      <rPr>
        <i/>
        <sz val="9"/>
        <rFont val="Calibri"/>
        <family val="2"/>
        <scheme val="minor"/>
      </rPr>
      <t xml:space="preserve">"Informe encuestas canales julio 2021.pptm".
</t>
    </r>
    <r>
      <rPr>
        <sz val="9"/>
        <rFont val="Calibri"/>
        <family val="2"/>
        <scheme val="minor"/>
      </rPr>
      <t>Presentación Power Point:</t>
    </r>
    <r>
      <rPr>
        <i/>
        <sz val="9"/>
        <rFont val="Calibri"/>
        <family val="2"/>
        <scheme val="minor"/>
      </rPr>
      <t xml:space="preserve"> "Informe encuestas canales Julio 2021".</t>
    </r>
  </si>
  <si>
    <r>
      <t>17.509 </t>
    </r>
    <r>
      <rPr>
        <sz val="10"/>
        <color rgb="FF323130"/>
        <rFont val="Calibri"/>
        <family val="2"/>
        <charset val="1"/>
      </rPr>
      <t>encuestas </t>
    </r>
    <r>
      <rPr>
        <sz val="10"/>
        <color rgb="FF201F1E"/>
        <rFont val="Calibri"/>
        <family val="2"/>
        <charset val="1"/>
      </rPr>
      <t>de satisfacción de los </t>
    </r>
    <r>
      <rPr>
        <b/>
        <sz val="10"/>
        <color rgb="FF201F1E"/>
        <rFont val="Calibri"/>
        <family val="2"/>
        <charset val="1"/>
      </rPr>
      <t>canales telefónicos y virtuales</t>
    </r>
    <r>
      <rPr>
        <b/>
        <sz val="10"/>
        <color rgb="FF000000"/>
        <rFont val="Calibri Light"/>
        <family val="2"/>
        <charset val="1"/>
      </rPr>
      <t> . </t>
    </r>
    <r>
      <rPr>
        <sz val="10"/>
        <color rgb="FF000000"/>
        <rFont val="Calibri"/>
        <family val="2"/>
        <charset val="1"/>
      </rPr>
      <t>791 encuestas del canal presencial, con un total de 131 aletas remitidas a las regionales.</t>
    </r>
  </si>
  <si>
    <r>
      <t>Para el mes de </t>
    </r>
    <r>
      <rPr>
        <b/>
        <sz val="10"/>
        <color rgb="FF323130"/>
        <rFont val="Arial"/>
        <family val="2"/>
        <charset val="1"/>
      </rPr>
      <t>julio 2021</t>
    </r>
    <r>
      <rPr>
        <sz val="10"/>
        <color rgb="FF323130"/>
        <rFont val="Arial"/>
        <family val="2"/>
        <charset val="1"/>
      </rPr>
      <t> se realizaron</t>
    </r>
    <r>
      <rPr>
        <b/>
        <sz val="10"/>
        <color rgb="FF323130"/>
        <rFont val="Arial"/>
        <family val="2"/>
        <charset val="1"/>
      </rPr>
      <t> 17.509 </t>
    </r>
    <r>
      <rPr>
        <sz val="10"/>
        <color rgb="FF323130"/>
        <rFont val="Arial"/>
        <family val="2"/>
        <charset val="1"/>
      </rPr>
      <t>encuestas </t>
    </r>
    <r>
      <rPr>
        <sz val="10"/>
        <color rgb="FF201F1E"/>
        <rFont val="Arial"/>
        <family val="2"/>
        <charset val="1"/>
      </rPr>
      <t>de satisfacción de los </t>
    </r>
    <r>
      <rPr>
        <b/>
        <sz val="10"/>
        <color rgb="FF201F1E"/>
        <rFont val="Arial"/>
        <family val="2"/>
        <charset val="1"/>
      </rPr>
      <t>canales telefónicos y virtuales</t>
    </r>
    <r>
      <rPr>
        <sz val="10"/>
        <color rgb="FF201F1E"/>
        <rFont val="Arial"/>
        <family val="2"/>
        <charset val="1"/>
      </rPr>
      <t>. </t>
    </r>
    <r>
      <rPr>
        <b/>
        <sz val="10"/>
        <color rgb="FF000000"/>
        <rFont val="Arial"/>
        <family val="2"/>
        <charset val="1"/>
      </rPr>
      <t>Canal Chat: </t>
    </r>
    <r>
      <rPr>
        <sz val="10"/>
        <color rgb="FF000000"/>
        <rFont val="Arial"/>
        <family val="2"/>
        <charset val="1"/>
      </rPr>
      <t>Cantidad de encuestas 628 / Nivel de satisfacción: 98,09%; </t>
    </r>
    <r>
      <rPr>
        <sz val="10"/>
        <color rgb="FF201F1E"/>
        <rFont val="Arial"/>
        <family val="2"/>
        <charset val="1"/>
      </rPr>
      <t> </t>
    </r>
    <r>
      <rPr>
        <b/>
        <sz val="10"/>
        <color rgb="FF000000"/>
        <rFont val="Arial"/>
        <family val="2"/>
        <charset val="1"/>
      </rPr>
      <t>Canal Telefónico Adultos - Línea 141: </t>
    </r>
    <r>
      <rPr>
        <sz val="10"/>
        <color rgb="FF000000"/>
        <rFont val="Arial"/>
        <family val="2"/>
        <charset val="1"/>
      </rPr>
      <t>Cantidad de encuestas 14.421 / Nivel de satisfacción: 98,61%</t>
    </r>
    <r>
      <rPr>
        <sz val="10"/>
        <color rgb="FF201F1E"/>
        <rFont val="Arial"/>
        <family val="2"/>
        <charset val="1"/>
      </rPr>
      <t>; </t>
    </r>
    <r>
      <rPr>
        <b/>
        <sz val="10"/>
        <color rgb="FF000000"/>
        <rFont val="Arial"/>
        <family val="2"/>
        <charset val="1"/>
      </rPr>
      <t>Canal Telefónico Adultos – Línea nacional: </t>
    </r>
    <r>
      <rPr>
        <sz val="10"/>
        <color rgb="FF000000"/>
        <rFont val="Arial"/>
        <family val="2"/>
        <charset val="1"/>
      </rPr>
      <t>Cantidad de encuestas 865 / Nivel de satisfacción:  98,15%</t>
    </r>
    <r>
      <rPr>
        <sz val="10"/>
        <color rgb="FF201F1E"/>
        <rFont val="Arial"/>
        <family val="2"/>
        <charset val="1"/>
      </rPr>
      <t>; </t>
    </r>
    <r>
      <rPr>
        <b/>
        <sz val="10"/>
        <color rgb="FF000000"/>
        <rFont val="Arial"/>
        <family val="2"/>
        <charset val="1"/>
      </rPr>
      <t>Canal 141 NNA: </t>
    </r>
    <r>
      <rPr>
        <sz val="10"/>
        <color rgb="FF000000"/>
        <rFont val="Arial"/>
        <family val="2"/>
        <charset val="1"/>
      </rPr>
      <t>Cantidad de encuestas 1.487 / Nivel de satisfacción:  94,42%</t>
    </r>
    <r>
      <rPr>
        <sz val="10"/>
        <color rgb="FF201F1E"/>
        <rFont val="Arial"/>
        <family val="2"/>
        <charset val="1"/>
      </rPr>
      <t>; </t>
    </r>
    <r>
      <rPr>
        <b/>
        <sz val="10"/>
        <color rgb="FF000000"/>
        <rFont val="Arial"/>
        <family val="2"/>
        <charset val="1"/>
      </rPr>
      <t>Videollamada: </t>
    </r>
    <r>
      <rPr>
        <sz val="10"/>
        <color rgb="FF000000"/>
        <rFont val="Arial"/>
        <family val="2"/>
        <charset val="1"/>
      </rPr>
      <t>Cantidad de encuestas 108 / Nivel de satisfacción: 100</t>
    </r>
    <r>
      <rPr>
        <sz val="10"/>
        <color rgb="FF201F1E"/>
        <rFont val="Arial"/>
        <family val="2"/>
        <charset val="1"/>
      </rPr>
      <t>%.</t>
    </r>
  </si>
  <si>
    <t>Se realizaron 17.217 encuestas de satisfacción de los canales telefónicos y virtuales.
Se realizaron 854 encuestas del segmento de encuestas de satisfacción del canal presencial.</t>
  </si>
  <si>
    <r>
      <t>Se realizaron </t>
    </r>
    <r>
      <rPr>
        <b/>
        <sz val="10"/>
        <color rgb="FF323130"/>
        <rFont val="Calibri Light"/>
        <family val="2"/>
        <charset val="1"/>
      </rPr>
      <t>17.217 </t>
    </r>
    <r>
      <rPr>
        <sz val="10"/>
        <color rgb="FF323130"/>
        <rFont val="Calibri Light"/>
        <family val="2"/>
        <charset val="1"/>
      </rPr>
      <t>encuestas </t>
    </r>
    <r>
      <rPr>
        <sz val="10"/>
        <color rgb="FF201F1E"/>
        <rFont val="Calibri Light"/>
        <family val="2"/>
        <charset val="1"/>
      </rPr>
      <t>de satisfacción de los canales telefónicos y virtuales. </t>
    </r>
    <r>
      <rPr>
        <b/>
        <sz val="10"/>
        <color rgb="FF000000"/>
        <rFont val="Calibri Light"/>
        <family val="2"/>
        <charset val="1"/>
      </rPr>
      <t>Canal Chat: </t>
    </r>
    <r>
      <rPr>
        <sz val="10"/>
        <color rgb="FF000000"/>
        <rFont val="Calibri Light"/>
        <family val="2"/>
        <charset val="1"/>
      </rPr>
      <t>Cantidad de encuestas 598 / Nivel de satisfacción: 97,99%; </t>
    </r>
    <r>
      <rPr>
        <sz val="10"/>
        <color rgb="FF201F1E"/>
        <rFont val="Calibri"/>
        <family val="2"/>
        <charset val="1"/>
      </rPr>
      <t> </t>
    </r>
    <r>
      <rPr>
        <b/>
        <sz val="10"/>
        <color rgb="FF000000"/>
        <rFont val="Calibri Light"/>
        <family val="2"/>
        <charset val="1"/>
      </rPr>
      <t>Canal Telefónico Adultos - Línea 141: </t>
    </r>
    <r>
      <rPr>
        <sz val="10"/>
        <color rgb="FF000000"/>
        <rFont val="Calibri Light"/>
        <family val="2"/>
        <charset val="1"/>
      </rPr>
      <t>Cantidad de encuestas 14.239 / Nivel de satisfacción: 98,59%</t>
    </r>
    <r>
      <rPr>
        <sz val="10"/>
        <color rgb="FF201F1E"/>
        <rFont val="Calibri"/>
        <family val="2"/>
        <charset val="1"/>
      </rPr>
      <t>; </t>
    </r>
    <r>
      <rPr>
        <b/>
        <sz val="10"/>
        <color rgb="FF000000"/>
        <rFont val="Calibri Light"/>
        <family val="2"/>
        <charset val="1"/>
      </rPr>
      <t>Canal Telefónico Adultos – Línea nacional: </t>
    </r>
    <r>
      <rPr>
        <sz val="10"/>
        <color rgb="FF000000"/>
        <rFont val="Calibri Light"/>
        <family val="2"/>
        <charset val="1"/>
      </rPr>
      <t>Cantidad de encuestas 876/ Niveldesatisfacción:99,09%</t>
    </r>
    <r>
      <rPr>
        <sz val="10"/>
        <color rgb="FF201F1E"/>
        <rFont val="Calibri"/>
        <family val="2"/>
        <charset val="1"/>
      </rPr>
      <t>; </t>
    </r>
    <r>
      <rPr>
        <b/>
        <sz val="10"/>
        <color rgb="FF000000"/>
        <rFont val="Calibri Light"/>
        <family val="2"/>
        <charset val="1"/>
      </rPr>
      <t>Canal 141 NNA: </t>
    </r>
    <r>
      <rPr>
        <sz val="10"/>
        <color rgb="FF000000"/>
        <rFont val="Calibri Light"/>
        <family val="2"/>
        <charset val="1"/>
      </rPr>
      <t>Cantidad de encuestas 1.396 / Niveldesatisfacción:93,34%</t>
    </r>
    <r>
      <rPr>
        <sz val="10"/>
        <color rgb="FF201F1E"/>
        <rFont val="Calibri"/>
        <family val="2"/>
        <charset val="1"/>
      </rPr>
      <t>; </t>
    </r>
    <r>
      <rPr>
        <b/>
        <sz val="10"/>
        <color rgb="FF000000"/>
        <rFont val="Calibri Light"/>
        <family val="2"/>
        <charset val="1"/>
      </rPr>
      <t>Video llamada: </t>
    </r>
    <r>
      <rPr>
        <sz val="10"/>
        <color rgb="FF000000"/>
        <rFont val="Calibri Light"/>
        <family val="2"/>
        <charset val="1"/>
      </rPr>
      <t>Cantidad de encuestas 108 / Nivel  de satisfacción:</t>
    </r>
    <r>
      <rPr>
        <sz val="10"/>
        <color rgb="FF201F1E"/>
        <rFont val="Calibri Light"/>
        <family val="2"/>
        <charset val="1"/>
      </rPr>
      <t>100%;</t>
    </r>
    <r>
      <rPr>
        <sz val="10"/>
        <color rgb="FF000000"/>
        <rFont val="Calibri Light"/>
        <family val="2"/>
        <charset val="1"/>
      </rPr>
      <t>Se realizaron </t>
    </r>
    <r>
      <rPr>
        <b/>
        <sz val="10"/>
        <color rgb="FF000000"/>
        <rFont val="Calibri Light"/>
        <family val="2"/>
        <charset val="1"/>
      </rPr>
      <t>854 encuestas </t>
    </r>
    <r>
      <rPr>
        <sz val="10"/>
        <color rgb="FF000000"/>
        <rFont val="Calibri Light"/>
        <family val="2"/>
        <charset val="1"/>
      </rPr>
      <t>del segmento de encuestas de satisfacción del </t>
    </r>
    <r>
      <rPr>
        <b/>
        <sz val="10"/>
        <color rgb="FF000000"/>
        <rFont val="Calibri Light"/>
        <family val="2"/>
        <charset val="1"/>
      </rPr>
      <t>canal presencial, con un nivel de satisfacción del 96%.</t>
    </r>
  </si>
  <si>
    <t>Beneficiarios de los servicios del ICBF</t>
  </si>
  <si>
    <t xml:space="preserve">Informe de encuestas de canales telefónicos y virtuales </t>
  </si>
  <si>
    <t>Se evidenció Informe de gestión Centro de Contacto ICBF - Agosto 2021  donde presentan los resultados de las encuestas de satisfacción de los canales: chat, telefónico y videollamada; así mismo el Informe de la empresa IQ Outsourcing Encuestas Puntos de Atención ICBF - Agosto 2021 con el resultado de las Encuestas de Satisfacción Outbound.</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</si>
  <si>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07%20agosto%2FActividad%207
</t>
    </r>
    <r>
      <rPr>
        <i/>
        <sz val="9"/>
        <rFont val="Calibri"/>
        <family val="2"/>
        <scheme val="minor"/>
      </rPr>
      <t xml:space="preserve">
</t>
    </r>
    <r>
      <rPr>
        <sz val="9"/>
        <rFont val="Calibri"/>
        <family val="2"/>
        <scheme val="minor"/>
      </rPr>
      <t xml:space="preserve">Presentación Power Point: </t>
    </r>
    <r>
      <rPr>
        <i/>
        <sz val="9"/>
        <rFont val="Calibri"/>
        <family val="2"/>
        <scheme val="minor"/>
      </rPr>
      <t xml:space="preserve">"Informe encuestas canales agosto 2021.pptm".
</t>
    </r>
    <r>
      <rPr>
        <sz val="9"/>
        <rFont val="Calibri"/>
        <family val="2"/>
        <scheme val="minor"/>
      </rPr>
      <t>Presentación Power Point:</t>
    </r>
    <r>
      <rPr>
        <i/>
        <sz val="9"/>
        <rFont val="Calibri"/>
        <family val="2"/>
        <scheme val="minor"/>
      </rPr>
      <t xml:space="preserve"> "Informe encuestas canales agosto 2021".</t>
    </r>
  </si>
  <si>
    <t>Reuniones del Consejo Asesor y Consultivo Nacional de Niños, Niñas y Adolescentes del ICBF</t>
  </si>
  <si>
    <t>Realizar reuniones del Consejo Asesor y Consultivo de Niños, Niñas y Adolescentes del ICBF CACNNA para promover la participación y el control social.</t>
  </si>
  <si>
    <t>Formulación Participativa</t>
  </si>
  <si>
    <t>Consejo Asesor y Consultivo de Niños, Niñas y Adolescentes del ICBF CACNNA</t>
  </si>
  <si>
    <t>Dirección de Infancia</t>
  </si>
  <si>
    <t>reuniones</t>
  </si>
  <si>
    <t>marzo de 2021</t>
  </si>
  <si>
    <t>presencia y/o virtual</t>
  </si>
  <si>
    <t>A corte de este reporte, esta meta se encuentra en fase de alistamiento con la proyección de ruta metodológica y actividades a realizar con el CACNNA.</t>
  </si>
  <si>
    <t xml:space="preserve">La Dirección de Infancia se encuentra formulando y en fase de alistamiento para que la Participación infantil sea eje transversal, como parte del enfoque diferencial, para asegurar su posicionamiento en de todas las líneas técnicas de prevención. </t>
  </si>
  <si>
    <t>Realización del Encuentro del CACNAS el 6 de marzo de 2021</t>
  </si>
  <si>
    <t xml:space="preserve">La actividad inicia en el mes de marzo de 2021. </t>
  </si>
  <si>
    <t xml:space="preserve">El encuentro del mes de marzo del Consejo Asesor y Consultivo Nacional de Niños, Niñas y Adolescentes del ICBF se realizó el sábado 6 de marzo y se desarrolló a través de tres grandes momentos. </t>
  </si>
  <si>
    <t>A partir de la creación colectiva de una contenido digital colectivo se guarda la metáfora del Yo Soy porque Somos, como memoria de cada integrante y a su vez del colectivo. Se registran lo que se va diciendo en el drive compartido en aras del Tejido de sueños colectivos. De esta manera, escuchar a otro integrante para encontrar lo común y lo diferente muestra opciones de las dinámicas de encuentro y el sentido del quehacer del consejo.</t>
  </si>
  <si>
    <t>Niñas, niños y adolescentes del Consejo Asesor y Consultivo Nacional del ICBF</t>
  </si>
  <si>
    <t>Resulta importante el dinamizar en los territorios las mesas departamentales y municipales para que cuenten con espacios de articulación y movilzación de participación infantil. Así como canales o dinámicas de encuentro virtuales desde sus contextos.</t>
  </si>
  <si>
    <t>Gestión con el SNBF que acompaña las mesas para generar espacios de mayor articulación. Generar articulación con entidades o redes de NNA que movilicen acciones en territorios.</t>
  </si>
  <si>
    <t>Se reporta 1 actividad de avance de la meta</t>
  </si>
  <si>
    <r>
      <t>Se evidenció realización del Consejo Asesor y Consultivo de Niños, Niñas y Adolescentes del ICBF CACNNA para promover la participación infantil el 06/03/2021, así mismo en la mencionada reunión se realizó la actividad "</t>
    </r>
    <r>
      <rPr>
        <i/>
        <sz val="9"/>
        <rFont val="Calibri"/>
        <family val="2"/>
        <scheme val="minor"/>
      </rPr>
      <t>NUESTRO ENCUENTRO: CIRCULO DE VOCES, SENTIRES, DE MIL OREJAS DE NIÑAS, NIÑOS Y ADOLESCENTES QUE SUEÑAN SU PAÍS</t>
    </r>
    <r>
      <rPr>
        <sz val="9"/>
        <rFont val="Calibri"/>
        <family val="2"/>
        <scheme val="minor"/>
      </rPr>
      <t>" .</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</si>
  <si>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02%20marzo
</t>
    </r>
    <r>
      <rPr>
        <b/>
        <sz val="9"/>
        <rFont val="Calibri"/>
        <family val="2"/>
        <scheme val="minor"/>
      </rPr>
      <t xml:space="preserve">
</t>
    </r>
    <r>
      <rPr>
        <sz val="9"/>
        <rFont val="Calibri"/>
        <family val="2"/>
        <scheme val="minor"/>
      </rPr>
      <t>PDF "</t>
    </r>
    <r>
      <rPr>
        <i/>
        <sz val="9"/>
        <rFont val="Calibri"/>
        <family val="2"/>
        <scheme val="minor"/>
      </rPr>
      <t>If9.p1.mi_formato_acta_de_reunion_o_comite_v6_0 Cacnna6321</t>
    </r>
    <r>
      <rPr>
        <sz val="9"/>
        <rFont val="Calibri"/>
        <family val="2"/>
        <scheme val="minor"/>
      </rPr>
      <t>": Acta de Reunión del 06 de marzo de 2021 con el objetivo de: Realizar  reuniones  del  Consejo  Asesor  y  Consultivo  de  Niños,  Niñas  y  Adolescentes del ICBF CACNNA para promover la participación infantil.
Word "PantallazosMarzo21": Listado de Participantes
Correo electrónico del March 5, 2021 con asunto: "</t>
    </r>
    <r>
      <rPr>
        <i/>
        <sz val="9"/>
        <rFont val="Calibri"/>
        <family val="2"/>
        <scheme val="minor"/>
      </rPr>
      <t>NUESTRO ENCUENTRO_ CIRCULO DE VOCES, SENTIRES, DE MIL OREJAS DE NIÑAS, NIÑOS Y ADOLESCENTES QUE SUEÑAN SU PAÍS".</t>
    </r>
  </si>
  <si>
    <t>A corte de este reporte durante el mes de abril, en el marco del día de los derechos de niñas y niños se llevó a cabo el encuentro del Consejo Consultivo y asesor. La agenda  se orientó a la creación de los la creación colectiva de elementos biográfícos, objetuales y de lugares de infancia. De la presentación de la propuesta de estrategia transmedia de participación infantil y ciudadanías digitales. Presentación del INN sobre los propósitos de la Red Coria.</t>
  </si>
  <si>
    <t xml:space="preserve">Consejeras y consejeros: Niñas, niños y adolescentes. </t>
  </si>
  <si>
    <t>Conformación de grupos temáticos de interés y creación de contenidos digitales.</t>
  </si>
  <si>
    <t>https://icbfgob.sharepoint.com/sites/MICROSITIOPLANANTICORRUPCINYDEATENCINALCIUDADANO2021/Documentos%20compartidos/Forms/AllItems.aspx?CT=1620249667077&amp;OR=OWA%2DNT&amp;CID=b55dd0c9%2D6a09%2D45f5%2D4b2e%2D78445dffb8e3&amp;viewid=848cd329%2D4628%2D438a%2Db7b1%2D175890936859&amp;id=%2Fsites%2FMICROSITIOPLANANTICORRUPCINYDEATENCINALCIUDADANO2021%2FDocumentos%20compartidos%2FCOMPONENTE%206%2D%20PLAN%20DE%20PARTICIPACI%C3%93N%20CIUDADANA%2F8%2C%209%20Direcci%C3%B3n%20de%20Infancia%2F04%20mayo</t>
  </si>
  <si>
    <r>
      <t>Se evidenció acta de reunión de fecha 24/04/2021 cuyo objetivo fue "</t>
    </r>
    <r>
      <rPr>
        <i/>
        <sz val="9"/>
        <rFont val="Calibri"/>
        <family val="2"/>
        <scheme val="minor"/>
      </rPr>
      <t>Realizar reuniones del Consejo Asesor y Consultivo de Niños, Niñas y Adolescentes del ICBF CACNNA para promover la participación infantil</t>
    </r>
    <r>
      <rPr>
        <sz val="9"/>
        <rFont val="Calibri"/>
        <family val="2"/>
        <scheme val="minor"/>
      </rPr>
      <t>.", correo electrónico del 24/04/2021 convocando al encuentro y listado de asistencia.</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</si>
  <si>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03%20abril
PDF "</t>
    </r>
    <r>
      <rPr>
        <i/>
        <sz val="9"/>
        <rFont val="Calibri"/>
        <family val="2"/>
        <scheme val="minor"/>
      </rPr>
      <t>If9.p1.mi_formato_acta_de_reunion_o_comite_v6_0 Cacnna6321</t>
    </r>
    <r>
      <rPr>
        <sz val="9"/>
        <rFont val="Calibri"/>
        <family val="2"/>
        <scheme val="minor"/>
      </rPr>
      <t>": Acta de reunión del 24 de abril de 2021 con objetivo: Realizar reuniones del Consejo Asesor y Consultivo de Niños, Niñas y Adolescentes del ICBF CACNNA para promover la participación infantil.</t>
    </r>
    <r>
      <rPr>
        <i/>
        <sz val="9"/>
        <rFont val="Calibri"/>
        <family val="2"/>
        <scheme val="minor"/>
      </rPr>
      <t xml:space="preserve">
</t>
    </r>
    <r>
      <rPr>
        <sz val="9"/>
        <rFont val="Calibri"/>
        <family val="2"/>
        <scheme val="minor"/>
      </rPr>
      <t>Correo electrónico del 24/04/2021 con asunto: RV: NUESTRO 2DO ENCUENTRO: CIRCULO DE VOCES, SENTIRES DE NIÑAS, NIÑOS YADOLESCENTES.
Listado de Asistencia Teams del 24/04/2021.</t>
    </r>
  </si>
  <si>
    <t>Se realizó el 5 de junio del 2021 el encuentro Consejeras y Consejeros-asesores- miembros del CACNNA para abordar el trabajo infantil como violencia contra niñas y niños.</t>
  </si>
  <si>
    <t xml:space="preserve">Generar acciones con incidencia en política pública y autoridades de acciones de prevención del trabajo infantil y veeduría de los compromisos de autoridades para verificar el cumplimiento.  </t>
  </si>
  <si>
    <t>https://icbfgob.sharepoint.com/:f:/r/sites/MICROSITIOPLANANTICORRUPCINYDEATENCINALCIUDADANO2021/Documentos%20compartidos/COMPONENTE%206-%20PLAN%20DE%20PARTICIPACI%C3%93N%20CIUDADANA/8,%209%20Direcci%C3%B3n%20de%20Infancia/05%20junio?csf=1&amp;web=1&amp;e=ymugvZ</t>
  </si>
  <si>
    <r>
      <t>Se evidenció acta de reunión del 05/06/2021 cuyo objetivo fue "</t>
    </r>
    <r>
      <rPr>
        <i/>
        <sz val="9"/>
        <rFont val="Calibri"/>
        <family val="2"/>
        <scheme val="minor"/>
      </rPr>
      <t>Fortalecer las capacidades de consejeras(os) sobre las expresiones, tipos y efectos del trabajo infantil en la vida de niñas y niños en diversos contextos (rural-urbano). Identificar los  focos de  interés  y  preguntas  sobre  el  trabajo infa</t>
    </r>
    <r>
      <rPr>
        <sz val="9"/>
        <rFont val="Calibri"/>
        <family val="2"/>
        <scheme val="minor"/>
      </rPr>
      <t>." y pantallazo de los asistentes a la reunión. 
Adicionalmente, se observaron documentos relacionados con la actividad como:  correo electrónico de fecha 01/06/2021 con Asunto: "</t>
    </r>
    <r>
      <rPr>
        <i/>
        <sz val="9"/>
        <rFont val="Calibri"/>
        <family val="2"/>
        <scheme val="minor"/>
      </rPr>
      <t>Encuentro Plenaria Consejeras y Consejeros asesores del ICBF 5 de junio 3 pm</t>
    </r>
    <r>
      <rPr>
        <sz val="9"/>
        <rFont val="Calibri"/>
        <family val="2"/>
        <scheme val="minor"/>
      </rPr>
      <t xml:space="preserve">." donde se invita a la reunión y listado de asistencia.
Por otro lado la Dirección adjunto soportes para la realización del evento:  "Dia Mundial contra el Trabajo Infantil" del 11/06/2021, como son: los pantallazos de los asistentes a la reunión del 10/06/2021 (preparación de encuentro con autoridades Nacionales como: Primera Dama, Ministra de Educación, Directora del ICBF, representante OIT y Procuraduría) y pantallazo del link de la reunión del 11/06/2021. Esta jornada no hace parte de la meta de esta actividad, fue incluida como gestiones relacionadas. </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</si>
  <si>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05%20junio
3 Pdf: "</t>
    </r>
    <r>
      <rPr>
        <i/>
        <sz val="9"/>
        <rFont val="Calibri"/>
        <family val="2"/>
        <scheme val="minor"/>
      </rPr>
      <t>5-6-21ActaCacnna</t>
    </r>
    <r>
      <rPr>
        <sz val="9"/>
        <rFont val="Calibri"/>
        <family val="2"/>
        <scheme val="minor"/>
      </rPr>
      <t>", "</t>
    </r>
    <r>
      <rPr>
        <i/>
        <sz val="9"/>
        <rFont val="Calibri"/>
        <family val="2"/>
        <scheme val="minor"/>
      </rPr>
      <t>CorreoEncuentroCacnna</t>
    </r>
    <r>
      <rPr>
        <sz val="9"/>
        <rFont val="Calibri"/>
        <family val="2"/>
        <scheme val="minor"/>
      </rPr>
      <t>" y "</t>
    </r>
    <r>
      <rPr>
        <i/>
        <sz val="9"/>
        <rFont val="Calibri"/>
        <family val="2"/>
        <scheme val="minor"/>
      </rPr>
      <t>CorreoEventoTrabajoInfantil</t>
    </r>
    <r>
      <rPr>
        <sz val="9"/>
        <rFont val="Calibri"/>
        <family val="2"/>
        <scheme val="minor"/>
      </rPr>
      <t>"
3 Word: "</t>
    </r>
    <r>
      <rPr>
        <i/>
        <sz val="9"/>
        <rFont val="Calibri"/>
        <family val="2"/>
        <scheme val="minor"/>
      </rPr>
      <t xml:space="preserve">PantallazoEncuentro6-6-2021
</t>
    </r>
    <r>
      <rPr>
        <sz val="9"/>
        <rFont val="Calibri"/>
        <family val="2"/>
        <scheme val="minor"/>
      </rPr>
      <t xml:space="preserve">Excel </t>
    </r>
    <r>
      <rPr>
        <i/>
        <sz val="9"/>
        <rFont val="Calibri"/>
        <family val="2"/>
        <scheme val="minor"/>
      </rPr>
      <t xml:space="preserve">"5-6-21AsistenciaCacnna", "PantanllazoEvento 11junioMin Trabajo" </t>
    </r>
    <r>
      <rPr>
        <sz val="9"/>
        <rFont val="Calibri"/>
        <family val="2"/>
        <scheme val="minor"/>
      </rPr>
      <t xml:space="preserve">y </t>
    </r>
    <r>
      <rPr>
        <i/>
        <sz val="9"/>
        <rFont val="Calibri"/>
        <family val="2"/>
        <scheme val="minor"/>
      </rPr>
      <t>"PantallazoPreparación Cacnna10-6-21"</t>
    </r>
  </si>
  <si>
    <r>
      <t>Del segmento de encuestas de satisfacción del</t>
    </r>
    <r>
      <rPr>
        <sz val="9"/>
        <rFont val="Calibri"/>
        <family val="2"/>
        <charset val="1"/>
      </rPr>
      <t> canal presencial, se realizaron 791 encuestas, con un total de 131 aletas remitidas a las regionales.</t>
    </r>
  </si>
  <si>
    <t>niñas, niños y adolescentes integrantes de los consejos de Perú y Colombia. Referentes de participación de Perú.</t>
  </si>
  <si>
    <t xml:space="preserve">Acta, lista de asistencia, grabación team: </t>
  </si>
  <si>
    <r>
      <t>Se evidenció acta de reunión No. 004 del 07/07/2021 cuyo objetivo fue "</t>
    </r>
    <r>
      <rPr>
        <i/>
        <sz val="9"/>
        <rFont val="Calibri"/>
        <family val="2"/>
        <scheme val="minor"/>
      </rPr>
      <t>Fortalecer la construcción de políticas y programas de carácter institucional e interinstitucional para la promoción y garantía del Derecho a la participación infantil y adolescente entre ambos países</t>
    </r>
    <r>
      <rPr>
        <sz val="9"/>
        <rFont val="Calibri"/>
        <family val="2"/>
        <scheme val="minor"/>
      </rPr>
      <t>" (Perú y Colombia); así mismo pantallazos de los asistentes al encuentro, la agenda de la temática y la lista de participantes.</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</si>
  <si>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06%20julio
3 Pdf: "</t>
    </r>
    <r>
      <rPr>
        <i/>
        <sz val="9"/>
        <rFont val="Calibri"/>
        <family val="2"/>
        <scheme val="minor"/>
      </rPr>
      <t>7-7-21ActaCacnna</t>
    </r>
    <r>
      <rPr>
        <sz val="9"/>
        <rFont val="Calibri"/>
        <family val="2"/>
        <scheme val="minor"/>
      </rPr>
      <t>", "</t>
    </r>
    <r>
      <rPr>
        <i/>
        <sz val="9"/>
        <rFont val="Calibri"/>
        <family val="2"/>
        <scheme val="minor"/>
      </rPr>
      <t>AGENDA TEMÁTICA7-7-21</t>
    </r>
    <r>
      <rPr>
        <sz val="9"/>
        <rFont val="Calibri"/>
        <family val="2"/>
        <scheme val="minor"/>
      </rPr>
      <t>" y "</t>
    </r>
    <r>
      <rPr>
        <i/>
        <sz val="9"/>
        <rFont val="Calibri"/>
        <family val="2"/>
        <scheme val="minor"/>
      </rPr>
      <t>meetingAttendanceReport(Consejeras+Consejeros+Encuentro Binacional Colombia-Perú)7-7-21</t>
    </r>
    <r>
      <rPr>
        <sz val="9"/>
        <rFont val="Calibri"/>
        <family val="2"/>
        <scheme val="minor"/>
      </rPr>
      <t>"
1 Word: "</t>
    </r>
    <r>
      <rPr>
        <i/>
        <sz val="9"/>
        <rFont val="Calibri"/>
        <family val="2"/>
        <scheme val="minor"/>
      </rPr>
      <t>7-7-21PantallazoEncuentroConsejosCol-Perú</t>
    </r>
    <r>
      <rPr>
        <sz val="9"/>
        <rFont val="Calibri"/>
        <family val="2"/>
        <scheme val="minor"/>
      </rPr>
      <t xml:space="preserve">"
</t>
    </r>
  </si>
  <si>
    <r>
      <t>Del segmento de encuestas de satisfacción del</t>
    </r>
    <r>
      <rPr>
        <sz val="10"/>
        <color rgb="FF000000"/>
        <rFont val="Calibri"/>
        <family val="2"/>
        <charset val="1"/>
      </rPr>
      <t> canal presencial, se realizaron 791 encuestas, con un total de 131 aletas remitidas a las regionales.</t>
    </r>
  </si>
  <si>
    <t>Se llevó a cabo el encuentro de Consejeras(os) del Cacnna en el marco del fortalecimiento de capacidades y formación ciudadana en diálogo con pares del Conna del Perú y diálogo intergeneracional con los referentes de participación infantil de UNICEF Colombia; Plan Internacional Perú, y las referentes de la línea, para el caso de Colombia con Alexandra Mancera de la Dirección de infancia y Fanny Salazar, como referente de Perú.</t>
  </si>
  <si>
    <t>4 de 3</t>
  </si>
  <si>
    <t xml:space="preserve"> El Consejo asesor y consultivo cuenta con una agenda temática que establece una serie de encuentros para fortalecer las capacidades ciudadanas y el compartir sus análisis situaciones en sus territorios. </t>
  </si>
  <si>
    <t>Niñas, niños y adolescentes</t>
  </si>
  <si>
    <t>Generar otros espacios de encuentro entre consejeras de ambos países y la asistencia en el seminario internacional de Participación infantil con la representación peruana.</t>
  </si>
  <si>
    <t>AGENDA TEMÁTICA- IMPRESIÓN DE CORRREO DE INVITACIÓN-REPORTE DE ASISTENCIA TEAM EN VERSION WORD- ENLACE DE GRABACION TEAM. ENLACE DE EVIDENCIA https://icbfgob.sharepoint.com/:f:/r/sites/MICROSITIOPLANANTICORRUPCINYDEATENCINALCIUDADANO2021/Documentos%20compartidos/COMPONENTE%206-%20PLAN%20DE%20PARTICIPACI%C3%93N%20CIUDADANA/8,%209%20Direcci%C3%B3n%20de%20Infancia/07%20agosto/Reuniones%20CACNNA?csf=1&amp;web=1&amp;e=7lIfoE</t>
  </si>
  <si>
    <t>Se evidenció reunión de encuentro bilateral Perú- Colombia 12/08/2021; así mismo se observaron documentos relacionados con este evento como: agenda  de trabajo, correo electrónico de invitación al encuentro, link donde se encuentra la grabación del evento y reporte de asistentes.</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</si>
  <si>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07%20agosto%2FReuniones%20CACNNA
2Pdf: "</t>
    </r>
    <r>
      <rPr>
        <i/>
        <sz val="9"/>
        <rFont val="Calibri"/>
        <family val="2"/>
        <scheme val="minor"/>
      </rPr>
      <t>12-08-21Agenda de trabajo - Perú - Colombia Participación Infantil y empoderamiento</t>
    </r>
    <r>
      <rPr>
        <sz val="9"/>
        <rFont val="Calibri"/>
        <family val="2"/>
        <scheme val="minor"/>
      </rPr>
      <t>" y "</t>
    </r>
    <r>
      <rPr>
        <i/>
        <sz val="9"/>
        <rFont val="Calibri"/>
        <family val="2"/>
        <scheme val="minor"/>
      </rPr>
      <t>CorreoAgendaInvitación12-8-21</t>
    </r>
    <r>
      <rPr>
        <sz val="9"/>
        <rFont val="Calibri"/>
        <family val="2"/>
        <scheme val="minor"/>
      </rPr>
      <t>"
1 Word: "</t>
    </r>
    <r>
      <rPr>
        <i/>
        <sz val="9"/>
        <rFont val="Calibri"/>
        <family val="2"/>
        <scheme val="minor"/>
      </rPr>
      <t>EnlacegrabaciónEncuentroConsejo12-8-21</t>
    </r>
    <r>
      <rPr>
        <sz val="9"/>
        <rFont val="Calibri"/>
        <family val="2"/>
        <scheme val="minor"/>
      </rPr>
      <t>".
2 Lista de asistencia "</t>
    </r>
    <r>
      <rPr>
        <i/>
        <sz val="9"/>
        <rFont val="Calibri"/>
        <family val="2"/>
        <scheme val="minor"/>
      </rPr>
      <t xml:space="preserve">Reporteasistenciaenword12-8-21" </t>
    </r>
    <r>
      <rPr>
        <sz val="9"/>
        <rFont val="Calibri"/>
        <family val="2"/>
        <scheme val="minor"/>
      </rPr>
      <t>y</t>
    </r>
    <r>
      <rPr>
        <i/>
        <sz val="9"/>
        <rFont val="Calibri"/>
        <family val="2"/>
        <scheme val="minor"/>
      </rPr>
      <t xml:space="preserve"> "meeetingAtttendanceReport12-8-21".</t>
    </r>
  </si>
  <si>
    <t>Ejercicios de promoción de la participación y el control social "Explorando mi ciudadanía, conociendo mi territorio"</t>
  </si>
  <si>
    <t>Ejercicios de promoción de la participación “Explorando mi ciudadanía conociendo mi territorio” a las actividades realizadas por los aliados estratégicos de la Dirección de Infancia en el marco de su oferta programática.</t>
  </si>
  <si>
    <t>Grupos de control social</t>
  </si>
  <si>
    <t>regional; zonal</t>
  </si>
  <si>
    <t>Oferta programática de la dirección de infancia.</t>
  </si>
  <si>
    <t>reuniones de comités</t>
  </si>
  <si>
    <t xml:space="preserve">A corte de este reporte, esta meta se encuentra en fase de alistamiento en relación con asegurar un posicionamiento de la participación infantil como eje transversal en las líneas técnicas de la Dirección y base de movilización social. </t>
  </si>
  <si>
    <t xml:space="preserve">La Dirección de infancia se encuentra formulando y en fase de alistamiento para que la Participación infantil sea eje transversal, como parte del enfoque diferencial, para asegurar su posicionamiento en de todas las líneas técnicas de prevención. </t>
  </si>
  <si>
    <t xml:space="preserve">A corte de este reporte, esta meta se encuentra en fase de alistamiento y contratación de los operadores para la implementación de los proyectos de las líneas de la Dirección de Infancia.  </t>
  </si>
  <si>
    <t>La Dirección de Infancia se pondrá al día con la presente meta, una vez entre en operación la oferta en territorio.</t>
  </si>
  <si>
    <r>
      <t>La Dirección de Primera Infancia informó "</t>
    </r>
    <r>
      <rPr>
        <i/>
        <sz val="9"/>
        <rFont val="Calibri"/>
        <family val="2"/>
        <scheme val="minor"/>
      </rPr>
      <t>A corte de este reporte, esta meta se encuentra en fase de alistamiento y contratación de los operadores para la implementación de los proyectos de las líneas de la Dirección de Infancia</t>
    </r>
    <r>
      <rPr>
        <sz val="9"/>
        <rFont val="Calibri"/>
        <family val="2"/>
        <scheme val="minor"/>
      </rPr>
      <t>".</t>
    </r>
  </si>
  <si>
    <t xml:space="preserve">A corte de este reporte la Dirección de Infancia NO reporta meta, ya que viene desarrollando procesos de revisión de banco de oferentes y proceso de alistamiento de la fase de contratación. Así como la revisión de ajuste de la guía de control social de guardianes del tesoro de acuerdo a los aprendizajes de implementación en contextos de virtualidad a raíz de la pandemia. Se viene revisando el ajuste de los alcances y tiempos para  el cumplimiento en aras de validar el ajuste de meta.  </t>
  </si>
  <si>
    <t>Red Coria; Grupo de comunicadores.</t>
  </si>
  <si>
    <r>
      <t>La Dirección de Primera Infancia informó "</t>
    </r>
    <r>
      <rPr>
        <i/>
        <sz val="9"/>
        <rFont val="Calibri"/>
        <family val="2"/>
        <scheme val="minor"/>
      </rPr>
      <t>A corte de este reporte la Dirección de Infancia NO reporta meta, ya que viene desarrollando procesos de revisión de banco de oferentes y proceso de alistamiento de la fase de contratación. Así como la revisión de ajuste de la guía de control social de guardianes del tesoro de acuerdo a los aprendizajes de implementación en contextos de virtualidad a raíz de la pandemia. Se viene revisando el ajuste de los alcances y tiempos para el cumplimiento en aras de validar el ajuste de meta</t>
    </r>
    <r>
      <rPr>
        <sz val="9"/>
        <rFont val="Calibri"/>
        <family val="2"/>
        <scheme val="minor"/>
      </rPr>
      <t>".</t>
    </r>
  </si>
  <si>
    <t>A corte de este reporte se viene realizando la presentación a los aliados operadores de la modalidad de tu a tú sobre los ejercicios de control social y participación infantil. Así mismo, se viene en proceso de contratación de los aliados de las otras ofertas de la Dirección de Infancia.</t>
  </si>
  <si>
    <t>No aplica</t>
  </si>
  <si>
    <r>
      <t>La Dirección de Primera Infancia informó: "</t>
    </r>
    <r>
      <rPr>
        <i/>
        <sz val="9"/>
        <rFont val="Calibri"/>
        <family val="2"/>
        <scheme val="minor"/>
      </rPr>
      <t>A corte de este reporte se viene realizando la presentación a los aliados operadores de la modalidad de tu a tú sobre los ejercicios de control social y participación infantil. Así mismo, se viene en proceso de contratación de los aliados de las otras ofertas de la Dirección de Infancia.</t>
    </r>
    <r>
      <rPr>
        <sz val="9"/>
        <rFont val="Calibri"/>
        <family val="2"/>
        <scheme val="minor"/>
      </rPr>
      <t>".</t>
    </r>
  </si>
  <si>
    <t>A corte de este mes de julio la Dirección de Infancia realizó los ejercicios de control social con los 59 aliados en los 54 municipios donde opera la oferta. En esta primera entrega se realizaron 65 ejercicios sobre varios focos de control social propuestos en el anexo modificatorio de la guía guardianes del tesoro.</t>
  </si>
  <si>
    <t>Niñas, niños con discapacidad y sus familias que participan en la modalidad de Tú a Tú.</t>
  </si>
  <si>
    <t xml:space="preserve">https://icbfgob.sharepoint.com/:f:/r/sites/DirecciondeInfancia/Documentos%20compartidos/2021/Sub%20PFAI/T%C3%A9cnica/Control%20social%20T%C3%BA%20a%20T%C3%BA?csf=1&amp;web=1&amp;e=Td6PN5
</t>
  </si>
  <si>
    <t>Se evidencio Excel con el compilado de los 65 ejercicios de control social adelantados en el mes de julio por las Regionales: Antioquia, Atlántico, Bogotá, Bolívar, Boyacá, Cauca, Cesar, Córdoba, Cundinamarca, Huila, Nariño, Norte de Santander, Quindío, Risaralda, San Andrés, Tolima y Valle del Cauca; en el cual relacionan los aliados, la fecha de los encuentros, focos de observación, logros, retos/dificultades, recomendaciones y los link donde se pueden consultar los soportes. 
Así mismo se observó Excel con el detalle de los operadores contratados para el desarrollo de los ejercicios de control social.</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</si>
  <si>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06%20julio%2FEjercicios%20de%20control%20social
Excel "</t>
    </r>
    <r>
      <rPr>
        <i/>
        <sz val="9"/>
        <rFont val="Calibri"/>
        <family val="2"/>
        <scheme val="minor"/>
      </rPr>
      <t xml:space="preserve">JULIOCOMPILADOCONTROLSOCIALMODALIDADTÚATÚ".
</t>
    </r>
    <r>
      <rPr>
        <sz val="9"/>
        <rFont val="Calibri"/>
        <family val="2"/>
        <scheme val="minor"/>
      </rPr>
      <t>Excel</t>
    </r>
    <r>
      <rPr>
        <i/>
        <sz val="9"/>
        <rFont val="Calibri"/>
        <family val="2"/>
        <scheme val="minor"/>
      </rPr>
      <t xml:space="preserve"> "Control Social de tú a tú".</t>
    </r>
  </si>
  <si>
    <t xml:space="preserve">A corte de este reporte para el mes de agosto no se realizaron ejercicios de control social en la modalidad de Tú a Tú, en la programación la próxima entrega se dará el 22 de septiembre. </t>
  </si>
  <si>
    <t>La Dirección de infancia no contó con la implementación de toda la oferta de sus modalidades, por procesos de contratación, la conformación de banco de oferentes y la operación a partir de finales de agosto. Tan solo la modalidad de Tú a Tú a reportado un primer ejercicio de control social para el mes de julio. Se espera que a partir de septiembre, luego de 1 mes de operación se cuente con los restantes reportes y con la segunda entrega de la modalidad de Tú a Tú.</t>
  </si>
  <si>
    <r>
      <t>La Dirección de Infancia informó "</t>
    </r>
    <r>
      <rPr>
        <i/>
        <sz val="9"/>
        <rFont val="Calibri"/>
        <family val="2"/>
        <scheme val="minor"/>
      </rPr>
      <t>A corte de este reporte para el mes de agosto no se realizaron ejercicios de control social en la modalidad de Tú a Tú, en la programación la próxima entrega se dará el 22 de septiembre.</t>
    </r>
    <r>
      <rPr>
        <sz val="9"/>
        <rFont val="Calibri"/>
        <family val="2"/>
        <scheme val="minor"/>
      </rPr>
      <t>".</t>
    </r>
  </si>
  <si>
    <t>Mesas nacionales de diálogo técnico con Madres Sustitutas</t>
  </si>
  <si>
    <t>Espacio de diálogo entre la Dirección General del ICBF y las Madres Sustitutas. La metodología usada es el diálogo abierto, fortalecimiento técnico y retroalimentación de compromisos de manera periódica.</t>
  </si>
  <si>
    <t>Consulta</t>
  </si>
  <si>
    <t>Participación en la identificación de necesidades o diagnóstico</t>
  </si>
  <si>
    <t>Madres sustitutas</t>
  </si>
  <si>
    <t>Dirección de protección</t>
  </si>
  <si>
    <t xml:space="preserve">Protección </t>
  </si>
  <si>
    <t>Mesas de diálogo realizada.</t>
  </si>
  <si>
    <t>La primera mesa de diálogo con las madres susttutas se tiene programada para el próximo 19 de marzo.</t>
  </si>
  <si>
    <r>
      <t>La Dirección de Protección informó "</t>
    </r>
    <r>
      <rPr>
        <i/>
        <sz val="9"/>
        <rFont val="Calibri"/>
        <family val="2"/>
        <scheme val="minor"/>
      </rPr>
      <t>La primera mesa de diálogo con las madres sustitutas se tiene programada para el próximo 19 de marzo</t>
    </r>
    <r>
      <rPr>
        <sz val="9"/>
        <rFont val="Calibri"/>
        <family val="2"/>
        <scheme val="minor"/>
      </rPr>
      <t>".</t>
    </r>
  </si>
  <si>
    <t>La primera mesa Nacional de Madres Sustitutas fue realizada el pasado 19 de marzo de 2021, con la participación de 50 personas, entre profesionales del ICBF y representantes de los hogares sustitutos. Estuvieron presentes representantes de los hogares sustitutos de las regionales: Tolima, Antioquia, Risaralda, Valle del Cauca, Meta, Nariño, Córdoba, Boyacá, Cundinamarca, Putumayo, Bolívar, Norte de Santander, Caquetá y Cauca. La agenda a desarrollar fue la presentación del Director de Protección, de los asistentes, formulación de necesidades de los hogares sustitutos, presentación del plan de asistencia técnica por parte de la Subdirección de Restablecimiento de Derechos, recomendaciones generales para las familias sustitutas en medio de la pandemia por el COVID-19, programación de fechas para próximas mesas de manera conjunta.</t>
  </si>
  <si>
    <t>Se adelanta la primera mesa de 4 programadas en el año 2021</t>
  </si>
  <si>
    <t>50 participantes en total</t>
  </si>
  <si>
    <t>43 representantes de hogares sustitutos y 7 profesionales de ICBF.
47 mujeres, 3 hombres. 43 madres sustitutas y padre sustituto.</t>
  </si>
  <si>
    <t>Solicitan dotación de elementos de cómputo para cumplir con las obligaciones académicasde los niños, niñas y adolescentes ubicados en la modalidad.
La necesidad de dotación básica en las unidades de servicio, espeicalmente con sábanas, almohadas y colchones.</t>
  </si>
  <si>
    <t>Se establece las fechas de las e mesas nacionales del año 2021 para julio 16, septiembre 24 y noviembre 25.</t>
  </si>
  <si>
    <t>Lista de asistencia y presentación en Power Point</t>
  </si>
  <si>
    <t>Se reporta un avance de 1 e la meta</t>
  </si>
  <si>
    <t>en avance</t>
  </si>
  <si>
    <t xml:space="preserve">Se evidenció la realización de la Mesa Nacional de Madres Sustitutas el 19/03/2021 y listado de asistencia. </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</si>
  <si>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02%20marzo%2F10%20MESA%20MADRES%20SUSTITUTAS
Power Point "</t>
    </r>
    <r>
      <rPr>
        <i/>
        <sz val="9"/>
        <rFont val="Calibri"/>
        <family val="2"/>
        <scheme val="minor"/>
      </rPr>
      <t>PRESENTACIÓN MESA NACIONAL DE MADRES SUSTITUTAS MARZO 19</t>
    </r>
    <r>
      <rPr>
        <sz val="9"/>
        <rFont val="Calibri"/>
        <family val="2"/>
        <scheme val="minor"/>
      </rPr>
      <t>" - Dirección de Protección​ - Subdirección de Restablecimiento de Derechos ​.
Excel Listado Asistencia Teams del 19/03/2021</t>
    </r>
  </si>
  <si>
    <t>La primera mesa Nacional de Madres Sustitutas fue realizada el pasado 19 de marzo de 2021, para el mes de abril no se tenian programados avences.</t>
  </si>
  <si>
    <r>
      <t>La Dirección de Protección informó "</t>
    </r>
    <r>
      <rPr>
        <i/>
        <sz val="9"/>
        <rFont val="Calibri"/>
        <family val="2"/>
        <scheme val="minor"/>
      </rPr>
      <t>La primera mesa Nacional de Madres Sustitutas fue realizada el pasado 19 de marzo de 2021, para el mes de abril no se tenían programados avances</t>
    </r>
    <r>
      <rPr>
        <sz val="9"/>
        <rFont val="Calibri"/>
        <family val="2"/>
        <scheme val="minor"/>
      </rPr>
      <t>".</t>
    </r>
  </si>
  <si>
    <t>La primera mesa Nacional de Madres Sustitutas fue realizada el pasado 19 de marzo de 2021, en el mes de JUNIO no se adelantan acciones, por cuanto la segunda esta programada para el segundo semestre del año.</t>
  </si>
  <si>
    <r>
      <t>La Dirección de Protección informó: "</t>
    </r>
    <r>
      <rPr>
        <i/>
        <sz val="9"/>
        <rFont val="Calibri"/>
        <family val="2"/>
        <scheme val="minor"/>
      </rPr>
      <t>La primera mesa Nacional de Madres Sustitutas fue realizada el pasado 19 de marzo de 2021, en el mes de JUNIO no se adelantan acciones, por cuanto la segunda esta programada para el segundo semestre del año.</t>
    </r>
    <r>
      <rPr>
        <sz val="9"/>
        <rFont val="Calibri"/>
        <family val="2"/>
        <scheme val="minor"/>
      </rPr>
      <t>".</t>
    </r>
  </si>
  <si>
    <t>La primera mesa Nacional de Madres Sustitutas fue realizada el pasado 19 de marzo de 2021, en el mes de julio no se adelantan acciones, por cuanto la segunda esta programada para el 20 de agosto del 2021.</t>
  </si>
  <si>
    <r>
      <t>La Dirección de Protección informó: "</t>
    </r>
    <r>
      <rPr>
        <i/>
        <sz val="9"/>
        <rFont val="Calibri"/>
        <family val="2"/>
        <scheme val="minor"/>
      </rPr>
      <t>La primera mesa Nacional de Madres Sustitutas fue realizada el pasado 19 de marzo de 2021, en el mes de julio no se adelantan acciones, por cuanto la segunda esta programada para el 20 de agosto del 2021.</t>
    </r>
    <r>
      <rPr>
        <sz val="9"/>
        <rFont val="Calibri"/>
        <family val="2"/>
        <scheme val="minor"/>
      </rPr>
      <t>".</t>
    </r>
  </si>
  <si>
    <t>Se realiza la segunda mesa de dialogo de familias sustitutas, de forma virtual  por medio la plataforma TEAMS el 26 de agosto.. Así se cumple con la meta establecida. Socialziación de los aspectos más sinificativos del Lineamiento Técnico implementación del modelo de atención, Manual Operativo Modalidades y Serivicio de atención, Manual operativo modalidad Hogar Sustituto, Cartilla de TBRI y Cartilla de Participación de niñas, niños y adolescentes.</t>
  </si>
  <si>
    <t>Por medio de la segunda mesa de diálogo se socializa los nuevos documentos de Restablecimiento de Derechos en el que se brinda información general y la ruta para encontrarlos, invitando a las personas a su lectura y apropiación.  La apertura de la mesa contó con la intervención de la Subdirectora de Restablecimiento de Derechos.</t>
  </si>
  <si>
    <t xml:space="preserve">La mesa se desarrolla en conjunto con los profesionales del Equipo de la Subdirección de Restabelcimiento de Derechos.
Asisten representantes de varias regionales del país (Antioquia, Atlántico, Bogotá, Boyacá, Caldas, Valle del Cauca, Cauca, Putumayo, Cundinamarca, Guaviare, Tolima, Meta, Nariño, Norte de Santander, Risaralda y Sucre)
</t>
  </si>
  <si>
    <t>31: representantes de las familias sustitutas.
7: profesionales de la Subdirección de Restablecimiento de Derechos.
16:  Regionales
31: mujeres</t>
  </si>
  <si>
    <t>Por parte de los profesionales del equipo la recomendación principal es la lectura de los diferentes documentos para una mejor comprensión de los cambios que se adelantaron.
Por parte de los participantes la principal recomendación es transporte exclusivo para la movilziación de los niños, niñas y adolescentes para el cumplimiento de citas médicas.</t>
  </si>
  <si>
    <t>El compromiso está en realizar una jornada de socialización de los aspectos financieros de la modalidad.</t>
  </si>
  <si>
    <t>Lista de asistencia, presentación en power point.</t>
  </si>
  <si>
    <r>
      <t>Se evidenció la realización de la Mesa Nacional de Madres Sustitutas donde se presentaron temáticas como: Guía No. 25​ “</t>
    </r>
    <r>
      <rPr>
        <i/>
        <sz val="9"/>
        <rFont val="Calibri"/>
        <family val="2"/>
        <scheme val="minor"/>
      </rPr>
      <t>Guía para llevar a cabo el ​cumplimiento de Rol de madres​ y padres sustitutos</t>
    </r>
    <r>
      <rPr>
        <sz val="9"/>
        <rFont val="Calibri"/>
        <family val="2"/>
        <scheme val="minor"/>
      </rPr>
      <t>”​, Guía N.26 “</t>
    </r>
    <r>
      <rPr>
        <i/>
        <sz val="9"/>
        <rFont val="Calibri"/>
        <family val="2"/>
        <scheme val="minor"/>
      </rPr>
      <t>Guía de beneficios sociales de madres y padres sustitutos</t>
    </r>
    <r>
      <rPr>
        <sz val="9"/>
        <rFont val="Calibri"/>
        <family val="2"/>
        <scheme val="minor"/>
      </rPr>
      <t xml:space="preserve">”​, Requisitos acceso Subsidio Pensional ex madres y ex padres Sustitutos​, Decreto 783 del 19/07/2021​, Resolución 5062 del 13/08/2021, Reanudación de la labor social y ​Cierre de Hogares Sustitutos entre otros temas. Adicionalmente se observó listado de asistencia. </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</si>
  <si>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02%20marzo%2F10%20MESA%20MADRES%20SUSTITUTAS
Power Point "</t>
    </r>
    <r>
      <rPr>
        <i/>
        <sz val="9"/>
        <rFont val="Calibri"/>
        <family val="2"/>
        <scheme val="minor"/>
      </rPr>
      <t>Mesa de madres Agosto 26</t>
    </r>
    <r>
      <rPr>
        <sz val="9"/>
        <rFont val="Calibri"/>
        <family val="2"/>
        <scheme val="minor"/>
      </rPr>
      <t>"
Excel Listado Asistencia forms del 26/08/2021 "</t>
    </r>
    <r>
      <rPr>
        <i/>
        <sz val="9"/>
        <rFont val="Calibri"/>
        <family val="2"/>
        <scheme val="minor"/>
      </rPr>
      <t>Agosto 26 Mesa Nacional de Madres Sustitutas(1-33)".</t>
    </r>
  </si>
  <si>
    <t xml:space="preserve">Mesas de participación de adolescentes y jóvenes en Hogares Sustitutos. </t>
  </si>
  <si>
    <t>Realizar espacios de encuentro y control social sobre los servicios y atención de adolescentes y jóvenes en hogares sustitutos.
Socializar los siguientes temas:
* Lineamiento técnico de modalidades 
* PARD
* Fortalecimiento del proceso de atención en hogares sustitutos
* Liderazgo</t>
  </si>
  <si>
    <t>Beneficiarios</t>
  </si>
  <si>
    <t xml:space="preserve">Mesa de participación realizada. </t>
  </si>
  <si>
    <t>La mesa de participación con adolescentes y jóvenes está prgramada para el último trimestre del año 2021.</t>
  </si>
  <si>
    <r>
      <t>La Dirección de Protección informó "</t>
    </r>
    <r>
      <rPr>
        <i/>
        <sz val="9"/>
        <rFont val="Calibri"/>
        <family val="2"/>
        <scheme val="minor"/>
      </rPr>
      <t>La mesa de participación con adolescentes y jóvenes está programada para el último trimestre del año 2021.</t>
    </r>
    <r>
      <rPr>
        <sz val="9"/>
        <rFont val="Calibri"/>
        <family val="2"/>
        <scheme val="minor"/>
      </rPr>
      <t xml:space="preserve">".
</t>
    </r>
  </si>
  <si>
    <r>
      <t>La Dirección de Protección informó: "</t>
    </r>
    <r>
      <rPr>
        <i/>
        <sz val="9"/>
        <rFont val="Calibri"/>
        <family val="2"/>
        <scheme val="minor"/>
      </rPr>
      <t>La mesa de participación con adolescentes y jóvenes está programada para el último trimestre del año 2021</t>
    </r>
    <r>
      <rPr>
        <sz val="9"/>
        <rFont val="Calibri"/>
        <family val="2"/>
        <scheme val="minor"/>
      </rPr>
      <t>".</t>
    </r>
  </si>
  <si>
    <r>
      <t>La Dirección de Protección informó "</t>
    </r>
    <r>
      <rPr>
        <i/>
        <sz val="9"/>
        <rFont val="Calibri"/>
        <family val="2"/>
        <scheme val="minor"/>
      </rPr>
      <t>La mesa de participación con adolescentes y jóvenes está programada para el último trimestre del año 2021</t>
    </r>
    <r>
      <rPr>
        <sz val="9"/>
        <rFont val="Calibri"/>
        <family val="2"/>
        <scheme val="minor"/>
      </rPr>
      <t>".</t>
    </r>
  </si>
  <si>
    <r>
      <t>La Dirección de Protección informó: "</t>
    </r>
    <r>
      <rPr>
        <i/>
        <sz val="9"/>
        <rFont val="Calibri"/>
        <family val="2"/>
        <scheme val="minor"/>
      </rPr>
      <t>La mesa de participación con adolescentes y jóvenes está programada para el último trimestre del año 2021.</t>
    </r>
    <r>
      <rPr>
        <sz val="9"/>
        <rFont val="Calibri"/>
        <family val="2"/>
        <scheme val="minor"/>
      </rPr>
      <t>".</t>
    </r>
  </si>
  <si>
    <r>
      <t>La Dirección de Protección indicó: "</t>
    </r>
    <r>
      <rPr>
        <i/>
        <sz val="9"/>
        <rFont val="Calibri"/>
        <family val="2"/>
        <scheme val="minor"/>
      </rPr>
      <t>La mesa de participación con adolescentes y jóvenes está programada para el último trimestre del año 2021.".</t>
    </r>
  </si>
  <si>
    <t>Para el último trimestre del año se tiene planeada la mesa de participación para adolescentes y jóvenes</t>
  </si>
  <si>
    <r>
      <t>La Dirección de Protección indicó: "</t>
    </r>
    <r>
      <rPr>
        <i/>
        <sz val="9"/>
        <rFont val="Calibri"/>
        <family val="2"/>
        <scheme val="minor"/>
      </rPr>
      <t>Para el último trimestre del año se tiene planeada la mesa de participación para adolescentes y jóvenes.".</t>
    </r>
  </si>
  <si>
    <t>La Dirección de Protección indicó: "Para el último trimestre del año se tiene planeada la mesa de participación para adolescentes y jóvenes.".</t>
  </si>
  <si>
    <t>Estrategia de referentes afectivos</t>
  </si>
  <si>
    <t>Estrategia que tiene como objetivo vincular a personas naturales o familias sin ningún tipo de distinción para crear vínculos de acompañamiento, escucha y apoyo a los niños, niñas y adolescentes que están bajo el cuidado del ICBF. Incluye sensibilización a niños, niñas y familia, Formación y evaluación de personas y familias, Seguimiento y acompañamiento a las relaciones constituidas entre niños y familias.</t>
  </si>
  <si>
    <t>Beneficiarios
Público general</t>
  </si>
  <si>
    <t>Relaciones para fortalecimento de vinculos - 500</t>
  </si>
  <si>
    <t>Número de referentes afectivos fortalecidos</t>
  </si>
  <si>
    <t>Se han desarrollado 7 talleres virtuales como requisito de preselección para las familias que presentaron sus postulaciones para ingresar a la estrategia de referentes afectivos</t>
  </si>
  <si>
    <t>Cada taller virtual busca informar y brindar conocimientos básicos sobre la estrategia, población y niveles de participación. Se convocan las personas que cumplen los requisitos documentales y es uno de los últimos pasos antes de enviar a las regionales, para continuar su vinculación.</t>
  </si>
  <si>
    <t>Taller virtual organizado por la subdirecciòn de adopciones</t>
  </si>
  <si>
    <t xml:space="preserve">Asistencia formluario de forms </t>
  </si>
  <si>
    <t>Se reporta un avance de 140 en la meta</t>
  </si>
  <si>
    <t>si</t>
  </si>
  <si>
    <t>Se evidenciaron soportes relacionados con la asistencia a los talleres virtuales Padrinos de corazón realizados en la vigencia 2020, en entrevista con la referente Angélica Franco, se aclaró que la fecha de ejecución es de la vigencia anterior con el fin de realizar la preselección de las personas interesadas en hacer parte de la estrategia de referentes afectivos. Se realizaron un total de seis (6) talleres. 
Adicionalmente, para la vigencia 2021, se evidenció lista de asistencia del Taller Virtual Padrinos de Corazón de fecha 22/02/2021.</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</si>
  <si>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01%20enero%20febrero%2F12%20%2D%20REFERENTES%20AFECTIVOS%2FAsistencia%20Taller%20virtual%20Padrinos%20de%20Coraz%C3%B2n
</t>
    </r>
    <r>
      <rPr>
        <b/>
        <sz val="9"/>
        <rFont val="Calibri"/>
        <family val="2"/>
        <scheme val="minor"/>
      </rPr>
      <t xml:space="preserve">
</t>
    </r>
    <r>
      <rPr>
        <sz val="9"/>
        <rFont val="Calibri"/>
        <family val="2"/>
        <scheme val="minor"/>
      </rPr>
      <t>Siete (7) listados de Asistencia forms de fechas: 04/12/2020, 09/12/2020, 12/12/2020, 17/12/2020_1, 17/12/2020_2, 18/12/2020 y 22/02/2021.</t>
    </r>
  </si>
  <si>
    <t xml:space="preserve">Desde la Subdirección de Adopciones se llevó a cabo el primer taller para las familias que completaron la documentación necesaria para su postulación como padrinos de corazón.
Dos Regionales Valle de Cauca y Cundinamarca, desarrollaron el segundo taller para las familias pres seleccionadas e iniciaron la segunda etapa de su vinculación. </t>
  </si>
  <si>
    <t>El taller N° 1 busca brindar información general a las familias que desean hacer parte de la estrategia padrinos de corazón, resolver sus inquietudes y ofrecer directrices para dar cumplimiento con la siguiente fase del proceso de vinculación a la estrategia.
El taller N° 2 forma a las familias en conceptos básicos de la estrategia como apego, vinculo afectivos entre otras temáticas relevantes, así mismo brinda herramientas básicas de interacción para el primer contacto entre otros temas dispuestos en el Lineamiento Técnico Administrativo de las estrategias que promueven la adopción. Se convocan las personas que cumplen los requisitos documentales iniciales para continuar su vinculación.</t>
  </si>
  <si>
    <t>Taller virtual N° 1 organizado por la Subdirección de adopciones
Taller virtual N° 2 organizado por las Regionales Valle del Cauca y Cundinamarca</t>
  </si>
  <si>
    <t>Comunicar la aceptación o no de la postulación de cada participante, dar continuidad con el tramite de acuerdo con lo estipulado en el  Lineamiento Técnico Administrativo de las estrategias que promueven la adopción</t>
  </si>
  <si>
    <t>Se reporta un avance de 162 en la meta</t>
  </si>
  <si>
    <t>Se evidenció la realización de 3 Talleres de Referentes Afectivos los días 12, 23 y 25 de marzo de 2021; el primero liderado por la Regional Valle del Cauca, el segundo por la Subdirección de Adopciones y el ultimo por la Regional Cundinamarca.</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</si>
  <si>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01%20enero%20febrero%2F12%20%2D%20REFERENTES%20AFECTIVOS%2FAsistencia%20Taller%20virtual%20Padrinos%20de%20Coraz%C3%B2n
</t>
    </r>
    <r>
      <rPr>
        <b/>
        <sz val="9"/>
        <rFont val="Calibri"/>
        <family val="2"/>
        <scheme val="minor"/>
      </rPr>
      <t xml:space="preserve">
</t>
    </r>
    <r>
      <rPr>
        <sz val="9"/>
        <rFont val="Calibri"/>
        <family val="2"/>
        <scheme val="minor"/>
      </rPr>
      <t>Tres (3) listas de asistencia forms: "</t>
    </r>
    <r>
      <rPr>
        <i/>
        <sz val="9"/>
        <rFont val="Calibri"/>
        <family val="2"/>
        <scheme val="minor"/>
      </rPr>
      <t>TALLER 1_23 DE MARZO</t>
    </r>
    <r>
      <rPr>
        <sz val="9"/>
        <rFont val="Calibri"/>
        <family val="2"/>
        <scheme val="minor"/>
      </rPr>
      <t>", "</t>
    </r>
    <r>
      <rPr>
        <i/>
        <sz val="9"/>
        <rFont val="Calibri"/>
        <family val="2"/>
        <scheme val="minor"/>
      </rPr>
      <t>TALLER 2_CUNDINAMARCA: 25 de marzo</t>
    </r>
    <r>
      <rPr>
        <sz val="9"/>
        <rFont val="Calibri"/>
        <family val="2"/>
        <scheme val="minor"/>
      </rPr>
      <t>" y "</t>
    </r>
    <r>
      <rPr>
        <i/>
        <sz val="9"/>
        <rFont val="Calibri"/>
        <family val="2"/>
        <scheme val="minor"/>
      </rPr>
      <t>TALLER 2 VALLE DEL CAUCA: 12 de marzo</t>
    </r>
    <r>
      <rPr>
        <sz val="9"/>
        <rFont val="Calibri"/>
        <family val="2"/>
        <scheme val="minor"/>
      </rPr>
      <t>".</t>
    </r>
  </si>
  <si>
    <t>La regional Bogotá desarrollo el segundo taller a las familias que fueron remitidas desde la Subdirección de Adopciones en estado preaprobado convocando a 36 familias.
Durante este periodo la Subdirección de Adopciones apoyo este espacio, y verifico perfiles para dar continuidad en el mes de mayo con los talleres de preparación a las familias postuladas</t>
  </si>
  <si>
    <t>La Subdirección recibe las postulaciones y realiza la validación del perfil de las familias de acuerdo con lo estipulado en el Lineamiento Técnico Administrativo de las estrategias que promueven la adopción. Una vez las familias cumplen con el perfil se les convoca al taller N° 1 donde se abordan las generalidades de la estrategia.  
El taller N° 2 forma a las familias en conceptos básicos de la estrategia como apego, vinculo afectivos entre otras temáticas relevantes, así mismo brinda herramientas básicas de interacción para el primer contacto entre otros temas dispuestos en el Lineamiento Técnico Administrativo de las estrategias que promueven la adopción. Se convocan las personas que cumplen los requisitos documentales iniciales para continuar su vinculación.</t>
  </si>
  <si>
    <t xml:space="preserve">Verificación de perfiles familias postuladas  por la Subdirección de adopciones
Taller virtual N° 2 organizado por la Regional Bogotá. </t>
  </si>
  <si>
    <t>Se reporta un avance de 183 en la meta</t>
  </si>
  <si>
    <t>Se evidenció realización por parte de la Regional Bogotá del taller de Referentes Afectivos el 16 de abril de 2021.</t>
  </si>
  <si>
    <r>
      <t>Información consultada en:
https://icbfgob.sharepoint.com/:x:/r/sites/MICROSITIOPLANANTICORRUPCINYDEATENCINALCIUDADANO2021/_layouts/15/Doc.aspx?sourcedoc=%7B68D1A483-2FC5-4BA0-A348-B08F5997DFC7%7D&amp;file=Taller%20N%C2%B0%202%20%20Padrinos%20de%20Coraz%C3%B3n%20Regional%20Bogot%C3%A1(1-21).xlsx&amp;action=default&amp;mobileredirect=true
Listado de asistencia forms: "</t>
    </r>
    <r>
      <rPr>
        <i/>
        <sz val="9"/>
        <rFont val="Calibri"/>
        <family val="2"/>
        <scheme val="minor"/>
      </rPr>
      <t>TALLER N° 2 Padrinos de Corazón Regional Bogotá(1-21).</t>
    </r>
    <r>
      <rPr>
        <sz val="9"/>
        <rFont val="Calibri"/>
        <family val="2"/>
        <scheme val="minor"/>
      </rPr>
      <t>".</t>
    </r>
  </si>
  <si>
    <t xml:space="preserve">Verificación de perfiles familias postuladas  por la Subdirección de adopciones
Desarrollo taller N°1
Taller virtual N° 2 organizado por la Regional Bogotá. </t>
  </si>
  <si>
    <t xml:space="preserve">Se evidenciaron listados de asistencia del "Primer Taller Virtual Padrinos de Corazón" realizados el 06/05/2021 y el 13/05/2021 </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</si>
  <si>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04%20mayo%2FREFERENTES%20AFECTIVOS
2 Excel: "</t>
    </r>
    <r>
      <rPr>
        <i/>
        <sz val="9"/>
        <rFont val="Calibri"/>
        <family val="2"/>
        <scheme val="minor"/>
      </rPr>
      <t>Taller # 1 - 06 de mayo" y "Taller # 1 - 13 de mayo" ,</t>
    </r>
  </si>
  <si>
    <t xml:space="preserve">Durante este tiempo la Subdirección de Adopciones verificó los perfiles para programar el taller # 1.
Se envio y se remitió información de las familias postuladas que cumplieron los requisitos a las regionales correspondientes de acuerdo con su ubicación. </t>
  </si>
  <si>
    <t xml:space="preserve">La Subdirección recibe las postulaciones y realiza la validación del perfil de las familias de acuerdo con lo estipulado en el Lineamiento Técnico Administrativo de las estrategias que promueven la adopción. Una vez las familias cumplen con el perfil se les convocará al taller N° 1 donde se abordarán las generalidades de la estrategia. </t>
  </si>
  <si>
    <t xml:space="preserve">Verificación de perfiles familias postuladas  por la Subdirección de adopciones
 </t>
  </si>
  <si>
    <t>No aplica para este proceso de verificiación.</t>
  </si>
  <si>
    <t>Se evidenciaron dos correos electrónicos de la Subdirección de Adopciones donde en el primero de fecha 23/06/2021 relacionan los grupos de familias que cuentan con taller No. 1 (escenario donde se abordan conceptos básicos de la estrategia como apego, vinculo afectivos entre otras) y en el segundo con fecha 23/06/2021 relacionan las familias que cuentan con el proceso completo para constituirse en referentes afectivos e informan que 3 familias están pendientes por herramienta creativa.
Adicionalmente, se observó Excel del 01/06/2021 correspondiente a la asistencia al taller 2 de los referentes afectivos de la Regional Antioquia.</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</si>
  <si>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05%20junio%2FREFERENTES%20AFECTIVOS
3 correos electrónicos: "</t>
    </r>
    <r>
      <rPr>
        <i/>
        <sz val="9"/>
        <rFont val="Calibri"/>
        <family val="2"/>
        <scheme val="minor"/>
      </rPr>
      <t xml:space="preserve">Familias Nuevas 1.msg", "Familias Nuevas 2.msg" </t>
    </r>
    <r>
      <rPr>
        <sz val="9"/>
        <rFont val="Calibri"/>
        <family val="2"/>
        <scheme val="minor"/>
      </rPr>
      <t>y</t>
    </r>
    <r>
      <rPr>
        <i/>
        <sz val="9"/>
        <rFont val="Calibri"/>
        <family val="2"/>
        <scheme val="minor"/>
      </rPr>
      <t xml:space="preserve"> "Familias Nuevas Padrinos de Corazón"
1 Excel "Taller # 2 Regional Antioquia"</t>
    </r>
  </si>
  <si>
    <t>La regional Valle del Cauca desarrollo el segundo taller a las familias que fueron remitidas desde la Subdirección de Adopciones en estado preaprobado convocando a 15 familias.
Se desarrollo 1 taller inicial para familias postuladas para ser Padrinos de Corazón convocando 30 familias.
Durante este periodo la Subdirección de Adopciones apoyo este espacio, y verifico perfiles para dar continuidad en el mes de agosto con los talleres de preparación a las familias postuladas</t>
  </si>
  <si>
    <t>Verificación de perfiles familias postuladas  por la Subdirección de adopciones
Desarrollo taller N°1
Taller virtual N° 2 organizado por la Regional Valle del Cauca</t>
  </si>
  <si>
    <t>Listados Asistencia a los dos talleres</t>
  </si>
  <si>
    <t>Se evidenció listado de asistencia del 08/07/2021 y 30/07/2021 de los talleres "Padrinos de Corazón" realizados por la Regional Valle del Cauca y por la Subdirección de Adopciones.</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</si>
  <si>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06%20julio%2F12%20Referentes%20Afectivos
Listado de asistencia forms: "</t>
    </r>
    <r>
      <rPr>
        <i/>
        <sz val="9"/>
        <rFont val="Calibri"/>
        <family val="2"/>
        <scheme val="minor"/>
      </rPr>
      <t>LISTADO DE ASISTENCIA TALLER VALLE 8 DE JULIO.</t>
    </r>
    <r>
      <rPr>
        <sz val="9"/>
        <rFont val="Calibri"/>
        <family val="2"/>
        <scheme val="minor"/>
      </rPr>
      <t>" y "</t>
    </r>
    <r>
      <rPr>
        <i/>
        <sz val="9"/>
        <rFont val="Calibri"/>
        <family val="2"/>
        <scheme val="minor"/>
      </rPr>
      <t>LISTADO DE ASISTENCIA TALLER VIRTUAL SUBDIRECCIÓN ADOP</t>
    </r>
    <r>
      <rPr>
        <sz val="9"/>
        <rFont val="Calibri"/>
        <family val="2"/>
        <scheme val="minor"/>
      </rPr>
      <t>".</t>
    </r>
  </si>
  <si>
    <t>Se desarrollo 1 taller inicial para familias postuladas para ser Padrinos de Corazón convocando 25 familias y asistiendo 12 en total.
Durante este periodo la Subdirección de Adopciones apoyo este espacio, y verifico perfiles para dar continuidad en el mes de agosto con los talleres de preparación a las familias postuladas</t>
  </si>
  <si>
    <t xml:space="preserve">La Subdirección recibe las postulaciones y realiza la validación del perfil de las familias de acuerdo con lo estipulado en el Lineamiento Técnico Administrativo de las estrategias que promueven la adopción. Una vez las familias cumplen con el perfil se les convoca al taller N° 1 donde se abordan las generalidades de la estrategia.  </t>
  </si>
  <si>
    <t>Verificación de perfiles familias postuladas  por la Subdirección de adopciones
Desarrollo taller N°1</t>
  </si>
  <si>
    <t>Listado Asistencia al taller</t>
  </si>
  <si>
    <t>Se evidenció listado de asistencia del 31/08/2021 con participantes del taller "Padrinos de Corazón" realizados por la Subdirección de Adopciones. Así como Excel con el consolidado de 264 referentes afectivos a corte Agosto 2021.</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</si>
  <si>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06%20julio%2F12%20Referentes%20Afectivos
1 Listado de asistencia forms: "</t>
    </r>
    <r>
      <rPr>
        <i/>
        <sz val="9"/>
        <rFont val="Calibri"/>
        <family val="2"/>
        <scheme val="minor"/>
      </rPr>
      <t>Asistencia Padrinos de corazón 31 agosto 2021</t>
    </r>
    <r>
      <rPr>
        <sz val="9"/>
        <rFont val="Calibri"/>
        <family val="2"/>
        <scheme val="minor"/>
      </rPr>
      <t>"
1 Excel "Consolidado Plan de Participación Ciudadana".</t>
    </r>
  </si>
  <si>
    <t>Consulta a la comunidad para la elaboración y actualización de los lineamientos técnicos de atención del Icbf</t>
  </si>
  <si>
    <t>Publicación previa a la aprobación de los lineamientos y consulta ciudadana a través de la página web y grupos focales, con el fin de conocer y valorar los aportes de la ciudadanía frente la atención de este tipo de casos.
• Lineamiento del Modelo de Atención de Restablecimiento de Derechos.
* Lineamiento de acciones especializadas para el restablecimiento de derechos.
* Lineamiento para la atención a victimas del conflicto armado.
• Lineamiento del Modelo de Atención de SRPA.</t>
  </si>
  <si>
    <t>Todos los grupos de valor que quieran participar</t>
  </si>
  <si>
    <t xml:space="preserve">Dirección de Protección </t>
  </si>
  <si>
    <t xml:space="preserve"> Lineamientos construidos participativamente.</t>
  </si>
  <si>
    <t>De acuerdo con lo establecido en el P14.DE. PROCEDIMIENTO PARA EL DISEÑO Y DESARROLLO DE LINEAMIENTOS TÉCNICOS Y/O MANUALES OPERATIVOS. V6 DEL 08/04/2020 - actividad No. 9,el día 1 de marzo del 2021  se remitieron  los siguientes documentos: (i) Lineamiento técnico del modelo para la atención de niños, niñas y adolescentes con proceso Administrativo de Restablecimiento de Derechos abierto a su favor;
Por otra parte el proceso de actualización de los lineamientos técnicos especializados para la atención de NNA víctimas de violencia sexual, vulnerados por causa de la violencia, víctimas de trata, en situación de trabajo infantil, alta permanencia en calle  o situación de vida en calle, adolescentes y mujeres de 18 años gestantes o en periodo de lactancia, con discapacidad y víctimas del conflicto armado se encuentran en la actividad 2 del P14.DE. PROCEDIMIENTO PARA EL DISEÑO Y DESARROLLO DE LINEAMIENTOS TÉCNICOS Y/O MANUALES OPERATIVOS. V6. 08/04/2020,   identificación de las fuentes, recopilación y análisis de la actualización)</t>
  </si>
  <si>
    <t>Proyección de correo de envío de los documentos de 26 de febrero de 2020</t>
  </si>
  <si>
    <t xml:space="preserve">Sin avance. </t>
  </si>
  <si>
    <t>De acuerdo con lo establecido en el P14.DE. PROCEDIMIENTO PARA EL DISEÑO Y DESARROLLO DE LINEAMIENTOS TÉCNICOS Y/O MANUALES OPERATIVOS. V6 DEL 08/04/2020 - actividad No. 9,el día 1 de marzo del 2021  se remitieron  los siguientes documentos: (i) Lineamiento técnico del modelo para la atención de niños, niñas y adolescentes con proceso Administrativo de Restablecimiento de Derechos abierto a su favor.</t>
  </si>
  <si>
    <t>Correo de envío de los documentos de 1 de marzo de 2021</t>
  </si>
  <si>
    <t xml:space="preserve">Se evidenció correo electrónico donde el Director de Protección socializaría los siguientes documentos: los siguientes documentos: (i) Lineamiento técnico del modelo para la atención de niños, niñas y adolescentes con proceso Administrativo de Restablecimiento de Derechos abierto a su favor; (ii) Manual operativo de modalidades para la atención de niños, niñas y adolescentes, con Proceso Administrativo de Restablecimiento de Derechos abierto a su favor; y, (iii) Manual operativo modalidad acogimiento familiar – hogar sustituto; a los Directores Regionales y RNA Coordinadores Asistencia Regionales. </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</si>
  <si>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01%20enero%20febrero%2F12%20%2D%20REFERENTES%20AFECTIVOS%2FAsistencia%20Taller%20virtual%20Padrinos%20de%20Coraz%C3%B2n
Correo electrónico de March 1, 2021 con asunto: "</t>
    </r>
    <r>
      <rPr>
        <i/>
        <sz val="9"/>
        <rFont val="Calibri"/>
        <family val="2"/>
        <scheme val="minor"/>
      </rPr>
      <t>Documentos rediseño modelo atención y operación Restablecimiento"</t>
    </r>
  </si>
  <si>
    <t>De acuerdo con los aportes recibidos en el proceso de participación de consulta ciudadana fue ajustado el Lineamiento Técnico para la implementación del Modelo de la Atención para los Niños, las Niñas y Adolescentes ubicados en las modalidades de Restablecimiento de Derechos. Así mismo, se respondieron las observaciones realizadas por cada una las partes interesadas en el formato establecido por el procedimiento de diseño y desarrollo de lineamientos.
Así mismo se dio cumplimiento a la actividad número 12 en el P14.DE Procedimiento para el Diseño y Desarrollo de Lineamientos Técnicos y/o Manuales Operativos, a  partir de la cual se  solicitó a la Dirección de Planeación, Subdirección de Restablecimiento de Derechos  adelantar el proceso de validación final de dichos documentos,
Se realizó reunión para revisión de procedimiento de actualización de lineamientos P16.DE con el fin de iniciar actividades asociadas a la actualización de los lineamientos de programas especializados.</t>
  </si>
  <si>
    <t>Correo de envío de los documentos y de reunión del mes de abril.</t>
  </si>
  <si>
    <t xml:space="preserve">Se evidenciaron gestiones realizadas por la Dirección de Protección con la Oficina Asesora de Comunicaciones para publicar la revisión de los documentos:(i) Lineamiento Técnico para la implementación del Modelo para la Atención De los Niños, las Niñas y Adolescentes ubicados en las modalidades de Restablecimiento de Derechos, (ii) Manual Operativo de modalidades y servicio para la atención de Niños, Niñas y Adolescentes, con Proceso Administrativo de Restablecimiento de Derechos y (iii) Manual Operativo modalidad acogimiento familiar – hogar sustituto, con la ciudadanía; así mismo correos electrónicos para obtener el Visto Bueno de los mencionados documentos por parte de la Dirección de Planeación y la Subdirección General. </t>
  </si>
  <si>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03%20abril%2FLineamientos
Correo electrónico del April 7, 2021 Subject: Re: PUBLICACIÓN LINEAMIENTO Y MANUALES OPERATIVOS RESTABLECIMIENTO DE DERECHOS - CONSULTA
Citación a reunión enviada el April 19, 2021, Subject: Reunión lineamientos y guía. (reunión 22 de abril de 2021)
Correo electrónico del April 29, 2021 Subject: RV: PUBLICACIÓN LINEAMIENTO Y MANUALES OPERATIVOS RESTABLECIMIENTO DE DERECHOS - CONSULTA
Correo electrónico del April 29, 2021 Subject: RV: VISTO BUENO LINEAMIENTO Y MANUALES OPERATIVOS RESTABLECIMIENTO DE DERECHOS - PLANEACIÓN
Correo electrónico del April 29, 2021 Subject: RV: VISTO BUENO LINEAMIENTO Y MANUALES OPERATIVOS RESTABLECIMIENTO DE DERECHOS - SUBDIRECCIÓN GENERAL
Correo electrónico del April 30, 2021 Subject: RV: PUBLICACIÓN LINEAMIENTO Y MANUALES OPERATIVOS RESTABLECIMIENTO DE DERECHOS - CONSULTA - Comunicado de Prensa</t>
  </si>
  <si>
    <t>Correos de envío de los documento y vistos buenos del mes de mayo de 2021.</t>
  </si>
  <si>
    <r>
      <t xml:space="preserve">Se evidenciaron gestiones realizadas por la Dirección de Protección en conjunto con la Subdirección de Restablecimiento de Derechos donde solicitan a través de correo electrónico a la Oficina Asesora Juridica el apoyo para adelantar el proceso de control de legalidad de la resolución que aprueba el </t>
    </r>
    <r>
      <rPr>
        <i/>
        <sz val="9"/>
        <rFont val="Calibri"/>
        <family val="2"/>
        <scheme val="minor"/>
      </rPr>
      <t>"Lineamiento para la implementación del modelo de restablecimiento de derechos"</t>
    </r>
    <r>
      <rPr>
        <sz val="9"/>
        <rFont val="Calibri"/>
        <family val="2"/>
        <scheme val="minor"/>
      </rPr>
      <t xml:space="preserve">, adjuntan el proyecto de resolución en Word y los correos electrónicos con los vistos buenos de la Dirección de Planeación y la Subdirección General. 
Por otra parte frente al </t>
    </r>
    <r>
      <rPr>
        <i/>
        <sz val="9"/>
        <rFont val="Calibri"/>
        <family val="2"/>
        <scheme val="minor"/>
      </rPr>
      <t>"Lineamiento y Manuales Operativos Restablecimiento de Derechos"</t>
    </r>
    <r>
      <rPr>
        <sz val="9"/>
        <rFont val="Calibri"/>
        <family val="2"/>
        <scheme val="minor"/>
      </rPr>
      <t xml:space="preserve"> se evidenciaron correos electrónicos de la Subdirección General y la Dirección de Planeación y Control de Gestión dirigidos al Director de Protección con el aval de estos documentos para continuar con el proceso de control de legalidad.
Se solicito a la referente de esta actividad cargar en la carpeta de abril los soportes relacionados con los aportes de los siguientes operadores a los documentos que fueron publicados para consulta: CHIQUITINES, CRAN_20042021, FANA, FUNDASEM, LUZ Y VIDA, MARIA GORETTI, MYA, NORTE, NUEVO FUTURO, PILAR &amp; GRACIAS, PISINGOS, SEMILLAS ESPERANZA, SENTIDO DE VIDA, SUPERAR e YMCA; así como actas del 12/04/2021 (Asociación Creemos en tí) y 17/04/2021 (Fundación Sentido de Vida) con los aportes para la construcción de los nuevos lineamientos ICBF.</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</si>
  <si>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04%20mayo%2FLINEAMIENTOS%2FRESTABLECIMIENTO
Correo electrónico del </t>
    </r>
    <r>
      <rPr>
        <i/>
        <sz val="9"/>
        <rFont val="Calibri"/>
        <family val="2"/>
        <scheme val="minor"/>
      </rPr>
      <t>21/05/2021, con Asunto:</t>
    </r>
    <r>
      <rPr>
        <sz val="9"/>
        <rFont val="Calibri"/>
        <family val="2"/>
        <scheme val="minor"/>
      </rPr>
      <t xml:space="preserve"> "</t>
    </r>
    <r>
      <rPr>
        <i/>
        <sz val="9"/>
        <rFont val="Calibri"/>
        <family val="2"/>
        <scheme val="minor"/>
      </rPr>
      <t>RV Control de legalidad Resolución aprobatoria del Lineamiento para la implementación del modelo de restablecimiento de derechos</t>
    </r>
    <r>
      <rPr>
        <sz val="9"/>
        <rFont val="Calibri"/>
        <family val="2"/>
        <scheme val="minor"/>
      </rPr>
      <t xml:space="preserve">".
Correo electrónico del 21/25/2021, </t>
    </r>
    <r>
      <rPr>
        <i/>
        <sz val="9"/>
        <rFont val="Calibri"/>
        <family val="2"/>
        <scheme val="minor"/>
      </rPr>
      <t>con Asunto:</t>
    </r>
    <r>
      <rPr>
        <sz val="9"/>
        <rFont val="Calibri"/>
        <family val="2"/>
        <scheme val="minor"/>
      </rPr>
      <t xml:space="preserve"> "</t>
    </r>
    <r>
      <rPr>
        <i/>
        <sz val="9"/>
        <rFont val="Calibri"/>
        <family val="2"/>
        <scheme val="minor"/>
      </rPr>
      <t>RV Visto Bueno Documentos Finales de Lineamiento y Manuales operativos Restablecimiento de Derechos</t>
    </r>
    <r>
      <rPr>
        <sz val="9"/>
        <rFont val="Calibri"/>
        <family val="2"/>
        <scheme val="minor"/>
      </rPr>
      <t>".
Correo electrónico del 18/05/2021,</t>
    </r>
    <r>
      <rPr>
        <i/>
        <sz val="9"/>
        <rFont val="Calibri"/>
        <family val="2"/>
        <scheme val="minor"/>
      </rPr>
      <t xml:space="preserve"> con Asunto:  "RV Visto Bueno Documentos Finales de Lineamiento y Manuales Operativos Restablecimiento de Derechos PLANEACIÓN</t>
    </r>
    <r>
      <rPr>
        <sz val="9"/>
        <rFont val="Calibri"/>
        <family val="2"/>
        <scheme val="minor"/>
      </rPr>
      <t>".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03%20abril%2FLineamientos
19 Excel: "</t>
    </r>
    <r>
      <rPr>
        <i/>
        <sz val="9"/>
        <rFont val="Calibri"/>
        <family val="2"/>
        <scheme val="minor"/>
      </rPr>
      <t xml:space="preserve">APORTES_ASOCREEMOS_20042021, APORTES_CHIQUITINES_20042021", "APORTES_CLAUDIA_CANCELADO_14042021", "APORTES_CRAN_20042021, APORTES_FANA_20042021", "APORTES_FUNDASEM_20042021", "APORTES_LINEAMIENTO_LUZ Y VIDA_09042021", "APORTES_MANUAL_LUZ Y VIDA_09042021", "APORTES_MARIA_GORETTI_21042021", "APORTES_MYA_13042021", "APORTES_NORTE_19042021", "APORTES_NUEVO_FUTURO_20042021", APORTES_PILAR&amp;GRACIAS_19042021", "APORTES_PISINGOS_19042021", "APORTES_SEMILLAS_ESPERANZA_19042021", "APORTES_SENTIDODEVIDA_19042021", "APORTES_SUPERAR_20042021" </t>
    </r>
    <r>
      <rPr>
        <sz val="9"/>
        <rFont val="Calibri"/>
        <family val="2"/>
        <scheme val="minor"/>
      </rPr>
      <t>y</t>
    </r>
    <r>
      <rPr>
        <i/>
        <sz val="9"/>
        <rFont val="Calibri"/>
        <family val="2"/>
        <scheme val="minor"/>
      </rPr>
      <t xml:space="preserve"> "APORTES_YMCA_2004202".
</t>
    </r>
    <r>
      <rPr>
        <sz val="9"/>
        <rFont val="Calibri"/>
        <family val="2"/>
        <scheme val="minor"/>
      </rPr>
      <t>1 Word:</t>
    </r>
    <r>
      <rPr>
        <i/>
        <sz val="9"/>
        <rFont val="Calibri"/>
        <family val="2"/>
        <scheme val="minor"/>
      </rPr>
      <t xml:space="preserve"> "</t>
    </r>
    <r>
      <rPr>
        <sz val="9"/>
        <rFont val="Calibri"/>
        <family val="2"/>
        <scheme val="minor"/>
      </rPr>
      <t>OBSERVACIONES LINEAMIENTOS_CHIQUITINES_20042021</t>
    </r>
    <r>
      <rPr>
        <i/>
        <sz val="9"/>
        <rFont val="Calibri"/>
        <family val="2"/>
        <scheme val="minor"/>
      </rPr>
      <t xml:space="preserve">"
</t>
    </r>
    <r>
      <rPr>
        <sz val="9"/>
        <rFont val="Calibri"/>
        <family val="2"/>
        <scheme val="minor"/>
      </rPr>
      <t xml:space="preserve">1 Pdf: </t>
    </r>
    <r>
      <rPr>
        <i/>
        <sz val="9"/>
        <rFont val="Calibri"/>
        <family val="2"/>
        <scheme val="minor"/>
      </rPr>
      <t xml:space="preserve">"ACTA DE REUNION ASOCIACION CREEMOS EN TI".
</t>
    </r>
  </si>
  <si>
    <t>El lineamiento de Restablecimiento de Derechos se encuentra en proceso de Control de Legalidad desde el mes de mayo. 
Se cuenta con propuesta inicial del LINEAMIENTO TÉCNICO ESTRATEGIA DE ACOMPAÑAMIENTO PSICOSOCIAL Y CONTRIBUCIÓN A LA REPARACIÓN INTEGRAL A NIÑAS, NIÑOS Y ADOLESCENTES VÍCTIMAS DEL CONFLICTO ARMADO</t>
  </si>
  <si>
    <r>
      <t xml:space="preserve">Se evidencio correo electrónico de 28/06/2021 por parte de la Subdirección de Restablecimiento de Derechos dirigido a la Oficina Asesora Jurídica donde remiten los documentos técnicos con los ajustes solicitados: </t>
    </r>
    <r>
      <rPr>
        <i/>
        <sz val="9"/>
        <rFont val="Calibri"/>
        <family val="2"/>
        <scheme val="minor"/>
      </rPr>
      <t xml:space="preserve"> (i) Lineamiento técnico para la implementación del modelo de atención;  (ii) Manual operativo de modalidades y servicio para la atención de Niños, Niñas y Adolescente, con Proceso Administrativo de Restablecimiento de Derechos y (iii) Manual operativo modalidad acogimiento familiar hogar sustituto (...).", </t>
    </r>
    <r>
      <rPr>
        <sz val="9"/>
        <rFont val="Calibri"/>
        <family val="2"/>
        <scheme val="minor"/>
      </rPr>
      <t>para que procedan a la revisión y dar continuidad al trámite de control de legalidad.
Adicionalmente se observó la propuesta del "</t>
    </r>
    <r>
      <rPr>
        <i/>
        <sz val="9"/>
        <rFont val="Calibri"/>
        <family val="2"/>
        <scheme val="minor"/>
      </rPr>
      <t>LINEAMIENTO TÉCNICO ESTRATEGIA DE ACOMPAÑAMIENTO PSICOSOCIAL Y CONTRIBUCIÓN A LA REPARACIÓN INTEGRAL A NIÑAS, NIÑOS Y ADOLESCENTES VÍCTIMAS DEL CONFLICTO ARMADO del 2021</t>
    </r>
    <r>
      <rPr>
        <sz val="9"/>
        <rFont val="Calibri"/>
        <family val="2"/>
        <scheme val="minor"/>
      </rPr>
      <t>", el cual hace parte de la construcción de lineamiento de acciones especializadas para el restablecimiento de derechos.</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</si>
  <si>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05%20junio%2FLINEAMIENTOS
1 Correo electrónico del 28/06/2021 con Asunto: "</t>
    </r>
    <r>
      <rPr>
        <i/>
        <sz val="9"/>
        <rFont val="Calibri"/>
        <family val="2"/>
        <scheme val="minor"/>
      </rPr>
      <t>RV: REMISIÓN LINEAMIENTOS, MANUALES Y RESOLUCIÓN_AJUSTE</t>
    </r>
    <r>
      <rPr>
        <sz val="9"/>
        <rFont val="Calibri"/>
        <family val="2"/>
        <scheme val="minor"/>
      </rPr>
      <t>S" con los documentos: "L</t>
    </r>
    <r>
      <rPr>
        <i/>
        <sz val="9"/>
        <rFont val="Calibri"/>
        <family val="2"/>
        <scheme val="minor"/>
      </rPr>
      <t>INEAMIENTO TÉCNICO PARA LA IMPLEMENTACIÓN DEL MODELO DE ATENCIÓN, DIRIGIDO A NIÑOS, NIÑAS Y ADOLESCENTES, EN LAS MODALIDADES DE RESTABLECIMIENTO DE DERECHOS</t>
    </r>
    <r>
      <rPr>
        <sz val="9"/>
        <rFont val="Calibri"/>
        <family val="2"/>
        <scheme val="minor"/>
      </rPr>
      <t>", " M</t>
    </r>
    <r>
      <rPr>
        <i/>
        <sz val="9"/>
        <rFont val="Calibri"/>
        <family val="2"/>
        <scheme val="minor"/>
      </rPr>
      <t xml:space="preserve">ANUAL OPERATIVO MODALIDADES Y SERVICIO PARA LA ATENCIÓN DE LAS NIÑAS, LOS NIÑOS Y LOS ADOLESCENTES, CON PROCESO ADMINISTRATIVO DE RESTABLECIMIENTO DE DERECHOS" </t>
    </r>
    <r>
      <rPr>
        <sz val="9"/>
        <rFont val="Calibri"/>
        <family val="2"/>
        <scheme val="minor"/>
      </rPr>
      <t>y "</t>
    </r>
    <r>
      <rPr>
        <i/>
        <sz val="9"/>
        <rFont val="Calibri"/>
        <family val="2"/>
        <scheme val="minor"/>
      </rPr>
      <t xml:space="preserve">MANUAL OPERATIVO MODALIDAD DE ACOGIMIENTO FAMILIAR HOGAR SUSTITUTO".
</t>
    </r>
    <r>
      <rPr>
        <sz val="9"/>
        <rFont val="Calibri"/>
        <family val="2"/>
        <scheme val="minor"/>
      </rPr>
      <t>1 Word "</t>
    </r>
    <r>
      <rPr>
        <i/>
        <sz val="9"/>
        <rFont val="Calibri"/>
        <family val="2"/>
        <scheme val="minor"/>
      </rPr>
      <t>Lineamiento de Estrategia de Acompañamiento psicosocial 2021.Final junio 17</t>
    </r>
    <r>
      <rPr>
        <sz val="9"/>
        <rFont val="Calibri"/>
        <family val="2"/>
        <scheme val="minor"/>
      </rPr>
      <t>".</t>
    </r>
  </si>
  <si>
    <t>Se cuenta con aprobación del lineamiento del modelo de atención de atención a nños, niñas, adolescentes en las modalidades de restablecimientos de derechos  mediante resolución 4199 del 15 de julio  de 2021.</t>
  </si>
  <si>
    <t>LINEAMIENTO TÉCNICO PARA LA IMPLEMENTACIÓN DEL MODELO DE ATENCIÓN, DIRIGIDO A NIÑOS, NIÑAS Y ADOLESCENTES, EN LAS MODALIDADES DE RESTABLECIMIENTO DE DERECHOS APROBADO</t>
  </si>
  <si>
    <t xml:space="preserve">Operadores </t>
  </si>
  <si>
    <r>
      <t xml:space="preserve">Se evidencio Resolución No. 4199 del 15 de julio  de 2021 </t>
    </r>
    <r>
      <rPr>
        <i/>
        <sz val="9"/>
        <rFont val="Calibri"/>
        <family val="2"/>
        <scheme val="minor"/>
      </rPr>
      <t>"por la cual se aprueba el Lineamiento Técnico para la implementación del Modelo de Atención dirigido a Niñas, Niños Adolescentes, en la Modalidades de Restablecimiento de Derecho"</t>
    </r>
    <r>
      <rPr>
        <sz val="9"/>
        <rFont val="Calibri"/>
        <family val="2"/>
        <scheme val="minor"/>
      </rPr>
      <t xml:space="preserve"> y el documento</t>
    </r>
    <r>
      <rPr>
        <i/>
        <sz val="9"/>
        <rFont val="Calibri"/>
        <family val="2"/>
        <scheme val="minor"/>
      </rPr>
      <t xml:space="preserve"> LM24.P Lineamiento  Técnico para la implementación del Modelo de Atención dirigido a Niñas, Niños y Adolescentes, en la Modalidades de Restablecimiento de Derechos, </t>
    </r>
    <r>
      <rPr>
        <sz val="9"/>
        <rFont val="Calibri"/>
        <family val="2"/>
        <scheme val="minor"/>
      </rPr>
      <t>versión 1 del 27/07/2021.</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</si>
  <si>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06%20julio%2F13%20Lineamientos
2 Pdf: "</t>
    </r>
    <r>
      <rPr>
        <i/>
        <sz val="9"/>
        <rFont val="Calibri"/>
        <family val="2"/>
        <scheme val="minor"/>
      </rPr>
      <t>resolución 4199</t>
    </r>
    <r>
      <rPr>
        <sz val="9"/>
        <rFont val="Calibri"/>
        <family val="2"/>
        <scheme val="minor"/>
      </rPr>
      <t>" y "</t>
    </r>
    <r>
      <rPr>
        <i/>
        <sz val="9"/>
        <rFont val="Calibri"/>
        <family val="2"/>
        <scheme val="minor"/>
      </rPr>
      <t>lm24.p_lineamiento_tecnico_implementación_del_modelo_de_atencion_a_nna_en_las_modalidades_de_restablecimiento_de_derechos_v1</t>
    </r>
    <r>
      <rPr>
        <sz val="9"/>
        <rFont val="Calibri"/>
        <family val="2"/>
        <scheme val="minor"/>
      </rPr>
      <t>"</t>
    </r>
  </si>
  <si>
    <t>• Lineamiento del Modelo de Atención de Restablecimiento de Derechos.: Aprobado y publicado, soportes en el mes de julio.
* Lineamiento de acciones especializadas para el restablecimiento de derechos: Se cuenta con propuesta inicial de ajuste
* Lineamiento para la atención a víctimas del conflicto armado: En el marco de la actividad No.1 del procedimiento de Actualización de Lineamientos P16 DE  se comunico a la Subdirección General sobre el inicio del procedimiento, se cuenta con los documentos ajustados para iniciar el proceso de revisión por parte de las partes interesadas internas.</t>
  </si>
  <si>
    <t>Lineamiento del Modelo de Atención de Restablecimiento de Derechos aprobado y publicado, soportes en el mes de julio.</t>
  </si>
  <si>
    <t>Correos electronicos de revisión de los lineamientos de víctimas y de inicio del procedimiento de actualización  enviado a la Subdirección General.</t>
  </si>
  <si>
    <r>
      <t xml:space="preserve">Se evidencio correo electrónico de 19/08/2021 por parte de la Subdirección de Restablecimiento de Derechos dirigido a la Dirección de Protección donde remiten los documentos técnicos: </t>
    </r>
    <r>
      <rPr>
        <i/>
        <sz val="9"/>
        <rFont val="Calibri"/>
        <family val="2"/>
        <scheme val="minor"/>
      </rPr>
      <t>" Lineamiento Técnico para la Atención de Niños, Niñas y Adolescentes con Discapacidad con sus Derechos Amenazados y/o Vulnerados"</t>
    </r>
    <r>
      <rPr>
        <sz val="9"/>
        <rFont val="Calibri"/>
        <family val="2"/>
        <scheme val="minor"/>
      </rPr>
      <t xml:space="preserve">, el </t>
    </r>
    <r>
      <rPr>
        <i/>
        <sz val="9"/>
        <rFont val="Calibri"/>
        <family val="2"/>
        <scheme val="minor"/>
      </rPr>
      <t xml:space="preserve">"Lineamiento Técnico para la Atención de Niños, Niñas y Adolescentes con sus Derechos Amenazados y/o Vulnerados por Causa de las Violencias Físicas, Psicológicas, Omisión o Negligencia" </t>
    </r>
    <r>
      <rPr>
        <sz val="9"/>
        <rFont val="Calibri"/>
        <family val="2"/>
        <scheme val="minor"/>
      </rPr>
      <t>y un documento con las especificidades de los cambios del lineamiento anterio</t>
    </r>
    <r>
      <rPr>
        <i/>
        <sz val="9"/>
        <rFont val="Calibri"/>
        <family val="2"/>
        <scheme val="minor"/>
      </rPr>
      <t>r;</t>
    </r>
    <r>
      <rPr>
        <sz val="9"/>
        <rFont val="Calibri"/>
        <family val="2"/>
        <scheme val="minor"/>
      </rPr>
      <t xml:space="preserve"> con el fin de ser revisados y aprobados para continuar con el trámite establecido en el procedimiento diseño / ajuste Lineamiento Técnico o Manual Operativo. 
Adicionalmente se observó correo electrónico del 30/08/2021 por parte de la Subdirección de Restablecimiento de Derechos dirigido a la Dirección de Protección con los siguientes documentos con ajustes y aclaraciones: </t>
    </r>
    <r>
      <rPr>
        <i/>
        <sz val="9"/>
        <rFont val="Calibri"/>
        <family val="2"/>
        <scheme val="minor"/>
      </rPr>
      <t>"Lineamiento Técnico Estrategia de Acompañamiento Psicosocial para el Restablecimiento de Derecho y Contribución a la Reparación Integral a Niñas, Niños y Adolescentes Víctimas del Conflicto Armado"</t>
    </r>
    <r>
      <rPr>
        <sz val="9"/>
        <rFont val="Calibri"/>
        <family val="2"/>
        <scheme val="minor"/>
      </rPr>
      <t xml:space="preserve">, </t>
    </r>
    <r>
      <rPr>
        <i/>
        <sz val="9"/>
        <rFont val="Calibri"/>
        <family val="2"/>
        <scheme val="minor"/>
      </rPr>
      <t>"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"Lineamiento Técnico para el Restablecimiento de Derechos y Acompañamiento a la Reparación Integral de Niñas, Niños y Adolescentes Huérfanos como consecuencia del Conflicto Armado"</t>
    </r>
    <r>
      <rPr>
        <sz val="9"/>
        <rFont val="Calibri"/>
        <family val="2"/>
        <scheme val="minor"/>
      </rPr>
      <t xml:space="preserve">, </t>
    </r>
    <r>
      <rPr>
        <i/>
        <sz val="9"/>
        <rFont val="Calibri"/>
        <family val="2"/>
        <scheme val="minor"/>
      </rPr>
      <t>"Lineamiento para el Restablecimiento de Derechos y Contribución a la Reparación Integral a Niñas, Niños y Adolescentes Víctimas de Minas Antipersonal, Municiones Sin Explotar y Artefactos Explosivos Improvisados y Niñas, Niños y Adolescentes Víctimas de Acciones Bélicas y de Atentados Terroristas en el Marco del Conflicto Armado</t>
    </r>
    <r>
      <rPr>
        <sz val="9"/>
        <rFont val="Calibri"/>
        <family val="2"/>
        <scheme val="minor"/>
      </rPr>
      <t xml:space="preserve">"; con el fin de ser revisados y aprobados para continuar con el trámite establecido en el procedimiento diseño / ajuste Lineamiento Técnico o Manual Operativo. </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</si>
  <si>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07%20agosto%2FACTIVIDAD%2013
</t>
    </r>
    <r>
      <rPr>
        <i/>
        <sz val="9"/>
        <rFont val="Calibri"/>
        <family val="2"/>
        <scheme val="minor"/>
      </rPr>
      <t xml:space="preserve">
Correo electrónico del 19/08/2021 con Asunto: "Actualización del Lineamiento Técnico para la Atención de Niños, Niñas y Adolescentes con Discapacidad y LT Violencias"
Correo electrónico del 30/08/2021 </t>
    </r>
    <r>
      <rPr>
        <sz val="9"/>
        <rFont val="Calibri"/>
        <family val="2"/>
        <scheme val="minor"/>
      </rPr>
      <t>con Asunto:</t>
    </r>
    <r>
      <rPr>
        <i/>
        <sz val="9"/>
        <rFont val="Calibri"/>
        <family val="2"/>
        <scheme val="minor"/>
      </rPr>
      <t xml:space="preserve"> "Lineamientos víctimas ajustados.</t>
    </r>
    <r>
      <rPr>
        <sz val="9"/>
        <rFont val="Calibri"/>
        <family val="2"/>
        <scheme val="minor"/>
      </rPr>
      <t>".</t>
    </r>
  </si>
  <si>
    <t>Control social y/o veeduría ciudadana respecto de la oferta de servicios de la Dirección de Familias y Comunidades.</t>
  </si>
  <si>
    <t>Identificar y documentar experiencias de promoción de control social y/o veeduría ciudadana respecto de la oferta de servicios de la Dirección de Familias y Comunidades.</t>
  </si>
  <si>
    <t>Control y Evaluación</t>
  </si>
  <si>
    <t>Evaluación y Control Ciudadano</t>
  </si>
  <si>
    <t>Beneficiarios / Público en General / Organizaciones sociales /Veedurías /Grupos de Control Social / Colaboradores ICBF / Personal operador de SPBF.</t>
  </si>
  <si>
    <t>Dirección de Familias y Comunidades</t>
  </si>
  <si>
    <t>Proyecto de Inversión - Dirección de Familias y Comunidades: Fortalecimiento de las familias como agentes de transformación y desarrollo social a nivel nacional.</t>
  </si>
  <si>
    <t>Experiencias de promoción de control social y/o veeduría ciudadana identiifcadas y documentadas.</t>
  </si>
  <si>
    <t>Marzo</t>
  </si>
  <si>
    <t>Este compromiso se incluyó en el Plan de Asistencia Técnica DFC 2021, en el Componente "Identificación, análisis y documentación de aprendizajes y experiencias” de la Línea Estratégica "Enfoque y Gestión del Conocimiento". Una vez aprobado, dicho plan fue compartido vía correo electrónico por el director del área a las Regionales el 10 de febrero del año en curso.</t>
  </si>
  <si>
    <r>
      <t xml:space="preserve">La Dirección de Familia y Comunidades refirió </t>
    </r>
    <r>
      <rPr>
        <i/>
        <sz val="9"/>
        <rFont val="Calibri"/>
        <family val="2"/>
        <scheme val="minor"/>
      </rPr>
      <t>"Este compromiso se incluyó en el Plan de Asistencia Técnica DFC 2021, en el Componente "Identificación, análisis y documentación de aprendizajes y experiencias” de la Línea Estratégica "Enfoque y Gestión del Conocimiento".</t>
    </r>
  </si>
  <si>
    <t>No se avanzó en este compromiso dado que durante el mes de marzo toda la dependencia se concentró en la evaluación de propuestas de conformación y actualización del Banco Nacional de Oferentes Mi Familia (IP 002 - 2019) 2021 SEN.</t>
  </si>
  <si>
    <r>
      <t>La Dirección de Familia y Comunidades refirió "</t>
    </r>
    <r>
      <rPr>
        <i/>
        <sz val="9"/>
        <rFont val="Calibri"/>
        <family val="2"/>
        <scheme val="minor"/>
      </rPr>
      <t>No se avanzó en este compromiso dado que durante el mes de marzo toda la dependencia se concentró en la evaluación de propuestas de conformación y actualización del Banco Nacional de Oferentes Mi Familia (IP 002 - 2019) 2021 SEN</t>
    </r>
    <r>
      <rPr>
        <sz val="9"/>
        <rFont val="Calibri"/>
        <family val="2"/>
        <scheme val="minor"/>
      </rPr>
      <t>".</t>
    </r>
  </si>
  <si>
    <t>Se avanzó en la revisión de documentos de referencia de las modalidades DFC para identificar posibles nichos para explorar experiencias significativas en materia de control social y veeduría ciudadana.</t>
  </si>
  <si>
    <r>
      <t>La Dirección de Familia y Comunidades refirió "</t>
    </r>
    <r>
      <rPr>
        <i/>
        <sz val="9"/>
        <rFont val="Calibri"/>
        <family val="2"/>
        <scheme val="minor"/>
      </rPr>
      <t>Se avanzó en la revisión de documentos de referencia de las modalidades DFC para identificar posibles nichos para explorar experiencias significativas en materia de control social y veeduría ciudadana.</t>
    </r>
    <r>
      <rPr>
        <sz val="9"/>
        <rFont val="Calibri"/>
        <family val="2"/>
        <scheme val="minor"/>
      </rPr>
      <t>".</t>
    </r>
  </si>
  <si>
    <t xml:space="preserve">Se continua con revisión de normatividad y literatura relativa a Control Social y Veedurías Ciudadanas con miras a la exploración de experiencias significativas en los territorios.
</t>
  </si>
  <si>
    <r>
      <t>La Dirección de Familia y Comunidades informó: "</t>
    </r>
    <r>
      <rPr>
        <i/>
        <sz val="9"/>
        <rFont val="Calibri"/>
        <family val="2"/>
        <scheme val="minor"/>
      </rPr>
      <t>Se continua con revisión de normatividad y literatura relativa a Control Social y Veedurías Ciudadanas con miras a la exploración de experiencias significativas en los territorios.</t>
    </r>
    <r>
      <rPr>
        <sz val="9"/>
        <rFont val="Calibri"/>
        <family val="2"/>
        <scheme val="minor"/>
      </rPr>
      <t>".</t>
    </r>
  </si>
  <si>
    <t>Diseño y remisión de instrumento de exploración inicial sobre posibles experiencias de promoción de control social y/o veeduría ciudadana desarrolladas durante la Vigencia 2020 respecto de la oferta de servicios de la DFC, para ser aplicado en las Regionales. 
Se recibe respuesta de 25 Regionales.</t>
  </si>
  <si>
    <t xml:space="preserve">Colaboradores ICBF de 25 Regionales. </t>
  </si>
  <si>
    <t xml:space="preserve">Dos (2) archivos:
-	Archivo HTML - mensaje de correo electrónico remitido a las Regionales con Cuestionario de exploración en FORMS.
-	Archivo en Excel con resultados del diligenciamiento del Cuestionario por parte de 25 Regionales.
</t>
  </si>
  <si>
    <t>Se evidenció correo electrónico enviado por la Subdirección de Gestión Técnica para la Atención a la Familia y Comunidades a los Enlaces Técnicos Regionales de Familia y Comunidades solicitando el reporte de la "Exploración inicial experiencias de Control Social y Veeduría Ciudadana DFC" por medio de una encuesta en Forms. 
Se observó archivo forms con las respuestas de las Regionales: Amazonas, Arauca, Bolívar, Caquetá, Casanare, Cesar, Córdoba, Guaviare, Huila, La Guajira, Nariño, Norte de Santander; Putumayo, Risaralda, Santander, Tolima y Valle del Cauca.</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</si>
  <si>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14%20%20Direcci%C3%B3n%20de%20Familias%20y%20Comunidades%2F06%20julio
Correo electrónico "Exploración inicial experiencias de Control Social y Veeduría Ciudadana DFC Julio 21"
Excel herramienta forms "</t>
    </r>
    <r>
      <rPr>
        <i/>
        <sz val="9"/>
        <rFont val="Calibri"/>
        <family val="2"/>
        <scheme val="minor"/>
      </rPr>
      <t>Respuestas exploración Regional CS y VC DFC (1-25)Julio 31</t>
    </r>
    <r>
      <rPr>
        <sz val="9"/>
        <rFont val="Calibri"/>
        <family val="2"/>
        <scheme val="minor"/>
      </rPr>
      <t>"</t>
    </r>
  </si>
  <si>
    <t>Se definen criterios y se realiza proceso de selección de Regionales con experiencias de promoción social y veeduría ciudadana respecto de la oferta de servicios DFC. Se solicita a las Regionales ICBF seleccionadas allegar insumos para revisión previa y datos de contacto de actores con miras a identificar y documentar aprendizajes.</t>
  </si>
  <si>
    <t>Colaboradores ICBF de 5 Regionales</t>
  </si>
  <si>
    <t>Archivo HTML -  mensaje de correo electrónico remitido con la solicitud a las Regionales preseleccionadas (Agosto 19).</t>
  </si>
  <si>
    <r>
      <t>Se evidenció correo electrónico del 19/08/2021  enviado por la Subdirección de Gestión Técnica para la Atención a la Familia y Comunidades a los Enlaces Técnicos Regionales de Familia y Comunidades de las Regionales Caquetá, Casanare, Cesar, Huila y Santander en el cual solicitan "</t>
    </r>
    <r>
      <rPr>
        <i/>
        <sz val="9"/>
        <rFont val="Calibri"/>
        <family val="2"/>
        <scheme val="minor"/>
      </rPr>
      <t>la recolección y envío de los insumos</t>
    </r>
    <r>
      <rPr>
        <sz val="9"/>
        <rFont val="Calibri"/>
        <family val="2"/>
        <scheme val="minor"/>
      </rPr>
      <t>"  para revisión previa y datos de contacto de actores con miras a identificar y documentar aprendizajes.</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</si>
  <si>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14%20%20Direcci%C3%B3n%20de%20Familias%20y%20Comunidades%2F07%20agosto
Correo electrónico del 19/08/2021 con Asunto "</t>
    </r>
    <r>
      <rPr>
        <i/>
        <sz val="9"/>
        <rFont val="Calibri"/>
        <family val="2"/>
        <scheme val="minor"/>
      </rPr>
      <t>Experiencias de promoción de control social y/o veeduría ciudadana - DFC</t>
    </r>
    <r>
      <rPr>
        <sz val="9"/>
        <rFont val="Calibri"/>
        <family val="2"/>
        <scheme val="minor"/>
      </rPr>
      <t>".</t>
    </r>
  </si>
  <si>
    <t>Encuentros Ciudadanos de Alimentos de Alto Valor Nutricional.</t>
  </si>
  <si>
    <t>La Direccion de Nutricion a través del equipo de Alimentos de Alto Valor Nutricional busca propiciar espacios de encuentros ciudadanos, mediante los cuales se incentive la creación de grupos de control social frente a la producción, distribución y uso de los alimentos de alto valor nutricional en el país. En este sentido, estos espacios contarán con la representación de la comunidad, beneficiarios y operadores de los diferentes programas del ICBF, con el fin de que comunidades conozcan y se empoderen frente a sus derechos y responsabilidades contando con elementos para  contribuir a mejorar la eficacia y transparencia de la gestión, así como obtener retroalimentación sobre el funcionamiento del proceso e identificar oportunidades de mejora.</t>
  </si>
  <si>
    <t>Promover de manera efectiva la conformación de grupos de control social y/o veedurías ciudadanas. 
La Dirección de Nutrición a través del equipo de Alimentos de Alto Valor Nutricional busca propiciar espacios de encuentros ciudadanos, mediante los cuales se incentive la creación de grupos de control social frente a la producción, distribución y uso de los alimentos de alto valor nutricional en el país.
 En este sentido, estos espacios contarán con la representación de la comunidad, beneficiarios y operadores de los diferentes programas del ICBF, con el fin de que comunidades conozcan y se empoderen frente a sus derechos y responsabilidades contando con elementos para contribuir a mejorar la eficacia y transparencia de la gestión, así como obtener retroalimentación sobre el funcionamiento del proceso e identificar oportunidades de mejora.</t>
  </si>
  <si>
    <t>Participación en la información</t>
  </si>
  <si>
    <t>Beneficiarios de las modalidades del ICBF
Público en general
Entidades territoriales y Secretarías municipales (de salud, planeación, social)
Operadores de la modalidad</t>
  </si>
  <si>
    <t>Regional</t>
  </si>
  <si>
    <t>Dirección de Nutrición (Alimentos  de Alto Valor Nutricional)</t>
  </si>
  <si>
    <t>Modalidad preventiva de nutrición</t>
  </si>
  <si>
    <t xml:space="preserve">Encuentros ciudadanos realizados </t>
  </si>
  <si>
    <t>Julio</t>
  </si>
  <si>
    <t>El avance en la meta para los meses de enero y febrero del 2021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</si>
  <si>
    <r>
      <t>La Dirección de Nutrición (Alimentos de Alto Valor Nutricional) informó "</t>
    </r>
    <r>
      <rPr>
        <i/>
        <sz val="9"/>
        <rFont val="Calibri"/>
        <family val="2"/>
        <scheme val="minor"/>
      </rPr>
      <t>El avance en la meta para los meses de enero y febrero del 2021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r>
    <r>
      <rPr>
        <sz val="9"/>
        <rFont val="Calibri"/>
        <family val="2"/>
        <scheme val="minor"/>
      </rPr>
      <t>".</t>
    </r>
  </si>
  <si>
    <t>El avance en la meta para los meses de enero y febrero y marzo del 2021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</si>
  <si>
    <r>
      <t>La Dirección de Nutrición (Alimentos de Alto Valor Nutricional) informó "</t>
    </r>
    <r>
      <rPr>
        <i/>
        <sz val="9"/>
        <rFont val="Calibri"/>
        <family val="2"/>
        <scheme val="minor"/>
      </rPr>
      <t>El avance en la meta para los meses de enero y febrero y marzo del 2021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r>
    <r>
      <rPr>
        <sz val="9"/>
        <rFont val="Calibri"/>
        <family val="2"/>
        <scheme val="minor"/>
      </rPr>
      <t>".</t>
    </r>
  </si>
  <si>
    <t>El avance en la meta para el mes de Abril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</si>
  <si>
    <r>
      <t>La Dirección de Nutrición (Alimentos de Alto Valor Nutricional) informó "</t>
    </r>
    <r>
      <rPr>
        <i/>
        <sz val="9"/>
        <rFont val="Calibri"/>
        <family val="2"/>
        <scheme val="minor"/>
      </rPr>
      <t>El avance en la meta para el mes de Abril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r>
    <r>
      <rPr>
        <sz val="9"/>
        <rFont val="Calibri"/>
        <family val="2"/>
        <scheme val="minor"/>
      </rPr>
      <t>".</t>
    </r>
  </si>
  <si>
    <t xml:space="preserve">De acuerdo con lo establecido en PPC-2021 para el primer semestre la Dirección de Nutrición a través del equipo de Alimentos de Alto Valor Nutricional busca la proyección y construcción del plan y sus directrices para los 3 encuentros ciudadanos por parte de las Regionales, con un único fin de propiciar espacios de encuentros ciudadanos, mediante los cuales se incentive la creación de grupos de control social frente a la producción, distribución y uso de los alimentos de alto valor nutricional en el país.  
En este sentido, estos espacios contarán con la representación de la comunidad, beneficiarios y operadores de los diferentes programas del ICBF, con el fin de que comunidades conozcan y se empoderen frente a sus derechos y responsabilidades contando con elementos para contribuir a mejorar la eficacia y transparencia de la gestión, así como obtener retroalimentación sobre el funcionamiento del proceso e identificar oportunidades de mejora.  
Por esto, Para el mes de junio del 2021, no se han realizado encuentros ciudadanos para conformar grupos de control social por municipio.  </t>
  </si>
  <si>
    <r>
      <t>La Dirección de Nutrición (Alimentos de Alto Valor Nutricional) indicó: "</t>
    </r>
    <r>
      <rPr>
        <i/>
        <sz val="9"/>
        <rFont val="Calibri"/>
        <family val="2"/>
        <scheme val="minor"/>
      </rPr>
      <t>... Para el mes de junio del 2021, no se han realizado encuentros ciudadanos para conformar grupos de control social por municipio.".</t>
    </r>
  </si>
  <si>
    <t xml:space="preserve">Encuentros Ciudadanos de Bienestarina y Alimentos de Alto valor Nutricional programados para el 2do semestre del año para el cumplimiento de las metas establecidas por la Dirección de Nutrición 2021, para lo cual se programaron 03 actividades virtuales con las Regionales adscritas al ICBF enfocado al Control y evaluación de las entregas de AAVN.
El 08 de julio 2021, se llevó a cabo el encuentro ciudadano virtual en la Regional Caldas para mostrar la gestión realizada mediante la entrega de los Alimentos de Alto Valor Nutricional (AAVN) en los Centro Zonal Sur Oriente Municipios de Manzanares, Pensilvania, Marquetalia y Marulanda (04 municipios en total), la cual contó con la participación de 130 personas, entre los cuales se registró la presencia de los colaboradores del ICBF, operadores de las modalidades del ICBF y la sociedad civil. 
El 27 de julio 2021, se llevó a cabo el encuentro ciudadano virtual en la Regional Choco para mostrar la gestión realizada mediante la entrega de los Alimentos de Alto Valor Nutricional (AAVN) en el Centro Zonal Bahía Solano (01 municipios en total), la cual contó con la participación de 20 personas, entre los cuales se registró la presencia de los colaboradores del ICBF, operadores de las modalidades del ICBF y la sociedad civil. 
Como parte del ejercicio, se presentó de manera general el proceso de producción y distribución de los AAVN, las cifras de distribución y novedades relacionadas con los AAVN y piezas gráficas sobre el correcto uso de los alimentos. Así mismo, se realizó presentación sobre los grupos de control sociales, abordando temas como qué son, cómo se conforman y cuáles son sus responsabilidades. Al final de la jornada, se extendió la invitación para saber cuántas personas estaban interesadas para conformar Grupos de Control Social por municipios, ante lo cual se postularon Regional Caldas 05 y Regional Choco 01 personas. 
Como proyección para septiembre 2021, se encuentra realizar una reunión con las personas, la Regional y la Dirección de Nutrición, para establecer un plan de trabajo en el grupo de control social. 
</t>
  </si>
  <si>
    <t xml:space="preserve">Para el mes de julio 2021, se realizó un encuentro ciudadano virtual en las Regionales de Choco municipio de Bahía Solano y Regional Caldas Municipios de Manzanares, Pensilvania, Marquetalia y Marulanda, donde se contó la participación de 150 personas, de las cuales 06 se postularon para conformar Grupos de Control Social. 
</t>
  </si>
  <si>
    <t xml:space="preserve">El encuentro ciudadano realizado por las Regionales de Choco y Caldas el 8 y 27 de julio de 2021, contaron con la participación de 150 personas, entre los cuales se registró la presencia de los colaboradores del ICBF, operadores de las modalidades del ICBF y la sociedad civil. </t>
  </si>
  <si>
    <t xml:space="preserve">50 personas, entre los cuales se registró la presencia de los colaboradores del ICBF, operadores de las modalidades del ICBF y la sociedad civil. </t>
  </si>
  <si>
    <t xml:space="preserve">Actualmente se está construyendo el acta de la mesa pública por parte de las Regionales, en la cual se espera queden registradas las observaciones recibidas en el encuentro ciudadano. 
</t>
  </si>
  <si>
    <t xml:space="preserve">Construcción del acta de la mesa pública por parte de la Regional, en la cual se espera queden registradas los compromisos adquiridos en el encuentro ciudadano. </t>
  </si>
  <si>
    <t xml:space="preserve">Adjunto al correo se remiten las presentaciones realizadas y correo de la Regional con el pantallazo de la reunión virtual, el reporte del número de asistentes y adjunto enlace  06 julio Micrositio plan anticorrupción y de atención al ciudadano 2021. Actualmente se está construyendo el acta de la mesa pública por parte de la Regional, la cual será remitida para el siguiente reporte. </t>
  </si>
  <si>
    <r>
      <t>Se evidenciaron actas de reunión del 08/07/2021 con el Objetivo: "</t>
    </r>
    <r>
      <rPr>
        <i/>
        <sz val="9"/>
        <rFont val="Calibri"/>
        <family val="2"/>
        <scheme val="minor"/>
      </rPr>
      <t>Realizar la Mesa Pública para el Centro Zonal Sur Oriente, de manera virtual con el fin de establecer diálogo abierto y comunicación de doble vía con las partes interesadas, para tratar temas puntuales que tienen que ver con el cabal funcionamiento del servicio público de bienestar familiar</t>
    </r>
    <r>
      <rPr>
        <sz val="9"/>
        <rFont val="Calibri"/>
        <family val="2"/>
        <scheme val="minor"/>
      </rPr>
      <t>." (Regional Caldas) y acta de reunión del 27/07/2021 con el Objetivo: "</t>
    </r>
    <r>
      <rPr>
        <i/>
        <sz val="9"/>
        <rFont val="Calibri"/>
        <family val="2"/>
        <scheme val="minor"/>
      </rPr>
      <t>Realizar la mesa publica en el municipio de Bahía Solano</t>
    </r>
    <r>
      <rPr>
        <sz val="9"/>
        <rFont val="Calibri"/>
        <family val="2"/>
        <scheme val="minor"/>
      </rPr>
      <t>" (Regional Chocó). 
Adicionalmente se observaron documentos relacionados con estos encuentros como son: listados de asistencia, pantallazo de los asistentes a las reuniones, correos electrónicos en los cuales se compartieron las grabaciones, encuestas de evaluación, formato de análisis y evaluación de los eventos y formatos de compromisos.</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</si>
  <si>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06%20julio%2FAAVN%2F7%2E%20Regional%20Caldas%2DCZ%20Sur%20Oriente%2D%20evidencias%20%2D%20Mesas%20PPC%20GCS
</t>
    </r>
    <r>
      <rPr>
        <b/>
        <sz val="9"/>
        <rFont val="Calibri"/>
        <family val="2"/>
        <scheme val="minor"/>
      </rPr>
      <t xml:space="preserve">Caldas:
</t>
    </r>
    <r>
      <rPr>
        <sz val="9"/>
        <rFont val="Calibri"/>
        <family val="2"/>
        <scheme val="minor"/>
      </rPr>
      <t>5 Excel: "</t>
    </r>
    <r>
      <rPr>
        <i/>
        <sz val="9"/>
        <rFont val="Calibri"/>
        <family val="2"/>
        <scheme val="minor"/>
      </rPr>
      <t>EL ICBF CENTRO ZONAL SUR ORIENTE, PRESENTA SU MESA PÚBLICA_PARTICIPE CON SUS PREGUNTAS</t>
    </r>
    <r>
      <rPr>
        <sz val="9"/>
        <rFont val="Calibri"/>
        <family val="2"/>
        <scheme val="minor"/>
      </rPr>
      <t>", "</t>
    </r>
    <r>
      <rPr>
        <i/>
        <sz val="9"/>
        <rFont val="Calibri"/>
        <family val="2"/>
        <scheme val="minor"/>
      </rPr>
      <t>Encuesta de Evaluación de la Mesa Pública Centro Zonal Sur Oriente, Regional Caldas (1-70</t>
    </r>
    <r>
      <rPr>
        <sz val="9"/>
        <rFont val="Calibri"/>
        <family val="2"/>
        <scheme val="minor"/>
      </rPr>
      <t>", "</t>
    </r>
    <r>
      <rPr>
        <i/>
        <sz val="9"/>
        <rFont val="Calibri"/>
        <family val="2"/>
        <scheme val="minor"/>
      </rPr>
      <t>f10.p2.ms_formato_análisis_evaluación_rpc_y_mp_v4</t>
    </r>
    <r>
      <rPr>
        <sz val="9"/>
        <rFont val="Calibri"/>
        <family val="2"/>
        <scheme val="minor"/>
      </rPr>
      <t>", "</t>
    </r>
    <r>
      <rPr>
        <i/>
        <sz val="9"/>
        <rFont val="Calibri"/>
        <family val="2"/>
        <scheme val="minor"/>
      </rPr>
      <t>f11.p2.ms_formato_compromisos_rpc_y_mp_v3</t>
    </r>
    <r>
      <rPr>
        <sz val="9"/>
        <rFont val="Calibri"/>
        <family val="2"/>
        <scheme val="minor"/>
      </rPr>
      <t>", "</t>
    </r>
    <r>
      <rPr>
        <i/>
        <sz val="9"/>
        <rFont val="Calibri"/>
        <family val="2"/>
        <scheme val="minor"/>
      </rPr>
      <t>f12.p2.ms_formato_resultados_rpc_y_mp_v3 (1)</t>
    </r>
    <r>
      <rPr>
        <sz val="9"/>
        <rFont val="Calibri"/>
        <family val="2"/>
        <scheme val="minor"/>
      </rPr>
      <t>".
1 Lista de asistentes forms "</t>
    </r>
    <r>
      <rPr>
        <i/>
        <sz val="9"/>
        <rFont val="Calibri"/>
        <family val="2"/>
        <scheme val="minor"/>
      </rPr>
      <t>LISTA DE ASISTENTES_MESAS PÚBLICAS CENTRO ZONAL SUR ORIENTE REGIONAL CALDAS(1-32)</t>
    </r>
    <r>
      <rPr>
        <sz val="9"/>
        <rFont val="Calibri"/>
        <family val="2"/>
        <scheme val="minor"/>
      </rPr>
      <t>"
3 Word: "</t>
    </r>
    <r>
      <rPr>
        <i/>
        <sz val="9"/>
        <rFont val="Calibri"/>
        <family val="2"/>
        <scheme val="minor"/>
      </rPr>
      <t>f9.p1.mi_formato-acta_de_reunión_v6 (1)</t>
    </r>
    <r>
      <rPr>
        <sz val="9"/>
        <rFont val="Calibri"/>
        <family val="2"/>
        <scheme val="minor"/>
      </rPr>
      <t>", "</t>
    </r>
    <r>
      <rPr>
        <i/>
        <sz val="9"/>
        <rFont val="Calibri"/>
        <family val="2"/>
        <scheme val="minor"/>
      </rPr>
      <t>f9.p1.mi_formato-acta_de_reunión_v6</t>
    </r>
    <r>
      <rPr>
        <sz val="9"/>
        <rFont val="Calibri"/>
        <family val="2"/>
        <scheme val="minor"/>
      </rPr>
      <t>", "</t>
    </r>
    <r>
      <rPr>
        <i/>
        <sz val="9"/>
        <rFont val="Calibri"/>
        <family val="2"/>
        <scheme val="minor"/>
      </rPr>
      <t>pantallazos mesa pública</t>
    </r>
    <r>
      <rPr>
        <sz val="9"/>
        <rFont val="Calibri"/>
        <family val="2"/>
        <scheme val="minor"/>
      </rPr>
      <t>".
1 correo eléctrico "</t>
    </r>
    <r>
      <rPr>
        <i/>
        <sz val="9"/>
        <rFont val="Calibri"/>
        <family val="2"/>
        <scheme val="minor"/>
      </rPr>
      <t>RV_Acta mesa pública CZ Sur oriente</t>
    </r>
    <r>
      <rPr>
        <sz val="9"/>
        <rFont val="Calibri"/>
        <family val="2"/>
        <scheme val="minor"/>
      </rPr>
      <t xml:space="preserve">".
</t>
    </r>
    <r>
      <rPr>
        <b/>
        <sz val="9"/>
        <rFont val="Calibri"/>
        <family val="2"/>
        <scheme val="minor"/>
      </rPr>
      <t xml:space="preserve">Chocó:
</t>
    </r>
    <r>
      <rPr>
        <sz val="9"/>
        <rFont val="Calibri"/>
        <family val="2"/>
        <scheme val="minor"/>
      </rPr>
      <t>1 Lista de asistentes forms "</t>
    </r>
    <r>
      <rPr>
        <i/>
        <sz val="9"/>
        <rFont val="Calibri"/>
        <family val="2"/>
        <scheme val="minor"/>
      </rPr>
      <t>Listado de asistencia"</t>
    </r>
    <r>
      <rPr>
        <sz val="9"/>
        <rFont val="Calibri"/>
        <family val="2"/>
        <scheme val="minor"/>
      </rPr>
      <t xml:space="preserve">
2 Pdf: "</t>
    </r>
    <r>
      <rPr>
        <i/>
        <sz val="9"/>
        <rFont val="Calibri"/>
        <family val="2"/>
        <scheme val="minor"/>
      </rPr>
      <t>ACTA MESA PÚBLICA</t>
    </r>
    <r>
      <rPr>
        <sz val="9"/>
        <rFont val="Calibri"/>
        <family val="2"/>
        <scheme val="minor"/>
      </rPr>
      <t>" y "</t>
    </r>
    <r>
      <rPr>
        <i/>
        <sz val="9"/>
        <rFont val="Calibri"/>
        <family val="2"/>
        <scheme val="minor"/>
      </rPr>
      <t>Pantallazo TEAMS Mesa Pública</t>
    </r>
    <r>
      <rPr>
        <sz val="9"/>
        <rFont val="Calibri"/>
        <family val="2"/>
        <scheme val="minor"/>
      </rPr>
      <t>"
1 correo eléctrico "J</t>
    </r>
    <r>
      <rPr>
        <i/>
        <sz val="9"/>
        <rFont val="Calibri"/>
        <family val="2"/>
        <scheme val="minor"/>
      </rPr>
      <t>ohana Valois Valois compartió "Mesa Publica Centro Zonal Bahía Solano-20210727_091945-Grabación de la reunión 6"</t>
    </r>
    <r>
      <rPr>
        <sz val="9"/>
        <rFont val="Calibri"/>
        <family val="2"/>
        <scheme val="minor"/>
      </rPr>
      <t>".</t>
    </r>
  </si>
  <si>
    <t xml:space="preserve">Encuentros Ciudadanos de Bienestarina y Alimentos de Alto valor Nutricional programados para el 2do semestre del año para el cumplimiento de las metas establecidas por la Dirección de Nutrición 2021, para lo cual se programaron 03 actividades virtuales con las Regionales adscritas al ICBF enfocado al Control y evaluación de las entregas de AAVN con corte agosto.
El 04 de agosto 2021, se llevó a cabo el encuentro ciudadano virtual en la Regional Meta para mostrar la gestión realizada mediante la entrega de los Alimentos de Alto Valor Nutricional (AAVN) en el Centro Zonal Acacias Municipio Guamal (01 municipios en total), la cual contó con la participación de 186 personas, entre los cuales se registró la presencia de los colaboradores del ICBF, operadores de las modalidades del ICBF y la sociedad civil. 
El 25 de agosto 2021, se llevó a cabo el encuentro ciudadano virtual en la Regional Boyacá para mostrar la gestión realizada mediante la entrega de los Alimentos de Alto Valor Nutricional (AAVN) en el Centro Zonal Duitama Municipios de Belén, Beteitiva, Boyacá, Busbanza, Cerinza, Corrales, Duitama, Floresta, Jericó Boyacá, Nobsa, Paipa, Pas del rio, Santa rosa de Viterbo, Socha, Socota, Tasco, Tibabosa y Tutaza (18 municipios en total), la cual contó con la participación de 205 personas, entre los cuales se registró la presencia de los colaboradores del ICBF, operadores de las modalidades del ICBF y la sociedad civil. 
Como parte del ejercicio, se presentó de manera general el proceso de producción y distribución de los AAVN, las cifras de distribución y novedades relacionadas con los AAVN y piezas gráficas sobre el correcto uso de los alimentos. Así mismo, se realizó presentación sobre los grupos de control sociales, abordando temas como qué son, cómo se conforman y cuáles son sus responsabilidades. Al final de la jornada, se extendió la invitación para saber cuántas personas estaban interesadas para conformar Grupos de Control Social por municipios, ante lo cual se postularon Regional Boyacá 14 y Regional Meta 05 personas. 
Como proyección para octubre 2021, se encuentra realizar una reunión con las personas, la Regional y la Dirección de Nutrición, para establecer un plan de trabajo en el grupo de control social. 
</t>
  </si>
  <si>
    <t xml:space="preserve">Para el mes de agosto 2021, se realizó un encuentro ciudadano virtual en las Regionales de Boyacá en el Centro Zonal Duitama Municipios de Belén, Beteitiva, Boyacá, Busbanza, Cerinza, Corrales, Duitama, Floresta, Jericó Boyacá, Nobsa, Paipa, Pas del rio, Santa rosa de Viterbo, Socha, Socota, Tasco, Tibabosa y Tutaza (18 municipios en total) y Regional Meta Centro Zonal Acacias Municipio Guamal (01 municipios en total), la cual contaron con la participación de 391 personas de las cuales 19 se postularon para conformar Grupos de Control Social. </t>
  </si>
  <si>
    <t xml:space="preserve">El encuentro ciudadano realizado por las Regionales de Boyacá y Meta el 4 y 25 de agosto de 2021, contaron con la participación de 391 personas, entre los cuales se registró la presencia de los colaboradores del ICBF, operadores de las modalidades del ICBF y la sociedad civil. </t>
  </si>
  <si>
    <t xml:space="preserve">391 personas, entre los cuales se registró la presencia de los colaboradores del ICBF, operadores de las modalidades del ICBF y la sociedad civil. 
</t>
  </si>
  <si>
    <t xml:space="preserve">Actualmente se está construyendo el acta de la mesa pública por parte de las Regionales, en la cual se espera queden registradas las observaciones recibidas en el encuentro ciudadano. </t>
  </si>
  <si>
    <t xml:space="preserve">Actualmente se está construyendo el acta de la mesa pública por parte de la Regional, en la cual se espera queden registradas los compromisos adquiridos en el encuentro ciudadano. </t>
  </si>
  <si>
    <t>se remiten las presentaciones realizadas y correo de la Regional con el pantallazo de la reunión virtual, el reporte del número de asistentes y adjunto enlace https://icbfgob.sharepoint.com/:f:/r/sites/MICROSITIOPLANANTICORRUPCINYDEATENCINALCIUDADANO2021/Documentos%20compartidos/COMPONENTE%206-%20PLAN%20DE%20PARTICIPACI%C3%93N%20CIUDADANA/15,%2016%20Direcci%C3%B3n%20de%20Nutrici%C3%B3n/06%20julio?csf=1&amp;web=1&amp;e=5Neia8</t>
  </si>
  <si>
    <r>
      <t>Se evidenciaron acta de reunión del 04/08/2021 con el Objetivo: "Mesa Pública Centro Zonal Acacías - municipio de Guamal" (Regional Meta) y acta de reunión del 25/08/2021 con el Objetivo: "</t>
    </r>
    <r>
      <rPr>
        <i/>
        <sz val="9"/>
        <rFont val="Calibri"/>
        <family val="2"/>
        <scheme val="minor"/>
      </rPr>
      <t>Rendir informe de los Alimentos de Alto Valor Nutricional, entregados a través de los diferentes Programas del ICBF a contratistas, operadores Asociaciones y personal responsable de los diferentes puntos de entrega de los Municipios de influencia del CZ Duitama; de igual forma crear la veeduría ciudadana para ejercer control social con participación de la comunidad.</t>
    </r>
    <r>
      <rPr>
        <sz val="9"/>
        <rFont val="Calibri"/>
        <family val="2"/>
        <scheme val="minor"/>
      </rPr>
      <t>" (Regional Boyacá). 
Adicionalmente se observaron documentos relacionados con estos encuentros como son: listados de asistencia, consolidado de mesas pública, encuestas de evaluación de la mesa publica, formato de análisis y evaluación de los eventos y formatos de compromisos.</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</si>
  <si>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07%20agosto%2FAAVN
</t>
    </r>
    <r>
      <rPr>
        <b/>
        <sz val="9"/>
        <rFont val="Calibri"/>
        <family val="2"/>
        <scheme val="minor"/>
      </rPr>
      <t xml:space="preserve">Meta:
</t>
    </r>
    <r>
      <rPr>
        <sz val="9"/>
        <rFont val="Calibri"/>
        <family val="2"/>
        <scheme val="minor"/>
      </rPr>
      <t>4</t>
    </r>
    <r>
      <rPr>
        <b/>
        <sz val="9"/>
        <rFont val="Calibri"/>
        <family val="2"/>
        <scheme val="minor"/>
      </rPr>
      <t xml:space="preserve"> </t>
    </r>
    <r>
      <rPr>
        <sz val="9"/>
        <rFont val="Calibri"/>
        <family val="2"/>
        <scheme val="minor"/>
      </rPr>
      <t>Excel: "</t>
    </r>
    <r>
      <rPr>
        <i/>
        <sz val="9"/>
        <rFont val="Calibri"/>
        <family val="2"/>
        <scheme val="minor"/>
      </rPr>
      <t>Copia de FORMATO CONSOLIDADO MESAS PÚBLICAS . VIGENCIA 2021 (003)</t>
    </r>
    <r>
      <rPr>
        <sz val="9"/>
        <rFont val="Calibri"/>
        <family val="2"/>
        <scheme val="minor"/>
      </rPr>
      <t>", "</t>
    </r>
    <r>
      <rPr>
        <i/>
        <sz val="9"/>
        <rFont val="Calibri"/>
        <family val="2"/>
        <scheme val="minor"/>
      </rPr>
      <t>Formato_análisis_evaluación_rpc_y_mp_v4 Acacías</t>
    </r>
    <r>
      <rPr>
        <sz val="9"/>
        <rFont val="Calibri"/>
        <family val="2"/>
        <scheme val="minor"/>
      </rPr>
      <t>", "</t>
    </r>
    <r>
      <rPr>
        <i/>
        <sz val="9"/>
        <rFont val="Calibri"/>
        <family val="2"/>
        <scheme val="minor"/>
      </rPr>
      <t>formato_compromiso_rpc_y_pm_v3 Acacías</t>
    </r>
    <r>
      <rPr>
        <sz val="9"/>
        <rFont val="Calibri"/>
        <family val="2"/>
        <scheme val="minor"/>
      </rPr>
      <t>", "</t>
    </r>
    <r>
      <rPr>
        <i/>
        <sz val="9"/>
        <rFont val="Calibri"/>
        <family val="2"/>
        <scheme val="minor"/>
      </rPr>
      <t>formato_resultados_rpc_y_mp_v3 Acacías</t>
    </r>
    <r>
      <rPr>
        <sz val="9"/>
        <rFont val="Calibri"/>
        <family val="2"/>
        <scheme val="minor"/>
      </rPr>
      <t>".
1 Lista de asistentes forms "</t>
    </r>
    <r>
      <rPr>
        <i/>
        <sz val="9"/>
        <rFont val="Calibri"/>
        <family val="2"/>
        <scheme val="minor"/>
      </rPr>
      <t>LISTA DE ASISTENCIA RENDICIÓN PÚBLICA DE CUENTAS Y MESAS PÚBLICAS</t>
    </r>
    <r>
      <rPr>
        <sz val="9"/>
        <rFont val="Calibri"/>
        <family val="2"/>
        <scheme val="minor"/>
      </rPr>
      <t>"
1 Word: "</t>
    </r>
    <r>
      <rPr>
        <i/>
        <sz val="9"/>
        <rFont val="Calibri"/>
        <family val="2"/>
        <scheme val="minor"/>
      </rPr>
      <t>Acta Mesa Pública Centro Zonal Acacías</t>
    </r>
    <r>
      <rPr>
        <sz val="9"/>
        <rFont val="Calibri"/>
        <family val="2"/>
        <scheme val="minor"/>
      </rPr>
      <t>"
1 Pdf "</t>
    </r>
    <r>
      <rPr>
        <i/>
        <sz val="9"/>
        <rFont val="Calibri"/>
        <family val="2"/>
        <scheme val="minor"/>
      </rPr>
      <t>CENTRO ZONAL ACACÍAS Encuesta de Evaluación de la Audiencia Pública Resultados</t>
    </r>
    <r>
      <rPr>
        <sz val="9"/>
        <rFont val="Calibri"/>
        <family val="2"/>
        <scheme val="minor"/>
      </rPr>
      <t xml:space="preserve">".
</t>
    </r>
    <r>
      <rPr>
        <b/>
        <sz val="9"/>
        <rFont val="Calibri"/>
        <family val="2"/>
        <scheme val="minor"/>
      </rPr>
      <t xml:space="preserve">Boyacá:
</t>
    </r>
    <r>
      <rPr>
        <sz val="9"/>
        <rFont val="Calibri"/>
        <family val="2"/>
        <scheme val="minor"/>
      </rPr>
      <t>1 Lista de asistentes forms "</t>
    </r>
    <r>
      <rPr>
        <i/>
        <sz val="9"/>
        <rFont val="Calibri"/>
        <family val="2"/>
        <scheme val="minor"/>
      </rPr>
      <t>LISTA ASIST.MESA PÚBLICA (AAVN). CENTRO ZONAL DUITAMA 2021"</t>
    </r>
    <r>
      <rPr>
        <sz val="9"/>
        <rFont val="Calibri"/>
        <family val="2"/>
        <scheme val="minor"/>
      </rPr>
      <t xml:space="preserve">
1 Word: "</t>
    </r>
    <r>
      <rPr>
        <i/>
        <sz val="9"/>
        <rFont val="Calibri"/>
        <family val="2"/>
        <scheme val="minor"/>
      </rPr>
      <t>2808-51752900-001</t>
    </r>
    <r>
      <rPr>
        <sz val="9"/>
        <rFont val="Calibri"/>
        <family val="2"/>
        <scheme val="minor"/>
      </rPr>
      <t>"
2 Excel: "</t>
    </r>
    <r>
      <rPr>
        <i/>
        <sz val="9"/>
        <rFont val="Calibri"/>
        <family val="2"/>
        <scheme val="minor"/>
      </rPr>
      <t>CONTROL SOC 2021</t>
    </r>
    <r>
      <rPr>
        <sz val="9"/>
        <rFont val="Calibri"/>
        <family val="2"/>
        <scheme val="minor"/>
      </rPr>
      <t xml:space="preserve">" y </t>
    </r>
    <r>
      <rPr>
        <i/>
        <sz val="9"/>
        <rFont val="Calibri"/>
        <family val="2"/>
        <scheme val="minor"/>
      </rPr>
      <t xml:space="preserve"> "FORMATO CONSOLIDADO MESAS PÚBLICAS - VIGENCIA 2021</t>
    </r>
    <r>
      <rPr>
        <sz val="9"/>
        <rFont val="Calibri"/>
        <family val="2"/>
        <scheme val="minor"/>
      </rPr>
      <t>".</t>
    </r>
  </si>
  <si>
    <t xml:space="preserve">Consulta Ciudadana para conocer la percepción frente a la prestación los servicios de la Dirección de Nutrición que responda a las necesidades de la población y oportunidades de mejora. </t>
  </si>
  <si>
    <t>Jornadas (grupo focales)  a través de los cuales, desde los usuarios líderes de la modalidad 1.000 días para cambiar el mundo, se invita a los usuarios a aportar sus ideas y  opiniones sobre la percepción frente a la prestación del servicio, así como la realización de propuestas para su mejora.</t>
  </si>
  <si>
    <t>Dirección de Nutrición</t>
  </si>
  <si>
    <t>1.000 días para cambiar el mundo - Estrategia de Atención y Prevención de la Desnutrición</t>
  </si>
  <si>
    <t>Consultas realizadas por los líderes de la modalidad 1.000 días para cambiar el mundo</t>
  </si>
  <si>
    <t xml:space="preserve">julio </t>
  </si>
  <si>
    <t>Presencial o virtual</t>
  </si>
  <si>
    <t>De acuerdo al cronograma de actividades previstas para la participación ciudadana, estas se realizarán a partir del último trimestre de 2021</t>
  </si>
  <si>
    <t xml:space="preserve">La actividad inicia en el mes de julio de 2021. </t>
  </si>
  <si>
    <t>Desde la Dirección de Nutrición no se cuenta con acciones reaizadas para el mes de abril 2021, estas se realizaran a apartir del último trimestre del 2021.</t>
  </si>
  <si>
    <t>Desde la Dirección de Nutrición no se cuenta con acciones reaizadas para el mes de junio 2021, estas se realizaran a apartir del último trimestre del 2021.</t>
  </si>
  <si>
    <r>
      <t>La Dirección de Nutrición informó: "...</t>
    </r>
    <r>
      <rPr>
        <i/>
        <sz val="9"/>
        <rFont val="Calibri"/>
        <family val="2"/>
        <scheme val="minor"/>
      </rPr>
      <t>no se cuenta con acciones realizadas para el mes de junio 2021, estas se realizaran a partir del último trimestre del 2021</t>
    </r>
    <r>
      <rPr>
        <sz val="9"/>
        <rFont val="Calibri"/>
        <family val="2"/>
        <scheme val="minor"/>
      </rPr>
      <t>."</t>
    </r>
  </si>
  <si>
    <t>Asistencia y participación en la primera sesión del webinar sobre participación ciudadana realizado el pasado jueves 29 de julio, mediante convocatoria realizada por la Dirección de Información y Tecnología del ICBF, en la que se abordaron temas relacionados con la caracterización de usuarios, instrumentos y medios para realizar procesos de fortalecimiento a la participación, temas relevantes para la planeación e implementación de acciones de participación ciudadana con las regionales por parte de la Dirección de Nutrición para el segundo semestre de 2021.</t>
  </si>
  <si>
    <t xml:space="preserve">Se adjunta correo de convocatoria del webinar realizado . </t>
  </si>
  <si>
    <t>Se evidenció invitación para el webinar (sesión 1) sobre participación ciudadana convocada por la Dirección de Información y Tecnología para el 29/07/2021.</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</si>
  <si>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
Pdf: "</t>
    </r>
    <r>
      <rPr>
        <i/>
        <sz val="9"/>
        <rFont val="Calibri"/>
        <family val="2"/>
        <scheme val="minor"/>
      </rPr>
      <t>EVIDENCIA JULIO_WEBINAR INICIO ENCUENTRO CIUDADANOS</t>
    </r>
    <r>
      <rPr>
        <sz val="9"/>
        <rFont val="Calibri"/>
        <family val="2"/>
        <scheme val="minor"/>
      </rPr>
      <t>".</t>
    </r>
  </si>
  <si>
    <t>Asistencia y participación en la capacitación virtual por medio del webinar sobre Política de Participación ciudadana - Módulo 2  el pasado 3 de agosto, mediante convocatoria realizada por la Dirección de Información y Tecnología del ICBF, en la que se abordaron temas relacionados con el reconocimiento de algunas metodologías para realizar procesos de participación, canales para la realización de consulta abierta y gobierno digital en el marco de lo establecido dentro de los procesos de diálogo con la ciudadanía y su implementación al interior de las acciones de participación ciudadana con las regionales por parte de la Dirección de Nutrición para el segundo semestre de 2021. Con los preparativos logrados en julio y agosto, a partir del mes de septiembre se iniciará el trabajo con las regionales que permita llevar a cabo a partir del mes de septiembre las jornadas de participación ciudadana de la modalidad 1.000 días para cambiar el mundo</t>
  </si>
  <si>
    <t>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07%20agosto%2FENCUENTROS%20CIUDADANOS</t>
  </si>
  <si>
    <t>Se evidenció invitación para el webinar (sesión 2) sobre participación ciudadana convocada por la Dirección de Información y Tecnología para el 03/08/2021.</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</si>
  <si>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07%20agosto%2FENCUENTROS%20CIUDADANOS
Pdf: "</t>
    </r>
    <r>
      <rPr>
        <i/>
        <sz val="9"/>
        <rFont val="Calibri"/>
        <family val="2"/>
        <scheme val="minor"/>
      </rPr>
      <t>WEBINAR</t>
    </r>
    <r>
      <rPr>
        <sz val="9"/>
        <rFont val="Calibri"/>
        <family val="2"/>
        <scheme val="minor"/>
      </rPr>
      <t>".</t>
    </r>
  </si>
  <si>
    <r>
      <t xml:space="preserve">Para este cuatrimestre se evidenciaron avances en:
</t>
    </r>
    <r>
      <rPr>
        <b/>
        <sz val="9"/>
        <rFont val="Calibri"/>
        <family val="2"/>
        <scheme val="minor"/>
      </rPr>
      <t>Julio</t>
    </r>
    <r>
      <rPr>
        <sz val="9"/>
        <rFont val="Calibri"/>
        <family val="2"/>
        <scheme val="minor"/>
      </rPr>
      <t xml:space="preserve">
Se evidenció invitación para el webinar (sesión 1) sobre participación ciudadana convocada por la Dirección de Información y Tecnología para el 29/07/2021.
</t>
    </r>
    <r>
      <rPr>
        <b/>
        <sz val="9"/>
        <rFont val="Calibri"/>
        <family val="2"/>
        <scheme val="minor"/>
      </rPr>
      <t>Agosto</t>
    </r>
    <r>
      <rPr>
        <sz val="9"/>
        <rFont val="Calibri"/>
        <family val="2"/>
        <scheme val="minor"/>
      </rPr>
      <t xml:space="preserve">
Se evidenció invitación para el webinar (sesión 2) sobre participación ciudadana convocada por la Dirección de Información y Tecnología para el 03/08/2021.
</t>
    </r>
    <r>
      <rPr>
        <b/>
        <sz val="9"/>
        <rFont val="Calibri"/>
        <family val="2"/>
        <scheme val="minor"/>
      </rPr>
      <t xml:space="preserve">
EVIDENCIAS:
</t>
    </r>
    <r>
      <rPr>
        <sz val="9"/>
        <rFont val="Calibri"/>
        <family val="2"/>
        <scheme val="minor"/>
      </rPr>
      <t xml:space="preserve">
Información consultada en:
</t>
    </r>
    <r>
      <rPr>
        <b/>
        <sz val="9"/>
        <rFont val="Calibri"/>
        <family val="2"/>
        <scheme val="minor"/>
      </rPr>
      <t>Julio</t>
    </r>
    <r>
      <rPr>
        <sz val="9"/>
        <rFont val="Calibri"/>
        <family val="2"/>
        <scheme val="minor"/>
      </rPr>
      <t xml:space="preserve">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
Pdf: "EVIDENCIA JULIO_WEBINAR INICIO ENCUENTRO CIUDADANOS".
</t>
    </r>
    <r>
      <rPr>
        <b/>
        <sz val="9"/>
        <rFont val="Calibri"/>
        <family val="2"/>
        <scheme val="minor"/>
      </rPr>
      <t>Agosto</t>
    </r>
    <r>
      <rPr>
        <sz val="9"/>
        <rFont val="Calibri"/>
        <family val="2"/>
        <scheme val="minor"/>
      </rPr>
      <t xml:space="preserve">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07%20agosto%2FENCUENTROS%20CIUDADANOS
Pdf: "WEBINAR".</t>
    </r>
  </si>
  <si>
    <t>Realizar una mesa con las Niñas, Niños y Adolescentes de al menos una entidad territorial por Departamento, con el fin de socializar apartes estratégicos del plan anticorrupción y los mecanismos de participación del ICBF</t>
  </si>
  <si>
    <t xml:space="preserve">Socializar con los Niñas, Niños y Adolescentes el Plan Anticorrupción y de Atención al Ciudadano PAAC del ICBF para la vigencia 2021. </t>
  </si>
  <si>
    <t xml:space="preserve">Niños, niñas y adolescentes de las mesas de participación seleccionadas </t>
  </si>
  <si>
    <t xml:space="preserve">33 enitdades territoriales seleccionados   </t>
  </si>
  <si>
    <t>Dirección del Sistema Nacional de Bienestar Familliar- Subdirección de Articulación Territorial</t>
  </si>
  <si>
    <t xml:space="preserve">Mesas de Participación con socialización </t>
  </si>
  <si>
    <t xml:space="preserve">abril </t>
  </si>
  <si>
    <t xml:space="preserve">noviembre </t>
  </si>
  <si>
    <t>Alistamiento: Durante este periodo se ha proyectado que la socialización del Plan Anticorrupción y de Atención al Ciudadano se realizará mediante medios audiovisuales. Para esto, se gestionó con el área de comunicaciones el propósito de la actividad, contenido del plan y público objetivo. Luego de esto, se llevó a cabo reunión con la Subdirección de Mejoramiento para iniciar conjuntamente la construcción del guión del video.</t>
  </si>
  <si>
    <t xml:space="preserve">La actividad inicia en el mes de abril de 2021. </t>
  </si>
  <si>
    <t xml:space="preserve">Técnicos de la Subdirección de Mejoramiento, de la Dirección de Servicios y Atención, de la Oficina de Comunicaciones y de la Dirección del SNBF construyeron el guión de un video que aborda los 6 componentes del plan, utiliza un lenguaje claro y contextualizado para el público objetivo, y orienta los elementos básicos para la ilustración.
Adelantada la pre-producción de esta herramienta audiovisual, en conjunto con la oficina de comunicaciones se adelantará la producción del video. </t>
  </si>
  <si>
    <t>Guión del video construido.</t>
  </si>
  <si>
    <t>De acuerdo con lo reportado por la Dirección SNBF a marzo de 2020 y los documentos de la ruta se evidenció guion del video animado "Conoce el Plan Anticorrupción y de Atención al Ciudadano del ICBF".</t>
  </si>
  <si>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02%20marzo
Word - Guion: Conoce el Plan Anticorrupción y de Atención al Ciudadano del ICBF </t>
  </si>
  <si>
    <t>De acuerdo con las indicaciones de la oficina de comunicaciones, se realizaron los ajustes al guion del video, para que esta oficina pueda dar inició con la producción del mismo.</t>
  </si>
  <si>
    <t>De acuerdo con lo reportado por la Dirección SNBF a abril de 2020 y los documentos de la ruta se evidenció guion actualizado del video animado "Conoce el Plan Anticorrupción y de Atención al Ciudadano del ICBF".</t>
  </si>
  <si>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03%20abril
Word - Guion: Conoce el Plan Anticorrupción y de Atención al Ciudadano del ICBF 
Word: Sugerencias de tipo visual para abordar cada componente </t>
  </si>
  <si>
    <t xml:space="preserve">No se cuenta con evidencias ya que los insumos o elementos para la realización de este ejercicio no se han definido </t>
  </si>
  <si>
    <r>
      <t>La Dirección del Sistema Nacional de Bienestar Familiar a abril de 2020 informó: "</t>
    </r>
    <r>
      <rPr>
        <i/>
        <sz val="9"/>
        <rFont val="Calibri"/>
        <family val="2"/>
        <scheme val="minor"/>
      </rPr>
      <t>No se cuenta con evidencias ya que los insumos o elementos para la realización de este ejercicio no se han definido</t>
    </r>
    <r>
      <rPr>
        <sz val="9"/>
        <rFont val="Calibri"/>
        <family val="2"/>
        <scheme val="minor"/>
      </rPr>
      <t>".</t>
    </r>
  </si>
  <si>
    <t xml:space="preserve">Se recibe por parte de la oficina de comunicaciones, el video establecido para la socialización del plan anticorrupción. La realización de este video contó con el acompañamiento técnico de la Dirección de Planeación, la Dirección de Servicios y Atención y la Dirección del Sistema. Este video de Socialización del Plan Anticorrupción fue compartido a los referentes del Sistema Nacional de Bienestar Familiar en los territorios, al igual que la metodología para la aplicación de esta actividade en las Mesas de Participación de Niñas, niños, Adolescentes y Jóvenes. </t>
  </si>
  <si>
    <t xml:space="preserve">. Video de Socialización
. Correo de de envio del Video a los referentes del Sistema y de la metodologia del mismo. </t>
  </si>
  <si>
    <t xml:space="preserve">Se evidenciaron actas de reunión de fechas 21/06/2021 (Casita de Belén), 25/06/2021 (Hogar Infantil Rin Rin Renacuajo) y 25/06/2021 (Fundación MAPATOR) donde socializan al talento humano el video del plan de anticorrupción y atención al ciudadano, estas 3 entidades corresponden a la Regional Valle del Cauca.
Adicionalmente, se observaron correos electrónicos del 18/06/2021 enviado desde la Regional Valle del Cauca a los Centros Zonales de su jurisdicción y del 30/06/2021  enviado por la Subdirección de Articulación Territorial a todas las Regionales del ICBF, donde se socializa el video del plan de anticorrupción y atención al ciudadano, el link para descargarlo y la metodología para orientar el ejercicio de divulgación. </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</si>
  <si>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05%20junio%2FActividad%2017
3 Pdf: "ACTA RIN RENACUAJO", "ACTA SOCIALIZACIÓN PLAN ANTICORRUPCIÓN ICBF INTERNADO" y "ACTA MAPATOR".
Correos electrónicos del 18/06/2021 con Asunto: "</t>
    </r>
    <r>
      <rPr>
        <i/>
        <sz val="9"/>
        <rFont val="Calibri"/>
        <family val="2"/>
        <scheme val="minor"/>
      </rPr>
      <t>SOCIALIZACIÓN VIDEO PLAN ANTICORRUPCIÓN Y MESAAS DE PARTICIPACIÓN</t>
    </r>
    <r>
      <rPr>
        <sz val="9"/>
        <rFont val="Calibri"/>
        <family val="2"/>
        <scheme val="minor"/>
      </rPr>
      <t>"
Correo electrónico del 30/06/2021 con Asunto "</t>
    </r>
    <r>
      <rPr>
        <i/>
        <sz val="9"/>
        <rFont val="Calibri"/>
        <family val="2"/>
        <scheme val="minor"/>
      </rPr>
      <t>Video Socialización Plan Anticorrupción - Mesas de Participación de NNA</t>
    </r>
    <r>
      <rPr>
        <sz val="9"/>
        <rFont val="Calibri"/>
        <family val="2"/>
        <scheme val="minor"/>
      </rPr>
      <t>".</t>
    </r>
  </si>
  <si>
    <t>Se continua con la Socialización del plan Anticorrupción en algunas Mesas de Participación a nivel territorial, en estos espacios se hace la proyección del video realizado por la Oficina de Comunicaciones</t>
  </si>
  <si>
    <t xml:space="preserve">Espacios virtuales y presenciales con las Mesas de Participación en donde por medio de una metodologia establecida se da a conocer el plan anticorrupción </t>
  </si>
  <si>
    <t>Actas de Socialización</t>
  </si>
  <si>
    <t>Se evidenciaron actas de reunión del 15/07/2021 (Estudiantes de los colegios Tibacuy, Calandaima y Bateas de Cundinamarca); del 27/07/2021 (Estudiantes del municipio La Belleza de Santander) y del 28/07/2021 (mesa de participación en Santander) donde socializan el video del plan de anticorrupción y atención al ciudadano.</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</si>
  <si>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06%20julio%2FActividad%2017
3 Pdf: "</t>
    </r>
    <r>
      <rPr>
        <i/>
        <sz val="9"/>
        <rFont val="Calibri"/>
        <family val="2"/>
        <scheme val="minor"/>
      </rPr>
      <t>Serie 120. ACTA MESA 03 PARTICPACIÓN Oiba</t>
    </r>
    <r>
      <rPr>
        <sz val="9"/>
        <rFont val="Calibri"/>
        <family val="2"/>
        <scheme val="minor"/>
      </rPr>
      <t>", "</t>
    </r>
    <r>
      <rPr>
        <i/>
        <sz val="9"/>
        <rFont val="Calibri"/>
        <family val="2"/>
        <scheme val="minor"/>
      </rPr>
      <t>Serie 120. ACTA DE MESA DE PARTICIPACIÓN DE NNA JULIO</t>
    </r>
    <r>
      <rPr>
        <sz val="9"/>
        <rFont val="Calibri"/>
        <family val="2"/>
        <scheme val="minor"/>
      </rPr>
      <t>", "</t>
    </r>
    <r>
      <rPr>
        <i/>
        <sz val="9"/>
        <rFont val="Calibri"/>
        <family val="2"/>
        <scheme val="minor"/>
      </rPr>
      <t>Serie_39.11:Tibacuy-acta MPNNA</t>
    </r>
    <r>
      <rPr>
        <sz val="9"/>
        <rFont val="Calibri"/>
        <family val="2"/>
        <scheme val="minor"/>
      </rPr>
      <t>".</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</si>
  <si>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06%20julio%2FActividad%2017
</t>
    </r>
    <r>
      <rPr>
        <sz val="9"/>
        <color rgb="FF0070C0"/>
        <rFont val="Calibri"/>
        <family val="2"/>
        <scheme val="minor"/>
      </rPr>
      <t>3 Pdf: "</t>
    </r>
    <r>
      <rPr>
        <i/>
        <sz val="9"/>
        <color rgb="FF0070C0"/>
        <rFont val="Calibri"/>
        <family val="2"/>
        <scheme val="minor"/>
      </rPr>
      <t>Serie 120. ACTA MESA 03 PARTICPACIÓN Oiba</t>
    </r>
    <r>
      <rPr>
        <sz val="9"/>
        <color rgb="FF0070C0"/>
        <rFont val="Calibri"/>
        <family val="2"/>
        <scheme val="minor"/>
      </rPr>
      <t>", "</t>
    </r>
    <r>
      <rPr>
        <i/>
        <sz val="9"/>
        <color rgb="FF0070C0"/>
        <rFont val="Calibri"/>
        <family val="2"/>
        <scheme val="minor"/>
      </rPr>
      <t>Serie 120. ACTA DE MESA DE PARTICIPACIÓN DE NNA JULIO</t>
    </r>
    <r>
      <rPr>
        <sz val="9"/>
        <color rgb="FF0070C0"/>
        <rFont val="Calibri"/>
        <family val="2"/>
        <scheme val="minor"/>
      </rPr>
      <t>", "</t>
    </r>
    <r>
      <rPr>
        <i/>
        <sz val="9"/>
        <color rgb="FF0070C0"/>
        <rFont val="Calibri"/>
        <family val="2"/>
        <scheme val="minor"/>
      </rPr>
      <t>Serie_39.11:Tibacuy-acta MPNNA</t>
    </r>
    <r>
      <rPr>
        <sz val="9"/>
        <color rgb="FF0070C0"/>
        <rFont val="Calibri"/>
        <family val="2"/>
        <scheme val="minor"/>
      </rPr>
      <t>".</t>
    </r>
  </si>
  <si>
    <t xml:space="preserve">Se ha realizado el avance en 9 Mesas Municipales de Participación de 3 Departamentos la socialización del Plan Anticorrupción por medio del vídeo elaborado por la Oficina de Comunicaciones y por medio de la Metodologia elaborado para esto. </t>
  </si>
  <si>
    <t>Se contianua con la socialización del plan anticorrupción en diferentes mesas de participación.  A la fecha se ha socializado en las mesas de participación de  Cundinamarca:Granada, Cabrera,Tibacuy. Santander: Oiba, La belleza. Valle de Cauca: Cartago, Jamundi; Nororiente de Cali, Sur de Cali, Tulua.</t>
  </si>
  <si>
    <t>Se evidenciaron actas de reunión del 18/08/2021 (estudiantes de los colegios del municipio de Granada en Cundinamarca) donde socializan el video del plan de anticorrupción y atención al ciudadano.</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</si>
  <si>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07%20agosto%2FActividad%2017%2FV%2E%20Cauca
Pdf: "</t>
    </r>
    <r>
      <rPr>
        <i/>
        <sz val="9"/>
        <rFont val="Calibri"/>
        <family val="2"/>
        <scheme val="minor"/>
      </rPr>
      <t>Serie_38.11_Granada_acta MPNNA"</t>
    </r>
  </si>
  <si>
    <t xml:space="preserve">
Monitoreo de las Mesas de Participación territoriales de niñas, niños y adolescentes</t>
  </si>
  <si>
    <t xml:space="preserve">Implementar en 10 departamentos focalizados por el Modelo de Gestión Territorial la Herramienta de Seguimiento y Monitoreo de las Mesas de Participación de niñas, niños y adolescentes. 
Se busca, por medio de la Herramienta, identificar el grado de avance de las fases de alistamiento, conformación y fortalecimiento de las mesas de participación de niñas, niños y adolescentes, y orientar acciones de promoción o asistencia técnica a Entidades Territoriales según sea el caso. 
El reporte de la herramienta se solicitará semestral teniendo en cuenta la cantidad de items a resolver y el volumen de información solicitada. </t>
  </si>
  <si>
    <t xml:space="preserve">Participación en la información: </t>
  </si>
  <si>
    <t>Agentes territoriales del SNBF
Referentes regionales del SNBF</t>
  </si>
  <si>
    <t xml:space="preserve">40 enitdades territoriales seleccionados focalizadas por el Modelo de Gestión Territorial  </t>
  </si>
  <si>
    <t xml:space="preserve">Mesas de Participación monitoreadas </t>
  </si>
  <si>
    <t xml:space="preserve">Junio </t>
  </si>
  <si>
    <t>Noviembre 30.</t>
  </si>
  <si>
    <t>Virtual</t>
  </si>
  <si>
    <t>Alistamiento: Se realizó la focalización de los territorios del Modelo de Gestión Territorial que priorizaron el fortalecimiento de la participación de niños, niñas y adolescentes en la gestión pública. Es importante destacar que aún no se cuentan con el 100% de los referentes regionales y zonales lo que retraza el proceso de inició del diligenciamiento de la Herramienta de Seguimiento y Monitoreo, instrumento que permite situar el grado de avance del proceso de participación en los territorios y la autovaloración y priorización de acciones en 2021.</t>
  </si>
  <si>
    <r>
      <t>La Dirección de Dirección del Sistema Nacional de Bienestar Familiar- Subdirección de Articulación Territorial comunicó "</t>
    </r>
    <r>
      <rPr>
        <i/>
        <sz val="9"/>
        <rFont val="Calibri"/>
        <family val="2"/>
        <scheme val="minor"/>
      </rPr>
      <t>Alistamiento: Se realizó la focalización de los territorios del Modelo de Gestión Territorial que priorizaron el fortalecimiento de la participación de niños, niñas y adolescentes en la gestión pública. Es importante destacar que aún no se cuentan con el 100% de los referentes regionales y zonales lo que retrasa el proceso de inició del diligenciamiento de la Herramienta de Seguimiento y Monitoreo, instrumento que permite situar el grado de avance del proceso de participación en los territorios y la autovaloración y priorización de acciones en 2021</t>
    </r>
    <r>
      <rPr>
        <sz val="9"/>
        <rFont val="Calibri"/>
        <family val="2"/>
        <scheme val="minor"/>
      </rPr>
      <t>".</t>
    </r>
  </si>
  <si>
    <t>Alistamiento: Se verificaron los territorios focalizados por el modelo de gestión territorial (MGT) que contaban con enlaces del SNBF contratado y se construyó  el correo electrónico con las indicaciones a seguir para el diligenciamiento de la Herramienta de Seguimiento y Monitoreo, instrumento que permite situar el grado de avance del proceso de participación en los territorios.</t>
  </si>
  <si>
    <t>Proyección de correo electrónico.</t>
  </si>
  <si>
    <t>La Dirección de Dirección del Sistema Nacional de Bienestar Familiar- Subdirección de Articulación Territorial comunicó que se continuó con la fase de alistamiento.</t>
  </si>
  <si>
    <t>Alistamiento: De acuerdo con las nuevas orientaciones, se esta reorganizando la focalizacion de los territorios que haran parte en esta vigencia del modelo de gestión territorial (MGT), las cuales deben diligenciar  la Herramienta de Seguimiento y Monitoreo, instrumento que permite situar el grado de avance del proceso de participación en los territorios.</t>
  </si>
  <si>
    <r>
      <t>La Dirección de Dirección del Sistema Nacional de Bienestar Familiar- Subdirección de Articulación Territorial comunicó "</t>
    </r>
    <r>
      <rPr>
        <i/>
        <sz val="9"/>
        <rFont val="Calibri"/>
        <family val="2"/>
        <scheme val="minor"/>
      </rPr>
      <t>Alistamiento: De acuerdo con las nuevas orientaciones, se esta reorganizando la focalización de los territorios que harán parte en esta vigencia del modelo de gestión territorial (MGT), las cuales deben diligenciar  la Herramienta de Seguimiento y Monitoreo, instrumento que permite situar el grado de avance del proceso de participación en los territorios</t>
    </r>
    <r>
      <rPr>
        <sz val="9"/>
        <rFont val="Calibri"/>
        <family val="2"/>
        <scheme val="minor"/>
      </rPr>
      <t>".</t>
    </r>
  </si>
  <si>
    <r>
      <t>La Dirección del Sistema Nacional de Bienestar Familiar - Subdirección de Articulación Territorial comunicó: "</t>
    </r>
    <r>
      <rPr>
        <i/>
        <sz val="9"/>
        <rFont val="Calibri"/>
        <family val="2"/>
        <scheme val="minor"/>
      </rPr>
      <t>No se cuenta con evidencias ya que los insumos o elementos para la realización de este ejercicio no se han definido</t>
    </r>
    <r>
      <rPr>
        <sz val="9"/>
        <rFont val="Calibri"/>
        <family val="2"/>
        <scheme val="minor"/>
      </rPr>
      <t>".</t>
    </r>
  </si>
  <si>
    <t>Durante este mes se logra socializar con los referentes del Sistema Nacional de Bienestar Familiar la Herramienta de seguimiento y Monitoreo de las Mesas de Participación, se espera empezar a recibir reportes durante el mes de Julio y Agosto</t>
  </si>
  <si>
    <t>Correo de Socialización de la Herramienta a los Referentes del Sistema Nacional de Bienestar Familiar.</t>
  </si>
  <si>
    <t>Se evidenció correo electrónico remitido por la Subdirección de Articulación Territorial a las Regionales solicitando el diligenciamiento de la Herramienta de monitoreo y seguimiento a las MP de niños, niñas y adolescentes; fecha máxima de envío de la información 30 de agosto de 2021.</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</si>
  <si>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05%20junio%2FActividad%2018
Correo electrónico del 28/06/2021 Asunto: "</t>
    </r>
    <r>
      <rPr>
        <i/>
        <sz val="9"/>
        <rFont val="Calibri"/>
        <family val="2"/>
        <scheme val="minor"/>
      </rPr>
      <t>Diligenciamiento Herramienta de Seguimiento y Monitoreo Mesas de Participación de Niñas, Niños y Adolescentes.</t>
    </r>
    <r>
      <rPr>
        <sz val="9"/>
        <rFont val="Calibri"/>
        <family val="2"/>
        <scheme val="minor"/>
      </rPr>
      <t xml:space="preserve">".
</t>
    </r>
  </si>
  <si>
    <t xml:space="preserve">Actualmente la herramienta se encuentra siendo diligenciada por los referentes del SNBF en cada uno de los territorios. Se espera que para el 31 de agosto tengamos un primer avance y consolidado de este ejercicio. </t>
  </si>
  <si>
    <t>La herramienta se realiza durante el el mes de agosto por parte de los referentes del SNBF</t>
  </si>
  <si>
    <t>A la fecha no se cuenta con evidencias ya que se esta esperando contar con un ejercicio mas avanzado para consolidar.</t>
  </si>
  <si>
    <r>
      <t>La Dirección de Dirección del Sistema Nacional de Bienestar Familiar- Subdirección de Articulación Territorial comunicó: "</t>
    </r>
    <r>
      <rPr>
        <i/>
        <sz val="9"/>
        <rFont val="Calibri"/>
        <family val="2"/>
        <scheme val="minor"/>
      </rPr>
      <t xml:space="preserve">Actualmente la herramienta se encuentra siendo diligenciada por los referentes del SNBF en cada uno de los territorios. Se espera que para el 31 de agosto tengamos un primer avance y consolidado de este ejercicio. </t>
    </r>
    <r>
      <rPr>
        <sz val="9"/>
        <rFont val="Calibri"/>
        <family val="2"/>
        <scheme val="minor"/>
      </rPr>
      <t>".</t>
    </r>
  </si>
  <si>
    <t>Se continua con el ejercicio de diligenciamiento por parte de las entidades territoriales y referentes del sistema de la Herramienta de Seguimiento y Monitoreo de las mesas de participación. Se proyecta para el mes de septiembre contar con el 50% de las mesas de participación propuestas en la Meta registradas en a Herramienta de Seguimiento.</t>
  </si>
  <si>
    <t xml:space="preserve">Se ha hecho seguimiento al diligenciamiento de la Herramienta de seguimiento y monitoreo. Este diligenciamiento se encuentra realizando por cada entidad territorial con el acompañamiento del Referente del Sisteman Nacional de Bienestar Familiar. </t>
  </si>
  <si>
    <t xml:space="preserve">Para el mes de agosto se descarga los formatos diligenciados de cada uno de los departamentos y se cargan como evidencia del seguimiento a este ejercicio. </t>
  </si>
  <si>
    <t>Se evidenciaron 33 Excel correspondiente a la herramienta de monitoreo que vienen adelantando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</si>
  <si>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07%20agosto%2FActividad%2018
33 Excel: "</t>
    </r>
    <r>
      <rPr>
        <i/>
        <sz val="9"/>
        <rFont val="Calibri"/>
        <family val="2"/>
        <scheme val="minor"/>
      </rPr>
      <t xml:space="preserve">AMAZON~1", "ANTIOQ~1", "ARAUCA~1", "ATLNTI~1", "BOGOTH~1", BOLVAR~1", "BOYACH~1", "CALDAS~1", "CAQUET~1", "CAUCAH~1", "CESARH~1", "CHOCHE~1", "CRDOBA~1", "CUNDIN~1", "CUNDIN~1", "GUAINA~1", "GUAVIA~1", "HUILAH~1", "LAGUAJ~1", "MAGDAL~1", "META~1", "NARIOH~1", "NSANTA~1", "PUTUMA~1", "QUINDO~1", "SANAND~1", "SANTAN~1", "SUCREH~1", "SUCREH~1", "VALLEC~1", "VAUPSH~1" </t>
    </r>
    <r>
      <rPr>
        <sz val="9"/>
        <rFont val="Calibri"/>
        <family val="2"/>
        <scheme val="minor"/>
      </rPr>
      <t xml:space="preserve">y </t>
    </r>
    <r>
      <rPr>
        <i/>
        <sz val="9"/>
        <rFont val="Calibri"/>
        <family val="2"/>
        <scheme val="minor"/>
      </rPr>
      <t>"VICHAD~1".</t>
    </r>
  </si>
  <si>
    <r>
      <t xml:space="preserve">Para este cuatrimestre se evidenciaron avances en:
</t>
    </r>
    <r>
      <rPr>
        <b/>
        <sz val="9"/>
        <rFont val="Calibri"/>
        <family val="2"/>
        <scheme val="minor"/>
      </rPr>
      <t>Agosto</t>
    </r>
    <r>
      <rPr>
        <sz val="9"/>
        <rFont val="Calibri"/>
        <family val="2"/>
        <scheme val="minor"/>
      </rPr>
      <t xml:space="preserve">
Se evidenciaron 33 Excel correspondiente a la herramienta de monitoreo que vienen adelantando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
</t>
    </r>
    <r>
      <rPr>
        <b/>
        <sz val="9"/>
        <rFont val="Calibri"/>
        <family val="2"/>
        <scheme val="minor"/>
      </rPr>
      <t>EVIDENCIAS:</t>
    </r>
    <r>
      <rPr>
        <sz val="9"/>
        <rFont val="Calibri"/>
        <family val="2"/>
        <scheme val="minor"/>
      </rPr>
      <t xml:space="preserve">
Junio
Agosto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07%20agosto%2FActividad%2018
33 Excel: "AMAZON~1", "ANTIOQ~1", "ARAUCA~1", "ATLNTI~1", "BOGOTH~1", BOLVAR~1", "BOYACH~1", "CALDAS~1", "CAQUET~1", "CAUCAH~1", "CESARH~1", "CHOCHE~1", "CRDOBA~1", "CUNDIN~1", "CUNDIN~1", "GUAINA~1", "GUAVIA~1", "HUILAH~1", "LAGUAJ~1", "MAGDAL~1", "META~1", "NARIOH~1", "NSANTA~1", "PUTUMA~1", "QUINDO~1", "SANAND~1", "SANTAN~1", "SUCREH~1", "SUCREH~1", "VALLEC~1", "VAUPSH~1" y "VICHAD~1".</t>
    </r>
  </si>
  <si>
    <t xml:space="preserve">Formación a plataformas juveniles en promoción y prevencIón </t>
  </si>
  <si>
    <t xml:space="preserve">"Párchate con Bienestar"
Estrategia de relacionamiento,  a través del Modelo de Acompañamiento MAT, con las 10 plataformas departamentales de juventud para socializar la oferta de la Dirección de Adolescencia y Juventud y para acompañarlos y formación en promoción de derechos, prevención de riesgos, habilidades del Siglo XX, tendencias juveniles, entre otros. </t>
  </si>
  <si>
    <t xml:space="preserve">Plataformas de juventudes departamentales  </t>
  </si>
  <si>
    <t xml:space="preserve">Regional </t>
  </si>
  <si>
    <t xml:space="preserve">Dirección de Adolescencia y Juventud </t>
  </si>
  <si>
    <t>Plataformas de juventudes departamentales acompañadas</t>
  </si>
  <si>
    <t>presencial y/o virtual</t>
  </si>
  <si>
    <t xml:space="preserve">De acuerdo al cronograma de actividades previstas para la participación ciudadana, estas se realizarán a partir del mes de marzo. Actualmente el equipo de la SDAJ se encuentra en proceso de alistamiento interno a nivel técnico y operativo para el desarrollo de las actividades. </t>
  </si>
  <si>
    <t>Durante el mes de marzo se adelantaron tres reuniones con la CPJ con el objetivo de realizar una estrategia de articulación  interinstitucional para la operación del MAT en territorio. Se propuso una ruta de planeación, ejecución y evaluación coordinada por la Dirección de Adolescencia y Juventud la cual propone la socialización de la oferta a adolescenctes y jovenes con enfoque y pertiennecia territorial</t>
  </si>
  <si>
    <t xml:space="preserve">Propuestas de articulación DAJ y CJJ </t>
  </si>
  <si>
    <r>
      <t>La Dirección de Dirección de Adolescencia y Juventud mencionó "</t>
    </r>
    <r>
      <rPr>
        <i/>
        <sz val="9"/>
        <rFont val="Calibri"/>
        <family val="2"/>
        <scheme val="minor"/>
      </rPr>
      <t>Actualmente el equipo de la SDAJ se encuentra en proceso de alistamiento interno a nivel técnico y operativo para el desarrollo de las actividades</t>
    </r>
    <r>
      <rPr>
        <sz val="9"/>
        <rFont val="Calibri"/>
        <family val="2"/>
        <scheme val="minor"/>
      </rPr>
      <t>".</t>
    </r>
  </si>
  <si>
    <t>A corte de este reporte la Dirección de Adolescencia y Juventud NO reporta meta, ya que viene desarrollando procesos de revisión metodológica y operativa. Sobre este aspecto, la DAJ también se encuentra realizando la construcción, revisión y validación de la estrategia de control social de acuerdo a los aprendizajes de implementación en contextos de virtualidad a raíz de la pandemia. Se viene revisando el ajuste de los alcances y tiempos para  el cumplimiento en aras de validar el ajuste de meta.</t>
  </si>
  <si>
    <t>A corte de este reporte la Dirección de Adolescencia y Juventud NO reporta meta, ya que viene desarrollando procesos de revisión metodológica y operativa. Sobre este aspecto, la DAJ también se encuentra realizando la construcción, revisión y validación de la estrategia de control social de acuerdo a los aprendizajes de implementación en contextos de virtualidad a raíz de la pandemia. Se viene revisando el ajuste de los alcances y tiempos para el cumplimiento en aras de validar el ajuste de meta.</t>
  </si>
  <si>
    <t>https://icbfgob.sharepoint.com/:w:/r/sites/MICROSITIOPLANANTICORRUPCINYDEATENCINALCIUDADANO2021/Documentos%20compartidos/COMPONENTE%206-%20PLAN%20DE%20PARTICIPACI%C3%93N%20CIUDADANA/19,%2020,%2021%20Direcci%C3%B3n%20de%20Adolescencia%20y%20Juventud/03%20abril/Gu%C3%ADa%20de%20control%20social%20para%20oferta%20DAJ.docx?d=w1f3a13a146fc438c952524e000db88d5&amp;csf=1&amp;web=1&amp;e=hUv7B2</t>
  </si>
  <si>
    <r>
      <t>La Dirección de Dirección de Adolescencia y Juventud mencionó "</t>
    </r>
    <r>
      <rPr>
        <i/>
        <sz val="9"/>
        <rFont val="Calibri"/>
        <family val="2"/>
        <scheme val="minor"/>
      </rPr>
      <t>A corte de este reporte la Dirección de Adolescencia y Juventud NO reporta meta, ya que viene desarrollando procesos de revisión metodológica y operativa. Sobre este aspecto, la DAJ también se encuentra realizando la construcción, revisión y validación de la estrategia de control social de acuerdo a los aprendizajes de implementación en contextos de virtualidad a raíz de la pandemia. Se viene revisando el ajuste de los alcances y tiempos para  el cumplimiento en aras de validar el ajuste de meta</t>
    </r>
    <r>
      <rPr>
        <sz val="9"/>
        <rFont val="Calibri"/>
        <family val="2"/>
        <scheme val="minor"/>
      </rPr>
      <t>".</t>
    </r>
  </si>
  <si>
    <t>Documento técnico de la oferta en la línea de control social.</t>
  </si>
  <si>
    <t>https://icbfgob.sharepoint.com/sites/MICROSITIOPLANANTICORRUPCINYDEATENCINALCIUDADANO2021/Documentos%20compartidos/Forms/AllItems.aspx?csf=1&amp;web=1&amp;e=XBlfc6&amp;cid=ab596243%2D45b9%2D4d10%2Db8c8%2Dea3c5e9a64be&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04%20mayo</t>
  </si>
  <si>
    <r>
      <t>Se evidenció soporte correspondiente a "</t>
    </r>
    <r>
      <rPr>
        <i/>
        <sz val="9"/>
        <rFont val="Calibri"/>
        <family val="2"/>
        <scheme val="minor"/>
      </rPr>
      <t>GUÍA METODOLOGÍCA ESTRATEGIA DE CONTROL SOCIAL ACTÍVATE PARA LA OFERTA DE LA DIRECCIÓN DE ADOLESCENCIA Y JUVENTUD</t>
    </r>
    <r>
      <rPr>
        <sz val="9"/>
        <rFont val="Calibri"/>
        <family val="2"/>
        <scheme val="minor"/>
      </rPr>
      <t>" el cual presenta el marco conceptual para la conformación de diferentes comités territoriales con la finalidad de fortalecer la participación de adolescentes y jóvenes en el marco de la oferta del ICBF.</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</si>
  <si>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20mayo
Word "</t>
    </r>
    <r>
      <rPr>
        <i/>
        <sz val="9"/>
        <rFont val="Calibri"/>
        <family val="2"/>
        <scheme val="minor"/>
      </rPr>
      <t>19.1 Anexo técnico control social para la oferta DAJ de may</t>
    </r>
    <r>
      <rPr>
        <sz val="9"/>
        <rFont val="Calibri"/>
        <family val="2"/>
        <scheme val="minor"/>
      </rPr>
      <t>".</t>
    </r>
  </si>
  <si>
    <t>A corte de este reporte la Dirección de Adolescencia y Juventud solo reporta para esta meta  el avance en la construcción de la estrategia de control social y el anexo de participacion (El cual se anexa en la carpeta), ya que el avance  de los procesos de revisión metodológica y operatividad aún se encuentra en desarrollo.  Así pues  se viene revisando el ajuste de los alcances y tiempos para el cumplimiento de esta tarea en aras de validar el ajuste de meta en términos de metodología y operatividad.</t>
  </si>
  <si>
    <t>No se presenta más avance aparte del documento técnico de la oferta en la línea de control social reportado en el mes de Mayo, y el anexo tenico de participación aquí reportado.</t>
  </si>
  <si>
    <t>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t>
  </si>
  <si>
    <r>
      <t xml:space="preserve">Se evidenció documento </t>
    </r>
    <r>
      <rPr>
        <i/>
        <sz val="9"/>
        <rFont val="Calibri"/>
        <family val="2"/>
        <scheme val="minor"/>
      </rPr>
      <t>"Anexo Técnico de la Línea Participación y Desarrollo joven de la Dirección de Adolescencia y Juventud del ICBF</t>
    </r>
    <r>
      <rPr>
        <sz val="9"/>
        <rFont val="Calibri"/>
        <family val="2"/>
        <scheme val="minor"/>
      </rPr>
      <t>".</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</si>
  <si>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05%20junio
Word: "</t>
    </r>
    <r>
      <rPr>
        <i/>
        <sz val="9"/>
        <rFont val="Calibri"/>
        <family val="2"/>
        <scheme val="minor"/>
      </rPr>
      <t>19. Anexo Técnico de Participación y Desarrollo juvenil</t>
    </r>
    <r>
      <rPr>
        <sz val="9"/>
        <rFont val="Calibri"/>
        <family val="2"/>
        <scheme val="minor"/>
      </rPr>
      <t xml:space="preserve">"
</t>
    </r>
  </si>
  <si>
    <t>A corte de este reporte la Dirección de Adolescencia y Juventud solo reporta para esta meta  el avance en la construcción de la estrategia de control social y el anexo de participacion (El cual se adjunto en la carpeta del mes de junio), ya que el avance  de los procesos de revisión metodológica y operatividad aún se encuentra en desarrollo.  Así pues  se viene revisando el ajuste de los alcances y tiempos para el cumplimiento de esta tarea en aras de validar el ajuste de meta en términos de metodología y operatividad.</t>
  </si>
  <si>
    <r>
      <t>La Dirección de Adolescencia y Juventud informó: "</t>
    </r>
    <r>
      <rPr>
        <i/>
        <sz val="9"/>
        <rFont val="Calibri"/>
        <family val="2"/>
        <scheme val="minor"/>
      </rPr>
      <t>No se presenta más avance aparte del documento técnico de la oferta en la línea de control social reportado en el mes de Mayo…"</t>
    </r>
  </si>
  <si>
    <r>
      <t>La Dirección de Adolescencia y Juventud informó "</t>
    </r>
    <r>
      <rPr>
        <i/>
        <sz val="9"/>
        <rFont val="Calibri"/>
        <family val="2"/>
        <scheme val="minor"/>
      </rPr>
      <t>...solo reporta para esta meta el avance en la construcción de la estrategia de control social y el anexo de participación (El cual se adjunto en la carpeta del mes de junio), ya que el avance  de los procesos de revisión metodológica y operatividad aún se encuentra en desarrollo.  Así pues  se viene revisando el ajuste de los alcances y tiempos para el cumplimiento de esta tarea en aras de validar el ajuste de meta en términos de metodología y operatividad</t>
    </r>
    <r>
      <rPr>
        <sz val="9"/>
        <rFont val="Calibri"/>
        <family val="2"/>
        <scheme val="minor"/>
      </rPr>
      <t>."</t>
    </r>
  </si>
  <si>
    <t xml:space="preserve">Creación del Consejo Asesor de Juventud del ICBF </t>
  </si>
  <si>
    <t xml:space="preserve">Elegir y posesionar  un Consejo Asesor de Juventud para el Instituto Colombiano de Bienestar Familiar  </t>
  </si>
  <si>
    <t xml:space="preserve">Control, evaluación y ejecución participativa </t>
  </si>
  <si>
    <t xml:space="preserve">Adolescentes y jóvenes </t>
  </si>
  <si>
    <t>Consejo asesor elegido y posesionado</t>
  </si>
  <si>
    <t>Abril</t>
  </si>
  <si>
    <t xml:space="preserve">Agosto </t>
  </si>
  <si>
    <t xml:space="preserve">De acuerdo al cronograma de actividades previstas para la participación ciudadana, las asociadas con el Consejo Asesor de Juventud se inician a partir del mes de abril. Actualmente el equipo de la SDAJ se encuentra en proceso de alistamiento interno a nivel técnico y operativo para el desarrollo de las actividades, así como en el diseño y validación de la estrategia que permitirá la selección, formación y visibilización de los integrantes del Consejo. </t>
  </si>
  <si>
    <t>Durante el mes de marzo se realizó la revisión de contenido y forma del documento de Estudios Previos previo. El objetivo fue el de realizar los ajustes indicados en materia de su contenido técnico, jurídico y financiero. También durante marzo se realizaron 4 reuniones con la  Fundación ONG La Red, la cual se encargará de la operación del proyecto y de la conformación del Comité. También durante el mes de marzo se realizaron dos encuentros con la Consejería Presidencial para la Juventud, con el objetivo de presentar y socialziar la propuesta y de esta manera determinar las acciones necesarias de articulación interinstitucional. Finalmente, el documento de los EP fue presentado, con nuevas correcciones, para su revisión y aprobación.</t>
  </si>
  <si>
    <t>Documento parcial de estudios previos. Calendario de reuniones</t>
  </si>
  <si>
    <t>Se evidenció documentos relacionados con la conformación del Comité Asesor Juvenil del ICBF y el Protocolo Modelo de Atención Territorial (MAT) el cual permitirá generar articulación  técnica, programática y operativa entre los  equipos  de  la CPJ, ICBF y el SNBF en procura  de potenciar las acciones institucionales sobre la población joven en los territorios.</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</si>
  <si>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
Correo electrónico del 24/02/2021 con asunto: Propuesta de malla curricular para la formación del Comité Asesor Juvenil de ICBF
Calendario reuniones La red Marzo: Citación 05 marzo Presentación Estrategia de Participación - ONG La Red
Borrador Estudios Previos para la contratación de: </t>
    </r>
    <r>
      <rPr>
        <i/>
        <sz val="9"/>
        <rFont val="Calibri"/>
        <family val="2"/>
        <scheme val="minor"/>
      </rPr>
      <t xml:space="preserve">Prestar el servicio público de bienestar familiar para la información del Comité Asesor Juvenil del ICBF para fomentar la incidencia y participación de los adolescentes y jóvenes, en la oferta de políticas, programas y proyectos a cargo del ICBF, con representación de los treinta y dos (32) departamentos del país.
</t>
    </r>
    <r>
      <rPr>
        <sz val="9"/>
        <rFont val="Calibri"/>
        <family val="2"/>
        <scheme val="minor"/>
      </rPr>
      <t xml:space="preserve">Documento Propuesta articulación protocolo Modelo de Atención Territorial (MAT)    </t>
    </r>
  </si>
  <si>
    <t>A Corte de este reporte la Dirección de Adolescencia y Juventud NO reporta meta, ya que viene avanzando en los ajustes solicitados por las diferencias instancias relevantes a los estudios previos para la contratación del aliado que operará la conformación del Comité. Al finalizar la jornada del 5 de mayo, fueron enviados tanto el documento de EP como los anexos correspondientes para la última revisión.</t>
  </si>
  <si>
    <t>A Corte de este reporte la Dirección de Adolescencia y Juventud NO reporta meta, ya que viene avanzando en los ajustes solicitados por las diferencias instancias relevantes a los estudios previos para la contratación del aliado que operará la conformación del Comité. Al finalizar la jornada del 5 de mayo, fueron enviados tanto el documento de EP como los anexos correspondientes para la última revisión</t>
  </si>
  <si>
    <t>https://icbfgob.sharepoint.com/sites/MICROSITIOPLANANTICORRUPCINYDEATENCINALCIUDADANO2021/Documentos%20compartidos/Forms/AllItems.aspx?CT=1620299475058&amp;OR=OWA%2DNT&amp;CID=0f2fab75%2Dbfcc%2Dc5fa%2D8d26%2Da06794b4f601&amp;viewid=848cd329%2D4628%2D438a%2Db7b1%2D175890936859&amp;id=%2Fsites%2FMICROSITIOPLANANTICORRUPCINYDEATENCINALCIUDADANO2021%2FDocumentos%20compartidos%2FCOMPONENTE%206%2D%20PLAN%20DE%20PARTICIPACI%C3%93N%20CIUDADANA%2F19%2C%2020%2C%2021%20Direcci%C3%B3n%20de%20Adolescencia%20y%20Juventud%2F03%20abril</t>
  </si>
  <si>
    <t>Implementar una estrategia de movilización social entorno al fomento de la incidencia, y participación activa de los adolescentes y jóvenes, mediante  la conformación del Comité Asesor Juvenil del ICBF, el cual hará seguimiento y evaluación activa  a la oferta de políticas, programas y proyectos a cargo del ICBF; el comité contará con representación un delegado por cada uno de los treinta y dos (32) departamentos del país y el Distrito Capital.</t>
  </si>
  <si>
    <t>Se evidenciaron soportes del Secop II relacionado con el Contrato  No. 01013802021 el cual se suscribió para la implementación de la estrategia de movilización social en lo relacionado con la conformación del Comité Asesor Juvenil del ICBF y la correspondiente la póliza.</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</si>
  <si>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20mayo
2 Pdf: "</t>
    </r>
    <r>
      <rPr>
        <i/>
        <sz val="9"/>
        <rFont val="Calibri"/>
        <family val="2"/>
        <scheme val="minor"/>
      </rPr>
      <t>20.1 INFORMACIÓN GENERAL SECOPII</t>
    </r>
    <r>
      <rPr>
        <sz val="9"/>
        <rFont val="Calibri"/>
        <family val="2"/>
        <scheme val="minor"/>
      </rPr>
      <t>" y "</t>
    </r>
    <r>
      <rPr>
        <i/>
        <sz val="9"/>
        <rFont val="Calibri"/>
        <family val="2"/>
        <scheme val="minor"/>
      </rPr>
      <t>20.2 CONDICIONES - PÓLIZA-SECOPII</t>
    </r>
    <r>
      <rPr>
        <sz val="9"/>
        <rFont val="Calibri"/>
        <family val="2"/>
        <scheme val="minor"/>
      </rPr>
      <t>"</t>
    </r>
  </si>
  <si>
    <t>Para el mes de junio el operador realizó la etapa de alistamiento y planeación del contrato para el talento humano, aún no se avanza con la implementación e instalación del comité.</t>
  </si>
  <si>
    <r>
      <t>La Dirección de Adolescencia y Juventud informo "</t>
    </r>
    <r>
      <rPr>
        <i/>
        <sz val="9"/>
        <rFont val="Calibri"/>
        <family val="2"/>
        <scheme val="minor"/>
      </rPr>
      <t>Para el mes de junio el operador realizó la etapa de alistamiento y planeación del contrato para el talento humano, aún no se avanza con la implementación e instalación del comité</t>
    </r>
    <r>
      <rPr>
        <sz val="9"/>
        <rFont val="Calibri"/>
        <family val="2"/>
        <scheme val="minor"/>
      </rPr>
      <t>."</t>
    </r>
  </si>
  <si>
    <t>Para el mes de julio el operador avanza con el proceso de convocatoria en las plataformas departamentales y nacionales de juventud, socializando el proyecto, para el desarrollo de la fase de convocatoria delegación y selección de los integrantes de los miembros del Comité asesor que se instalará en el mes de Agosto</t>
  </si>
  <si>
    <t>Se evidenciaron soportes de gestión para la creación del Consejo asesor como: proyecto de acta de reunión, infografía de convocatoria para la conformación del Comité Asesor Juvenil, así como documentos relacionado con el perfil requerido para representante del comité y documento de términos de referencia para la elección de terna de la plataforma departamental de juventudes y su delegado al comité asesor juvenil.</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</si>
  <si>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06%20julio
</t>
    </r>
    <r>
      <rPr>
        <b/>
        <sz val="9"/>
        <rFont val="Calibri"/>
        <family val="2"/>
        <scheme val="minor"/>
      </rPr>
      <t xml:space="preserve">
</t>
    </r>
    <r>
      <rPr>
        <sz val="9"/>
        <rFont val="Calibri"/>
        <family val="2"/>
        <scheme val="minor"/>
      </rPr>
      <t>2 Word: "</t>
    </r>
    <r>
      <rPr>
        <i/>
        <sz val="9"/>
        <rFont val="Calibri"/>
        <family val="2"/>
        <scheme val="minor"/>
      </rPr>
      <t>20.1 ACTA DE REUNIÓN</t>
    </r>
    <r>
      <rPr>
        <sz val="9"/>
        <rFont val="Calibri"/>
        <family val="2"/>
        <scheme val="minor"/>
      </rPr>
      <t>" y "</t>
    </r>
    <r>
      <rPr>
        <i/>
        <sz val="9"/>
        <rFont val="Calibri"/>
        <family val="2"/>
        <scheme val="minor"/>
      </rPr>
      <t>20.3 PERFIL DE REPRESENTANTE CAJ 2021</t>
    </r>
    <r>
      <rPr>
        <sz val="9"/>
        <rFont val="Calibri"/>
        <family val="2"/>
        <scheme val="minor"/>
      </rPr>
      <t>"
1  Imagen "</t>
    </r>
    <r>
      <rPr>
        <i/>
        <sz val="9"/>
        <rFont val="Calibri"/>
        <family val="2"/>
        <scheme val="minor"/>
      </rPr>
      <t>20. INFOGRAFÍA CAJ JUVENTUDES</t>
    </r>
    <r>
      <rPr>
        <sz val="9"/>
        <rFont val="Calibri"/>
        <family val="2"/>
        <scheme val="minor"/>
      </rPr>
      <t>"
3 Word: "</t>
    </r>
    <r>
      <rPr>
        <i/>
        <sz val="9"/>
        <rFont val="Calibri"/>
        <family val="2"/>
        <scheme val="minor"/>
      </rPr>
      <t>f9.p1.mi_formato-acta_de_reunión_v6 (1)</t>
    </r>
    <r>
      <rPr>
        <sz val="9"/>
        <rFont val="Calibri"/>
        <family val="2"/>
        <scheme val="minor"/>
      </rPr>
      <t>", "</t>
    </r>
    <r>
      <rPr>
        <i/>
        <sz val="9"/>
        <rFont val="Calibri"/>
        <family val="2"/>
        <scheme val="minor"/>
      </rPr>
      <t>f9.p1.mi_formato-acta_de_reunión_v6</t>
    </r>
    <r>
      <rPr>
        <sz val="9"/>
        <rFont val="Calibri"/>
        <family val="2"/>
        <scheme val="minor"/>
      </rPr>
      <t>", "</t>
    </r>
    <r>
      <rPr>
        <i/>
        <sz val="9"/>
        <rFont val="Calibri"/>
        <family val="2"/>
        <scheme val="minor"/>
      </rPr>
      <t>pantallazos mesa pública</t>
    </r>
    <r>
      <rPr>
        <sz val="9"/>
        <rFont val="Calibri"/>
        <family val="2"/>
        <scheme val="minor"/>
      </rPr>
      <t>".
1 Pdf: "</t>
    </r>
    <r>
      <rPr>
        <i/>
        <sz val="9"/>
        <rFont val="Calibri"/>
        <family val="2"/>
        <scheme val="minor"/>
      </rPr>
      <t>20.4 Términos Elección terna y delegado</t>
    </r>
    <r>
      <rPr>
        <sz val="9"/>
        <rFont val="Calibri"/>
        <family val="2"/>
        <scheme val="minor"/>
      </rPr>
      <t>".</t>
    </r>
  </si>
  <si>
    <t>Para el mes de agosto el operador avanza con el proceso de recepción de las delegaciones resultantes de la convocatoria en las plataformas departamentales, distritales y nacionales de juventud, previo a la instalcion del CAJ los dias 14, 15 y 16 del mes de septiembre.</t>
  </si>
  <si>
    <t>Se evidenciaron soportes de gestión para la creación del Consejo Asesor de Juventud como: criterios para la conformación del proceso de convocatoria en lo correspondiente a Elección de terna de la plataforma departamental de juventudes y su comité asesor juvenil, y presentación relacionada con el Contrato de aportes No. 01013802021 con información concerniente a Comité Asesor Juvenil ICBF.</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</si>
  <si>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07%20agosto
</t>
    </r>
    <r>
      <rPr>
        <b/>
        <sz val="9"/>
        <rFont val="Calibri"/>
        <family val="2"/>
        <scheme val="minor"/>
      </rPr>
      <t xml:space="preserve">
</t>
    </r>
    <r>
      <rPr>
        <sz val="9"/>
        <rFont val="Calibri"/>
        <family val="2"/>
        <scheme val="minor"/>
      </rPr>
      <t>Word: "</t>
    </r>
    <r>
      <rPr>
        <i/>
        <sz val="9"/>
        <rFont val="Calibri"/>
        <family val="2"/>
        <scheme val="minor"/>
      </rPr>
      <t>20.1 Criterios para la conformación del proceso de convocatoria CAJ VRF19-AGO</t>
    </r>
    <r>
      <rPr>
        <sz val="9"/>
        <rFont val="Calibri"/>
        <family val="2"/>
        <scheme val="minor"/>
      </rPr>
      <t>"
Power Point "</t>
    </r>
    <r>
      <rPr>
        <i/>
        <sz val="9"/>
        <rFont val="Calibri"/>
        <family val="2"/>
        <scheme val="minor"/>
      </rPr>
      <t>20.2 Segunda versión balance</t>
    </r>
    <r>
      <rPr>
        <sz val="9"/>
        <rFont val="Calibri"/>
        <family val="2"/>
        <scheme val="minor"/>
      </rPr>
      <t>"</t>
    </r>
  </si>
  <si>
    <t>Mesas Pacto Colombia con la Juventudes</t>
  </si>
  <si>
    <t>Estrategia que tiene como objetivo posicionar la Dirección de Adolesencia y Juventud en el territorio y acercar a la Direccón General a los jóvenes para generar diálogos bidireccionales sobre el presente y futuro, las oportunidades y el desarrollo social y económico  del país.</t>
  </si>
  <si>
    <t xml:space="preserve">número de mesas instaladas en el territorio nacional </t>
  </si>
  <si>
    <t>Durante el mes de marzo se proyectaron los encuentros macroregionales, estableciendo las temáticas centrales: movilización social y participación juvenil así como las metodologías disruptivas para su realización.</t>
  </si>
  <si>
    <t>Correo de malla curricular para los encuentros macroregionales.</t>
  </si>
  <si>
    <t>A corte de este reporte la Dirección de Adolescencia y Juventud NO reporta meta, ya que viene avanzando en la validación de las metodologías correspondientes, el proceso de inicio de la fase de alistamiento y las asistencias técnicas correspondientes, tanto a las regionales como a los operadores.</t>
  </si>
  <si>
    <r>
      <t xml:space="preserve">La Dirección de Dirección de Adolescencia y Juventud informó </t>
    </r>
    <r>
      <rPr>
        <i/>
        <sz val="9"/>
        <rFont val="Calibri"/>
        <family val="2"/>
        <scheme val="minor"/>
      </rPr>
      <t xml:space="preserve">"...ya que viene avanzando en la validación de las metodologías correspondientes, el proceso de inicio de la fase de alistamiento y las asistencias técnicas correspondientes, tanto a las regionales como a los operadores".
</t>
    </r>
    <r>
      <rPr>
        <sz val="9"/>
        <rFont val="Calibri"/>
        <family val="2"/>
        <scheme val="minor"/>
      </rPr>
      <t>Nota: Las evidencias aportadas por la Dirección corresponden al mes de mayo de 2021.</t>
    </r>
  </si>
  <si>
    <t xml:space="preserve">Identificando retos sociales, estos espacios tienen como propósito convocar a jóvenes de los territorios para identificar de manera conjunta los principales retos que deben ser resueltos en el marco de la conversación nacional. </t>
  </si>
  <si>
    <t>Adolescentes y jovenes organizados y no organizados.</t>
  </si>
  <si>
    <t xml:space="preserve">4641		
</t>
  </si>
  <si>
    <t>Desarrollar otras dos fases para el desarrollo de los insumos recogidos en la primera fase.</t>
  </si>
  <si>
    <t>Se evidenció Excel con la relación de las 164 Mesas de Escucha Activa realizadas durante el mes de Mayo 2021 en 25 Departamentos del país, en el marco del Pacto Colombia por las Juventudes.</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</si>
  <si>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20mayo
Excel "</t>
    </r>
    <r>
      <rPr>
        <i/>
        <sz val="9"/>
        <rFont val="Calibri"/>
        <family val="2"/>
        <scheme val="minor"/>
      </rPr>
      <t>21.1 Balance Participantes</t>
    </r>
    <r>
      <rPr>
        <sz val="9"/>
        <rFont val="Calibri"/>
        <family val="2"/>
        <scheme val="minor"/>
      </rPr>
      <t xml:space="preserve">": Mesas de escucha activa. </t>
    </r>
  </si>
  <si>
    <t>Se instalaron 346 Mesas de escucha activa y de participación con Adolescentes y jóvenes en  32 departamentos alrededor del país, con el ánimo de Generar espacios de escucha con los jóvenes del país, desde el territorio, para construir el Pacto: Colombia con las Juventudes.</t>
  </si>
  <si>
    <t xml:space="preserve">Identificando retos sociales, y priorización y formulación de ideas de proyectos, estos espacios tienen como propósito convocar a jóvenes de los territorios para identificar de manera conjunta los principales retos que deben ser resueltos en el marco de la conversación nacional. </t>
  </si>
  <si>
    <t>Desarrollo de la fase final</t>
  </si>
  <si>
    <t>Se evidenció Excel con la relación de las 147 Mesas de Escucha Activa realizadas durante el mes de Junio 2021 en 31 Departamentos del país, en el marco del Pacto Colombia por las Juventudes.</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</si>
  <si>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05%20junio
Excel "</t>
    </r>
    <r>
      <rPr>
        <i/>
        <sz val="9"/>
        <rFont val="Calibri"/>
        <family val="2"/>
        <scheme val="minor"/>
      </rPr>
      <t>2.1 Balance Participantes</t>
    </r>
    <r>
      <rPr>
        <sz val="9"/>
        <rFont val="Calibri"/>
        <family val="2"/>
        <scheme val="minor"/>
      </rPr>
      <t>": Mesas de escucha activa.</t>
    </r>
  </si>
  <si>
    <t>Se instalaron 492 Mesas de escucha activa y de participación con Adolescentes y jóvenes en  32 departamentos alrededor del país y en Bogotá, con el ánimo de Generar espacios de escucha con los jóvenes del país, desde el territorio, para construir el Pacto: Colombia con las Juventudes.</t>
  </si>
  <si>
    <t>Se evidenció Excel con la relación de las 492 Mesas de Escucha Activa realizadas durante el mes de Julio 2021  en 33 Departamentos del país, en el marco del Pacto Colombia por las Juventudes.</t>
  </si>
  <si>
    <t>Se instalaron 502 Mesas de escucha activa y de participación con Adolescentes y jóvenes en  32 departamentos alrededor del país y en Bogotá, con el ánimo de Generar espacios de escucha con los jóvenes del país, desde el territorio, para construir el Pacto: Colombia con las Juventudes.</t>
  </si>
  <si>
    <t>Se evidenció Excel con la relación de las 502 Mesas de Escucha Activa realizadas durante el mes de agosto 2021 en 33 Departamentos del país, en el marco del Pacto Colombia por las Juventudes.</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</si>
  <si>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07%20agosto
Excel "</t>
    </r>
    <r>
      <rPr>
        <i/>
        <sz val="9"/>
        <rFont val="Calibri"/>
        <family val="2"/>
        <scheme val="minor"/>
      </rPr>
      <t>2.1 Balance Participantes</t>
    </r>
    <r>
      <rPr>
        <sz val="9"/>
        <rFont val="Calibri"/>
        <family val="2"/>
        <scheme val="minor"/>
      </rPr>
      <t xml:space="preserve">": Mesas de escucha activa. </t>
    </r>
  </si>
  <si>
    <t>Proceso</t>
  </si>
  <si>
    <t>RIESGO</t>
  </si>
  <si>
    <t xml:space="preserve">CODIGO </t>
  </si>
  <si>
    <t>TRATAMIENTO DEL RIESGO</t>
  </si>
  <si>
    <t>SEGUIMIENTO I CUATRIMESTRE 2021
Fecha de Seguimiento:31/08/2021</t>
  </si>
  <si>
    <t>NUEVOS CONTROLES POR IMPLEMENTAR</t>
  </si>
  <si>
    <t>ACCIONES Y PERIODICIDAD</t>
  </si>
  <si>
    <t>REGISTRO O EVIDENCIA</t>
  </si>
  <si>
    <t>RESPONSABLE</t>
  </si>
  <si>
    <t>Nivel</t>
  </si>
  <si>
    <t>PERIODICIDAD</t>
  </si>
  <si>
    <t>FECHA FINAL</t>
  </si>
  <si>
    <t xml:space="preserve">Nombre Regional Evaluada </t>
  </si>
  <si>
    <t xml:space="preserve">CZ Evaluados según muestra </t>
  </si>
  <si>
    <t>Evidencias</t>
  </si>
  <si>
    <t xml:space="preserve">Estado de la Acción </t>
  </si>
  <si>
    <t xml:space="preserve">Riesgo Materializado </t>
  </si>
  <si>
    <t>Actividades Plan de acción Riesgo Materializado (ISOLUCION)</t>
  </si>
  <si>
    <t>Relación con el Ciudadano</t>
  </si>
  <si>
    <t>Uso indebido de la información reservada y clasificada en beneficio de terceros</t>
  </si>
  <si>
    <t>RC1+</t>
  </si>
  <si>
    <t>Promover la identificación de la información clasificada y reservada de la entidad entre los colaboradores de la Entidad como estrategia de mitigación del riesgo de Uso Indebido de la Información Reservada y Clasificada</t>
  </si>
  <si>
    <t>1. Socializar los Instrumentos de gestión de la información publica, especialmente el índice de información clasificada y reservada y resultado del monitoreo a la gestión de denuncias con los responsables de servicios y atención regionales y agentes de Centro de Contacto.</t>
  </si>
  <si>
    <t>1.  Evidencias de socialización</t>
  </si>
  <si>
    <t>Directora de Servicios y Atención</t>
  </si>
  <si>
    <t>SDG</t>
  </si>
  <si>
    <t>Semestral</t>
  </si>
  <si>
    <t xml:space="preserve">NA </t>
  </si>
  <si>
    <t>NO</t>
  </si>
  <si>
    <t>2. Realizar socialización del Índice de Información clasificada y reservada del ICBF, con los referentes de servicio y atención de los Centros Zonales, por parte del Referente de Servicios y Atención de la Dirección Regional.</t>
  </si>
  <si>
    <t>2.  Evidencias de socialización</t>
  </si>
  <si>
    <t>Responsable de Servicios y Atención</t>
  </si>
  <si>
    <t>REG</t>
  </si>
  <si>
    <t xml:space="preserve">Magdalena </t>
  </si>
  <si>
    <t>Acta B° 4 del 9/08/2020. Objetivo: Socialización modificaciones de la Guía PQRS V7 G1.RC 05/03/2021. , Riesgos 2021 e Índice de Información Clasificada y  Reservada.</t>
  </si>
  <si>
    <t>Decisiones no correspondientes al acervo probatorio debido a que la defensoría de Familia adopta decisiones que no responde a la realidad probatoria y fáctica.</t>
  </si>
  <si>
    <t>PR1+</t>
  </si>
  <si>
    <t>Realizar acompañamiento y seguimiento al Comité Técnico Consultivo.</t>
  </si>
  <si>
    <t>1. Acompañar el desarrollo del Comité Técnico Consultivo de los niveles Regional y Zonal con el fin de brindar recomendaciones técnicas en los casos que presentan mayor complejidad, en el marco de las estrategias adelantadas por la Dirección de Protección o según la necesidad que se presente.</t>
  </si>
  <si>
    <t>Equipo PARD - Subdirección de Restablecimiento de Derechos</t>
  </si>
  <si>
    <t>Mensual</t>
  </si>
  <si>
    <r>
      <t xml:space="preserve">2. </t>
    </r>
    <r>
      <rPr>
        <sz val="11"/>
        <rFont val="Calibri"/>
        <family val="2"/>
        <scheme val="minor"/>
      </rPr>
      <t xml:space="preserve">Realizar </t>
    </r>
    <r>
      <rPr>
        <sz val="11"/>
        <color theme="1"/>
        <rFont val="Calibri"/>
        <family val="2"/>
        <scheme val="minor"/>
      </rPr>
      <t xml:space="preserve">seguimiento mensual a la realización del Comité técnico consultivo para el Restablecimiento de Derechos de los niveles regional y zonal, verificando a través de las actas cargadas en la ruta correspondiente, que cumpla con los parámetros establecidos en las Resoluciones 9198 de 2015 y 7397 de 2017. </t>
    </r>
  </si>
  <si>
    <t>Actas del Comité Técnico Consultivo Regional y Zonal</t>
  </si>
  <si>
    <t xml:space="preserve">Se revisan actas  del CTC mediante muestreo por ser de caracter reservado comprobando mes a mes de la siguiente manera:
Regional Amazonas : Acta 10 de agosto de 2021, Acta 25 de junio 2021, Acta  3 de mayo de 2021 
Amazonass CZ leticiia . Actaa 18/mayo /2021 , 19mayo /2021, 10 y 17 de junio de 2021, 8 de julio y 7 de julio  y 18 y 19 de agosto CZ
Regional Boyacá : 31/05/2021, 21/06/2021, 19/07/2021  se realizaron de manera virtual con anexo de listado de asistencia   y 18/08/2021  reunión presencial.
Regional Boyacá. CZ  Chiquinquira  24 de agosto 4 de agosto de 2021, 7 y 22 de julio de 2021 ,  el 2 y 17 de junio , 5 y 20 de mayo </t>
  </si>
  <si>
    <t>Sanciones disciplinarias o penales a la entidad o servidores involucrados por entes de control por decisiones irregulares debido a la aprobación de solicitudes de adopción.</t>
  </si>
  <si>
    <t>PR4+</t>
  </si>
  <si>
    <t>Realizar Sensibilización en los Comité de Adopciones Regional.</t>
  </si>
  <si>
    <t xml:space="preserve">Realizar Sensibilización en los Comités de Adopciones Regional frente al cumplimiento de los requisitos y pasos de la etapa administrativa para determinar si la familia es idónea o no para adoptar. </t>
  </si>
  <si>
    <t>Acta de Comité de adopciones</t>
  </si>
  <si>
    <r>
      <t xml:space="preserve">Equipo de </t>
    </r>
    <r>
      <rPr>
        <sz val="11"/>
        <color theme="1"/>
        <rFont val="Calibri"/>
        <family val="2"/>
        <scheme val="minor"/>
      </rPr>
      <t xml:space="preserve">profesionales de la Subdirección de Adopciones </t>
    </r>
  </si>
  <si>
    <t xml:space="preserve">SDG </t>
  </si>
  <si>
    <t xml:space="preserve"> Acta No.1300-2021-21 Objetivo. Analiizar y aprobar  solicitudes de adopción. Regional Bolivar 
Acta No.1300-2021-23 del 11/06/2021 Regional Bolivar
Acta No.6800-2021-19 del  5/12/2021. Regional Santander 
Acta No.6800-2021-28. 14/7/2021 Regional Santander 
</t>
  </si>
  <si>
    <t xml:space="preserve">Valle del Cauca </t>
  </si>
  <si>
    <t xml:space="preserve">Realizar Sensibilización por parte de los integrantes de los Comités de Adopciones Regional a los Centros Zonales frente al cumplimiento de los requisitos y pasos de la etapa administrativa para determinar si la familia es idónea o no para adoptar.  </t>
  </si>
  <si>
    <t>Reporte consolidado Comité de Adopciones del SIM</t>
  </si>
  <si>
    <t>Comité de adopciones</t>
  </si>
  <si>
    <t>Trimestral</t>
  </si>
  <si>
    <t>Sanciones disciplinarias o penales a la entidad o servidores involucrados por entes de control por decisiones irregulares debido a la omisión de solicitudes de adopción aprobadas para la posible asignación a un niño, niña y/o adolescente.</t>
  </si>
  <si>
    <t>PR5+</t>
  </si>
  <si>
    <t>Realizar seguimiento a la asignación de familias.</t>
  </si>
  <si>
    <t xml:space="preserve">Realizar seguimiento a la asignación de familias a niños, niñas y adolescentes de acuerdo a la lista de espera de cada Regional. </t>
  </si>
  <si>
    <t xml:space="preserve">Equipo de enlaces regionales de la Subdirección de Adopciones </t>
  </si>
  <si>
    <t xml:space="preserve">Archivo excel relación cómites mayo- agosto 2021
Archivo excel familias asignadas 2021- Mayo -agosto </t>
  </si>
  <si>
    <t xml:space="preserve">Acta 25 de mayo de 2021. Objetivo: Reforzar conocimientos y competencias en los profesionales de los equipos de defensoría a fin de que tengan claridad para adelantar ELPROCESO DE ADOPCIONES DETERMINADAS.
Reporte consolidado del comité de adopciones </t>
  </si>
  <si>
    <t>Realizar seguimiento a la asignación de familias a niños, niñas y adolescentes de acuerdo a su  lista de espera.</t>
  </si>
  <si>
    <t>Reporte consolidado comité de adopciones mes de mayo  Total NNA presentados 6 
Reporte consolidado comité de adopciones mes de  junio   Total NNA presentados 4
Reporte consolidado comité de adopciones mes de Julo   Total NNA presentados 1
Reporte consolidado comité de adopciones mes de agosot   Total NNA presentados 0</t>
  </si>
  <si>
    <r>
      <t xml:space="preserve">Gestión Jurídica
</t>
    </r>
    <r>
      <rPr>
        <sz val="11"/>
        <color rgb="FF0070C0"/>
        <rFont val="Calibri"/>
        <family val="2"/>
        <scheme val="minor"/>
      </rPr>
      <t>ABR No. 212</t>
    </r>
  </si>
  <si>
    <t>Decisiones ajustadas a intereses propios o de terceros durante la preparación y el ejercicio del cobro coactivo, la defensa judicial, extrajudicial, emisión de conceptos, revisión de actos administrativos, entre otras actividades de la OAJ.</t>
  </si>
  <si>
    <t>GJ4+</t>
  </si>
  <si>
    <t>Verificar el cumplimiento del diligenciamiento de los contratistas y funcionarios públicos del formulario de Conflicto de Interés. Ley 2013 del 30 de diciembre de 2019
Promover una cultura de integridad en los servidores públicos que permitan prácticas preventivas para evitar que el interés particular interfiera en la realización del fin al que debe estar destinada la actividad del Estado</t>
  </si>
  <si>
    <t>Verificar que los contratistas y funcionarios públicos diligencien y registren el formato de publicación y divulgación proactiva de la Declaración de Bienes y Rentas, Registro de Conflicto de Interés y Declaración del Impuesto sobre la Renta y Complementarios. Ley 2013 del 30 de diciembre de 2019, en el cual de manera expresa señalen que en ejecución de sus actividades no presentan conflicto de intereses.</t>
  </si>
  <si>
    <t>Formato de publicación y divulgación proactiva de la Declaración de Bienes y Rentas, Registro de Conflicto de Interés y Declaración del Impuesto sobre la Renta y Complementarios.</t>
  </si>
  <si>
    <t>Jefe de la OAJ</t>
  </si>
  <si>
    <t>Oficina Asesora Jurídica</t>
  </si>
  <si>
    <t>No Aplica</t>
  </si>
  <si>
    <t>EN AVANCE</t>
  </si>
  <si>
    <t>Promover y divulgar los documentos del ICBF entre los colaboradores que realizan actividades de Gestión Jurídica, relacionados con la política de transparencia, visibles en https://www.icbf.gov.co/transparencia/planeacion/codigo-integridad</t>
  </si>
  <si>
    <t>Memorando o correos electrónicos</t>
  </si>
  <si>
    <t xml:space="preserve">Reporte consolidado del comité de adopciones </t>
  </si>
  <si>
    <r>
      <t xml:space="preserve">Gestión Jurídica
</t>
    </r>
    <r>
      <rPr>
        <sz val="11"/>
        <color rgb="FF00B050"/>
        <rFont val="Calibri"/>
        <family val="2"/>
        <scheme val="minor"/>
      </rPr>
      <t>Ruta</t>
    </r>
  </si>
  <si>
    <t>Verificar que los contratistas y funcionarios públicos diligencien y registren el formato de publicación y divulgación proactiva de la Declaración de Bienes y Rentas, Registro de Conflicto de Interés y Declaración del Impuesto sobre la Renta y Complementarios. Ley 2013 del 30 de diciembre de 2019, en el cual de manera expresa señalen que en ejecución de sus actividades no presentan conflicto de intereses. (Aplica para los profesionales que ejercen el cobro coactivo, la defensa judicial y extrajudicial del ICBF, emisión de conceptos, revisión de actos administrativos).</t>
  </si>
  <si>
    <t>Formato de publicación y divulgación proactiva de la Declaración de Bienes y Rentas, Registro de Conflicto de Interés y Declaración del Impuesto sobre la Renta y Complementarios y registro en el FILESERVER</t>
  </si>
  <si>
    <t>Regional Valle del Cauca</t>
  </si>
  <si>
    <t>SIN AVANCE</t>
  </si>
  <si>
    <t>Regional Magdalena</t>
  </si>
  <si>
    <t>Memorando o correos electrónicos y registro correspondiente en FILESERVER</t>
  </si>
  <si>
    <t>Evaluación Independiente</t>
  </si>
  <si>
    <t xml:space="preserve">Posibilidad de emitir hallazgos, conclusiones y recomendaciones no objetivas aprovechando la posición como auditor para beneficiar o afectar al auditado o a terceros favoreciendo intereses particulares. </t>
  </si>
  <si>
    <t>EI2+</t>
  </si>
  <si>
    <t xml:space="preserve">1. Socializar el Código de Código de Ética del Auditor Interno con ejemplos comunes de conflicto de intereses </t>
  </si>
  <si>
    <t xml:space="preserve">1.1. Realizar socialización de ejemplos comunes sobre conflicto de interes que se le pueden presentar al auditor interno. </t>
  </si>
  <si>
    <t xml:space="preserve">
1.1. Correos de socialización</t>
  </si>
  <si>
    <t>Coordinadores Oficina de Control Interno.</t>
  </si>
  <si>
    <t xml:space="preserve">Correo electróníco  31/03/20211.Asunto: Seguimiento Riesgos Calidad y Corrupción Evaluación Independiente
Correo electrónico. 28/05/2021 Asunto  Banco de preguntas Actividad Código de Ética 
Correo electrónico 30/06/2021. Calidad: "Reserva de la información y vulneración del principio de confidencialidad en la auditoría interna"
Archivo forms resultados equipo OCI ejercicio </t>
  </si>
  <si>
    <t xml:space="preserve">Revelación o entrega de información confidencial a la que se tuvo acceso como auditor para beneficiar o afectar al auditado o a terceros favoreciendo intereses particulares. </t>
  </si>
  <si>
    <t>EI3+</t>
  </si>
  <si>
    <t xml:space="preserve">1. Socializar el Código de Ética del Auditor Interno con ejemplos comunes relacionados con el manejo de la información reservada en el ejercicio de la auditoría interna y la vulneración del principio de confidencialidad. </t>
  </si>
  <si>
    <t>1.1. Realizar socialización de ejemplos comunes sobre reserva de la información y vulneración del principio de confidencialidad en la auditoría interna.</t>
  </si>
  <si>
    <t xml:space="preserve">Correo electróníco  31/03/20211.Asunto: Seguimiento Riesgos Calidad y Corrupción Evaluación Independiente
Correo electrónico. 28/05/2021 Asunto  Banco de preguntas Actividad Código de Ética 
Correo electrónico 30/06/2021. Calidad: "Reserva de la información y vulneración del principio de confidencialidad en la auditoría interna"
Archivo forms resultados equipo OCI ejercicio 
Nota: </t>
  </si>
  <si>
    <r>
      <t xml:space="preserve">Adquisición de Bienes y Servicios
</t>
    </r>
    <r>
      <rPr>
        <sz val="11"/>
        <color rgb="FF0070C0"/>
        <rFont val="Calibri"/>
        <family val="2"/>
        <scheme val="minor"/>
      </rPr>
      <t>ABR No.  148</t>
    </r>
  </si>
  <si>
    <t>Sanciones e investigaciones por direccionamiento indebido de la gestión contractual favoreciendo intereses privados o particulares. .</t>
  </si>
  <si>
    <t>AB2+</t>
  </si>
  <si>
    <t>CONTRATACIÓN
Realizar capacitaciones en temas de procesos de selección y contratación (etapas precontractual y contractual). Canal de consultas regionales dispuesto para resolver inquietudes contractuales.</t>
  </si>
  <si>
    <t xml:space="preserve">Realizar capacitaciones en las etapas precontractual, contractual y postcontractual en sede nacional y regionales. </t>
  </si>
  <si>
    <t>Soportes de la capacitación</t>
  </si>
  <si>
    <t>Atender las inquietudes de la gestión contractual a través del correo consultasregionales@icbf.gov.co</t>
  </si>
  <si>
    <t>Correo electrónico con respuesta a las inquietudes</t>
  </si>
  <si>
    <t>Líder de Transversal de la Dirección de Contratación</t>
  </si>
  <si>
    <r>
      <t xml:space="preserve">Adquisición de Bienes y </t>
    </r>
    <r>
      <rPr>
        <sz val="11"/>
        <rFont val="Calibri"/>
        <family val="2"/>
        <scheme val="minor"/>
      </rPr>
      <t>Servicios</t>
    </r>
    <r>
      <rPr>
        <sz val="11"/>
        <color rgb="FF00B050"/>
        <rFont val="Calibri"/>
        <family val="2"/>
        <scheme val="minor"/>
      </rPr>
      <t xml:space="preserve">
Ruta</t>
    </r>
  </si>
  <si>
    <t>1. Presentar las inquietudes de la gestión contractual a través del correo consultasregionales@icbf.gov.co.</t>
  </si>
  <si>
    <t>Correos electrónicos</t>
  </si>
  <si>
    <t>Coordinador de Grupo Jurídico o quien haga sus veces</t>
  </si>
  <si>
    <t xml:space="preserve">2.  Participar y replicar la información brindada en las capacitaciones realizadas  por la Sede en las etapas precontractual, contractual y postcontractual </t>
  </si>
  <si>
    <t>Listados de asistencia y presentación</t>
  </si>
  <si>
    <t>Coordinador Jurídico y Supervisores, Coordinadores de grupo de asistencia técnica</t>
  </si>
  <si>
    <r>
      <rPr>
        <b/>
        <sz val="11"/>
        <rFont val="Calibri"/>
        <family val="2"/>
        <scheme val="minor"/>
      </rPr>
      <t>Dirección de Primera Infancia</t>
    </r>
    <r>
      <rPr>
        <sz val="11"/>
        <rFont val="Calibri"/>
        <family val="2"/>
        <scheme val="minor"/>
      </rPr>
      <t xml:space="preserve">
1. Durante el proceso de contratación de los servicios de Primera Infancia, realizar las reuniones de seguimiento con las Direcciones Regionales, para verificar la EAS que será asignadas para la prestación de los servicios a la Primera Infancia. Semestral</t>
    </r>
  </si>
  <si>
    <t xml:space="preserve">Acta de Reunión de Seguimiento </t>
  </si>
  <si>
    <t>Subdirector(a) de Gestión  Técnica para la atención a la  Primera Infancia.</t>
  </si>
  <si>
    <t>Dirección de Primera Infancia</t>
  </si>
  <si>
    <r>
      <rPr>
        <b/>
        <sz val="11"/>
        <rFont val="Calibri"/>
        <family val="2"/>
        <scheme val="minor"/>
      </rPr>
      <t>Dirección de Primera Infancia</t>
    </r>
    <r>
      <rPr>
        <sz val="11"/>
        <rFont val="Calibri"/>
        <family val="2"/>
        <scheme val="minor"/>
      </rPr>
      <t xml:space="preserve">
2. Realizar los comités técnico operativos de acuerdo a lo estipulado en las minutas de los contratos de aporte,  con el fin de validar los procesos y procedimientos requeridos para la adecuada prestación del servicio para la atención a la Primera Infancia. Semestral</t>
    </r>
  </si>
  <si>
    <t xml:space="preserve">Muestra aleatoria de actas de comité técnico operativos </t>
  </si>
  <si>
    <t>Subdirector(a) de Operación para la atención a la  Primera Infancia</t>
  </si>
  <si>
    <r>
      <rPr>
        <b/>
        <sz val="11"/>
        <rFont val="Calibri"/>
        <family val="2"/>
        <scheme val="minor"/>
      </rPr>
      <t>Dirección de Primera Infancia</t>
    </r>
    <r>
      <rPr>
        <sz val="11"/>
        <rFont val="Calibri"/>
        <family val="2"/>
        <scheme val="minor"/>
      </rPr>
      <t xml:space="preserve">
3. Consolidar los resultados de la supervisión realizada por los grupos de la Sede Nacional, Regionales o Centros Zonales. Semestral</t>
    </r>
  </si>
  <si>
    <t>Informe de resultado de visitas de supervisión realizadas a las modalidad de atención a la Primera Infancia.</t>
  </si>
  <si>
    <r>
      <t xml:space="preserve">Gestión del Talento Humano
</t>
    </r>
    <r>
      <rPr>
        <sz val="11"/>
        <color rgb="FF0070C0"/>
        <rFont val="Calibri"/>
        <family val="2"/>
        <scheme val="minor"/>
      </rPr>
      <t>ABR No.  203</t>
    </r>
  </si>
  <si>
    <t>Sanciones disciplinarias, legales, o penales debido a promover, inducir actuaciones administrativas atendiendo intereses personales o de un tercero.</t>
  </si>
  <si>
    <t>TH6+</t>
  </si>
  <si>
    <t>Fortalecer conocimiento, unificar criterios y prevenir falta disciplinaria.</t>
  </si>
  <si>
    <t>1. Presentar en comité primario las debilidades identificadas para generar directrices por parte del despacho.</t>
  </si>
  <si>
    <t>1.1 Acta y listados de asistencias al Comité</t>
  </si>
  <si>
    <t>1.1 Jefe OCID</t>
  </si>
  <si>
    <t>Bimestral</t>
  </si>
  <si>
    <t>Oficina de Control Interno Disciplinario</t>
  </si>
  <si>
    <t>2. Seguimiento a compromisos, metas, control de términos a las directrices establecidas por la Jefe de la Oficina.</t>
  </si>
  <si>
    <t>2.1 Actas de reunión con listados de asistencias y/o correos electrónicos.</t>
  </si>
  <si>
    <t>2.1 Coordinadores de Grupo OCID</t>
  </si>
  <si>
    <t>3.  Sensibilizaciones a los colaboradores del ICBF en tema relacionado con la falta disciplinaria.</t>
  </si>
  <si>
    <t>2.2 Actas de reunión con listados de asistencias y/o correos electrónicos.</t>
  </si>
  <si>
    <t>2.2 Profesionales Abogados de la OCID</t>
  </si>
  <si>
    <t>4. Sensibilizaciones a los jefes inmediatos sobre la aplicabilidad de la preservación del orden interno en la normatividad vigente disciplinaria.</t>
  </si>
  <si>
    <t>3.1 Listados de asistencias o correos electrónicos.</t>
  </si>
  <si>
    <t>3.1 Jefe de la OCID o Grupo de Prevención</t>
  </si>
  <si>
    <t>Gestión Financiera</t>
  </si>
  <si>
    <t>Investigaciones disciplinarias y fiscales por efectuar pagos sin cumplimiento de los requisitos a terceros.</t>
  </si>
  <si>
    <t>GF9+</t>
  </si>
  <si>
    <t>Realizar revisión periódica de las cuentas por pagar radicadas y pagadas</t>
  </si>
  <si>
    <t xml:space="preserve">1. Seminario de capacitación en el proceso tesoral a los responsables de pagaduria Regionales semestralmente. </t>
  </si>
  <si>
    <t xml:space="preserve">1. Actas y listas de asistencia de los seminarios </t>
  </si>
  <si>
    <t>Coordinador Financiero</t>
  </si>
  <si>
    <t>Correo electrónico.24/06/2021  Asunnto: Reunión Capacitación Proceso Tesoral
Captura de pantalla teams Capacitación del proceso Tesoral 
Archivo power point Capacitación proceso Tesoral 2021</t>
  </si>
  <si>
    <t xml:space="preserve">2.Incluir cuatrimestralmente en la asistencia técnica, revisión aleatoria a los procesos de recepción y tramite de cuentas  realizados por la regional.  </t>
  </si>
  <si>
    <t>2. Acta de la Asistencia Técnica a la Regional o de la reunión virtual con la Regional. En caso de continuar con el aislamiento la evidencia será el  archivo de excel de seguimiento a las cuentas de cobro solicitado a las regionales.</t>
  </si>
  <si>
    <t>Cuatrimestral</t>
  </si>
  <si>
    <t xml:space="preserve">Archio excel seguimiernto agosto de las Regionales Arauca, Guanía,  Huila, Norte de Santander, Magdalena, Quindio, Risaralda, Quindio, Sucre,Tolima, Vaupes,Vichada </t>
  </si>
  <si>
    <t>1. Socializar en Grupos de estudio de trabajo Regional  con Centro Zonal  la normatividad y procedimientos para el pago de cuentas en el ICBF   por lo menos uno cada seis meses.</t>
  </si>
  <si>
    <t>1. listados de asistencia con acta de del Grupo de estudio.</t>
  </si>
  <si>
    <t>Coordinador Financiero de la Regional</t>
  </si>
  <si>
    <t xml:space="preserve">Acta GET Financiero 20 de mayo de 2021. Objetivo: Scoializar temas concernientes a la Gestión financiera….
Listado de asistencia GET financiero 20/05/2021 </t>
  </si>
  <si>
    <t xml:space="preserve">2. Realizar seguimiento trimestral aleatorias  al proceso de tramite y pago de las cuentas </t>
  </si>
  <si>
    <t>2. Informe de seguimiento.</t>
  </si>
  <si>
    <t>Excel seguimiento de la cuentas Recepcionadas tramitadas por la Regional Magdalena del mes de Mayo, junio, julio y agosto 2021</t>
  </si>
  <si>
    <t>3. Socializar el resultado del Seguimiento trimestral al proceso de tramite y pago de las cuentas.</t>
  </si>
  <si>
    <t xml:space="preserve">3. Acta de comité de seguimiento </t>
  </si>
  <si>
    <t xml:space="preserve">Acta GET Financiero 20 de mayo de 2021. Objetivo: Scoializar temas concernientes a la Gestión financiera….
Nota: No se evidenció seguimiento trimestral  puesto que segu ndo seguimiento se debió realizar  en junio con la gestión de abril a junio </t>
  </si>
  <si>
    <t>Pérdida económica por inadecuada revisión de documentos generando irregularidades (no cobros o menor valor cobrado) en la Fiscalización y verificación del  aporte parafiscal 3% a favor del ICBF.</t>
  </si>
  <si>
    <t>GF10+</t>
  </si>
  <si>
    <t>Seguimientos al proceso y la  capacitación a los funcionarios que realizan el proceso de verificación y fiscalización del área de recaudo.</t>
  </si>
  <si>
    <t>1. Seminario de capacitación en los procesos de fiscalización a los grupos de Recaudo Regionales semestralmente.</t>
  </si>
  <si>
    <t>1. Listas de asistencia y presentación.</t>
  </si>
  <si>
    <t>Grupo de Recaudo</t>
  </si>
  <si>
    <r>
      <t xml:space="preserve">Listado de asistencia Sensiblización reglamento Interno de Cartera Resolución 5003 de 2020 de Regionales
Correo electrónico:5/03/2020.  Asunto: SENSIBILIZACION REGLAMENTO INTERNO DE CARTERA RESOLUCION 5003 DE 2020.
Captura de pantalla herramienta teams "Sensibilización reglamento de Cartera resolución 5003 de 2020.
Presentación power point  Resolución 5003 de 2020
Correo electrónico18/03/2021. Asunto: RV: Sensibilización Reglamento Interno de Cartera Resolución 5003 de 2020 .
</t>
    </r>
    <r>
      <rPr>
        <b/>
        <sz val="11"/>
        <rFont val="Calibri"/>
        <family val="2"/>
        <scheme val="minor"/>
      </rPr>
      <t xml:space="preserve">Nota: </t>
    </r>
    <r>
      <rPr>
        <sz val="11"/>
        <rFont val="Calibri"/>
        <family val="2"/>
        <scheme val="minor"/>
      </rPr>
      <t xml:space="preserve">
1. En el  seguimiento del primer cuatrimestre informan que no se ha realizado la actividad ya que su fecha de inicio es el 1/04/2021, sinembargo la evidencia presentada es del mes de marzo de 2021.
</t>
    </r>
  </si>
  <si>
    <t>2. Incluir  en la asistencia tecnica, revisión aleatoria a los procesos de fiscalizacion y verificacion realizados por la regional. Se medira cuatrimestralmente</t>
  </si>
  <si>
    <t>2. Informe de seguimiento</t>
  </si>
  <si>
    <t>INFORME DE REVISIÓN ALEATORIA A LOS PROCESOS DE FISCALIZACIÓN Y VERIFICACIÓN DE APORTES PARAFISCALES 3% A FAVOR DEL ICBF. De las Regionales Casanare, Cundinamarca, Santander y Sucre 
Correo electrónico.  1/07/2021 Asunto:RV:  Socialización Informe Actividad 2 Matriz de Riesgos Regional Casanare
Correo electrónico1/07/2021 Asunto:RV:  Socialización Informe Actividad 2 Matriz de Riesgos Regional CUndinamarca  
Correo electrónico: 1/07/2021 Asunto:RV:  Socialización Informe Actividad 2 Matriz de Riesgos Regional  Santander  . 
Correo electrónico: 1/07/2021 Asunto:RV:  Socialización Informe Actividad 2 Matriz de Riesgos Regional  Sucre.</t>
  </si>
  <si>
    <t>Acta:.24/06/2021 Objetivo :Capacitar el 100% de los Proveedoresque sostienen con el ICBF Regional Valle del Cauca en la vigencia 2021 contratos; en normatividad aplicada para procesos de Pagos y Traslados de Efectivo P17.</t>
  </si>
  <si>
    <t xml:space="preserve"> Acta 12/07/2021. Objetivo: REALIZAR SEGUIMIENTOTRIMESTRAL AL PROCESO DE TRAMITE Y PAGO DE CUENTASPERIODO ABRIL A JUNIO DE 2021
Acta 16/07/2021. Objetivo: REALIZAR SEGUIMIENTOTRIMESTRAL AL PROCESO DE TRAMITE Y PAGO DE CUENTASPERIODO ABRIL A JUNIO DE 2021
</t>
  </si>
  <si>
    <t xml:space="preserve">Acta 11 de mayo 2021. 13.Socialización Matriz De RiesgoGF.9 –Requisitos PagosSeguimiento Trimestral
</t>
  </si>
  <si>
    <t>1. Realizar Grupos de estudio especificos de estos procesos trimestralmente.</t>
  </si>
  <si>
    <t xml:space="preserve">1. Actas y listas de asistencia de los grupos de estudio y presentaciones.
</t>
  </si>
  <si>
    <t xml:space="preserve">Coordinador Financiero de la Regional / Coordinador Grupo de Recaudo </t>
  </si>
  <si>
    <t xml:space="preserve">Acta Comité N° 2 del 22 de abril de 2021 . Objetivo: Cómite de seguimiento a la oportuna …
Acta Comité N° 3 del 14 de julio de 2021. Objetivo: Cómite de seguimiento a la oportuna …
</t>
  </si>
  <si>
    <t>2. Programar y realizar  seguimientos trimestrales internas aleatorias a los expedientes  del  proceso de fiscalización y verificación del aporte parafiscal.</t>
  </si>
  <si>
    <t>PDF INFORME DE SEGUIMIENTO TRIMESTRAL A LOS PROCESOS DE FISCALIZACION Y VERIFICACION DEL APORTE PARAFISCAL. Junio 2021</t>
  </si>
  <si>
    <t>3. Presentar por lo menos en un comité de seguimiento parafiscal el informe aleatorio realizado a los procesos de verificación y fiscalizacion llevado a cabo por la regional.</t>
  </si>
  <si>
    <t>3. Acta de comité de seguimiento.</t>
  </si>
  <si>
    <t>Direccionamiento Estratégico</t>
  </si>
  <si>
    <t>Investigaciones disciplinarias, fiscales o penales por abuso del poder por parte de los directivos en beneficio de un tercero o particular.</t>
  </si>
  <si>
    <t>DE3+</t>
  </si>
  <si>
    <t>1. Fortalecer el seguimiento a los componentes del PAAC.
2. Definir estrategias encaminadas a fortalecer los temas de transparencia en los tres niveles de la organización.</t>
  </si>
  <si>
    <t>1. Socialización y apropiación del Plan Anticorrupción y de Atención al Ciudadano 2021.</t>
  </si>
  <si>
    <t>Presentación y listado de asistencia</t>
  </si>
  <si>
    <t>Profesional de la Subdirección de Mejoramiento Organizacional</t>
  </si>
  <si>
    <t>Vinculo link Video Socialización virtual del Plan Anticorrupción y de Atención al Ciudadano 2021-20210225_083653-Grabación de la reunión.mp4
Listado de asistencia forms 2/25/21</t>
  </si>
  <si>
    <t>2. Divulgación de piezas gráficas de Transparencia a través del boletín Vive ICBF.</t>
  </si>
  <si>
    <t>Boletín Vive ICBF N° 162  del 30 de   de  julio de 2021. Publicación:El portal web del ICBF cuenta con un botón exclusivo para generar la participación
ciudadana en la construcción de la documentación
Boletín Vive ICBF N° 161  del 23  de   de  julio de 2021. Publicación: Protocolos de atención en canales virtuales
Boletín Vive ICBF N° 159 del 9  de  julio  2021. Publicación: ICBF rinde
cuentas con transparencia
con el ciudadano y protección para la vigencia 2021.
Boletín Vive ICBF N° 154 del 4 de  junio de 2021. Publicación: Riesgos de corrupción asociados a los procesos de Gestión Jurídica, Evaluación Independiente, Adquisición de Bienes y Servicios, Gestión del Talento Humano y Gestión Financiera. 
Boletín Vive ICBF N° 156 del 18  de  junio de 2021. Publicación: TIPS ANTICORRUPCIÓN
Boletín Vive ICBF N° 158 del 2 de  julio de 2021.  Publicación: Riesgos de corrupción asociados a los procesos</t>
  </si>
  <si>
    <t>3. Socializar y apropiar la ley de Transparencia y de Acceso a la Información Pública (Ley 1712 de 2014).</t>
  </si>
  <si>
    <t xml:space="preserve">Correo electrónico 15/04/2021. Asunto: Solicitud "Socialización Ley de Transparencia 1712 de 2014"
PDF Transparencia y acceso a la información pública. Dirección de Participación, Transparencia y Servicio al  ciudadano. Mayo 2021
Listado de asistencia forms 27/5/2021
</t>
  </si>
  <si>
    <t xml:space="preserve">Acta  JUNIO 15 DE2021. Objetivo: SOCIALIZACION INFORME DE GESTION PRIMER CUATRIMESTRE 2021-LINEAMIENTOS Y PROCEDIMIENTOS ESPECIFICOS ENVERIFICACION DE COOPERATIVAS Y PROPIEDADES HORIZONTALES -SEGUIMIENTO A PROCEDMIENTOS Y FIJACION DE COMPROMISOS. </t>
  </si>
  <si>
    <t>Informe Ejecutivo del resultado del proceso de verificación de la exactitud y consistencia de la información contenida en las declaraciones de autoliquidación de aportes</t>
  </si>
  <si>
    <t>Acta Julio 15 de 2021. SEGUIMIENTO A LA COMPLETA Y OPORTUNA LIQUIDACION, COBRO Y ADMINISTRACION DEL APORTE PARAFISCAL 3%. RESOLUCION 1363 DE 2.017</t>
  </si>
  <si>
    <t>1. Socialización y apropiación del Plan Anticorrupción y de Atención al Ciudadano 2021</t>
  </si>
  <si>
    <t>Director Regional</t>
  </si>
  <si>
    <t>PDF presentración PLAN ANTICORRUPCIÓN Y DE ATENCIÓN AL CIUDADANO 2021
Listado de asistencia 18/08/2021</t>
  </si>
  <si>
    <t>3. Socializar y apropiar la Ley de Transparencia y de acceso a la Información (Ley 1712 de 2014).</t>
  </si>
  <si>
    <t xml:space="preserve">Correo electrónico.5/04/2021. Asunto: Lunes de transparencia - Participación Ciudadana
29/03/2021Correo electrónico.5/04/2021. AsuntoLunes de transparencia - Política de Riesgos
Listado de asistencia forms  27/05/2021
PDF presentación TRANSPARENCIA PUBLICA. Contraloria General de la Republica </t>
  </si>
  <si>
    <t>1. Divulgar la Ley de Transparencia y de Accesos al Información Pública.</t>
  </si>
  <si>
    <t>Coordinador de Centro Zonal</t>
  </si>
  <si>
    <t>CZ</t>
  </si>
  <si>
    <t xml:space="preserve">Fundación </t>
  </si>
  <si>
    <t xml:space="preserve">Correo electrónico 11/05/2021. Asunto: RV: Lunes de Transparencia - Riesgos Corrupción Protección y Relación con el Ciudadano
Listado de asistencia 5/27/21
Presentación Transparencia pública . Contraloria General de la Republica </t>
  </si>
  <si>
    <t>2. Divulgar el Plan Anticorrupción y de Atención al Ciudadano 2021.</t>
  </si>
  <si>
    <t xml:space="preserve">No se evidenció  que el CZ divulgara entre los colaboradores el PAAC 2021 </t>
  </si>
  <si>
    <t xml:space="preserve">Plato </t>
  </si>
  <si>
    <t>Acta N° 8.  del 13/04/2021Objetivo: Socialización ley de transparencia, plan de anticorrupción, novedades del protocolo de servicios y atención, socialización guía PQRS V7</t>
  </si>
  <si>
    <t xml:space="preserve">El Banco </t>
  </si>
  <si>
    <t>Correo electrónico9/06/2021 , 11/05/2021 Asunto:lunes de Transparencia- Actualización micrositio 
Correo electrónico. 24/03/2021 Asunto:Transparencia y Lucha contra la Corrupción
Correo eletrónico. 4/03/2021 PLAN ANTICORRUPCION
Correo electrónico. 5/04/20231  RV: Actividades plan de tratamiento Riesgo DE3+ - Insumos. 
Correo electrónico. Asunto:14/04/2021RV: Actividades plan de tratamiento Riesgo DE3+ - Insumos</t>
  </si>
  <si>
    <t>Correo eletrónico. 4/03/2021 PLAN ANTICORRUPCION
Correo electrónico. 5/04/20231  RV: Actividades plan de tratamiento Riesgo DE3+ - Insumos. 
Correo electrónico. Asunto:14/04/2021RV: Actividades plan de tratamiento Riesgo DE3+ - Insumos</t>
  </si>
  <si>
    <t xml:space="preserve">Santa Ana </t>
  </si>
  <si>
    <t>Corroe electrónico :18/05/2021 Asunto: DIVULACION LEY DE TRANSPARENCIA Y ACCESO A ALA INFORMACION. Adjunto PDF documento ABC Ley de Transparencia y del Derecho de Acceso a la Información Pública.</t>
  </si>
  <si>
    <t>Correo electrónico :18/05/2021 .Asunto: DIVULGACION DEL PAAC-2021-ACTIVIDAD DEL MAPA DE RISGO. Adjunto: PDF . PL4.DE  PLAN ANTICORRUPCIÓN Y DE ATENCIÓN AL CIUDADANO</t>
  </si>
  <si>
    <t xml:space="preserve">Palmira </t>
  </si>
  <si>
    <t>Correo electrónico. 21/03/2021  Divulgación de la Ley de Transparencia y de Acceso a la Información Pública</t>
  </si>
  <si>
    <t>Correo electrónico 04/03/2021. Asunto :Divulgación Plan Anticorrupción y de Atención al Ciudadano 2021</t>
  </si>
  <si>
    <t xml:space="preserve">Buga </t>
  </si>
  <si>
    <t>Acta de GET No. 07 del 30 de julio de 2021; Objetivo: socializacion a traves de un video de la Ley de Transparencia y el Plan Anticorrupcion 
Correo electronico del 04 de agosto de 2021;aDivulgacion de la Ley de Transparencia y acceso a la informacion publica y el Plan Anticorrupción y Atencion al Ciudadano 2021</t>
  </si>
  <si>
    <t>Promoción y Prevención</t>
  </si>
  <si>
    <r>
      <t xml:space="preserve">Procesos disciplinarios, fiscales y penales por uso indebido de los alimentos de alto valor.
</t>
    </r>
    <r>
      <rPr>
        <b/>
        <sz val="11"/>
        <rFont val="Arial"/>
        <family val="2"/>
      </rPr>
      <t>NUT, PI, FAM, INF</t>
    </r>
  </si>
  <si>
    <t>PP3+</t>
  </si>
  <si>
    <r>
      <t xml:space="preserve">Seguimiento a los esquemas de control de los AAVN
</t>
    </r>
    <r>
      <rPr>
        <b/>
        <sz val="11"/>
        <color theme="1"/>
        <rFont val="Calibri"/>
        <family val="2"/>
        <scheme val="minor"/>
      </rPr>
      <t>NUTRICIÓN</t>
    </r>
  </si>
  <si>
    <t xml:space="preserve"> Elaborar mensualmente el plan de visitas a los puntos de entrega primarios. AAVN</t>
  </si>
  <si>
    <t>Plan de visitas</t>
  </si>
  <si>
    <t>Profesional del Grupo de AAVN</t>
  </si>
  <si>
    <t>Archivo excel  plan de visitas de los meses de mayo,  junio, Julio, agosto 2021
Memorando radicado 202119000000082211. Asunto: Respuesta oficio IBIENESTARINA-3387 del 27 de abril de 2021, presentación plan de visitas mayo 2021 
Memorando Radicado No: 202119000000108981 de 2021-06-11 Asunto: Respuesta oficio IBIENESTARINA-3450 del 10 de junio de 2021,
presentación plan de visitas Adición junio 2021
Memorando C&amp;M Consultores del 25/06/2021. Asunto: Presentación plan de visitas julio.  Ref: Contrato de interventoría No. 1675
Memorando C&amp;M Consultores del 26/07/2021. Asunto: Presentación plan de visitas julio.  Ref: Contrato de interventoría No. 1675</t>
  </si>
  <si>
    <t>Aplicar mensualmente de anexo 57 por parte la de interventoría a los puntos de entrega primarios. AAVN</t>
  </si>
  <si>
    <t>Acta de visitas cargadas en el aplicativo de la interventoría</t>
  </si>
  <si>
    <t xml:space="preserve"> Reporte seguimiento a las novedades reportadas por la interventoría como parte del ejercicio de supervisión  de  los meses de mayo -agosto 
Acta en el aplicativo SIIIB en el link http://siiib.cmconsultores.info/Default.aspx?ReturnUrl=%2fConsultas%2ffrmListadoEvidencias.aspx%3fid%3d97520&amp;id=97520</t>
  </si>
  <si>
    <t>Realizar reporte y seguimiento mensual al cierre de las novedades presentadas producto de la aplicación del anexo 57 por parte de la interventoría a los puntos de entrega primarios. AAVN</t>
  </si>
  <si>
    <t>Matriz de seguimiento a novedades e informe semestral de gestión de cierre de novedades.</t>
  </si>
  <si>
    <t xml:space="preserve">Acta25/06/2021.  Socialización del Grupo de Protección del  PAAC
Acta:  14/05/2021 Socialización de la Oficina de Servicios y Atención  25/06/2021. Socialización del Grupo Jurídico del
21/05/2021Socialización del Grupo Gestión Humana del 
Acta: 25/06/2021Socialización del Grupo de Ciclos de Vida y Nutrición 
Acta: 2/03/2021 Socialización en Comité Regional de Gestión y Desempeño d
Acta 25/02/2021 Socialización del Grupo Planeación y Sistemas del 
Acta : 21/06/2021Socialización del SNBF en Casita de Belén </t>
  </si>
  <si>
    <t xml:space="preserve"> Realizar seguimiento mensual al cierre de las novedades presentadas producto de la aplicación del anexo 57 por parte de la interventoría a los puntos de entrega primarios. AAVN</t>
  </si>
  <si>
    <t>Matriz de seguimiento a novedades.</t>
  </si>
  <si>
    <t xml:space="preserve">Correo electrónico 11/06/2021. Asunto: Soporte cierre de novedades no criticas Magdalena 
Correo electrónico 14/07/2021. Asunto: Soporte cierre de novedades no criticas Magdalena 
Corrreo electrónico 17/08/2021. Asunto: Soporte cierre de novedades no criticas Magdalena 
Corrreo electrónico 18/08/2021. Asunto: Soporte cierre de novedades no criticas Magdalena 
Corrreo electrónico 3/09/2021. Asunto: Soporte cierre de novedades no criticas Magdalena 
Correo electrónico 6/09/2021. Asunto: Soporte cierre de novedades no criticas Magdalena 
</t>
  </si>
  <si>
    <t>Realizar seguimiento mensual al cierre de las novedades presentadas producto de la aplicación del anexo 57 por parte de la interventoría a los puntos de entrega primarios. AAVN</t>
  </si>
  <si>
    <t xml:space="preserve">Excel Reporte de novedades de interventoria 2021 vigencia 2021-corte 28 mayo 2021
Excel Reporte de novedades de interventoria 2021 vigencia 2021-corte 17 de abril 2021 -28 mayo 2021
Correo electrónico. 1/06/2021 Asunto: 00. Reporte novedades de interventoría Vigencia 2021 - Corte 16abr2021
Correo electrónico 1/06/2021. Asunto : Reporte novedades interventoría - Corte 17abr2021 al 28may2021
Excel Reporte de novedades de interventoria 2021 vigencia 2021-corte 29 mayo 2021-23 de julio 2021
Correo electrónico 4/08/2021. Asunto: Cierre de novedades corte 17 Abr a 28 de Mayo de 2021.
Correo electrónic :4/08/2021 Asunto: Orientaciones acción correctiva frente al diligenciamiento de Formatos de Control de AAVN
</t>
  </si>
  <si>
    <t xml:space="preserve">PDF INFORME DE RESULTADOS DE  VISITAS REGIONAL MAGDALENA CZ PLATO CONTRATO  1675 DE 2015 
Excel Reporte de novedades de interventoria 2021 vigencia 2021-corte 29 mayo 2021-23 de julio 2021
Excel reporte visitas mayo 
Excel reporte novedades de junio 
Excel Reporte de novedades de interventoria 2021 vigencia 2021-corte 24 julio  2021-21 de  agosto 2021.
</t>
  </si>
  <si>
    <t xml:space="preserve">Excel Reporte de novedades de interventoria 2021 vigencia 2021-corte 16 de abril 2021
Excel Reporte de novedades de interventoria 2021 vigencia 2021-corte 16 de abril 2021-28 de mayo 
PDF INFORME DE RESULTADOS DE  VISITAS REGIONAL MAGDALENA CZ EL BANCO CONTRATO  1675 DE 2015 
Excel Reporte de novedades de interventoria 2021 vigencia 2021-corte 29 mayo 2021-23 de julio 2021
Correo electrónico22 /07/2021. Asunto:Reporte de novedades julio </t>
  </si>
  <si>
    <t>Excel Reporte de novedades de interventoria 2021 vigencia 2021-corte 17  abril  2021-28 de  mayo 2021
Excel Reporte de novedades de interventoria vigencia  2021
Correo electrónico. 20/04/2021 Asunto : Subsanación novedades- evidencias
Excel Reporte de novedades de interventoria 2021 vigencia 2021-corte  29 mayo   2021-23 de julio  2021</t>
  </si>
  <si>
    <t xml:space="preserve">Matriz de seguimiento a novedades mes de Julio 
Formato Acta de visita de instrumento de seguimiento … 1/07/2021 
Excel Reporte novedades de interventoria Vigencia 2021 - Corte del 17-04-2021 al 28-05-2021 .
Correo eñectrónico  fecha 29/07/2021 Asunto:  evidencias de Cierre de novedad criticas (SRI) y No criticas Corte 29 mayo 2021 - 23 julio 2021 / CZ Palmira. 
</t>
  </si>
  <si>
    <t xml:space="preserve">Correo electrónico:07/05/2021 . Asunto: matriz y soportes de cierre de novedades presentadas en el mes de abril en visitas de la interventoría a los puntos de entrega. 
Correo electrónico:l 10/06/2021  Novedades en visita anexo -57 aplicado por la interventoría a los puntos de entrega primarios AAVN del centro zonal Buga en mayo no presentó novedades y por lo tanto no hay matriz ni soportes de cierre de las mismas. 
: Correo electrónico 07/07/2021 informando Novedades en visita anexo -57 aplicado por la interventoría a los puntos de entrega primarios AAVN del centro zonal Buga en junio no presentó novedades y por lo tanto no hay matriz ni soportes de cierre.
 Correo electronico  27/08/2021En el CZ Buga no se han presentado novedades de mayo a julio. Envia matriz de novedades. 
 Matriz de seguimiento a novedades visita anexo -57 aplicado a la interventoria a los puntos de entrega primarios AAVN periodo mayo - julio. El CZ Buga no presenta novedades. </t>
  </si>
  <si>
    <r>
      <t xml:space="preserve">Seguimiento a los esquemas de control de los AAVN
</t>
    </r>
    <r>
      <rPr>
        <b/>
        <sz val="11"/>
        <color theme="1"/>
        <rFont val="Calibri"/>
        <family val="2"/>
        <scheme val="minor"/>
      </rPr>
      <t>DIRECCIÓN PRIMERA INFANCIA</t>
    </r>
  </si>
  <si>
    <t xml:space="preserve">Remitir orientaciones a nivel nacional  frente a las particularidades que se puedan presentar para  la prestación de servicios de primera infancia. </t>
  </si>
  <si>
    <t>Memorandos y/o
Correos electrónicos</t>
  </si>
  <si>
    <t>Director de Primera Infancia.</t>
  </si>
  <si>
    <r>
      <t xml:space="preserve">Seguimiento a los esquemas de control de los AAVN
</t>
    </r>
    <r>
      <rPr>
        <b/>
        <sz val="11"/>
        <color theme="1"/>
        <rFont val="Calibri"/>
        <family val="2"/>
        <scheme val="minor"/>
      </rPr>
      <t xml:space="preserve"> INFANCIA</t>
    </r>
  </si>
  <si>
    <t>Gestionar con la Dirección de Nutrición para la realización de las asistencias técnicas en el uso adecuado del AAVN</t>
  </si>
  <si>
    <t>Correo electrónico, acta de asistencia y listado de asistencia.</t>
  </si>
  <si>
    <t>Subdirección de promoción y fortalecimiento a la atención de la Infancia</t>
  </si>
  <si>
    <t>Correo electrónico 5/08/2021. Asunto: TRATAMIENTO RIESGO PP3+ AAVN - Dirección de Infancia 
Power point. Presentación  Estrategia de AAVN Dirección de Nutrición
Listado de asistencia 30/08/2021</t>
  </si>
  <si>
    <t>Realizar Plan de Seguimiento a la entrega de AAVN a los usuarios de la oferta.</t>
  </si>
  <si>
    <t>Informes de Comisión o Actas de Reunión y Listados de Asistencia.</t>
  </si>
  <si>
    <t>Correo electrónico.26/07/2021 Asunto:  Seguimiento a la entrega de AAVN 
Excel seguimiento reporte entrega RPP y AAVN Mayo, junio, julio
Correo electrónico 6/07/2021. RV: Información Modalidad Niñez y Adolescencia Programación entrega Julio 2021</t>
  </si>
  <si>
    <t>Correo electrónico 8/07/2021.  Asunto: RE: Reporte novedades interventoría - Corte 17abr2021 al 28may2021 - PARTE 1 y 2
Excel matriz de novedades 2021. última fecha: 30/06/2021</t>
  </si>
  <si>
    <t>Gestionar el reporte de entregas mensuales del AAVN y remitir el consolidado a la Dirección de Infancia</t>
  </si>
  <si>
    <t>Correo electrónico con la consolidación del reporte de entregas.</t>
  </si>
  <si>
    <t>Coordinación de Asistencia Técnica de atención por ciclos de vida y nutrición con apoyo del profesional designado de la Dirección de Infancia</t>
  </si>
  <si>
    <t>Formato de Entrega de Bienestarina. Actas de Reunión y Listados de Asistencia</t>
  </si>
  <si>
    <t xml:space="preserve">Acta de Entrega 1259521. Fech de despacho 03/05/2021. Fundación Betshalom
Formato control de inventarios de AAVN nombre del punto entrega:  Fundación Betshalom fecha de entrega 25/05/2021
Correo electrónico. 29/06/2021 Formato Reportes aliados del mes  de mayo 
Formato Acta de visita del Instrumento de Seguimiento AAVN 3/06/2021 Junio 
Formato Seguimiento mensual Junio atención no prsencial en el marco de la Emergencia Sanitaria 
Formato control de inventarios de AAVN nombre del punto entrega:  Fundación Betshalom fecha de entrega junio
Acta entrega de bienestarina mes de julio 
Formato control de inventarios de AAVN nombre del punto entrega:  Fundación Betshalom fecha de entrega 13/07/2021
</t>
  </si>
  <si>
    <t>Formato de Entrega de Bienestarina a Beneficiarios. Actas de Reunión y Listados de Asistencia</t>
  </si>
  <si>
    <t>Coordinación de Centro Zonal con apoyo del profesional designado o Supervisor</t>
  </si>
  <si>
    <t xml:space="preserve">Correo electrónico : 7/09/2021 Riesgo PP3+ Dirección Infancia. 
Nota: 
En el correo electrónico allegado como evidencia especifica  que el seguimento se dará desde el CZ Santa Marta N° 1 </t>
  </si>
  <si>
    <t xml:space="preserve">Correo electrónico : 7/09/2021 Riesgo PP3+ Dirección Infancia. 
Nota: 
En el correo electrónico allegado como evidencia especifica que el seguimento se dará desde el CZ Santa Marta N° 1 </t>
  </si>
  <si>
    <t>Correo electrónico :10/06/2021 . Asunto :Material Asistencia tecnica AAVN Junio 2021
Formato Actas de visita del instrumento de seguimiento al cumplimiento de condiciones para la recepciòn , almacenamiento y control de alimentos  de alto valor nutricional en  los  puntos de entrega: Consorcio Confuturo tencia tècnicaValle, CDI Hermes Tenorio Maquilon,  Hogar Infantil Blanca Nieves, Institucion Casa del niño pobre.      </t>
  </si>
  <si>
    <t xml:space="preserve">Acta de reunión No. 010 del 19/05/2021, formatos de entrega de AAVN a beneficiarios del mes de abril de 2021 y formato de certificación de entrega de AAVN a beneficiarios de contratos de aporte del mes de abril de 2021. 
Acta de reunión No. 017 del 18/06/2021, formatos de entrega de AAVN a beneficiarios del mes de mayo de 2021 y formato de certificación de entrega de AAVN a beneficiarios de contratos de aporte del mes de mayo de 2021. 
 Acta de reunión No. 021 del 21/07/2021, formatos de entrega de AAVN a beneficiarios del mes de junio de 2021 y formato de certificación de entrega de AAVN a beneficiarios de contratos de aporte del mes de junio de 2021. </t>
  </si>
  <si>
    <r>
      <t xml:space="preserve">Seguimiento a los esquemas de control de los AAVN
</t>
    </r>
    <r>
      <rPr>
        <b/>
        <sz val="11"/>
        <color theme="1"/>
        <rFont val="Calibri"/>
        <family val="2"/>
        <scheme val="minor"/>
      </rPr>
      <t>FAMILIAS</t>
    </r>
  </si>
  <si>
    <t>Articulación con la Dirección de Nutrición para establecer las recomendaciones y obligaciones relacionadas con la recepción, almacenamiento, suministro e inventario de los  AAVN, los cuales quedaran consignadas en la minuta contractual.</t>
  </si>
  <si>
    <t>Acta de Reunión o Correos</t>
  </si>
  <si>
    <t xml:space="preserve">Correo electrónico. Asunto: 10/09/2020.  Obligaciones AAVN para las minutas de los contratos - Vigencia 2021.
Correo electrónico.3/05/2021 Asunto:  CLAUSULAS BIENESTARINA </t>
  </si>
  <si>
    <r>
      <t xml:space="preserve">Seguimiento a los esquemas de control de los AAVN
</t>
    </r>
    <r>
      <rPr>
        <b/>
        <sz val="11"/>
        <color theme="1"/>
        <rFont val="Calibri"/>
        <family val="2"/>
        <scheme val="minor"/>
      </rPr>
      <t xml:space="preserve">
FAMILIAS</t>
    </r>
  </si>
  <si>
    <t>Brindar orientaciones en los espacios de inducción a operadores frente a la recepción, almacenamiento, suministro e inventario de los AAVN.</t>
  </si>
  <si>
    <t>Acta de Reunión, presentación, informes de comisión.</t>
  </si>
  <si>
    <r>
      <t xml:space="preserve">Seguimiento a los esquemas de control de los AAVN
</t>
    </r>
    <r>
      <rPr>
        <b/>
        <sz val="11"/>
        <color theme="1"/>
        <rFont val="Calibri"/>
        <family val="2"/>
        <scheme val="minor"/>
      </rPr>
      <t xml:space="preserve">FAMILIAS
</t>
    </r>
  </si>
  <si>
    <t>Elaborar y socializar con las regionales reporte que de cuenta del numero de familias vinculadas a la modalidad TEB, que reciben Bienestarina</t>
  </si>
  <si>
    <t xml:space="preserve">Correo electrónico 10/08/2021. Asunto: Entrega de AAVN Fulim
Correo electrónico: 10/08/2021 . Asunto:  Envió soportes AAVN
Correo electrónico: 10/08/2021 . Asunto: Formato de entrega AAVN (Julio, Junio y Mayo) Rotary Palmira 
 	 </t>
  </si>
  <si>
    <r>
      <t xml:space="preserve">Seguimiento a los esquemas de control de los AAVN
</t>
    </r>
    <r>
      <rPr>
        <b/>
        <sz val="11"/>
        <color theme="1"/>
        <rFont val="Calibri"/>
        <family val="2"/>
        <scheme val="minor"/>
      </rPr>
      <t>FAMILIAS</t>
    </r>
  </si>
  <si>
    <t>Seguimiento a las entregas de los AAVN, de acuerdo al corte o fechas de entrega para el respectivo desembolso.</t>
  </si>
  <si>
    <t xml:space="preserve">Formatos de seguimiento  de entrega a beneficiarios de los AAVN </t>
  </si>
  <si>
    <t>Supervisor del contrato modalidad TEB</t>
  </si>
  <si>
    <t xml:space="preserve">PDF. Formato Actas de visita del instrumento de seguimiento al cumplimiento de condiciones para la recepciòn , almacenamiento y control de alimentos  de alto valor nutricional en  los  puntos de entrega: Consorcio Confuturo Valle, CDI Hermes Tenorio Maquilon,  Hogar Infantil Blanca Nieves, Institucion Casa del niño pobre, de fecha  1 de  Julio
Excel. Formato de entrega  de AAVN  Julio 1 de 2021 </t>
  </si>
  <si>
    <t xml:space="preserve">Nota: No hay contrato para la modalidad TEB </t>
  </si>
  <si>
    <t>Servicios Administrativos</t>
  </si>
  <si>
    <t>Posibilidad de manipulación o sustracción de información en los archivos centrales con fines particulares.</t>
  </si>
  <si>
    <t>SA5+</t>
  </si>
  <si>
    <t>1. Definir restricción de acceso a los archivos centrales del ICBF y verificar condiciones de seguridad.</t>
  </si>
  <si>
    <t>1.1 Realizar sensibilización  sobre los efectos negativos de la manipulación o sustracción información de los archivos centrales o fines particulares.</t>
  </si>
  <si>
    <t>1. Lista de asistencia y presentación</t>
  </si>
  <si>
    <t>Referente Grupo Gestión Documental.</t>
  </si>
  <si>
    <t xml:space="preserve">PDF presentación V Encuentro Nacional de Referentes Documentales
F5.P7.GTH  FORMATO  DE EJECUCIÓN Y REPORTE DE ASISTENCIA  DEL PIC  V Encuentro Nacional de Referentes documentales, el día 11 y 12 de marzo de 2021.
Power point Jornada de sensibilización en temas de gestión documental. Agosto 2021 
F5.P7.GTH  FORMATO  DE EJECUCIÓN Y REPORTE DE ASISTENCIA  DEL PIC 24/08/2021
</t>
  </si>
  <si>
    <t>1.2 Validar que el archivo central cuente con condiciones de seguridad mínimas que garanticen la custodia del mismo.</t>
  </si>
  <si>
    <t>2. Informe</t>
  </si>
  <si>
    <t>Referente Grupo Gestión Documental</t>
  </si>
  <si>
    <t>PDF NFORME CONDICIONES DE SEGURIDAD EN EL ARCHIVO CENTRAL EN EL MARCO DE LA MATRIZ DE RIESGOS DE CALIDAD 2021 del 12 de mayo de 2021. Bodega Estrada 
PDF NFORME CONDICIONES DE SEGURIDAD EN EL ARCHIVO CENTRAL EN EL MARCO DE LA MATRIZ DE RIESGOS DE CALIDAD 2021 del 13 de mayo de 2021. Bodega Funza</t>
  </si>
  <si>
    <t>Correo electrónico 18/08/2021.  ASUNTO:  REPORTE II CUATRIMESTRE PLANES DE TRATAMIENTO MATRICES DE RIESGO PROMOCIÓN Y PREVENCIÓN (La modalidad Territorios Étnicos con bienestar fue contratado y legalizado el dia 13 de agosto por lo tanto no hay seguimiento para el cuatrimestre )</t>
  </si>
  <si>
    <t>1.1 Realizar sensibilización sobre los efectos negativos de la manipulación o sustracción información de los archivos centrales o fines particulares.</t>
  </si>
  <si>
    <t>Referente Documental Regional</t>
  </si>
  <si>
    <t>Acta N° 1. 11 de mayo de 2021. Objetivo Reforzamiento en los procesos de Gestión documental CZ
Acta N° 2. 14 de mayo de 2021. Objetivo Reforzamiento en los procesos de Gestión documental dependencias 
Listado de asistencia 5/11/21 Acta N°1
Listado de asistencia 5/14/21 Acta N° 2</t>
  </si>
  <si>
    <t>1.2. Validar que el archivo central cuente con condiciones de seguridad mínimas que garanticen la custodia del mismo.</t>
  </si>
  <si>
    <t>PDF Informe CONDICIONES DE SEGURIDAD EN EL ARCHIVO CENTRAL REGIONAL MAGDALENA 26/04/2021</t>
  </si>
  <si>
    <r>
      <t xml:space="preserve">Inspección, Vigilancia y Control
</t>
    </r>
    <r>
      <rPr>
        <sz val="11"/>
        <color rgb="FF0070C0"/>
        <rFont val="Calibri"/>
        <family val="2"/>
        <scheme val="minor"/>
      </rPr>
      <t>ABR No.  160</t>
    </r>
  </si>
  <si>
    <t>Afectación del servicio público  del bienestar familiar por otorgamiento de licencias de funcionamiento sin el cumplimiento del procedimiento y del  rigor técnico, administrativo, financiero y legal requeridos en beneficio de los funcionarios, contratistas y/o particulares.</t>
  </si>
  <si>
    <t>IV1+</t>
  </si>
  <si>
    <t>1. Realizar auditorías cruzadas internas entre los grupos de trabajo al interior de la dependencia.
2. Formular y desarrollar una campaña al interior de la dependencia, para promover acciones anticorrupción y fortalecer el desarrollo del proceso de IVC.
3.Realizar al menos cuatro (4) visitas para verificación del procedimiento de Licencias de Funcionamiento en Direcciones Regionales</t>
  </si>
  <si>
    <t xml:space="preserve">1.1  Planear en el primer semestre del año y desarrollar en el segundo semestre, una auditoría interna cruzada, entre los procedimientos de la Oficina de Aseguramiento de la Calidad.  </t>
  </si>
  <si>
    <t>1.1 Cronograma de planeación
1.2 Actas e informes de auditorías internas cruzadas.</t>
  </si>
  <si>
    <t xml:space="preserve">1. Profesional designado de la Oficina de Aseguramiento </t>
  </si>
  <si>
    <t xml:space="preserve"> Oficina de Aseguramiento </t>
  </si>
  <si>
    <t xml:space="preserve">2.1 Realizar sesiones de gestión del conocimiento al interior de la dependencia, con el fin de unificar criterios en la evaluación de requisitos. En caso de ser necesario se solicitará apoyo a Direcciones Misionales para ello. </t>
  </si>
  <si>
    <t>2.2 Actas de sesiones de gestión del conocimiento.</t>
  </si>
  <si>
    <t>2.1  Profesional designado de la Oficina de Aseguramiento</t>
  </si>
  <si>
    <t xml:space="preserve">3.1 Programar en el primer semestre y desarrollar mínimo cuatro (4) visitas en el segundo semestre a direcciones regionales del ICBF para revisar una muestra de las licencias de funcionamiento otorgadas por estas.  </t>
  </si>
  <si>
    <t>3.1 Actas de revisión y/o acompañamiento realizadas a las Direcciones Regionales.</t>
  </si>
  <si>
    <t>3.1 Profesional designado de la Oficina de Aseguramiento</t>
  </si>
  <si>
    <t>3.2 Programar en el primer semestre y Acompañar en el segundo semestre, a través del equipo interdisciplinario cuatro (4) procedimientos de otorgamiento o renovación de licencias de funcionamiento Regionales</t>
  </si>
  <si>
    <t>1.1 Cronograma de planeación
1.2 Actas de acompañamiento a las regionales</t>
  </si>
  <si>
    <t>3.2 Profesionales designados de la Oficina de Aseguramiento</t>
  </si>
  <si>
    <t xml:space="preserve">Acta 27/05/2021. GET Numeral 10 de las agenda </t>
  </si>
  <si>
    <t>Informe del  03/05/2021 CONDICIONES DE SEGURIDAD EN EL ARCHIVO CENTRAL  EN EL MARCO DE LA MATRIZ DE RIESGOS DE CALIDAD 2021</t>
  </si>
  <si>
    <r>
      <t xml:space="preserve">Inspección, Vigilancia y Control
</t>
    </r>
    <r>
      <rPr>
        <sz val="11"/>
        <color rgb="FF00B050"/>
        <rFont val="Calibri"/>
        <family val="2"/>
        <scheme val="minor"/>
      </rPr>
      <t>Ruta</t>
    </r>
  </si>
  <si>
    <t>1.1 Realizar en el primer semestre del año, revisión del procedimiento de licencia de funcionamiento inicial por parte de profesionales de las Regionales Bogotá y Cundinamarca</t>
  </si>
  <si>
    <t>1.1 Acta de revisión por parte de los enlaces regionales OAC Bogotá y Cundinamarca</t>
  </si>
  <si>
    <t>1.1 OAC: Padrinos de cada Regional
1.2 Regional: Enlaces Regionales OAC Bogotá y Cundinamarca</t>
  </si>
  <si>
    <t>Regional Bogotá</t>
  </si>
  <si>
    <t>Regional Cundinamarca</t>
  </si>
  <si>
    <t>1.2 Aplicar por lo menos una (1) vez en el segundo semestre, el instrumento de autoevaluación diseñado desde la Sede de la Dirección General, con el fin de validar la aplicación del procedimiento en una muestra de trámites de Licencias de Funcionamiento adelantado en cada Dirección Regional. La Oficina de Aseguramiento de la Calidad podrá  aleatoriamente seleccionar algunos expedientes de la muestra y cuando aplique, deberán gestionarse las acciones correctivas y/o oportunidades de mejora correspondientes, a través del aplicativo ISOLUCION.</t>
  </si>
  <si>
    <t>Monitoreo y Seguimiento a la Gestión</t>
  </si>
  <si>
    <t xml:space="preserve">Alteración en SIMEI de los datos reportados de la gestión institucional del ICBF. </t>
  </si>
  <si>
    <t>MS2+</t>
  </si>
  <si>
    <t>Fortalecer el Sistema Integral de Monitoreo y Evaluación Institucional  - SIMEI</t>
  </si>
  <si>
    <t>Identificar los permisos de usuarios asignados en la herramienta SIMEI.</t>
  </si>
  <si>
    <t>Correos electrónicos - RFC
Formato de requerimiento de cambios informáticos</t>
  </si>
  <si>
    <t>Profesional de la Subdirección de Monitoreo y Evaluación</t>
  </si>
  <si>
    <t xml:space="preserve">Excel usuarios SIMEI </t>
  </si>
  <si>
    <t>Realizar desarrollo y aplicar pruebas tecnicas y funcionales de las de las mejoras identificadas.</t>
  </si>
  <si>
    <t>Correo electrónico. 30/07/2021  Asunto  Pruebas funcionales SIMEI
Correo electrónico. 7/05/2021  Asunto  PRUEBAS SERVIDOR DE ALISTAMIENTO 
Correo electrónico. 30/06/2021  Asunto:Pruebas sitio de aceptación
Correo electrónico. 3/05/2021  Asunto:Ejecución  --  Solicitud de Cambio -- RFC_V1_8011_27330_SIMEI Implementar versión 2.0</t>
  </si>
  <si>
    <t>Solicitar la implementación de los RFC necesarios para los ajustes identificados.</t>
  </si>
  <si>
    <t>Correo electrónico 1/08/2021 Asunto: Aprobación -- Solicitud de Cambio -- RFC_EMERGENCIA_SIMEI_31971_VF1
Correo electrónico 1/08/2021 RE: VIABILIDAD -- TECNICA -SEGURIDAD -- RFC_EMERGENCIA_SIMEI_31971</t>
  </si>
  <si>
    <t xml:space="preserve">I Cuatrimestre </t>
  </si>
  <si>
    <t>2do Cuatrimestre</t>
  </si>
  <si>
    <t>ANTIOQUIA</t>
  </si>
  <si>
    <t xml:space="preserve">3er Cuatrimestre </t>
  </si>
  <si>
    <t>BOGOTÁ DC</t>
  </si>
  <si>
    <t>Cumplida(DT)</t>
  </si>
  <si>
    <t>VALLE DEL CAUCA</t>
  </si>
  <si>
    <t>CUNDINAMARCA</t>
  </si>
  <si>
    <t xml:space="preserve">En avance </t>
  </si>
  <si>
    <t>BOYACÁ</t>
  </si>
  <si>
    <t xml:space="preserve">Sin Avance </t>
  </si>
  <si>
    <t>SANTANDER</t>
  </si>
  <si>
    <t xml:space="preserve">Vencida </t>
  </si>
  <si>
    <t>TOLIMA</t>
  </si>
  <si>
    <t>BOLÍVAR</t>
  </si>
  <si>
    <t xml:space="preserve">Si </t>
  </si>
  <si>
    <t>CÓRDOBA</t>
  </si>
  <si>
    <t xml:space="preserve">No </t>
  </si>
  <si>
    <t>MAGDALENA</t>
  </si>
  <si>
    <t>NARIÑO</t>
  </si>
  <si>
    <t>ATLÁNTICO</t>
  </si>
  <si>
    <t>CALDAS</t>
  </si>
  <si>
    <t>CAUCA</t>
  </si>
  <si>
    <t>LA GUAJIRA</t>
  </si>
  <si>
    <t>NORTE DE SANTANDER</t>
  </si>
  <si>
    <t>CESAR</t>
  </si>
  <si>
    <t>CHOCÓ</t>
  </si>
  <si>
    <t>HUILA</t>
  </si>
  <si>
    <t>RISARALDA</t>
  </si>
  <si>
    <t>CAQUETÁ</t>
  </si>
  <si>
    <t>SUCRE</t>
  </si>
  <si>
    <t>PUTUMAYO</t>
  </si>
  <si>
    <t>QUINDIO</t>
  </si>
  <si>
    <t>ARAUCA</t>
  </si>
  <si>
    <t>CASANARE</t>
  </si>
  <si>
    <t>SAN ANDRÉS</t>
  </si>
  <si>
    <t>AMAZONAS</t>
  </si>
  <si>
    <t>GUAINÍA</t>
  </si>
  <si>
    <t>GUAVIARE</t>
  </si>
  <si>
    <t>VAUPÉS</t>
  </si>
  <si>
    <t>VICHADA</t>
  </si>
  <si>
    <t>Se observó publicación del informe del seguimiento del tercer cuatrimestre 2020 publicado en la sección de transparencia de la pagina web de la Entidad 
Evidencias:
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
link: https://www.icbf.gov.co/planeacion/plan-anticorrupcion-y-atencion-al-ciudadano</t>
  </si>
  <si>
    <t>14/09/2021 (CORTE 31 AGOSTO 2021)</t>
  </si>
  <si>
    <t>Actividad que se reportará en septiembre 2021.</t>
  </si>
  <si>
    <t>SEGUIMIENTO 31 DE AGOSTO DE 2021
(Oficina de Control Interno)</t>
  </si>
  <si>
    <r>
      <t xml:space="preserve">Para el II Cuatrimestre del 2021 para el componente 2: “Racionalización de Tramites”,  para la automatización parcial de los tramites extraprocesales de "Proceso ejecutivo de alimentos a través de Defensor de Familia" y "Garantía del derecho de alimentos, visitas y custodia", está considerada dentro del proyecto “Centro de Atención Virtual – Mi CAV”, Se evidencio la realización de reuniones semanales de seguimiento para el diseño e implementación del Proyecto.  A agosto 31 de 2020 se cuenta con el documento de requerimientos técnicos Mi CAV; elaboración de los casos de uso.
Teniendo en cuenta el cronograma presentado por la DIT, en reunión de seguimiento del día 19 de agosto, donde se indica que las pruebas piloto están previstas para realizarse en el mes de enero de 2022 y de acuerdo con los imprevistos que pueden presentarse para la finalización del proyecto, el Coordinación del Grupo de Autoridades Administrativas de la Dirección de Protección, solicito  modificación de la fecha de terminación definida en el PAAC -Componente 2 “racionalización de trámites” (15 de diciembre de 2021), ampliarla para el mes de septiembre de 2022; dicha solicitud debe ser presentada para aprobación en el  Comité de Gestión y Desempeño.
</t>
    </r>
    <r>
      <rPr>
        <b/>
        <sz val="12"/>
        <rFont val="Calibri"/>
        <family val="2"/>
        <scheme val="minor"/>
      </rPr>
      <t xml:space="preserve">Evidencias: </t>
    </r>
    <r>
      <rPr>
        <sz val="12"/>
        <rFont val="Calibri"/>
        <family val="2"/>
        <scheme val="minor"/>
      </rPr>
      <t xml:space="preserve">
*Grabaciones de reuniones del 05, 12, 19 y 26 de mayo de 2021; del 02 y 24 de junio de 2021; del 15 y 22 de julio de 2021.  Se recomienda documentar las mencionadas reuniones (Acta o informe) que facilite el control y el seguimiento de los compromisos y acciones planteadas.
* Documento “ ESPECIFICACIÓN DE REQUERIMIENTOS DE SOFTWARE –ERS- Centro de Atención Virtual MI CAV-  App/Web.
*Casos de Uso CU-01; CU-02; CU-03; CU-04; CU-05; CU-09; CU-13; CU-31; CU-34; CU-40 y CU-42
* Cronograma Diseño e implementación del Mi CAV (Centro de Atención Virtual)
* Documentos con las Especificación de Requerimientos de Software – ERS del Sistema de información “Centro de Atención Virtual – Mi CAV“
* Correo electrónico del 30 de agosto de 2021 - solicitud análisis modificación fecha de terminación definida en el PAAC por parte de la SMO
* Correo electrónico del 31 de agosto de 2021- Respuesta Grupo Autoridades Administrativas- solicitando ampliar el plazo de terminación a septiembre de 2022.
</t>
    </r>
    <r>
      <rPr>
        <b/>
        <sz val="12"/>
        <rFont val="Calibri"/>
        <family val="2"/>
        <scheme val="minor"/>
      </rPr>
      <t xml:space="preserve">
Ruta de evidencias:  meses mayo; junio, Julio y agosto
</t>
    </r>
    <r>
      <rPr>
        <b/>
        <sz val="12"/>
        <color rgb="FF0070C0"/>
        <rFont val="Calibri"/>
        <family val="2"/>
        <scheme val="minor"/>
      </rPr>
      <t xml:space="preserve">https://icbfgob.sharepoint.com/sites/MICROSITIOPLANANTICORRUPCINYDEATENCINALCIUDADANO2021/Documentos%20compartidos/Forms/AllItems.aspx?viewid=848cd329%2D4628%2D438a%2Db7b1%2D175890936859&amp;id=%2Fsites%2FMICROSITIOPLANANTICORRUPCINYDEATENCINALCIUDADANO2021%2FDocumentos%20compartidos%2FCOMPONENTE%202%2D%20RACIONALIZACI%C3%93N%20DE%20TR%C3%81MITES%2FGARANTIA%20DEL%20DERECHO%20DE%20ALIMENTOS%20VISITAS%20Y%20CUSTODIA%2FAGOSTO
</t>
    </r>
    <r>
      <rPr>
        <b/>
        <u/>
        <sz val="12"/>
        <color rgb="FF0070C0"/>
        <rFont val="Calibri"/>
        <family val="2"/>
        <scheme val="minor"/>
      </rPr>
      <t xml:space="preserve">
</t>
    </r>
  </si>
  <si>
    <r>
      <t xml:space="preserve">Para el II Cuatrimestre del 2021 para el componente 2: “Racionalización de Tramites”,  para la automatización parcial de los tramites extraprocesales de "Proceso ejecutivo de alimentos a través de Defensor de Familia" y "Garantía del derecho de alimentos, visitas y custodia", está considerada dentro del proyecto “Centro de Atención Virtual – Mi CAV”, Se evidencio la realización de reuniones semanales de seguimiento para el diseño e implementación del Proyecto.  A agosto 31 de 2020 se cuenta con el documento de requerimientos técnicos Mi CAV; elaboración de los casos de uso.
Teniendo en cuenta el cronograma presentado por la DIT, en reunión de seguimiento del día 19 de agosto, donde se indica que las pruebas piloto están previstas para realizarse en el mes de enero de 2022 y de acuerdo con los imprevistos que pueden presentarse para la finalización del proyecto, el Coordinación del Grupo de Autoridades Administrativas de la Dirección de Protección, solicito  modificación de la fecha de terminación definida en el PAAC -Componente 2 “racionalización de trámites” (15 de diciembre de 2021), ampliarla para el mes de septiembre de 2022; dicha solicitud debe ser presentada para aprobación en el  Comité de Gestión y Desempeño.
</t>
    </r>
    <r>
      <rPr>
        <b/>
        <sz val="12"/>
        <rFont val="Calibri"/>
        <family val="2"/>
        <scheme val="minor"/>
      </rPr>
      <t xml:space="preserve">Evidencias: </t>
    </r>
    <r>
      <rPr>
        <sz val="12"/>
        <rFont val="Calibri"/>
        <family val="2"/>
        <scheme val="minor"/>
      </rPr>
      <t xml:space="preserve">
*Grabaciones de reuniones del 05, 12, 19 y 26 de mayo de 2021; del 02 y 24 de junio de 2021; del 15 y 22 de julio de 2021.  Se recomienda documentar las mencionadas reuniones (Acta o informe) que facilite el control y el seguimiento de los compromisos y acciones planteadas.
* Documento “ ESPECIFICACIÓN DE REQUERIMIENTOS DE SOFTWARE –ERS- Centro de Atención Virtual MI CAV-  App/Web.
*Casos de Uso CU-01; CU-02; CU-03; CU-04; CU-05; CU-09; CU-13; CU-31; CU-34; CU-40 y CU-42
* Cronograma Diseño e implementación del Mi CAV (Centro de Atención Virtual)
* Documentos con las Especificación de Requerimientos de Software – ERS del Sistema de información “Centro de Atención Virtual – Mi CAV“
* Correo electrónico del 30 de agosto de 2021 - solicitud análisis modificación fecha de terminación definida en el PAAC por parte de la SMO
* Correo electrónico del 31 de agosto de 2021- Respuesta Grupo Autoridades Administrativas- solicitando ampliar el plazo de terminación a septiembre de 2022.
</t>
    </r>
    <r>
      <rPr>
        <b/>
        <sz val="12"/>
        <rFont val="Calibri"/>
        <family val="2"/>
        <scheme val="minor"/>
      </rPr>
      <t xml:space="preserve">
Ruta de evidencias:  meses mayo; junio, Julio y agosto
</t>
    </r>
    <r>
      <rPr>
        <b/>
        <sz val="12"/>
        <color rgb="FF0070C0"/>
        <rFont val="Calibri"/>
        <family val="2"/>
        <scheme val="minor"/>
      </rPr>
      <t>https://icbfgob.sharepoint.com/sites/MICROSITIOPLANANTICORRUPCINYDEATENCINALCIUDADANO2021/Documentos%20compartidos/Forms/AllItems.aspx?viewid=848cd329%2D4628%2D438a%2Db7b1%2D175890936859&amp;id=%2Fsites%2FMICROSITIOPLANANTICORRUPCINYDEATENCINALCIUDADANO2021%2FDocumentos%20compartidos%2FCOMPONENTE%202%2D%20RACIONALIZACI%C3%93N%20DE%20TR%C3%81MITES%2FGARANTIA%20DEL%20DERECHO%20DE%20ALIMENTOS%20VISITAS%20Y%20CUSTODIA%2FAGOSTO</t>
    </r>
    <r>
      <rPr>
        <sz val="12"/>
        <rFont val="Calibri"/>
        <family val="2"/>
        <scheme val="minor"/>
      </rPr>
      <t xml:space="preserve">
</t>
    </r>
  </si>
  <si>
    <r>
      <t xml:space="preserve">Para el II Cuatrimestre del 2021 para el componente 2: “Racionalización de Tramites”, para la automatización de la OPA Busque de Orígenes, fue designada por parte de la DIT, la ingeniera encargada de realizar el desarrollo definida, se evidenció a primera mesa de trabajo con la participación de la Dirección de Protección, la DIT y la Subdirección de Mejoramiento Organizacional, en la cual se explicó por parte de la Subdirección de Adopciones, cómo funciona este tipo de tramites hacia los ciudadanos y se dio a conocer las especificaciones de las necesidades que se deben tener en cuenta en el proceso de desarrollo.
Teniendo en cuenta que la priorización del desarrollo fue realizada por parte de la DIT, para el segundo semestre de 2021, La Subdirección de Adopciones solicita modificación de la fecha de terminación definida en el PAAC - Componente 2 “racionalización de trámites” (15 de diciembre de 2021), para el mes de septiembre de 2022; dicha solicitud debe ser presentada para aprobación en el Comité de Gestión y Desempeño.
</t>
    </r>
    <r>
      <rPr>
        <b/>
        <sz val="12"/>
        <rFont val="Calibri"/>
        <family val="2"/>
        <scheme val="minor"/>
      </rPr>
      <t xml:space="preserve">
Evidencias: 
</t>
    </r>
    <r>
      <rPr>
        <sz val="12"/>
        <rFont val="Calibri"/>
        <family val="2"/>
        <scheme val="minor"/>
      </rPr>
      <t xml:space="preserve">*Correo electrónico del 14 de septiembre del 2020, remitiendo la solicitud para “PRIORIZAR el desarrollo tecnológico del FORMULARIO UNICO DE SOLICITUD DEL TRÁMITE DE BUIÚSQUEDA DE ORIGENES dentro de la plataforma AdA.”
* Correo electrónico del 27 de mayo de 2021, indicando que el trámite  del desarrollo tecnológico del formulario Único de Solicitud del trámite de Búsqueda de Orígenes dentro de la plataforma AdA ya tiene asignado un número de FEATURE 38290.
* Correo del 27 de mayo de 2021 - indicando los avances del desarrollo técnico del Formulario Único de Solicitud del trámite de Búsqueda de Orígenes dentro de la plataforma AdA.
*Grabaciones de reunión de avance de la automatización parcial de la OPA BUSQUEDA DE ORIGENES del 24/08/2021.   Se recomienda documentar las mencionadas reuniones (Acta o informe) que facilite el control y el seguimiento de los compromisos y acciones planteadas.
* Correo electrónico del 24 de agosto de 2021 remite el enlace del Formulario de Solicitud de Búsqueda de Orígenes a la Ingeniera encargada del desarrollo del proceso.
* Correo Electrónico del 27/08/2021 de la Ingeniera de la DIT indicando cuales especificaciones se pueden desarrollar en el proceso.
*Correo electrónico del 30/08/2021- solicitud por parte de la Subdirección de adopciones de ampliar el plazo de terminación a septiembre de 2022.
</t>
    </r>
    <r>
      <rPr>
        <b/>
        <sz val="12"/>
        <rFont val="Calibri"/>
        <family val="2"/>
        <scheme val="minor"/>
      </rPr>
      <t xml:space="preserve">Ruta de evidencias:  </t>
    </r>
    <r>
      <rPr>
        <sz val="12"/>
        <rFont val="Calibri"/>
        <family val="2"/>
        <scheme val="minor"/>
      </rPr>
      <t xml:space="preserve">
</t>
    </r>
    <r>
      <rPr>
        <b/>
        <sz val="12"/>
        <color rgb="FF0070C0"/>
        <rFont val="Calibri"/>
        <family val="2"/>
        <scheme val="minor"/>
      </rPr>
      <t xml:space="preserve">https://icbfgob.sharepoint.com/sites/MICROSITIOPLANANTICORRUPCINYDEATENCINALCIUDADANO2021/Documentos%20compartidos/Forms/AllItems.aspx?viewid=848cd329%2D4628%2D438a%2Db7b1%2D175890936859&amp;id=%2Fsites%2FMICROSITIOPLANANTICORRUPCINYDEATENCINALCIUDADANO2021%2FDocumentos%20compartidos%2FCOMPONENTE%202%2D%20RACIONALIZACI%C3%93N%20DE%20TR%C3%81MITES%2FOPA%20FAMILIA%20BIOLOGICA%2FAGOSTO
</t>
    </r>
  </si>
  <si>
    <r>
      <rPr>
        <sz val="11"/>
        <rFont val="Calibri"/>
        <family val="2"/>
        <scheme val="minor"/>
      </rPr>
      <t>Listado de Asistencia de participación en el Comité Técnico Consultivo</t>
    </r>
    <r>
      <rPr>
        <sz val="11"/>
        <color rgb="FFFF0000"/>
        <rFont val="Calibri"/>
        <family val="2"/>
        <scheme val="minor"/>
      </rPr>
      <t>.</t>
    </r>
  </si>
  <si>
    <t>Correo electrónico 9/08/2021 . Asunto: Socialización Direcciones Regionales _Información clasificada 
Acta de reunión 7/08/2021. Objetivo: GET -Agostgo  relación con el Ciudadano. 5. Matriz de Riesgo RC1+_socializacion índice de información clasificada y reservada. Dirigido a coordinadores y enlaces de relación con el ciudadano de CZ.  Se socializan y adjuntan Indice de información reservada y clasificada, Activos de información, Esquema de publicación.
Acta No. 34 de 27 de agosto 2021 GET Oficina Relación con el Ciudadano.
Correo del 05 de mayo.  Información Clasificada y Reservada
Nota:
 Se recomienda a la Regional  tener en cuenta la responsabilidad de socializar el tema de información clasificada reservada especificamente a los  referentes de servicio y atención de los Centros Zonales</t>
  </si>
  <si>
    <t xml:space="preserve">Acta 3 de junio 20021. Objetivo: Realizar: reunión para brindar asistencia técnica sobre el  Cumplimiento De Los Requisitos Y Pasos De La Etapa Administrativa Para Determinar Si La Familia Es  Idónea  O  No  Para  Adoptar…...CZ del Rio 
Acta 24 de marzo de 2021 CZ Santa Marca 1 y 2 Ciénaga 
</t>
  </si>
  <si>
    <r>
      <t>Periodicidad Semestral. 
Se evidenció el Formato de declaración Proactividad de Declaración de Bienes y Rentas y Registro de_Conflicto_Intereses de tres coaboradores.</t>
    </r>
    <r>
      <rPr>
        <i/>
        <sz val="11"/>
        <rFont val="Calibri"/>
        <family val="2"/>
        <scheme val="minor"/>
      </rPr>
      <t xml:space="preserve">
</t>
    </r>
  </si>
  <si>
    <t xml:space="preserve">Acta Comité N° 2 del 22 de abril de 2021 . Objetivo: Cómite de seguimiento a la oportuna …
</t>
  </si>
  <si>
    <t xml:space="preserve">Archivo Exce seguimiento a novedades  reportadas por la interventoria de los meses de febrero -julio 2021 . 
Se recomienda identificar y diferenciar los registros  llamadosen la columna H REGISTRO O EVIDENCIA 
"1.Matriz de seguimiento a novedades  e 
 2 informe semestral de gestión de cierre de novedades. 
</t>
  </si>
  <si>
    <t xml:space="preserve">Correo electrónico 4/06/2021Informe de ejecución del mes de mayo Fundación 
Correo electrónico 6/08/2021Informe de ejecución del mes de Julio  Fundación Betshalom
Correo electrónico 8/09/2021. Asunto: Formato reporte  aliado  mes de agosto 
Correo electrónico. 29/06/2021 Formato Reportes aliados del mes  de mayo.
Correo 13 de agosto 2021. Formato forms 
</t>
  </si>
  <si>
    <t xml:space="preserve">Correo electrónico 9/08/2021  Asunto: RE: Seguimiento a los Riesgos de Corrupción y de Calidad - Controles - Julio 2021 - DFC
Correo electrónico 8/07/2021  Asunto: RE: Seguimiento a los Riesgos de Corrupción y de Calidad - Controles - Julio 2021 - DFC.
Se realizaron espacios de socialización a operadores y enlaces de la Citaciòn a espacio de AT y la presentaciòn utilizada modalidad Territorios Étnicos con Bienestar, en los cuales se presento lo relacionado con los AAVN Alimentos de Alto Valor Nutricional. 19/08/2021.
Asistencia técnica 26/08/2021 Reporte de información Inducción a instrumentos y herramientas de información modalidad TEB
</t>
  </si>
  <si>
    <t xml:space="preserve">No se realiza el reporte a las regionales dado a que aun no inicia la operación de la modalidad,
No aplica para el cuatrimestre </t>
  </si>
  <si>
    <t>1.2 Formato de autoevaluación diligenciado. Cuando presenten no conformidades formular acciones correctivas y/o preventivas en ISOLUCION y presentar avances de gestión</t>
  </si>
  <si>
    <r>
      <t xml:space="preserve">Correo electróníco :Asunto: SOCIALIZACIÓN  DIRECCIONES REGIONALES -  INDICE DE INFORMACIÓN CLASIFICADA 31/03/2021. divulgación de los siguientes documentos de la caja de herramientras:
1.	INSTRUM GEST  INFOR - INDICE INFO CLASIF_20210326 – Presentación PPT, para apoyar la socialización
2.	Registro de Activos de Información 2020 – Archivo Excel
3.	Indice_de_informacion_clasificada_y_reservada_2020 – Archivo Excel
4.	Esquema de Publicación de Información 2020 – Archivo Excel
5.	Resolución No. 6869 del 23 de diciembre de 2020 – Acto administrativo de adopción de instrumentos
6.	Presentacion_riesgos_RC_2021_ajustada – Presentación informativa del tratamiento de riesgos de corrupción en la Entidad
Listado de asistencia del 7/1/21 y 7/6/21 Socialización Centro de contacto. Instrumentos de gestión inforemación pública 
Listado de asistencia 6/24/21.  Centro de contacto. Instrumentos de gestión información  pública 
Listado de asistgencia 5/7/2021   Centro de contacto. Instrumentos de gestión información  pública.
</t>
    </r>
    <r>
      <rPr>
        <b/>
        <sz val="11"/>
        <rFont val="Calibri"/>
        <family val="2"/>
        <scheme val="minor"/>
      </rPr>
      <t xml:space="preserve">
Nota</t>
    </r>
    <r>
      <rPr>
        <sz val="11"/>
        <rFont val="Calibri"/>
        <family val="2"/>
        <scheme val="minor"/>
      </rPr>
      <t xml:space="preserve">: No se evidencio la socialización del resultado al monitoreo a la gestión de denuncias  
</t>
    </r>
  </si>
  <si>
    <r>
      <t xml:space="preserve">Acta N° 18 del 07de Mayode 2021. Regional Cundinamarca. Objetivo Brindar   orientación,   asistencia   técnica   y   emitir   recomendacionestécnico-jurídicas a …
Captura de pantalla breunión teams  "Comité tecnico consultivo" Regional Meta 
Captura de pantalla reunión teams "Comite PARD Regional Mes Mayo.Regional Sucre"
Captura de pantalla reunión teams "Guaviare. Reporte avance estrategias  unificadas Dirección de protección. Mar"
Acta N° 24 del 24de mayode 2021. egional Cundinamarca. Objetivo Brindar   orientación,   asistencia   técnica   y   emitir   recomendacionestécnico-jurídicas a …
Acta N° 9 del 28demayo de 2021.Centro Zonal Carlos Lleras Restrepo. Objetivo:Revisar procesos de "Altas Permanencias” reportadas....
Captua de pantalla reunión  teams "Niño John Alex Gaitan Gaitan ... Regional Guanía
Listado de asistencia 27/05/2021"Reunión articulación Implenentación  hogar de paso 
Listado de asistencia Cómite consultivo Regional . Mayo 19 de 2021. Regional Cesar 
Listado de asistenncia 21/05/2021. Regional Cesar
Captura de pantalla teams "Revisión proceso de PARD 
FORMATO INFORME DE COMISIÓN O DESPLAZAMIENTO. 16, 17 y 18de juniode 2021-Monteria Cordoba 
Listado de asistencia Comitë técnico consultivo. 02/06/2021 Sede ICBF Regional Valle del Cauca 
Captura de pantalla reunión teams, Comité tecnico PARD Regional -Amazonas 
Captura de pantalla Comité Regional  Atlantico, Bogotá y Cordoba
</t>
    </r>
    <r>
      <rPr>
        <b/>
        <sz val="11"/>
        <rFont val="Calibri"/>
        <family val="2"/>
        <scheme val="minor"/>
      </rPr>
      <t xml:space="preserve">
Nota:</t>
    </r>
    <r>
      <rPr>
        <sz val="11"/>
        <rFont val="Calibri"/>
        <family val="2"/>
        <scheme val="minor"/>
      </rPr>
      <t xml:space="preserve"> No es posible determinar el acompañamiento al desarrollo del   Comité Técnico Consultivo de los niveles Regional y Zonal en los casos que presentan como evidencia captura de pantalla en teams de la reunión como tampoco se puede identificar el acompañamiento en los casos que se presentan listados de asistencia sin identificación del tema tratado en la reunión  por lo que se sugiere mejorar la calidad de las evidencias presentadas.</t>
    </r>
  </si>
  <si>
    <r>
      <t xml:space="preserve">Periodicidad Semestral. 
Verificando la Acción para abordar Riesgos No. 244 en Isolución se observó para este cuatrimestre evidencias al 18/may./2021, relacionadas   con:
Evidencias aportadas: 
</t>
    </r>
    <r>
      <rPr>
        <b/>
        <sz val="11"/>
        <rFont val="Calibri"/>
        <family val="2"/>
        <scheme val="minor"/>
      </rPr>
      <t>1).</t>
    </r>
    <r>
      <rPr>
        <sz val="11"/>
        <rFont val="Calibri"/>
        <family val="2"/>
        <scheme val="minor"/>
      </rPr>
      <t xml:space="preserve"> Correo lectroncio del 29/03/2021,  por medio del cual se recuerda el recordamos cargue de la Declaración de Bienes y Rentas en el SIGEP.
</t>
    </r>
    <r>
      <rPr>
        <b/>
        <sz val="11"/>
        <rFont val="Calibri"/>
        <family val="2"/>
        <scheme val="minor"/>
      </rPr>
      <t>2).</t>
    </r>
    <r>
      <rPr>
        <sz val="11"/>
        <rFont val="Calibri"/>
        <family val="2"/>
        <scheme val="minor"/>
      </rPr>
      <t xml:space="preserve"> Correo Electrónico del 03/05/2021, por medio del cual se remité la información para el cargue de la Declaración de Bienes y Rentas, con el fin de realizar esta actividad antes del 31 de mayo.
</t>
    </r>
  </si>
  <si>
    <r>
      <t xml:space="preserve">Periodicidad Semestral. 
Verificando la Acción para abordar Riesgos No. 244 en Isolución se observó para este cuatrimestre evidencias al 19/jul./2021, relacionadas   con:
Evidencias aportadas: 
</t>
    </r>
    <r>
      <rPr>
        <b/>
        <sz val="11"/>
        <rFont val="Calibri"/>
        <family val="2"/>
        <scheme val="minor"/>
      </rPr>
      <t>1).</t>
    </r>
    <r>
      <rPr>
        <sz val="11"/>
        <rFont val="Calibri"/>
        <family val="2"/>
        <scheme val="minor"/>
      </rPr>
      <t xml:space="preserve"> Correo electrónico del 19/07/2021,  por medio del cual se invita a los  colaboradores que realizan actividades de Gestión jurídica relacionadas con la política de transparencia a ingresar a la página del ICBF del código de integridad y transparencia para los fines pertinentes, https://www.icbf.gov.co/transparencia/planeacion/codigo-integridad
</t>
    </r>
  </si>
  <si>
    <t>Periodicidad Semestral. 
Se evidenció el Formato de declaración Proactividad de Declaración de Bienes y Rentas y Registro de_Conflicto_Intereses de cuatro coaboradores.</t>
  </si>
  <si>
    <t xml:space="preserve">Periodicidad Semestral. 
Se encontró el registro correspondiente en la rura Fileserver de fecha 12/08/2021. 
</t>
  </si>
  <si>
    <t xml:space="preserve">Periodicidad Semestral. 
No aplica para este cuatrimestre, teniendo en cuenta que la actividad tiene una periodicidad semestral.
</t>
  </si>
  <si>
    <r>
      <t xml:space="preserve">Periodicidad Trimestral. 
De la verificación de la  Acción para abordar Riesgos No. 148,  se evidenciaron actividades adelantadas en los meses de mayo, junio, julio y agosto del 2021.
Evidencias aportadas: 
</t>
    </r>
    <r>
      <rPr>
        <b/>
        <sz val="11"/>
        <rFont val="Calibri"/>
        <family val="2"/>
        <scheme val="minor"/>
      </rPr>
      <t xml:space="preserve">1). </t>
    </r>
    <r>
      <rPr>
        <sz val="11"/>
        <rFont val="Calibri"/>
        <family val="2"/>
        <scheme val="minor"/>
      </rPr>
      <t>Capacitacones secop &lt;ii e indicador liquidaciones.</t>
    </r>
    <r>
      <rPr>
        <b/>
        <sz val="11"/>
        <rFont val="Calibri"/>
        <family val="2"/>
        <scheme val="minor"/>
      </rPr>
      <t xml:space="preserve">
2). </t>
    </r>
    <r>
      <rPr>
        <sz val="11"/>
        <rFont val="Calibri"/>
        <family val="2"/>
        <scheme val="minor"/>
      </rPr>
      <t xml:space="preserve">Capacitación en Acompañamiento jurídico en el marco del seguimiento de la ejecución del servicio de la Dirección de Primera Infancia y Función de Supervisión ICBF , se anexanentre otrso documentos, la lista de asistencia y Memorias  de la capacitación en PowerPoint, etc.
</t>
    </r>
    <r>
      <rPr>
        <b/>
        <sz val="11"/>
        <rFont val="Calibri"/>
        <family val="2"/>
        <scheme val="minor"/>
      </rPr>
      <t xml:space="preserve">3). </t>
    </r>
    <r>
      <rPr>
        <sz val="11"/>
        <rFont val="Calibri"/>
        <family val="2"/>
        <scheme val="minor"/>
      </rPr>
      <t xml:space="preserve">Capacitación Guía general para el ejercicio de supervisión e interventoría de contrato y convenios suscritos por ICBF del 14/05/2021, se anexa lista de asistencia.
</t>
    </r>
    <r>
      <rPr>
        <b/>
        <sz val="11"/>
        <rFont val="Calibri"/>
        <family val="2"/>
        <scheme val="minor"/>
      </rPr>
      <t>4).</t>
    </r>
    <r>
      <rPr>
        <sz val="11"/>
        <rFont val="Calibri"/>
        <family val="2"/>
        <scheme val="minor"/>
      </rPr>
      <t xml:space="preserve"> Capacitación manejo del aplicativo SIGEP del 10/05/2021.
</t>
    </r>
    <r>
      <rPr>
        <b/>
        <sz val="11"/>
        <rFont val="Calibri"/>
        <family val="2"/>
        <scheme val="minor"/>
      </rPr>
      <t xml:space="preserve">5). </t>
    </r>
    <r>
      <rPr>
        <sz val="11"/>
        <rFont val="Calibri"/>
        <family val="2"/>
        <scheme val="minor"/>
      </rPr>
      <t xml:space="preserve">CapacitaciónlLa responsabilidad del supervisor frente al seguimiento financiero, administrativo y jurídico del contrato estatal con énfasis en la atención de las obligaciones asociados a las prestaciones sociales del 18/05/2021.
</t>
    </r>
    <r>
      <rPr>
        <b/>
        <sz val="11"/>
        <rFont val="Calibri"/>
        <family val="2"/>
        <scheme val="minor"/>
      </rPr>
      <t xml:space="preserve">6). </t>
    </r>
    <r>
      <rPr>
        <sz val="11"/>
        <rFont val="Calibri"/>
        <family val="2"/>
        <scheme val="minor"/>
      </rPr>
      <t xml:space="preserve">Capacitación  PROCESO DE MÍNIMA CUANTÍAdel 26/05/2021.
</t>
    </r>
    <r>
      <rPr>
        <b/>
        <sz val="11"/>
        <rFont val="Calibri"/>
        <family val="2"/>
        <scheme val="minor"/>
      </rPr>
      <t>7)</t>
    </r>
    <r>
      <rPr>
        <sz val="11"/>
        <rFont val="Calibri"/>
        <family val="2"/>
        <scheme val="minor"/>
      </rPr>
      <t xml:space="preserve"> Capacitación sitas de chequeo, tienda virtual,contrato realidad, supervisión, etc.
</t>
    </r>
    <r>
      <rPr>
        <b/>
        <sz val="11"/>
        <rFont val="Calibri"/>
        <family val="2"/>
        <scheme val="minor"/>
      </rPr>
      <t xml:space="preserve">8) </t>
    </r>
    <r>
      <rPr>
        <sz val="11"/>
        <rFont val="Calibri"/>
        <family val="2"/>
        <scheme val="minor"/>
      </rPr>
      <t>Sitco, convenios y contratos Sucre, reclamaciones laborales, contratos estatal, etc.</t>
    </r>
  </si>
  <si>
    <r>
      <t xml:space="preserve">Periodicidad Mensual. 
De la verificación de la  Acción para abordar Riesgos No. 148,  se evidenciaron actividades adelantadas en los meses de mayo, junio, julio y agosto del 2021. 
Evidencias aportadas: 
</t>
    </r>
    <r>
      <rPr>
        <b/>
        <sz val="11"/>
        <rFont val="Calibri"/>
        <family val="2"/>
        <scheme val="minor"/>
      </rPr>
      <t xml:space="preserve">1). MAYO: </t>
    </r>
    <r>
      <rPr>
        <sz val="11"/>
        <rFont val="Calibri"/>
        <family val="2"/>
        <scheme val="minor"/>
      </rPr>
      <t xml:space="preserve">Veintidos (22) correos electrónicos relacionados conAtender las inquietudes de la gestión contractual a través del correo consultasregionales@icbf.gov.co, entre otros temas como, interrogantes que tiene la Dirección Regional Caquetá en temas de Proceso Administrativo Sancionatorio, inventario de contrapartida  en las EAS, facultad para expedir: Certificado de Inspección, Vigilancia y Control a una fundacion, etc.
</t>
    </r>
    <r>
      <rPr>
        <b/>
        <sz val="11"/>
        <rFont val="Calibri"/>
        <family val="2"/>
        <scheme val="minor"/>
      </rPr>
      <t xml:space="preserve">2).JUNIO: </t>
    </r>
    <r>
      <rPr>
        <sz val="11"/>
        <rFont val="Calibri"/>
        <family val="2"/>
        <scheme val="minor"/>
      </rPr>
      <t xml:space="preserve">Treinta y tres (33) correos electrónicos relacionados conAtender las inquietudes de la gestión contractual a través del correo consultasregionales@icbf.gov.co, entre otros temas como, liquidación ordenes de compra, contrato de arrendamiento, etc.
</t>
    </r>
    <r>
      <rPr>
        <b/>
        <sz val="11"/>
        <rFont val="Calibri"/>
        <family val="2"/>
        <scheme val="minor"/>
      </rPr>
      <t xml:space="preserve">3). JULIO: </t>
    </r>
    <r>
      <rPr>
        <sz val="11"/>
        <rFont val="Calibri"/>
        <family val="2"/>
        <scheme val="minor"/>
      </rPr>
      <t xml:space="preserve">Treinta y cuatro (34) correos electrónicos relacionados con Atender las inquietudes de la gestión contractual a través del correo consultasregionales@icbf.gov.co, entre otros temas como,procedimiento, minima cuantia, orientación cuentas bancarias, etc.
</t>
    </r>
    <r>
      <rPr>
        <b/>
        <sz val="11"/>
        <rFont val="Calibri"/>
        <family val="2"/>
        <scheme val="minor"/>
      </rPr>
      <t xml:space="preserve">4). AGOSTO: </t>
    </r>
    <r>
      <rPr>
        <sz val="11"/>
        <rFont val="Calibri"/>
        <family val="2"/>
        <scheme val="minor"/>
      </rPr>
      <t>Treinta y cinco (35) correos electrónicos relacionados con Atender las inquietudes de la gestión contractual a través del correo consultasregionales@icbf.gov.co, entre otros temas como, obligaciones contrato de comodato, contratos de donación sin legalizar, etc.</t>
    </r>
  </si>
  <si>
    <r>
      <t xml:space="preserve">Periodicidad Trimestral.
No se evidenciaron evidencias relacionadas con "correos electrónicos" a través del correo consultasregionales@icbf.gov.co., para el segundo trimestre de acuerdo a la periodicidad señalada en la matriz de seguimiento. 
</t>
    </r>
    <r>
      <rPr>
        <i/>
        <sz val="11"/>
        <rFont val="Calibri"/>
        <family val="2"/>
        <scheme val="minor"/>
      </rPr>
      <t xml:space="preserve">
</t>
    </r>
  </si>
  <si>
    <r>
      <t xml:space="preserve">Periodicidad Trimestral.
Verificando la ruta del sharepoint, en relación con </t>
    </r>
    <r>
      <rPr>
        <i/>
        <sz val="11"/>
        <rFont val="Calibri"/>
        <family val="2"/>
        <scheme val="minor"/>
      </rPr>
      <t xml:space="preserve">"Presentar las inquietudes de la gestión contractual a través del correo consultasregionales@icbf.gov.co.", </t>
    </r>
    <r>
      <rPr>
        <sz val="11"/>
        <rFont val="Calibri"/>
        <family val="2"/>
        <scheme val="minor"/>
      </rPr>
      <t xml:space="preserve">se evidenció:
</t>
    </r>
    <r>
      <rPr>
        <b/>
        <sz val="11"/>
        <rFont val="Calibri"/>
        <family val="2"/>
        <scheme val="minor"/>
      </rPr>
      <t>1)</t>
    </r>
    <r>
      <rPr>
        <sz val="11"/>
        <rFont val="Calibri"/>
        <family val="2"/>
        <scheme val="minor"/>
      </rPr>
      <t>.</t>
    </r>
    <r>
      <rPr>
        <b/>
        <sz val="11"/>
        <rFont val="Calibri"/>
        <family val="2"/>
        <scheme val="minor"/>
      </rPr>
      <t xml:space="preserve"> JUNIO</t>
    </r>
    <r>
      <rPr>
        <sz val="11"/>
        <rFont val="Calibri"/>
        <family val="2"/>
        <scheme val="minor"/>
      </rPr>
      <t xml:space="preserve">- Correo elctrónico de 0/06/2021 ,  para:  Dirección de Contratación ICBF &lt;direcciondecontratacion@icbf.gov.co&gt;; Consultas Regionales&lt;ConsultasRegionales@icbf.gov.co&gt;, apgo talento humano.
</t>
    </r>
    <r>
      <rPr>
        <b/>
        <sz val="11"/>
        <rFont val="Calibri"/>
        <family val="2"/>
        <scheme val="minor"/>
      </rPr>
      <t xml:space="preserve">2). JULIO </t>
    </r>
    <r>
      <rPr>
        <sz val="11"/>
        <rFont val="Calibri"/>
        <family val="2"/>
        <scheme val="minor"/>
      </rPr>
      <t xml:space="preserve">Correo elctrónico de 0/06/2021 , Enviado: ,09 de julio de 2021  Para: Consultas Regionales &lt;ConsultasRegionales@icbf.gov.co&gt;. Consulta inhabilidades.
</t>
    </r>
    <r>
      <rPr>
        <b/>
        <sz val="11"/>
        <rFont val="Calibri"/>
        <family val="2"/>
        <scheme val="minor"/>
      </rPr>
      <t>3).</t>
    </r>
    <r>
      <rPr>
        <sz val="11"/>
        <rFont val="Calibri"/>
        <family val="2"/>
        <scheme val="minor"/>
      </rPr>
      <t xml:space="preserve"> </t>
    </r>
    <r>
      <rPr>
        <b/>
        <sz val="11"/>
        <rFont val="Calibri"/>
        <family val="2"/>
        <scheme val="minor"/>
      </rPr>
      <t xml:space="preserve">AGOSTO - </t>
    </r>
    <r>
      <rPr>
        <sz val="11"/>
        <rFont val="Calibri"/>
        <family val="2"/>
        <scheme val="minor"/>
      </rPr>
      <t xml:space="preserve">Correo elctrónico de05/08/2021 9 Para: Dirección de Contratación ICBF &lt;direcciondecontratacion@icbf.gov.co&gt;; Consultas Regionales&lt;ConsultasRegionales@icbf.gov.co&gt; ASUNTO: SOLICITUD CLAUSULADOS DE CONTRATO y Correo Electrónico 23/08/2021,  pra consultas regionales &lt;ConsultasRegionales@icbf.gov.co&gt;, listas de chequo contratos de aporte.
</t>
    </r>
  </si>
  <si>
    <r>
      <t xml:space="preserve">Periodicidad Trimestral.
Se evidenció el enlace " </t>
    </r>
    <r>
      <rPr>
        <i/>
        <sz val="11"/>
        <rFont val="Calibri"/>
        <family val="2"/>
        <scheme val="minor"/>
      </rPr>
      <t xml:space="preserve">https://outlook-2.cdn.office.net/assets/mail/file-icon/png/video_16x16.pngCAPACITACIÓN MODULO RÉGIMEN ESPECIAL CON OFERTA PARA CONTRATACIÓN MI FAMILIA-20210709_094904-Grabación de la reunión.mp4 ", </t>
    </r>
    <r>
      <rPr>
        <sz val="11"/>
        <rFont val="Calibri"/>
        <family val="2"/>
        <scheme val="minor"/>
      </rPr>
      <t xml:space="preserve">que relaciona la asistencia a la capacitación de modulo regimen especial con oferta para capacitación de fecha 05/07/2021. </t>
    </r>
    <r>
      <rPr>
        <i/>
        <sz val="11"/>
        <rFont val="Calibri"/>
        <family val="2"/>
        <scheme val="minor"/>
      </rPr>
      <t xml:space="preserve">
</t>
    </r>
    <r>
      <rPr>
        <sz val="11"/>
        <rFont val="Calibri"/>
        <family val="2"/>
        <scheme val="minor"/>
      </rPr>
      <t xml:space="preserve">
</t>
    </r>
  </si>
  <si>
    <r>
      <t xml:space="preserve">Periodicidad Trimestral.
Verificando la ruta del sharepoint, en relación con " Participar y replicar la información brindada en las capacitaciones realizadas  por la Sede en las etapas precontractual, contractual y postcontractual ", se evidenció:
</t>
    </r>
    <r>
      <rPr>
        <b/>
        <sz val="11"/>
        <rFont val="Calibri"/>
        <family val="2"/>
        <scheme val="minor"/>
      </rPr>
      <t>1).</t>
    </r>
    <r>
      <rPr>
        <sz val="11"/>
        <rFont val="Calibri"/>
        <family val="2"/>
        <scheme val="minor"/>
      </rPr>
      <t xml:space="preserve"> Capacitación de MODIFICACIONES CONTRACTUALES​ - de 27/05/2021, se evidencias memorias y pantallazos Teams  de la reunión.
</t>
    </r>
    <r>
      <rPr>
        <b/>
        <sz val="11"/>
        <rFont val="Calibri"/>
        <family val="2"/>
        <scheme val="minor"/>
      </rPr>
      <t>2).</t>
    </r>
    <r>
      <rPr>
        <sz val="11"/>
        <rFont val="Calibri"/>
        <family val="2"/>
        <scheme val="minor"/>
      </rPr>
      <t xml:space="preserve"> Capacitación de RECOMENDACIONES GENERALES PARA EL CUMPLIMIENTO DE SUS FUNCIONES EN EL CONTROL Y SEGUIMIENTO DE LOS CONTRATOS Y CONVENIOS SUSCRITOS POR EL ICBF del 28/05/2021, se evidencias memorias y pantallazos Teams de la reunión.</t>
    </r>
  </si>
  <si>
    <r>
      <t xml:space="preserve">Periodicidad  Semestral.
De la verificación de la  Acción para abordar Riesgos No. 148,  se evidenciaron actividades adelantadas en los meses de mayo a agosto del 2021, relacionadas con:
</t>
    </r>
    <r>
      <rPr>
        <b/>
        <sz val="11"/>
        <rFont val="Calibri"/>
        <family val="2"/>
        <scheme val="minor"/>
      </rPr>
      <t>1).</t>
    </r>
    <r>
      <rPr>
        <sz val="11"/>
        <rFont val="Calibri"/>
        <family val="2"/>
        <scheme val="minor"/>
      </rPr>
      <t xml:space="preserve">  MEMORANDO con Radicado No: 202116000000081963 Para: DIRECTORES REGIONALES ICBF - Asunto: Orientaciones para el desarrollo de las mesas de revisión de agrupación de UDS y Cupos oferta vigencia 2022 de fecha 01/07/2021 remitido por correo electrónico de fecha 01/07/2021.
</t>
    </r>
    <r>
      <rPr>
        <b/>
        <sz val="11"/>
        <rFont val="Calibri"/>
        <family val="2"/>
        <scheme val="minor"/>
      </rPr>
      <t>2).</t>
    </r>
    <r>
      <rPr>
        <sz val="11"/>
        <rFont val="Calibri"/>
        <family val="2"/>
        <scheme val="minor"/>
      </rPr>
      <t xml:space="preserve"> MEMORANDO con Radicado No: 202116000000077253 Para: DIRECTORES REGIONALES, COORDINADORES DE LOS GRUPOS DE ASISTENCIA TÉCNICA Y CICLOS DE VIDA Y NUTRICIÓN Asunto: SOLICITUD DE EJERCICO INTERNO EN REGIONALES PARA PLANEACION OFERTA 2022 - Fecha: 2021-06-23, remitido por correo electrónico de fecha 23/06/2021.
</t>
    </r>
    <r>
      <rPr>
        <b/>
        <sz val="11"/>
        <rFont val="Calibri"/>
        <family val="2"/>
        <scheme val="minor"/>
      </rPr>
      <t xml:space="preserve">3). </t>
    </r>
    <r>
      <rPr>
        <sz val="11"/>
        <rFont val="Calibri"/>
        <family val="2"/>
        <scheme val="minor"/>
      </rPr>
      <t xml:space="preserve">MEMORANDO con Radicado No: 202116000000044153 Para: DIRECTORES REGIONALES, COORDINADORES DE LOS GRUPOS DE A SISTENCIA TÉCNICA Y CICLOS DE VIDA Y NUTRICIÓN Asunto: Solicitud de información para planeación del proceso de contratación de servicios integrales en la vigencia 2022 Fecha: 2021-04-16,  remitido por correo electrónico de fecha 17/04/2021.
Aunque se observaron la inclusión de evidencias las mismas no corresponden al registro o evidencia del compromiso adquirido por la Dirección de Primera Infacia correpondiente a Acta de Reunión o seguimiento por lo que </t>
    </r>
    <r>
      <rPr>
        <b/>
        <sz val="11"/>
        <rFont val="Calibri"/>
        <family val="2"/>
        <scheme val="minor"/>
      </rPr>
      <t>se recomienda</t>
    </r>
    <r>
      <rPr>
        <sz val="11"/>
        <rFont val="Calibri"/>
        <family val="2"/>
        <scheme val="minor"/>
      </rPr>
      <t xml:space="preserve"> verificar dichos registros. N obtante lo anterior, se califica el estado de la acción En Avance, en razón a que las evidencias relacionadas estan direccionadas a verificar la EAS que serán asignadas para la prestación de los servicios a la Primera Infancia, para el el proceso de contratación 2022. </t>
    </r>
  </si>
  <si>
    <r>
      <t xml:space="preserve">Periodicidad  Semestral.
De la verificación de la  Acción para abordar Riesgos No. 148,  se evidenciaron actividades adelantadas en los meses de mayo a agosto del 2021, relacionadas con:
</t>
    </r>
    <r>
      <rPr>
        <b/>
        <sz val="11"/>
        <rFont val="Calibri"/>
        <family val="2"/>
        <scheme val="minor"/>
      </rPr>
      <t>1).</t>
    </r>
    <r>
      <rPr>
        <sz val="11"/>
        <rFont val="Calibri"/>
        <family val="2"/>
        <scheme val="minor"/>
      </rPr>
      <t xml:space="preserve">  Muestra de actas de comités operativos acompañados en el primer semestre para 11 Regionales.
</t>
    </r>
  </si>
  <si>
    <r>
      <t xml:space="preserve">Periodicidad  Semestral.
De la verificación de la  Acción para abordar Riesgos No. 148,  se evidenciaron actividades adelantadas en los meses de mayo a agosto del 2021, relacionadas con:
</t>
    </r>
    <r>
      <rPr>
        <b/>
        <sz val="11"/>
        <rFont val="Calibri"/>
        <family val="2"/>
        <scheme val="minor"/>
      </rPr>
      <t xml:space="preserve">1). </t>
    </r>
    <r>
      <rPr>
        <sz val="11"/>
        <rFont val="Calibri"/>
        <family val="2"/>
        <scheme val="minor"/>
      </rPr>
      <t xml:space="preserve">Informe de seguimiento a la ejecución de los meses de abril y mayo, productos de la aplicación de instrumentos de supervisión en el primer semestre, en 33 archivos Excel.
</t>
    </r>
  </si>
  <si>
    <r>
      <t xml:space="preserve">Periodicidad Bimestral.
De la verificación de la  Acción para abordar Riesgos No. 203,  se evidenciaron actividades adelantadas en los meses de mayo y julio de 2021.
</t>
    </r>
    <r>
      <rPr>
        <b/>
        <sz val="11"/>
        <rFont val="Calibri"/>
        <family val="2"/>
        <scheme val="minor"/>
      </rPr>
      <t xml:space="preserve">1). MAYO: </t>
    </r>
    <r>
      <rPr>
        <sz val="11"/>
        <rFont val="Calibri"/>
        <family val="2"/>
        <scheme val="minor"/>
      </rPr>
      <t xml:space="preserve">ACTA DE REUNIÓN O COMITÉ del 26 de febrero de 2021, Objetivo: Comité Primario No. 1 – OCID, ACTA DE REUNIÓN O COMITÉ PRIMARIO ABRIL del 29 de abril de 2020, Objetivo: Establecer lineamientos por parte del Despacho para la OCID junto con la articulación de conceptos frente al manejo de las pruebas normativamente, con su correspondientes listas de asistencia.
</t>
    </r>
    <r>
      <rPr>
        <b/>
        <sz val="11"/>
        <rFont val="Calibri"/>
        <family val="2"/>
        <scheme val="minor"/>
      </rPr>
      <t xml:space="preserve">2). JULIO: </t>
    </r>
    <r>
      <rPr>
        <sz val="11"/>
        <rFont val="Calibri"/>
        <family val="2"/>
        <scheme val="minor"/>
      </rPr>
      <t xml:space="preserve">ACTA DE REUNIÓN O COMITÉ PRIMARIO JUNIO del 29 de junio de 2021, Objetivo: Unificación de criterios con respecto de la aplicación del articulo 51 de la Ley 734 de 2002. Presentación en PowerPoint de: Aplicación del Artículo 51 de la Ley 734 de 2002 “Código Disciplinario Único” PRESERVACIÓN DEL ORDEN INTERNO,  con su correspondientes listas de asistencia.
</t>
    </r>
  </si>
  <si>
    <r>
      <t xml:space="preserve">Periodicidad Bimestral.
De la verificación de la  Acción para abordar Riesgos No. 203,  se evidenciaron actividades adelantadas en los meses de mayo a agosto de 2021.
</t>
    </r>
    <r>
      <rPr>
        <b/>
        <sz val="11"/>
        <rFont val="Calibri"/>
        <family val="2"/>
        <scheme val="minor"/>
      </rPr>
      <t xml:space="preserve">1). MAYO: </t>
    </r>
    <r>
      <rPr>
        <sz val="11"/>
        <rFont val="Calibri"/>
        <family val="2"/>
        <scheme val="minor"/>
      </rPr>
      <t xml:space="preserve">ACTA DE REUNIÓN O COMITÉ del 25 de marzo de 2021, Objetivo: Riesgo TH7 – correo Solicitudes Control Interno Disciplinario &lt;Solicitudesconinterd@icbf.gov.co&gt;, ACTA DE REUNIÓN O COMITÉ N° 2 del  18 de marzo de 2021, Objetivo: Reunión Mensual Grupo de Quejas –OCID mes de marzo de 2021, ACTA DE REUNIÓN O COMITÉ No. 02del quince (15) de marzo de 2021, Objetivo: Reunión Mensual del Grupo de Prevención de la Oficina de Control Interno Disciplinario del ICBF, entre otras....
</t>
    </r>
    <r>
      <rPr>
        <b/>
        <sz val="11"/>
        <rFont val="Calibri"/>
        <family val="2"/>
        <scheme val="minor"/>
      </rPr>
      <t xml:space="preserve">2). JUNIO: </t>
    </r>
    <r>
      <rPr>
        <sz val="11"/>
        <rFont val="Calibri"/>
        <family val="2"/>
        <scheme val="minor"/>
      </rPr>
      <t xml:space="preserve">ACTA DE REUNIÓN O COMITÉ No. 3 del 24 de mayo de 2021, Objetivo: Reunión del Grupo de Trabajo Especial de Actuación Inmediata Oficina de Control Interno Disciplinario, ACTA DE REUNIÓN O COMITÉ No. 04 del veinticuatro (24) de mayo de 2021, Objetivo: Reunión Mensual del Grupo de Prevención de la Oficina de Control Interno Disciplinario del ICBF, ACTA DE REUNIÓN O COMITÉ No. 5 del  25 de mayo de 2021, Objetivo: Reunión Mensual Grupo de Quejas –OCID mes de mayo de 2021.
</t>
    </r>
    <r>
      <rPr>
        <b/>
        <sz val="11"/>
        <rFont val="Calibri"/>
        <family val="2"/>
        <scheme val="minor"/>
      </rPr>
      <t xml:space="preserve">3) JULIO: </t>
    </r>
    <r>
      <rPr>
        <sz val="11"/>
        <rFont val="Calibri"/>
        <family val="2"/>
        <scheme val="minor"/>
      </rPr>
      <t xml:space="preserve">ACTA DE REUNIÓN O COMITÉ del 30 de junio de 2021, Objetivo: Riesgo TH7, ACTA DE REUNIÓN O COMITÉ No. 05 veinticinco (25) de junio de 2021, Objetivo: Reunión Mensual del Grupo de Prevención de la Oficina de Control Interno Disciplinario del ICBF, ACTA DE REUNIÓN O COMITÉ del 22 de julio de 2021, Objetivo: Realizar seguimiento Grupo Interno Trabajo.
</t>
    </r>
    <r>
      <rPr>
        <b/>
        <sz val="11"/>
        <rFont val="Calibri"/>
        <family val="2"/>
        <scheme val="minor"/>
      </rPr>
      <t xml:space="preserve">4). AGOSTO: </t>
    </r>
    <r>
      <rPr>
        <sz val="11"/>
        <rFont val="Calibri"/>
        <family val="2"/>
        <scheme val="minor"/>
      </rPr>
      <t>ACTA DE REUNIÓN O COMITÉ No.  7 del 30 de julio de 2021, Objetivo: Reunión del Grupo de Trabajo Especial de Actuación Inmediata Oficina de Control Interno Disciplinario, ACTA DE REUNIÓN O COMITÉ del  22 de julio de 2021, Objetivo: Realizar seguimiento Grupo Interno Trabajo, ACTA DE REUNIÓN O COMITÉ No. 06 del veintitrés (23) de julio de 2021, Objetivo: Reunión Mensual del Grupo de Prevención de la Oficina de Control Interno Disciplinario del ICBF, entre otras.</t>
    </r>
    <r>
      <rPr>
        <b/>
        <sz val="11"/>
        <rFont val="Calibri"/>
        <family val="2"/>
        <scheme val="minor"/>
      </rPr>
      <t xml:space="preserve">
</t>
    </r>
    <r>
      <rPr>
        <sz val="11"/>
        <rFont val="Calibri"/>
        <family val="2"/>
        <scheme val="minor"/>
      </rPr>
      <t xml:space="preserve">
</t>
    </r>
  </si>
  <si>
    <r>
      <t xml:space="preserve">Periodicidad Mensual.
De la verificación de la  Acción para abordar Riesgos No. 203,  se evidenciaron actividades adelantadas en los meses de mayo a agosto de 2021.
</t>
    </r>
    <r>
      <rPr>
        <b/>
        <sz val="11"/>
        <rFont val="Calibri"/>
        <family val="2"/>
        <scheme val="minor"/>
      </rPr>
      <t xml:space="preserve">1). MAYO: </t>
    </r>
    <r>
      <rPr>
        <sz val="11"/>
        <rFont val="Calibri"/>
        <family val="2"/>
        <scheme val="minor"/>
      </rPr>
      <t xml:space="preserve">Correos electrónicos de fecha 25/03/2021 evidencias que acreditan la realización de la charla de sensibilización de la falta disciplinaria por el Grupo Especial de Actuación Inmediata el día 11 de marzo de 2021 en el Centro Zonal Chiriguaná de la Regional ICBF Cesar, amazonas, Valledupar, Norte de Santander, Tolima.",  
</t>
    </r>
    <r>
      <rPr>
        <b/>
        <sz val="11"/>
        <rFont val="Calibri"/>
        <family val="2"/>
        <scheme val="minor"/>
      </rPr>
      <t xml:space="preserve">2). JUNIO: </t>
    </r>
    <r>
      <rPr>
        <sz val="11"/>
        <rFont val="Calibri"/>
        <family val="2"/>
        <scheme val="minor"/>
      </rPr>
      <t xml:space="preserve">EVIDENCIAS SENSIBILIZACIÓN GRUPO ESPECIAL ACTUACION INMEDIATA magdalena, Guajira, Amazonas, Cucuta, Norte de Santander.
</t>
    </r>
    <r>
      <rPr>
        <b/>
        <sz val="11"/>
        <rFont val="Calibri"/>
        <family val="2"/>
        <scheme val="minor"/>
      </rPr>
      <t>3) JULIO:</t>
    </r>
    <r>
      <rPr>
        <sz val="11"/>
        <rFont val="Calibri"/>
        <family val="2"/>
        <scheme val="minor"/>
      </rPr>
      <t xml:space="preserve"> EVIDENCIAS DE CHARLA DE SENSIBILIZACION - GRUPO ACTUACION INMEDIATA cesar, San Andres, Cordoba, Arauca, Cundinamarca.
</t>
    </r>
    <r>
      <rPr>
        <b/>
        <sz val="11"/>
        <rFont val="Calibri"/>
        <family val="2"/>
        <scheme val="minor"/>
      </rPr>
      <t>4). AGOSTO:</t>
    </r>
    <r>
      <rPr>
        <sz val="11"/>
        <rFont val="Calibri"/>
        <family val="2"/>
        <scheme val="minor"/>
      </rPr>
      <t xml:space="preserve"> EVIDENCIA SENSBIILIZACIÓN FALTA DISCIPLINARIA CZ MANAURE DE LA REGIONAL ICBF LA GUAJIRA, con listado de asistencia.
</t>
    </r>
  </si>
  <si>
    <r>
      <t xml:space="preserve">Periodicidad Trimestral
De la verificación de la  Acción para abordar Riesgos No. 203,  se evidenciaron actividades adelantadas en los meses de mayo, julio y  agosto de 2021.
</t>
    </r>
    <r>
      <rPr>
        <b/>
        <sz val="11"/>
        <rFont val="Calibri"/>
        <family val="2"/>
        <scheme val="minor"/>
      </rPr>
      <t xml:space="preserve">1). MAYO: </t>
    </r>
    <r>
      <rPr>
        <sz val="11"/>
        <rFont val="Calibri"/>
        <family val="2"/>
        <scheme val="minor"/>
      </rPr>
      <t xml:space="preserve">Correos electrónicos de Remisión Lineamiento Aplicabilidad Art. 51 - Riesgo TH6+, EVIDENCIA -  Registro de participación_Sensibilización en la Falta Disciplinaria.  
</t>
    </r>
    <r>
      <rPr>
        <b/>
        <sz val="11"/>
        <rFont val="Calibri"/>
        <family val="2"/>
        <scheme val="minor"/>
      </rPr>
      <t>2). JULIO:</t>
    </r>
    <r>
      <rPr>
        <sz val="11"/>
        <rFont val="Calibri"/>
        <family val="2"/>
        <scheme val="minor"/>
      </rPr>
      <t xml:space="preserve">  Correos electrónicos sensibilización en la falta disciplinaria, 
</t>
    </r>
    <r>
      <rPr>
        <b/>
        <sz val="11"/>
        <rFont val="Calibri"/>
        <family val="2"/>
        <scheme val="minor"/>
      </rPr>
      <t>3). AGOSTO:</t>
    </r>
    <r>
      <rPr>
        <sz val="11"/>
        <rFont val="Calibri"/>
        <family val="2"/>
        <scheme val="minor"/>
      </rPr>
      <t xml:space="preserve">  Correos electrónicos de Fechas para los próximos "en vivo".
</t>
    </r>
  </si>
  <si>
    <r>
      <t xml:space="preserve">Correo electrónico.28/06/2021  Asunto:  Memorando seguimiento a casos DNT aguda SIVIGILA . Adjunto PDF Memorando radicado Radicado No: 202116000000062153 del 2021-05-26. Asunto: ORIENTACIONES PARA EL MANEJO Y ANÁLISIS DE LAS BASES DE
DATOS DE LOS USUARIOS CON DESNUTRICIÓN AGUDA MODERADA O SEVERA, EN EL MARCO DEL ACUERDO DE TRANSFERENCIA DE INFORMACIÓN ENTRE EL INSTITUTO NACIONAL DE SALUD - INS Y EL ICBF.
Banco 
</t>
    </r>
    <r>
      <rPr>
        <b/>
        <sz val="11"/>
        <rFont val="Calibri"/>
        <family val="2"/>
        <scheme val="minor"/>
      </rPr>
      <t xml:space="preserve">Nota:
 </t>
    </r>
    <r>
      <rPr>
        <sz val="11"/>
        <rFont val="Calibri"/>
        <family val="2"/>
        <scheme val="minor"/>
      </rPr>
      <t>La respuesta dada afirma lo evidenciado por la OCI. "</t>
    </r>
    <r>
      <rPr>
        <i/>
        <sz val="11"/>
        <rFont val="Calibri"/>
        <family val="2"/>
        <scheme val="minor"/>
      </rPr>
      <t xml:space="preserve">Es importante aclarar que este proceso va mucho más allá de un análisis de bases de datos, dado que indica consideraciones de tipo técnico a las EAS, Centro Zonal y Dirección Regional </t>
    </r>
    <r>
      <rPr>
        <sz val="11"/>
        <rFont val="Calibri"/>
        <family val="2"/>
        <scheme val="minor"/>
      </rPr>
      <t>por lo que se recomienda tener en cuenta que la actividad va mas orientada a la prestación del servicio,  se recomienda adjuntar especificamente  las particularidades que se presentan.</t>
    </r>
  </si>
  <si>
    <r>
      <t xml:space="preserve">Correo electrónico 10/08/2021. Asunto: Entrega de AAVN Fulim
Correo electrónico: 10/08/2021 . Asunto:  Envió soportes AAVN
Correo electrónico: 10/08/2021 . Asunto: Formato de entrega AAVN (Julio, Junio y Mayo) Rotary Palmira 
Formato de entrega AAVN (Julio, Junio y Mayo)
</t>
    </r>
    <r>
      <rPr>
        <b/>
        <sz val="11"/>
        <rFont val="Calibri"/>
        <family val="2"/>
        <scheme val="minor"/>
      </rPr>
      <t xml:space="preserve">
Nota</t>
    </r>
    <r>
      <rPr>
        <sz val="11"/>
        <rFont val="Calibri"/>
        <family val="2"/>
        <scheme val="minor"/>
      </rPr>
      <t xml:space="preserve">:
 Aclarar la responsabilidad sobre quien recae la ejecución de la activdiad puesto que mediante correo del 14/09/2021 indican lo siguiente "esta actividad quedaba a cargo del centros zonales" y ajustar en la matriz de riesgos </t>
    </r>
  </si>
  <si>
    <r>
      <t xml:space="preserve">Correo electrónico 26/08/2021. Seguimiento planes de trattamiento  Riesgos calidad…
</t>
    </r>
    <r>
      <rPr>
        <b/>
        <sz val="11"/>
        <rFont val="Calibri"/>
        <family val="2"/>
        <scheme val="minor"/>
      </rPr>
      <t xml:space="preserve">
Nota: 
</t>
    </r>
    <r>
      <rPr>
        <sz val="11"/>
        <rFont val="Calibri"/>
        <family val="2"/>
        <scheme val="minor"/>
      </rPr>
      <t>La modalidad Territorios Étnicos con bienestar fue contratado y legalizado el dia 13 de agosto por lo tanto no hay seguimiento</t>
    </r>
    <r>
      <rPr>
        <b/>
        <sz val="11"/>
        <rFont val="Calibri"/>
        <family val="2"/>
        <scheme val="minor"/>
      </rPr>
      <t xml:space="preserve"> </t>
    </r>
    <r>
      <rPr>
        <sz val="11"/>
        <rFont val="Calibri"/>
        <family val="2"/>
        <scheme val="minor"/>
      </rPr>
      <t xml:space="preserve">para el cuatrimestre </t>
    </r>
  </si>
  <si>
    <r>
      <t xml:space="preserve">Correo electrónico 26/08/2021. 
</t>
    </r>
    <r>
      <rPr>
        <b/>
        <sz val="11"/>
        <rFont val="Calibri"/>
        <family val="2"/>
        <scheme val="minor"/>
      </rPr>
      <t xml:space="preserve">Nota: 
</t>
    </r>
    <r>
      <rPr>
        <sz val="11"/>
        <rFont val="Calibri"/>
        <family val="2"/>
        <scheme val="minor"/>
      </rPr>
      <t>La modalidad Territorios Étnicos con bienestar fue contratado y legalizado el dia 13 de agosto por lo tanto no hay seguimiento para el cuatrimestre. 
CZ Fundación : elCABIL DO ARHUACO DEL MAGDALENA Y GUAJIRA SIERRA NEVADA  recibira AAVN</t>
    </r>
  </si>
  <si>
    <r>
      <t xml:space="preserve">Correo electrónico 26/08/2021. 
</t>
    </r>
    <r>
      <rPr>
        <b/>
        <sz val="11"/>
        <rFont val="Calibri"/>
        <family val="2"/>
        <scheme val="minor"/>
      </rPr>
      <t xml:space="preserve">Nota: 
</t>
    </r>
    <r>
      <rPr>
        <sz val="11"/>
        <rFont val="Calibri"/>
        <family val="2"/>
        <scheme val="minor"/>
      </rPr>
      <t xml:space="preserve">La modalidad Territorios Étnicos con bienestar fue contratado y legalizado el dia 13 de agosto por lo tanto no hay seguimiento para el cuatrimestre </t>
    </r>
  </si>
  <si>
    <r>
      <t xml:space="preserve">Periodicidad  Semestral.
De la verificación de la  Acción para abordar Riesgos No. 160,  se evidenciaron actividades adelantadas en el mes de julio de 2021, relacionadas con:
</t>
    </r>
    <r>
      <rPr>
        <b/>
        <sz val="11"/>
        <rFont val="Calibri"/>
        <family val="2"/>
        <scheme val="minor"/>
      </rPr>
      <t xml:space="preserve">1). </t>
    </r>
    <r>
      <rPr>
        <sz val="11"/>
        <rFont val="Calibri"/>
        <family val="2"/>
        <scheme val="minor"/>
      </rPr>
      <t xml:space="preserve">ACTA DE REUNIÓN O COMITÉ del  29 de junio de 2021, Objetivo: Revisar y aprobar plan de auditoría cruzada al interior de Oficina de Aseguramiento de la Calidad a desarrollarse durante el segundo semestre de 2021 y cinco correos electronicos asunto Auditoria Cruzada. 
</t>
    </r>
  </si>
  <si>
    <r>
      <t xml:space="preserve">Periodicidad  Trimestral.
De la verificación de la  Acción para abordar Riesgos No. 160,  se evidenciaron actividades adelantadas en los meses de mayo a agosto del 2021, relacionadas con:
</t>
    </r>
    <r>
      <rPr>
        <b/>
        <sz val="11"/>
        <rFont val="Calibri"/>
        <family val="2"/>
        <scheme val="minor"/>
      </rPr>
      <t>1). MAYO:</t>
    </r>
    <r>
      <rPr>
        <sz val="11"/>
        <rFont val="Calibri"/>
        <family val="2"/>
        <scheme val="minor"/>
      </rPr>
      <t xml:space="preserve">  Fichas de estructuración de evento 2. Presentación 3. Listado de Asistencia, se observarón 9 archivos adjuntos.
</t>
    </r>
    <r>
      <rPr>
        <b/>
        <sz val="11"/>
        <rFont val="Calibri"/>
        <family val="2"/>
        <scheme val="minor"/>
      </rPr>
      <t>2). JUNIO:</t>
    </r>
    <r>
      <rPr>
        <sz val="11"/>
        <rFont val="Calibri"/>
        <family val="2"/>
        <scheme val="minor"/>
      </rPr>
      <t xml:space="preserve"> :  Fichas de estructuración de evento 2. Presentación 3. Listado de Asistencia, se observarón 5 archivos adjuntos.
</t>
    </r>
    <r>
      <rPr>
        <b/>
        <sz val="11"/>
        <rFont val="Calibri"/>
        <family val="2"/>
        <scheme val="minor"/>
      </rPr>
      <t>3). JULIO:</t>
    </r>
    <r>
      <rPr>
        <sz val="11"/>
        <rFont val="Calibri"/>
        <family val="2"/>
        <scheme val="minor"/>
      </rPr>
      <t xml:space="preserve"> Ficha de Estructuración de Evento, 2. Listado de asistencia y 3. Presentación de las capacitaciones realizadas a nivel interior de la OAC, se observarón 10 archivos adjuntos.
</t>
    </r>
    <r>
      <rPr>
        <b/>
        <sz val="11"/>
        <rFont val="Calibri"/>
        <family val="2"/>
        <scheme val="minor"/>
      </rPr>
      <t>4). AGOSTO:</t>
    </r>
    <r>
      <rPr>
        <sz val="11"/>
        <rFont val="Calibri"/>
        <family val="2"/>
        <scheme val="minor"/>
      </rPr>
      <t xml:space="preserve">  Fichas de Estructuración de Evento, 2. Listados de Asistencia y 3. Presentaciones de las capacitaciones realizadas al interior de la Oficina de Aseguramiento de la Calidad, se observarón 08 archivos adjuntos.</t>
    </r>
  </si>
  <si>
    <r>
      <t xml:space="preserve">Periodicidad  Semestral:
De la verificación de la  Acción para abordar Riesgos No. 160,  se evidenciaron actividades adelantadas en los meses de mayo a agosto del 2021, relacionadas con:
</t>
    </r>
    <r>
      <rPr>
        <b/>
        <sz val="11"/>
        <rFont val="Calibri"/>
        <family val="2"/>
        <scheme val="minor"/>
      </rPr>
      <t>1).</t>
    </r>
    <r>
      <rPr>
        <sz val="11"/>
        <rFont val="Calibri"/>
        <family val="2"/>
        <scheme val="minor"/>
      </rPr>
      <t xml:space="preserve"> </t>
    </r>
    <r>
      <rPr>
        <b/>
        <sz val="11"/>
        <rFont val="Calibri"/>
        <family val="2"/>
        <scheme val="minor"/>
      </rPr>
      <t xml:space="preserve">JUNIO: </t>
    </r>
    <r>
      <rPr>
        <sz val="11"/>
        <rFont val="Calibri"/>
        <family val="2"/>
        <scheme val="minor"/>
      </rPr>
      <t xml:space="preserve">Check List del Instrumento de Verificación y Correo de Convocatoria, formato lista de chequeo y correo elctrónico del 27/05/2021.
</t>
    </r>
    <r>
      <rPr>
        <b/>
        <sz val="11"/>
        <rFont val="Calibri"/>
        <family val="2"/>
        <scheme val="minor"/>
      </rPr>
      <t>2). JULIO:</t>
    </r>
    <r>
      <rPr>
        <sz val="11"/>
        <rFont val="Calibri"/>
        <family val="2"/>
        <scheme val="minor"/>
      </rPr>
      <t xml:space="preserve"> Acta de programación de visita a las Regionales para acompañamiento de procedimientos de otorgamiento o renovación de Licencias de Funcionamiento, ACTA DE REUNIÓN O COMITÉ del 25 de junio de 2021, Objetivo: Realizar planeación de la actividad 3 de la matriz de riesgos 2021 y definir las regionales a las cuales se les realizará visita.
</t>
    </r>
    <r>
      <rPr>
        <b/>
        <sz val="11"/>
        <rFont val="Calibri"/>
        <family val="2"/>
        <scheme val="minor"/>
      </rPr>
      <t>3). AGOSTO:</t>
    </r>
    <r>
      <rPr>
        <sz val="11"/>
        <rFont val="Calibri"/>
        <family val="2"/>
        <scheme val="minor"/>
      </rPr>
      <t xml:space="preserve"> Oficio explicativo de las acciones de los procedimientos de otorgamiento y renovación de Licencias de Funcionamiento Regionales, cerificación de octubre de 2021.</t>
    </r>
  </si>
  <si>
    <r>
      <t xml:space="preserve">Periodicidad Semestral.
Verificando la ruta del sharepoint, en relación con la acción  </t>
    </r>
    <r>
      <rPr>
        <i/>
        <sz val="11"/>
        <rFont val="Calibri"/>
        <family val="2"/>
        <scheme val="minor"/>
      </rPr>
      <t>"Realizar en el primer semestre del año, revisión del procedimiento de licencia de funcionamiento inicial por parte de profesionales de las Regionales Bogotá y Cundinamarca",</t>
    </r>
    <r>
      <rPr>
        <sz val="11"/>
        <rFont val="Calibri"/>
        <family val="2"/>
        <scheme val="minor"/>
      </rPr>
      <t xml:space="preserve"> </t>
    </r>
    <r>
      <rPr>
        <i/>
        <sz val="11"/>
        <rFont val="Calibri"/>
        <family val="2"/>
        <scheme val="minor"/>
      </rPr>
      <t xml:space="preserve"> </t>
    </r>
    <r>
      <rPr>
        <sz val="11"/>
        <rFont val="Calibri"/>
        <family val="2"/>
        <scheme val="minor"/>
      </rPr>
      <t xml:space="preserve">se evidenció:
</t>
    </r>
    <r>
      <rPr>
        <b/>
        <sz val="11"/>
        <rFont val="Calibri"/>
        <family val="2"/>
        <scheme val="minor"/>
      </rPr>
      <t>1)</t>
    </r>
    <r>
      <rPr>
        <sz val="11"/>
        <rFont val="Calibri"/>
        <family val="2"/>
        <scheme val="minor"/>
      </rPr>
      <t>.</t>
    </r>
    <r>
      <rPr>
        <b/>
        <sz val="11"/>
        <rFont val="Calibri"/>
        <family val="2"/>
        <scheme val="minor"/>
      </rPr>
      <t xml:space="preserve"> JUNIO: 
a). </t>
    </r>
    <r>
      <rPr>
        <sz val="11"/>
        <rFont val="Calibri"/>
        <family val="2"/>
        <scheme val="minor"/>
      </rPr>
      <t>ACTA DE REUNIÓN O COMITÉ  del 6 de mayo 2021, Objetivo :</t>
    </r>
    <r>
      <rPr>
        <b/>
        <sz val="11"/>
        <rFont val="Calibri"/>
        <family val="2"/>
        <scheme val="minor"/>
      </rPr>
      <t xml:space="preserve">REVISION DEL PROCEDIMIENTO DE LICENCIAS DE FUNCIONAMIENTO INICIAL. </t>
    </r>
    <r>
      <rPr>
        <sz val="11"/>
        <rFont val="Calibri"/>
        <family val="2"/>
        <scheme val="minor"/>
      </rPr>
      <t xml:space="preserve">
</t>
    </r>
    <r>
      <rPr>
        <b/>
        <sz val="11"/>
        <rFont val="Calibri"/>
        <family val="2"/>
        <scheme val="minor"/>
      </rPr>
      <t>b).</t>
    </r>
    <r>
      <rPr>
        <sz val="11"/>
        <rFont val="Calibri"/>
        <family val="2"/>
        <scheme val="minor"/>
      </rPr>
      <t xml:space="preserve">  ( 4) correos relacionados con el Acta que evidencia que por parte de la Regional Bogotá se adelantó en el primer semestre del año 2021 la acción 1.1. de la matriz de riesgos IVC+ “Revisión al documento Procedimiento de Licencia de Funcionamiento Inicial”.
</t>
    </r>
    <r>
      <rPr>
        <b/>
        <sz val="11"/>
        <rFont val="Calibri"/>
        <family val="2"/>
        <scheme val="minor"/>
      </rPr>
      <t xml:space="preserve">c). </t>
    </r>
    <r>
      <rPr>
        <sz val="11"/>
        <rFont val="Calibri"/>
        <family val="2"/>
        <scheme val="minor"/>
      </rPr>
      <t xml:space="preserve">ACTA DE REUNIÓN O COMITÉ del 17dejunio2021, Objetivo:Realizar visita de revisión de una muestra de Licencias de Funcionamiento Iniciales otorgadas, Desistidas y Negadaspor laOAC SDG, dando cumplimiento a la acción 1.1. de la Matriz de Riesgosde la presente vigencia. 
</t>
    </r>
    <r>
      <rPr>
        <b/>
        <sz val="11"/>
        <rFont val="Calibri"/>
        <family val="2"/>
        <scheme val="minor"/>
      </rPr>
      <t xml:space="preserve">d). </t>
    </r>
    <r>
      <rPr>
        <sz val="11"/>
        <rFont val="Calibri"/>
        <family val="2"/>
        <scheme val="minor"/>
      </rPr>
      <t>Cinco (05 archivos relacionados con el formato</t>
    </r>
    <r>
      <rPr>
        <i/>
        <sz val="11"/>
        <rFont val="Calibri"/>
        <family val="2"/>
        <scheme val="minor"/>
      </rPr>
      <t xml:space="preserve"> "INSPECCIÓN - VIGILANCIA - CONTROL  - FORMATO LISTA DE CHEQUEO - REVISIÓN PROCEDIMIENTO PARA LAS LICENCIAS DE FUNCIONAMIENTO INICIAL INFORMACIÓN CLASIFICADA".</t>
    </r>
    <r>
      <rPr>
        <sz val="11"/>
        <rFont val="Calibri"/>
        <family val="2"/>
        <scheme val="minor"/>
      </rPr>
      <t xml:space="preserve">
</t>
    </r>
  </si>
  <si>
    <r>
      <t xml:space="preserve">Periodicidad Semestral.
Verificando la ruta del sharepoint, en relación con la acción  </t>
    </r>
    <r>
      <rPr>
        <i/>
        <sz val="11"/>
        <rFont val="Calibri"/>
        <family val="2"/>
        <scheme val="minor"/>
      </rPr>
      <t>"Realizar en el primer semestre del año, revisión del procedimiento de licencia de funcionamiento inicial por parte de profesionales de las Regionales Bogotá y Cundinamarca",</t>
    </r>
    <r>
      <rPr>
        <sz val="11"/>
        <rFont val="Calibri"/>
        <family val="2"/>
        <scheme val="minor"/>
      </rPr>
      <t xml:space="preserve"> </t>
    </r>
    <r>
      <rPr>
        <i/>
        <sz val="11"/>
        <rFont val="Calibri"/>
        <family val="2"/>
        <scheme val="minor"/>
      </rPr>
      <t xml:space="preserve"> </t>
    </r>
    <r>
      <rPr>
        <sz val="11"/>
        <rFont val="Calibri"/>
        <family val="2"/>
        <scheme val="minor"/>
      </rPr>
      <t xml:space="preserve">se evidenció:
</t>
    </r>
    <r>
      <rPr>
        <b/>
        <sz val="11"/>
        <rFont val="Calibri"/>
        <family val="2"/>
        <scheme val="minor"/>
      </rPr>
      <t>1)</t>
    </r>
    <r>
      <rPr>
        <sz val="11"/>
        <rFont val="Calibri"/>
        <family val="2"/>
        <scheme val="minor"/>
      </rPr>
      <t>.</t>
    </r>
    <r>
      <rPr>
        <b/>
        <sz val="11"/>
        <rFont val="Calibri"/>
        <family val="2"/>
        <scheme val="minor"/>
      </rPr>
      <t xml:space="preserve"> JUNIO: 
a). </t>
    </r>
    <r>
      <rPr>
        <sz val="11"/>
        <rFont val="Calibri"/>
        <family val="2"/>
        <scheme val="minor"/>
      </rPr>
      <t xml:space="preserve">Correo electrónico del 09/07/2021, por medio del cual se remitieron los soportes correspondientes a la visita adelantada por  la profesional Sandra Cecilia Castillo Delgado, a las Oficinas de Aseguramiento a la Calidad los días 17 de Junio y 1 de Julio de 2021, cuyo objeto fue verificación de 4 cuatro expedientes correspondientes a otorgamiento de Licencias de Funcionamiento iniciales, desistimientos y negación, acorde con lo establecido en la resolución 3899 de 2010 y PROCEDIMIENTO PARA EL OTORGAMIENTO O NEGACION DE LICENCIAS DE FUNCIONAMIENTO INICIALES DE TODAS LAS MODALIDADES DE PROGRAMAS DE PROTECCION V7, acciones que se adelantaron en conjunto con la profesional Hasbleidy Molina Cortina. Se evidenció ACTA DE REUNIÓN O COMITÉ N°. 1 del 17/06/2021 y 0l/07/2021Objetivo: Realizar visita de revisión de expedientes de Licencias de Funcionamiento Iniciales </t>
    </r>
    <r>
      <rPr>
        <b/>
        <sz val="11"/>
        <rFont val="Calibri"/>
        <family val="2"/>
        <scheme val="minor"/>
      </rPr>
      <t>de acuerdo con el PROCEDIMIENTO PARA EL OTORGAMIENTO O NEGACIÓN DE LICENCIAS DE FUNCIONAMIENTO</t>
    </r>
    <r>
      <rPr>
        <sz val="11"/>
        <rFont val="Calibri"/>
        <family val="2"/>
        <scheme val="minor"/>
      </rPr>
      <t xml:space="preserve"> INICIALES DE TODAS LAS MODALIDADES DE PROGRAMAS DE PROTECCIÓN Y MODALIDAD PARA EL FORTALECIMIENTO DE CAPACIDADES DE NIÑAS, NIÑOS Y ADOLESCENTES CON DISCAPACIDAD Y SUS FAMILIAS V7, en el marco de acciones programadas primer semestre mapa de riesgos  
</t>
    </r>
  </si>
  <si>
    <r>
      <t xml:space="preserve">Periodicidad  Semestral
La actividad relacionada con </t>
    </r>
    <r>
      <rPr>
        <i/>
        <sz val="11"/>
        <rFont val="Calibri"/>
        <family val="2"/>
        <scheme val="minor"/>
      </rPr>
      <t xml:space="preserve">"...Aplicar por lo menos una (1) vez en el segundo semestre, el instrumento de autoevaluación diseñado desde la Sede de la Dirección Genera.l,.", </t>
    </r>
    <r>
      <rPr>
        <sz val="11"/>
        <rFont val="Calibri"/>
        <family val="2"/>
        <scheme val="minor"/>
      </rPr>
      <t xml:space="preserve">se prógramó hasta el 15/12/2021, por lo cual la regional tiene tiempo para la ejecución de la misma
</t>
    </r>
  </si>
  <si>
    <t xml:space="preserve">De la verificación de la Acción para abordar Riesgos No. 160, se evidenciaron actividades adelantadas en los meses de junio a agosto del 2021, relacionadas con:
1). JUNIO: Oficio explicativo de las acciones de verificación de Licencias de Funcionamiento otorgadas - Certificación del 04/06/2021, suscrito por Coordinadora Grupo de Personerías Jurídicas y Licencias de Funcionamiento.
2). JULIO: Acta de programación de visitas a las Regionales para revisar una muestra de las licencias de funcionamiento otorgadas por estas, Acta de reunión del 25/06/2021.
3). AGOSTO: Oficio explicativo de las acciones de verificación de Licencias de Funcionamiento otorgadas, certificado de la Coordinadora grupo de personerías jurídicas y licencias de funcionamiento, de fecha (03) días del mes de septiembre del año dos mil veintiuno (2021).
</t>
  </si>
  <si>
    <r>
      <t xml:space="preserve">Durante el cuatrimestre se evidenciaron los siguientes avances:
</t>
    </r>
    <r>
      <rPr>
        <b/>
        <sz val="9"/>
        <rFont val="Calibri"/>
        <family val="2"/>
        <scheme val="minor"/>
      </rPr>
      <t>junio</t>
    </r>
    <r>
      <rPr>
        <sz val="9"/>
        <rFont val="Calibri"/>
        <family val="2"/>
        <scheme val="minor"/>
      </rPr>
      <t xml:space="preserve">
Se evidenció correo electrónico del 15/06/2021 de la Dirección de Información y Tecnología donde socializan a colaboradores de la DIT "...el resumen de las actividades a realizar de uso y apropiación (...) para la definición de las fechas y el mecanismo de socialización...".
</t>
    </r>
    <r>
      <rPr>
        <b/>
        <sz val="9"/>
        <rFont val="Calibri"/>
        <family val="2"/>
        <scheme val="minor"/>
      </rPr>
      <t xml:space="preserve">julio
</t>
    </r>
    <r>
      <rPr>
        <sz val="9"/>
        <rFont val="Calibri"/>
        <family val="2"/>
        <scheme val="minor"/>
      </rPr>
      <t xml:space="preserve">Se evidenció la realización el 29/07/2021 de la primera sesión de transferencia de conocimiento donde se presentaron temas relacionados con: política de gobierno digital, participación ciudadana, reto de la participación, caracterización de usuarios, entre otros.
Se observaron documentos que soportan la reunión como: presentación, formato de estructuración del evento, listados de asistencia y encuesta de satisfacción.
</t>
    </r>
    <r>
      <rPr>
        <b/>
        <sz val="9"/>
        <rFont val="Calibri"/>
        <family val="2"/>
        <scheme val="minor"/>
      </rPr>
      <t>agosto</t>
    </r>
    <r>
      <rPr>
        <sz val="9"/>
        <rFont val="Calibri"/>
        <family val="2"/>
        <scheme val="minor"/>
      </rPr>
      <t xml:space="preserve">
Se evidenció la realización el 03/08/2021 de la segunda sesión de transferencia de conocimiento donde se presentaron temas relacionados con: política de gobierno digital, participación ciudadana, reto de la participación, caracterización de usuarios, entre otros.
Adicionalmente se observaron documentos que soportan la reunión como: formato de estructuración del evento, listados de asistencia y encuesta de satisfacción.
</t>
    </r>
    <r>
      <rPr>
        <b/>
        <sz val="9"/>
        <rFont val="Calibri"/>
        <family val="2"/>
        <scheme val="minor"/>
      </rPr>
      <t xml:space="preserve">
EVIDENCIA
</t>
    </r>
    <r>
      <rPr>
        <sz val="9"/>
        <rFont val="Calibri"/>
        <family val="2"/>
        <scheme val="minor"/>
      </rP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2%2E%20Direcci%C3%B3n%20de%20Informaci%C3%B3n%20y%20Tecnolog%C3%ADa%2F05%20
</t>
    </r>
    <r>
      <rPr>
        <b/>
        <sz val="9"/>
        <rFont val="Calibri"/>
        <family val="2"/>
        <scheme val="minor"/>
      </rPr>
      <t>junio</t>
    </r>
    <r>
      <rPr>
        <sz val="9"/>
        <rFont val="Calibri"/>
        <family val="2"/>
        <scheme val="minor"/>
      </rPr>
      <t xml:space="preserve">
Correo electrónico del 15/06/2021 con asunto: "Programación de actividades - Uso y apropiación-" 
</t>
    </r>
    <r>
      <rPr>
        <b/>
        <sz val="9"/>
        <rFont val="Calibri"/>
        <family val="2"/>
        <scheme val="minor"/>
      </rPr>
      <t xml:space="preserve">julio
</t>
    </r>
    <r>
      <rPr>
        <sz val="9"/>
        <rFont val="Calibri"/>
        <family val="2"/>
        <scheme val="minor"/>
      </rPr>
      <t xml:space="preserve">1 Presentación "Participación ciudadana - Sesión 1" 
1 Listado de Asistencia Forms del 29/07/2021 "Formulario de Asistencia Webinar Participación Ciudadana Sesión 1(1-218)"  .
1 Excel  "Estructuración del evemto_Participación  ciudadana_Sesión 1"  
1 Excel  "Encuesta  Participación Ciudadana Sesión 1"
</t>
    </r>
    <r>
      <rPr>
        <b/>
        <sz val="9"/>
        <rFont val="Calibri"/>
        <family val="2"/>
        <scheme val="minor"/>
      </rPr>
      <t>agosto</t>
    </r>
    <r>
      <rPr>
        <sz val="9"/>
        <rFont val="Calibri"/>
        <family val="2"/>
        <scheme val="minor"/>
      </rPr>
      <t xml:space="preserve">
1 Presentación "Participación ciudadana - Sesión 2" 
1 Listado de Asistencia Forms del 03/08/2021 "Formulario de Asistencia Webinar Participación Ciudadana Sesión 2"  .
1 Excel  "Estructuración del evemto_Participación  ciudadana_Sesión 2"  
1 Excel  "Encuesta  Participación Ciudadana Sesión 2"</t>
    </r>
  </si>
  <si>
    <r>
      <t xml:space="preserve">Para este cuatrimestre se evidenciaron avances en:
</t>
    </r>
    <r>
      <rPr>
        <b/>
        <sz val="9"/>
        <rFont val="Calibri"/>
        <family val="2"/>
        <scheme val="minor"/>
      </rPr>
      <t xml:space="preserve">Mayo
</t>
    </r>
    <r>
      <rPr>
        <sz val="9"/>
        <rFont val="Calibri"/>
        <family val="2"/>
        <scheme val="minor"/>
      </rPr>
      <t xml:space="preserve">Se evidenció soporte de Twitter del 24/05/2021 donde la Directora del ICBF - Lina Arbeláez informa: "Con más de 88 Mesas de Escucha Activa en 20 deptos,  avanza #PactoColombiaConLasJuventudes “Sus voces son escuchadas para dar soluciones a sus necesidades. El diálogo sigue avanzando y todos los jóvenes pueden participar”.
La Oficina Asesora de Comunicaciones informó: "No se requirió para el período de junio y julio".  Para el mes de Julio la OAC informó: "Actividad finalizada con éxito"
</t>
    </r>
    <r>
      <rPr>
        <b/>
        <sz val="9"/>
        <rFont val="Calibri"/>
        <family val="2"/>
        <scheme val="minor"/>
      </rPr>
      <t xml:space="preserve">
EVIDENCIAS:
</t>
    </r>
    <r>
      <rPr>
        <sz val="9"/>
        <rFont val="Calibri"/>
        <family val="2"/>
        <scheme val="minor"/>
      </rP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3%2E%20Oficina%20Asesora%20de%20Comunicaciones%2F04%20mayo
Mayo
Pantallazo Twitter "Participación Ciudadana_24 de mayo_twitter".
</t>
    </r>
  </si>
  <si>
    <r>
      <t xml:space="preserve">Para este cuatrimestre se evidenciaron avances en:
</t>
    </r>
    <r>
      <rPr>
        <b/>
        <sz val="9"/>
        <rFont val="Calibri"/>
        <family val="2"/>
        <scheme val="minor"/>
      </rPr>
      <t>Mayo</t>
    </r>
    <r>
      <rPr>
        <sz val="9"/>
        <rFont val="Calibri"/>
        <family val="2"/>
        <scheme val="minor"/>
      </rPr>
      <t xml:space="preserve">
Se evidenciaron soportes de la realización de la "Estrategia Nacional de Compras Públicas Locales" en Cauca (14/05/2021), Córdoba (21/05/2021) y Guaviare (26/05/2021)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listados de asistencia y registros fotográficos.
</t>
    </r>
    <r>
      <rPr>
        <b/>
        <sz val="9"/>
        <rFont val="Calibri"/>
        <family val="2"/>
        <scheme val="minor"/>
      </rPr>
      <t xml:space="preserve">Junio
</t>
    </r>
    <r>
      <rPr>
        <sz val="9"/>
        <rFont val="Calibri"/>
        <family val="2"/>
        <scheme val="minor"/>
      </rPr>
      <t xml:space="preserve">Se evidenciaron soportes de la realización de la "Estrategia Nacional de Compras Públicas Locales" en Cesar (11/06/2021) y La Guajira (25/06/2021)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 de asistencia y registros fotográficos.
</t>
    </r>
    <r>
      <rPr>
        <b/>
        <sz val="9"/>
        <rFont val="Calibri"/>
        <family val="2"/>
        <scheme val="minor"/>
      </rPr>
      <t xml:space="preserve">Julio
</t>
    </r>
    <r>
      <rPr>
        <sz val="9"/>
        <rFont val="Calibri"/>
        <family val="2"/>
        <scheme val="minor"/>
      </rPr>
      <t xml:space="preserve">Se evidenciaron soportes de la realización de la "Estrategia Nacional de Compras Públicas Locales" en Huila (02/07/2021), Magdalena (15/07/2021), Caquetá (23/07/2021) y Valle del Cauca (30/07/2021)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 de asistencia y registros fotográficos.
</t>
    </r>
    <r>
      <rPr>
        <b/>
        <sz val="9"/>
        <rFont val="Calibri"/>
        <family val="2"/>
        <scheme val="minor"/>
      </rPr>
      <t xml:space="preserve">Agosto
</t>
    </r>
    <r>
      <rPr>
        <sz val="9"/>
        <rFont val="Calibri"/>
        <family val="2"/>
        <scheme val="minor"/>
      </rPr>
      <t xml:space="preserve">Se evidenciaron soportes de la realización de la "Estrategia Nacional de Compras Públicas Locales" en Antioquia el 26/08/2021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entidades locales, fichas técnicas de los encuentros departamentales, listado de asistencia y registros fotográficos. 
Por otra parte se solicito a la responsable de la actividad incluir la agenda Plan de Trabajo 2021 ECPL con el fin de evidenciar el cumplimiento a agosto de la meta programada. 
</t>
    </r>
    <r>
      <rPr>
        <b/>
        <sz val="9"/>
        <rFont val="Calibri"/>
        <family val="2"/>
        <scheme val="minor"/>
      </rPr>
      <t xml:space="preserve">EVIDENCIAS:
</t>
    </r>
    <r>
      <rPr>
        <sz val="9"/>
        <rFont val="Calibri"/>
        <family val="2"/>
        <scheme val="minor"/>
      </rP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
</t>
    </r>
    <r>
      <rPr>
        <b/>
        <sz val="9"/>
        <rFont val="Calibri"/>
        <family val="2"/>
        <scheme val="minor"/>
      </rPr>
      <t>Mayo</t>
    </r>
    <r>
      <rPr>
        <sz val="9"/>
        <rFont val="Calibri"/>
        <family val="2"/>
        <scheme val="minor"/>
      </rPr>
      <t xml:space="preserve">
Cauca:
8 Pdf: "1  IFCHA TÉCNICA DE INVITACIÓN RUEDA CAUCA 14 DE MAYO 2021", "2 ACUERDO CABILDO INDIGENA LOPEZ Y AMALAKA (1), "3 ACUERDO APF CARLOS ALBERTO DUZMAN - CABILDO INDIGENA LOPEZ ADENTRO", "4ACUERDO Comercial HI PABLO SEXTO - CORPODIT", "5 ACUERDO COMERCIAL PAE ASIPCOM-COASOTEC", "6 ACUERDO PAE POPAYÁN ASIPCOM- COASOTEC Y OTROS" y "8 Registro fotográfico - Rueda Cauca mayo 14 de 2021".
1 Listado de asistencia forms del 21 /05/2021 "7 AsistenciaICBF_Encuentro_Cauca mayo 14".
Córdoba:
7 Pdf: "1  FICHA TÉCNICA DE INVITACIÓN RUEDA CÓRDOBA 21 DE MAYO 2021", "2. Acuerdo Fuerzas Militares_Huevos_Aso Agricultores", "3. Acuerdo huevo-FRUTOZ-AAGORSTAN", "4. ACUERDO AFROBERRUGAS CODELAC", "5. Acuerdo Gobernación Sahagún ARROZ", "Acuerdo Fuerzas Militares_Yuca_luisEdusrtdoFabra" y "8 Registro Fotográfico -Rueda Córdoba - mato 21 de 2021".
1 Listado de asistencia forms del 21 /05/2021 "7 AsistenciaICBF_Encuentro_Cauca mayo 21".
Guaviare:
8 Pdf: "1  FICHA TÉCNICA DE INVITACIÓN RUEDA GUAVIRE 26 DE MAYO 2021", "2 ACUERDO  CORMADES-ASOFRIMETA", "3 ACUERDO CORMADES-COONFASOL", "4. ACUERDO CORMADES COMERCIALIZADORA DEL LLANO,", "5 ACUERDO  FUNDACIÓN BIENESTAR- COMERCIALIZADORA DEL LLANO", ", "6 ACUERDO FUNDACIÓN BIENESTAR-COOMFASOL Huevos" y "8 Registro Fotográfico Rueda Guaviare mayo 26 de 2021" y "9 Registro Fotográfico Rueda Guaviare mayo 26 de 2021".
1 Listado de asistencia forms del 21 /05/2021 "7 AsistenciaICBF_Encuentro_Cauca mayo 26".
</t>
    </r>
    <r>
      <rPr>
        <b/>
        <sz val="9"/>
        <rFont val="Calibri"/>
        <family val="2"/>
        <scheme val="minor"/>
      </rPr>
      <t xml:space="preserve">Junio
</t>
    </r>
    <r>
      <rPr>
        <sz val="9"/>
        <rFont val="Calibri"/>
        <family val="2"/>
        <scheme val="minor"/>
      </rPr>
      <t xml:space="preserve">Cesar
8 Pdf: "1  FICHA TÉCNICA DE INVITACIÓN RUEDA CESAR 11 DE JUNIO DE 20211", "2 ACUERDO APSEFACOM  - Agroavicola Belén" , "3 ACUERDO APSEFACOM - ARROCERA MOLIAR", "4 ACEURDO Fundación proyecto Nuevo FRESKALECHE", " 5 Acuerdo Fundación proyecto Nuevo FRESKALECHE", "6 ACUERDO Fundación Proyecto Nuevo - ARROCERA  MOLIAR" y "7 ACUERDO Fundación Proyecto Nuevo - ASO. CAMPOS PERIJA" y "9 Evidencias Rueda Cesar".
1 Listado de asistencia forms del 11/06/2021 "8 Listado de Asistencia CESAR 2021."
La Guajira:
8 Pdf: "1.  FICHA TÉCNICA DE INVITACIÓN RUEDA GUAJIERA 25 DE JUNIO DE 20211", "2. NU3-DJCARIBEASAS", "3. ACUERDO NU3-LOSFERNANDEZ", "4. ACEURDO NU3- SANLUIS", "5. Acuerdo Baylor College - Avícola San Luis - Huevos" y "6. Acuerdo Baaylor College - COLECHERA - Leche" y "7. Acuerdo Baylor College - Esmeralda Solano - Queso" y "Registro fotográfico junio 25".
1 Listado de asistencia forms del 25/06/2021 "8 Listado de Asistencia -La Guajira 2021".
</t>
    </r>
    <r>
      <rPr>
        <b/>
        <sz val="9"/>
        <rFont val="Calibri"/>
        <family val="2"/>
        <scheme val="minor"/>
      </rPr>
      <t xml:space="preserve">Julio
</t>
    </r>
    <r>
      <rPr>
        <sz val="9"/>
        <rFont val="Calibri"/>
        <family val="2"/>
        <scheme val="minor"/>
      </rPr>
      <t xml:space="preserve">Se evidenciaron soportes de la realización de la "Estrategia Nacional de Compras Públicas Locales" en Huila (02/07/2021), Magdalena (15/07/2021), Caquetá (23/07/2021) y Valle del Cauca (30/07/2021)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 de asistencia y registros fotográficos.
</t>
    </r>
    <r>
      <rPr>
        <b/>
        <sz val="9"/>
        <rFont val="Calibri"/>
        <family val="2"/>
        <scheme val="minor"/>
      </rPr>
      <t xml:space="preserve">Agosto
</t>
    </r>
    <r>
      <rPr>
        <sz val="9"/>
        <rFont val="Calibri"/>
        <family val="2"/>
        <scheme val="minor"/>
      </rPr>
      <t>Antioquia:
13 Pdf: "01. Ficha invitación Rueda Huila julio 2 de 2021", "ACUERDO CRECER Cooperativa Alagro " , "03. ACUERDO CIUDAD DON BOSCO -ASOCIACIÓN AAVED", "04. ACUERDO CORPORACIÓN SUPERARSE - CAMPOGIR", "05. ACUERDO FUNDACIÓN LA CASITA DE NICOLÁS - TEJIPAZ", "06. Acuerdo HI Las Mirlas - AAVED arroz", "07. HOGAR INFANTIL MARIA AUXILIADORA - Producto El Caribe S.A.", "08. Hogar Infantil La Florida_Marissa Montoya Romero", "09. APV HC BRISAS DE ORIENTE-PDTOS EL CARIBE", "10. ACUERDO FUNDACION LA CASITA DE NICOLÁS - ASOFRUP", "11, Acuerdo P. Colombia Suiza - COMSAB", "12 caracolito, playita - La corpo salgar" y "14. Registro Fotográfico Antioquia ago. 26".
1 Listado de asistencia forms del 02/07/2021 "13. Listado de Asistencia - ENCUENTRO DE COMPRAS LOCALES - ANTIOQUIA - AGOSTO 26 DE 2021(1-26)."
Excel: PLANEACIÓN INDICADOR A-93  CIRCUITOS CORTOS DE COMERCIALIZACIÓN  -PDET (COMPRAS PÚBLICAS)</t>
    </r>
  </si>
  <si>
    <r>
      <t xml:space="preserve">Para este cuatrimestre se evidenciaron avances en:
</t>
    </r>
    <r>
      <rPr>
        <b/>
        <sz val="9"/>
        <rFont val="Calibri"/>
        <family val="2"/>
        <scheme val="minor"/>
      </rPr>
      <t>Junio</t>
    </r>
    <r>
      <rPr>
        <sz val="9"/>
        <rFont val="Calibri"/>
        <family val="2"/>
        <scheme val="minor"/>
      </rPr>
      <t xml:space="preserve">
Se evidenciaron los "Formatos de Instancias de Participación Territorial" diligenciados por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 donde se identificaron los espacios e instancias de participación ciudadana de sus municipios, los objetivos del espacio y aspectos relacionados con el funcionamiento. 
</t>
    </r>
    <r>
      <rPr>
        <b/>
        <sz val="9"/>
        <rFont val="Calibri"/>
        <family val="2"/>
        <scheme val="minor"/>
      </rPr>
      <t xml:space="preserve">Agosto
</t>
    </r>
    <r>
      <rPr>
        <sz val="9"/>
        <rFont val="Calibri"/>
        <family val="2"/>
        <scheme val="minor"/>
      </rPr>
      <t xml:space="preserve">Se evidencio documento con orientaciones para que las 33 Regionales formulen su plan de acción para la implementación de la Política de Participación Ciudadana.
</t>
    </r>
    <r>
      <rPr>
        <b/>
        <sz val="9"/>
        <rFont val="Calibri"/>
        <family val="2"/>
        <scheme val="minor"/>
      </rPr>
      <t xml:space="preserve">
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5%2E%20Oficina%20de%20Gesti%C3%B3n%20Regional%2F05%20junio%2FCompromiso%204%20Activ%205
</t>
    </r>
    <r>
      <rPr>
        <b/>
        <sz val="9"/>
        <rFont val="Calibri"/>
        <family val="2"/>
        <scheme val="minor"/>
      </rPr>
      <t>Junio</t>
    </r>
    <r>
      <rPr>
        <sz val="9"/>
        <rFont val="Calibri"/>
        <family val="2"/>
        <scheme val="minor"/>
      </rPr>
      <t xml:space="preserve">
33 carpetas cada una con el Excel Formato de Instancias de Participación Territorial de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
</t>
    </r>
    <r>
      <rPr>
        <b/>
        <sz val="9"/>
        <rFont val="Calibri"/>
        <family val="2"/>
        <scheme val="minor"/>
      </rPr>
      <t>Agosto</t>
    </r>
    <r>
      <rPr>
        <sz val="9"/>
        <rFont val="Calibri"/>
        <family val="2"/>
        <scheme val="minor"/>
      </rPr>
      <t xml:space="preserve">
1 Word: "Actividad 5 Plan de Participación Planes de acción regionales CGC 01092021"</t>
    </r>
  </si>
  <si>
    <r>
      <t xml:space="preserve">Para este cuatrimestre se evidenciaron avances en:
</t>
    </r>
    <r>
      <rPr>
        <b/>
        <sz val="9"/>
        <rFont val="Calibri"/>
        <family val="2"/>
        <scheme val="minor"/>
      </rPr>
      <t>Mayo</t>
    </r>
    <r>
      <rPr>
        <sz val="9"/>
        <rFont val="Calibri"/>
        <family val="2"/>
        <scheme val="minor"/>
      </rPr>
      <t xml:space="preserve">
Se evidenció correo electrónico con el resultado final del Indicador PA - 131 "INDICADORES RELACIÓN CON EL CIUDADANO ABRIL 2021 (FINAL)" con Excel adjunto en el cual se observó un resultado del 99% para el mes de abril de 2021.
</t>
    </r>
    <r>
      <rPr>
        <b/>
        <sz val="9"/>
        <rFont val="Calibri"/>
        <family val="2"/>
        <scheme val="minor"/>
      </rPr>
      <t>Junio</t>
    </r>
    <r>
      <rPr>
        <sz val="9"/>
        <rFont val="Calibri"/>
        <family val="2"/>
        <scheme val="minor"/>
      </rPr>
      <t xml:space="preserve">
Se evidenció correo electrónico con el resultado final del Indicador PA - 131 "INDICADORES RELACIÓN CON EL CIUDADANO ABRIL 2021 (FINAL)" con Excel adjunto en el cual se observó un resultado del 98,8% para el mes de mayo de 2021.
</t>
    </r>
    <r>
      <rPr>
        <b/>
        <sz val="9"/>
        <rFont val="Calibri"/>
        <family val="2"/>
        <scheme val="minor"/>
      </rPr>
      <t>Julio</t>
    </r>
    <r>
      <rPr>
        <sz val="9"/>
        <rFont val="Calibri"/>
        <family val="2"/>
        <scheme val="minor"/>
      </rPr>
      <t xml:space="preserve">
Se evidenció correo electrónico con el resultado final del Indicador PA - 131 "INDICADORES RELACIÓN CON EL CIUDADANO JUNIO 2021 (FINAL)" con Excel adjunto en el cual se observó un resultado del 94,9% para el mes de junio de 2021.
</t>
    </r>
    <r>
      <rPr>
        <b/>
        <sz val="9"/>
        <rFont val="Calibri"/>
        <family val="2"/>
        <scheme val="minor"/>
      </rPr>
      <t>Agosto</t>
    </r>
    <r>
      <rPr>
        <sz val="9"/>
        <rFont val="Calibri"/>
        <family val="2"/>
        <scheme val="minor"/>
      </rPr>
      <t xml:space="preserve">
Se evidenció correo electrónico con el resultado final del Indicador PA - 131 "INDICADORES RELACIÓN CON EL CIUDADANO JULIO 2021 (FINAL)" con Excel adjunto en el cual se observó un resultado del 96,5% para el mes de julio de 2021.
EVIDENCIAS: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04%20mayo%2FActividad%206
</t>
    </r>
    <r>
      <rPr>
        <b/>
        <sz val="9"/>
        <rFont val="Calibri"/>
        <family val="2"/>
        <scheme val="minor"/>
      </rPr>
      <t>mayo</t>
    </r>
    <r>
      <rPr>
        <sz val="9"/>
        <rFont val="Calibri"/>
        <family val="2"/>
        <scheme val="minor"/>
      </rPr>
      <t xml:space="preserve">
Correo electrónico del 24/05/2021 con asunto: "INDICADORES RELACIÓN CON EL CIUDADANO ABRIL 2021 (FINAL)".
</t>
    </r>
    <r>
      <rPr>
        <b/>
        <sz val="9"/>
        <rFont val="Calibri"/>
        <family val="2"/>
        <scheme val="minor"/>
      </rPr>
      <t>Junio</t>
    </r>
    <r>
      <rPr>
        <sz val="9"/>
        <rFont val="Calibri"/>
        <family val="2"/>
        <scheme val="minor"/>
      </rPr>
      <t xml:space="preserve">
Correo electrónico del 21/06/2021 con asunto: " INDICADORES RELACIÓN CON EL CIUDADANO MAYO 2021 (FINAL)".
</t>
    </r>
    <r>
      <rPr>
        <b/>
        <sz val="9"/>
        <rFont val="Calibri"/>
        <family val="2"/>
        <scheme val="minor"/>
      </rPr>
      <t>Julio</t>
    </r>
    <r>
      <rPr>
        <sz val="9"/>
        <rFont val="Calibri"/>
        <family val="2"/>
        <scheme val="minor"/>
      </rPr>
      <t xml:space="preserve">
Correo electrónico del 23/07/2021 con asunto: "INDICADORES RELACIÓN CON EL CIUDADANO JUNIO 2021 (FINAL)".
</t>
    </r>
    <r>
      <rPr>
        <b/>
        <sz val="9"/>
        <rFont val="Calibri"/>
        <family val="2"/>
        <scheme val="minor"/>
      </rPr>
      <t>Agosto</t>
    </r>
    <r>
      <rPr>
        <sz val="9"/>
        <rFont val="Calibri"/>
        <family val="2"/>
        <scheme val="minor"/>
      </rPr>
      <t xml:space="preserve">
Correo electrónico del 23/08/2021 con asunto: "INDICADORES RELACIÓN CON EL CIUDADANO JULIO 2021 (FINAL)".</t>
    </r>
  </si>
  <si>
    <r>
      <t xml:space="preserve">Para este cuatrimestre se evidenciaron avances en:
</t>
    </r>
    <r>
      <rPr>
        <b/>
        <sz val="9"/>
        <rFont val="Calibri"/>
        <family val="2"/>
        <scheme val="minor"/>
      </rPr>
      <t>Mayo</t>
    </r>
    <r>
      <rPr>
        <sz val="9"/>
        <rFont val="Calibri"/>
        <family val="2"/>
        <scheme val="minor"/>
      </rPr>
      <t xml:space="preserve">
Se evidenció Informe de gestión Centro de Contacto ICBF - Mayo 2021 donde presentan los resultados de las encuestas de satisfacción de los canales: chat, telefónico y videollamada; así mismo el Informe de la empresa IQ Outsourcing Encuestas Puntos de Atención I.C.B.F. Mayo 2021 con el resultado y la Encuestas de Satisfacción Outbound.
Revisando la información de la ruta de SharePoint del mes de abril se evidenció que incluyeron el Informe de gestión Centro de Contacto ICBF - Abril 2021 donde presentan los resultados de las encuestas de satisfacción de los canales: chat, telefónico y videollamada; así como el Informe de la empresa IQ Outsourcing Encuestas Puntos de Atención I.C.B.F. Abril 2021 con el resultado y la Encuestas de Satisfacción Outbound.
</t>
    </r>
    <r>
      <rPr>
        <b/>
        <sz val="9"/>
        <rFont val="Calibri"/>
        <family val="2"/>
        <scheme val="minor"/>
      </rPr>
      <t>Junio</t>
    </r>
    <r>
      <rPr>
        <sz val="9"/>
        <rFont val="Calibri"/>
        <family val="2"/>
        <scheme val="minor"/>
      </rPr>
      <t xml:space="preserve">
Se evidenció Informe de gestión Centro de Contacto ICBF - Junio 2021  donde presentan los resultados de las encuestas de satisfacción de los canales: chat, telefónico y videollamada; así mismo el Informe de la empresa IQ Outsourcing Encuestas Puntos de Atención ICBF - Junio 2021 con el resultado de las Encuestas de Satisfacción Outbound.
</t>
    </r>
    <r>
      <rPr>
        <b/>
        <sz val="9"/>
        <rFont val="Calibri"/>
        <family val="2"/>
        <scheme val="minor"/>
      </rPr>
      <t>Julio</t>
    </r>
    <r>
      <rPr>
        <sz val="9"/>
        <rFont val="Calibri"/>
        <family val="2"/>
        <scheme val="minor"/>
      </rPr>
      <t xml:space="preserve">
Se evidenció Informe de gestión Centro de Contacto ICBF - Julio 2021  donde presentan los resultados de las encuestas de satisfacción de los canales: chat, telefónico y videollamada; así mismo el Informe de la empresa IQ Outsourcing Encuestas Puntos de Atención ICBF - Julio 2021 con el resultado de las Encuestas de Satisfacción Outbound.
</t>
    </r>
    <r>
      <rPr>
        <b/>
        <sz val="9"/>
        <rFont val="Calibri"/>
        <family val="2"/>
        <scheme val="minor"/>
      </rPr>
      <t>Agosto</t>
    </r>
    <r>
      <rPr>
        <sz val="9"/>
        <rFont val="Calibri"/>
        <family val="2"/>
        <scheme val="minor"/>
      </rPr>
      <t xml:space="preserve">
Se evidenció Informe de gestión Centro de Contacto ICBF - Agosto 2021  donde presentan los resultados de las encuestas de satisfacción de los canales: chat, telefónico y videollamada; así mismo el Informe de la empresa IQ Outsourcing Encuestas Puntos de Atención ICBF - Agosto 2021 con el resultado de las Encuestas de Satisfacción Outbound.
</t>
    </r>
    <r>
      <rPr>
        <b/>
        <sz val="9"/>
        <rFont val="Calibri"/>
        <family val="2"/>
        <scheme val="minor"/>
      </rPr>
      <t>EVIDENCIAS</t>
    </r>
    <r>
      <rPr>
        <sz val="9"/>
        <rFont val="Calibri"/>
        <family val="2"/>
        <scheme val="minor"/>
      </rPr>
      <t xml:space="preserve">:
Información consultada en:
</t>
    </r>
    <r>
      <rPr>
        <b/>
        <sz val="9"/>
        <rFont val="Calibri"/>
        <family val="2"/>
        <scheme val="minor"/>
      </rPr>
      <t xml:space="preserve">Mayo
</t>
    </r>
    <r>
      <rPr>
        <sz val="9"/>
        <rFont val="Calibri"/>
        <family val="2"/>
        <scheme val="minor"/>
      </rPr>
      <t xml:space="preserve">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04%20mayo%2FActividad%207
Pdf "Informe Encuestas Outbound Mayo 2021".
Presentación Power Point: "Informe encuestas canales mayo 2021".
Pdf "Informe Encuestas Outbound Abril 2021".
Presentación Power Point: "Informe encuestas canales abril 2021".
</t>
    </r>
    <r>
      <rPr>
        <b/>
        <sz val="9"/>
        <rFont val="Calibri"/>
        <family val="2"/>
        <scheme val="minor"/>
      </rPr>
      <t>Junio</t>
    </r>
    <r>
      <rPr>
        <sz val="9"/>
        <rFont val="Calibri"/>
        <family val="2"/>
        <scheme val="minor"/>
      </rPr>
      <t xml:space="preserve">
Presentación "Informe Encuestas Outbound Junio 2021".
Presentación Power Point: "Informe encuestas canales junio 2021.ppt".
</t>
    </r>
    <r>
      <rPr>
        <b/>
        <sz val="9"/>
        <rFont val="Calibri"/>
        <family val="2"/>
        <scheme val="minor"/>
      </rPr>
      <t>Julio</t>
    </r>
    <r>
      <rPr>
        <sz val="9"/>
        <rFont val="Calibri"/>
        <family val="2"/>
        <scheme val="minor"/>
      </rPr>
      <t xml:space="preserve">
Presentación Power Point: "Informe encuestas canales julio 2021.pptm".
Presentación Power Point: "Informe encuestas canales Julio 2021".
</t>
    </r>
    <r>
      <rPr>
        <b/>
        <sz val="9"/>
        <rFont val="Calibri"/>
        <family val="2"/>
        <scheme val="minor"/>
      </rPr>
      <t>Agosto</t>
    </r>
    <r>
      <rPr>
        <sz val="9"/>
        <rFont val="Calibri"/>
        <family val="2"/>
        <scheme val="minor"/>
      </rPr>
      <t xml:space="preserve">
Presentación Power Point: "Informe encuestas canales agosto 2021.pptm".
Presentación Power Point: "Informe encuestas canales agosto 20</t>
    </r>
  </si>
  <si>
    <r>
      <t xml:space="preserve">Para este cuatrimestre se evidenciaron avances en:
</t>
    </r>
    <r>
      <rPr>
        <b/>
        <sz val="9"/>
        <rFont val="Calibri"/>
        <family val="2"/>
        <scheme val="minor"/>
      </rPr>
      <t>Junio</t>
    </r>
    <r>
      <rPr>
        <sz val="9"/>
        <rFont val="Calibri"/>
        <family val="2"/>
        <scheme val="minor"/>
      </rPr>
      <t xml:space="preserve">
Se evidenció acta de reunión del 05/06/2021 cuyo objetivo fue "Fortalecer las capacidades de consejeras(os) sobre las expresiones, tipos y efectos del trabajo infantil en la vida de niñas y niños en diversos contextos (rural-urbano). Identificar los  focos de  interés  y  preguntas  sobre  el  trabajo infa." y pantallazo de los asistentes a la reunión. 
Adicionalmente, se observaron documentos relacionados con la actividad como:  correo electrónico de fecha 01/06/2021 con Asunto: "Encuentro Plenaria Consejeras y Consejeros asesores del ICBF 5 de junio 3 pm." donde se invita a la reunión y listado de asistencia.
Por otro lado la Dirección adjunto soportes para la realización del evento:  "Dia Mundial contra el Trabajo Infantil" del 11/06/2021, como son: los pantallazos de los asistentes a la reunión del 10/06/2021 (preparación de encuentro con autoridades Nacionales como: Primera Dama, Ministra de Educación, Directora del ICBF, representante OIT y Procuraduría) y pantallazo del link de la reunión del 11/06/2021. Esta jornada no hace parte de la meta de esta actividad, fue incluida como gestiones relacionadas. 
</t>
    </r>
    <r>
      <rPr>
        <b/>
        <sz val="9"/>
        <rFont val="Calibri"/>
        <family val="2"/>
        <scheme val="minor"/>
      </rPr>
      <t>Julio</t>
    </r>
    <r>
      <rPr>
        <sz val="9"/>
        <rFont val="Calibri"/>
        <family val="2"/>
        <scheme val="minor"/>
      </rPr>
      <t xml:space="preserve">
Se evidenció acta de reunión No. 004 del 07/07/2021 cuyo objetivo fue "Fortalecer la construcción de políticas y programas de carácter institucional e interinstitucional para la promoción y garantía del Derecho a la participación infantil y adolescente entre ambos países" (Perú y Colombia); así mismo pantallazos de los asistentes al encuentro, la agenda de la temática y la lista de participantes.
</t>
    </r>
    <r>
      <rPr>
        <b/>
        <sz val="9"/>
        <rFont val="Calibri"/>
        <family val="2"/>
        <scheme val="minor"/>
      </rPr>
      <t>Agosto</t>
    </r>
    <r>
      <rPr>
        <sz val="9"/>
        <rFont val="Calibri"/>
        <family val="2"/>
        <scheme val="minor"/>
      </rPr>
      <t xml:space="preserve">
Se evidenció reunión de encuentro bilateral Perú- Colombia 12/08/2021; así mismo se observaron documentos relacionados con este evento como: agenda  de trabajo, correo electrónico de invitación al encuentro, link donde se encuentra la grabación del evento y reporte de asistentes.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05%20
</t>
    </r>
    <r>
      <rPr>
        <b/>
        <sz val="9"/>
        <rFont val="Calibri"/>
        <family val="2"/>
        <scheme val="minor"/>
      </rPr>
      <t>junio</t>
    </r>
    <r>
      <rPr>
        <sz val="9"/>
        <rFont val="Calibri"/>
        <family val="2"/>
        <scheme val="minor"/>
      </rPr>
      <t xml:space="preserve">
3 Pdf: "5-6-21ActaCacnna", "CorreoEncuentroCacnna" y "CorreoEventoTrabajoInfantil"
3 Word: "PantallazoEncuentro6-6-2021
Excel "5-6-21AsistenciaCacnna", "PantanllazoEvento 11junioMin Trabajo" y "PantallazoPreparación Cacnna10-6-21"
</t>
    </r>
    <r>
      <rPr>
        <b/>
        <sz val="9"/>
        <rFont val="Calibri"/>
        <family val="2"/>
        <scheme val="minor"/>
      </rPr>
      <t>Julio</t>
    </r>
    <r>
      <rPr>
        <sz val="9"/>
        <rFont val="Calibri"/>
        <family val="2"/>
        <scheme val="minor"/>
      </rPr>
      <t xml:space="preserve">
3 Pdf: "7-7-21ActaCacnna", "AGENDA TEMÁTICA7-7-21" y "meetingAttendanceReport(Consejeras+Consejeros+Encuentro Binacional Colombia-Perú)7-7-21"
1 Word: "7-7-21PantallazoEncuentroConsejosCol-Perú"
</t>
    </r>
    <r>
      <rPr>
        <b/>
        <sz val="9"/>
        <rFont val="Calibri"/>
        <family val="2"/>
        <scheme val="minor"/>
      </rPr>
      <t>Agosto</t>
    </r>
    <r>
      <rPr>
        <sz val="9"/>
        <rFont val="Calibri"/>
        <family val="2"/>
        <scheme val="minor"/>
      </rPr>
      <t xml:space="preserve">
2Pdf: "12-08-21Agenda de trabajo - Perú - Colombia Participación Infantil y empoderamiento" y "CorreoAgendaInvitación12-8-21"
1 Word: "EnlacegrabaciónEncuentroConsejo12-8-21".
2 Lista de asistencia "Reporteasistenciaenword12-8-21" y "meeetingAtttendanceReport12-8-21".</t>
    </r>
  </si>
  <si>
    <r>
      <t xml:space="preserve">Para este cuatrimestre se evidenciaron avances en:
</t>
    </r>
    <r>
      <rPr>
        <b/>
        <sz val="9"/>
        <rFont val="Calibri"/>
        <family val="2"/>
        <scheme val="minor"/>
      </rPr>
      <t>Julio</t>
    </r>
    <r>
      <rPr>
        <sz val="9"/>
        <rFont val="Calibri"/>
        <family val="2"/>
        <scheme val="minor"/>
      </rPr>
      <t xml:space="preserve">
Se evidencio Excel con el compilado de los 65 ejercicios de control social adelantados en el mes de julio por las Regionales: Antioquia, Atlántico, Bogotá, Bolívar, Boyacá, Cauca, Cesar, Córdoba, Cundinamarca, Huila, Nariño, Norte de Santander, Quindío, Risaralda, San Andrés, Tolima y Valle del Cauca; en el cual relacionan los aliados, la fecha de los encuentros, focos de observación, logros, retos/dificultades, recomendaciones y los link donde se pueden consultar los soportes. 
Así mismo se observó Excel con el detalle de los operadores contratados para el desarrollo de los ejercicios de control social.
</t>
    </r>
    <r>
      <rPr>
        <b/>
        <sz val="9"/>
        <rFont val="Calibri"/>
        <family val="2"/>
        <scheme val="minor"/>
      </rPr>
      <t>EVIDENCIAS</t>
    </r>
    <r>
      <rPr>
        <sz val="9"/>
        <rFont val="Calibri"/>
        <family val="2"/>
        <scheme val="minor"/>
      </rPr>
      <t xml:space="preserve">: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06%20julio%2FEjercicios%20de%20control%20social
</t>
    </r>
    <r>
      <rPr>
        <b/>
        <sz val="9"/>
        <rFont val="Calibri"/>
        <family val="2"/>
        <scheme val="minor"/>
      </rPr>
      <t>Julio</t>
    </r>
    <r>
      <rPr>
        <sz val="9"/>
        <rFont val="Calibri"/>
        <family val="2"/>
        <scheme val="minor"/>
      </rPr>
      <t xml:space="preserve">
Excel "JULIOCOMPILADOCONTROLSOCIALMODALIDADTÚATÚ".
Excel "Control Social de tú a tú".
</t>
    </r>
  </si>
  <si>
    <r>
      <t xml:space="preserve">Para este cuatrimestre se evidenciaron avances en:
Agosto
Se evidenció la realización de la Mesa Nacional de Madres Sustitutas donde se presentaron temáticas como: Guía No. 25​ “Guía para llevar a cabo el ​cumplimiento de Rol de madres​ y padres sustitutos”​, Guía N.26 “Guía de beneficios sociales de madres y padres sustitutos”​, Requisitos acceso Subsidio Pensional ex madres y ex padres Sustitutos​, Decreto 783 del 19/07/2021​, Resolución 5062 del 13/08/2021, Reanudación de la labor social y ​Cierre de Hogares Sustitutos entre otros temas. Adicionalmente se observó listado de asistencia.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02%20marzo%2F10%20MESA%20MADRES%20SUSTITUTAS
Power Point "Mesa de madres Agosto 26"
Excel Listado Asistencia forms del 26/08/2021 "Agosto 26 Mesa Nacional de Madres Sustitutas(1-33)".</t>
    </r>
  </si>
  <si>
    <r>
      <t xml:space="preserve">Para este cuatrimestre se evidenciaron avances en:
</t>
    </r>
    <r>
      <rPr>
        <b/>
        <sz val="9"/>
        <rFont val="Calibri"/>
        <family val="2"/>
        <scheme val="minor"/>
      </rPr>
      <t>Mayo</t>
    </r>
    <r>
      <rPr>
        <sz val="9"/>
        <rFont val="Calibri"/>
        <family val="2"/>
        <scheme val="minor"/>
      </rPr>
      <t xml:space="preserve">
Se evidenciaron listados de asistencia del "Primer Taller Virtual Padrinos de Corazón" realizados el 06/05/2021 y el 13/05/2021 
</t>
    </r>
    <r>
      <rPr>
        <b/>
        <sz val="9"/>
        <rFont val="Calibri"/>
        <family val="2"/>
        <scheme val="minor"/>
      </rPr>
      <t>Junio</t>
    </r>
    <r>
      <rPr>
        <sz val="9"/>
        <rFont val="Calibri"/>
        <family val="2"/>
        <scheme val="minor"/>
      </rPr>
      <t xml:space="preserve">
Se evidenciaron dos correos electrónicos de la Subdirección de Adopciones donde en el primero de fecha 23/06/2021 relacionan los grupos de familias que cuentan con taller No. 1 (escenario donde se abordan conceptos básicos de la estrategia como apego, vinculo afectivos entre otras) y en el segundo con fecha 23/06/2021 relacionan las familias que cuentan con el proceso completo para constituirse en referentes afectivos e informan que 3 familias están pendientes por herramienta creativa.
Adicionalmente, se observó Excel del 01/06/2021 correspondiente a la asistencia al taller 2 de los referentes afectivos de la Regional Antioquia.
</t>
    </r>
    <r>
      <rPr>
        <b/>
        <sz val="9"/>
        <rFont val="Calibri"/>
        <family val="2"/>
        <scheme val="minor"/>
      </rPr>
      <t>Julio</t>
    </r>
    <r>
      <rPr>
        <sz val="9"/>
        <rFont val="Calibri"/>
        <family val="2"/>
        <scheme val="minor"/>
      </rPr>
      <t xml:space="preserve">
Se evidenció listado de asistencia del 08/07/2021 y 30/07/2021 de los talleres "Padrinos de Corazón" realizados por la Regional Valle del Cauca y por la Subdirección de Adopciones.
</t>
    </r>
    <r>
      <rPr>
        <b/>
        <sz val="9"/>
        <rFont val="Calibri"/>
        <family val="2"/>
        <scheme val="minor"/>
      </rPr>
      <t>Agosto</t>
    </r>
    <r>
      <rPr>
        <sz val="9"/>
        <rFont val="Calibri"/>
        <family val="2"/>
        <scheme val="minor"/>
      </rPr>
      <t xml:space="preserve">
Se evidenció listado de asistencia del 31/08/2021 con participantes del taller "Padrinos de Corazón" realizados por la Subdirección de Adopciones. Así como Excel con el consolidado de 264 referentes afectivos a corte Agosto 2021.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04%20mayo%2FREFERENTES%20AFECTIVOS
</t>
    </r>
    <r>
      <rPr>
        <b/>
        <sz val="9"/>
        <rFont val="Calibri"/>
        <family val="2"/>
        <scheme val="minor"/>
      </rPr>
      <t>Mayo</t>
    </r>
    <r>
      <rPr>
        <sz val="9"/>
        <rFont val="Calibri"/>
        <family val="2"/>
        <scheme val="minor"/>
      </rPr>
      <t xml:space="preserve">
2 Excel: "Taller # 1 - 06 de mayo" y "Taller # 1 - 13 de mayo" ,
</t>
    </r>
    <r>
      <rPr>
        <b/>
        <sz val="9"/>
        <rFont val="Calibri"/>
        <family val="2"/>
        <scheme val="minor"/>
      </rPr>
      <t>Junio</t>
    </r>
    <r>
      <rPr>
        <sz val="9"/>
        <rFont val="Calibri"/>
        <family val="2"/>
        <scheme val="minor"/>
      </rPr>
      <t xml:space="preserve">
3 correos electrónicos: "Familias Nuevas 1.msg", "Familias Nuevas 2.msg" y "Familias Nuevas Padrinos de Corazón"
1 Excel "Taller # 2 Regional Antioquia"
</t>
    </r>
    <r>
      <rPr>
        <b/>
        <sz val="9"/>
        <rFont val="Calibri"/>
        <family val="2"/>
        <scheme val="minor"/>
      </rPr>
      <t>Julio</t>
    </r>
    <r>
      <rPr>
        <sz val="9"/>
        <rFont val="Calibri"/>
        <family val="2"/>
        <scheme val="minor"/>
      </rPr>
      <t xml:space="preserve">
Listado de asistencia forms: "LISTADO DE ASISTENCIA TALLER VALLE 8 DE JULIO." y "LISTADO DE ASISTENCIA TALLER VIRTUAL SUBDIRECCIÓN ADOP".
</t>
    </r>
    <r>
      <rPr>
        <b/>
        <sz val="9"/>
        <rFont val="Calibri"/>
        <family val="2"/>
        <scheme val="minor"/>
      </rPr>
      <t>Agosto</t>
    </r>
    <r>
      <rPr>
        <sz val="9"/>
        <rFont val="Calibri"/>
        <family val="2"/>
        <scheme val="minor"/>
      </rPr>
      <t xml:space="preserve">
1 Listado de asistencia forms: "Asistencia Padrinos de corazón 31 agosto 2021"
1 Excel "Consolidado Plan de Participación Ciudadana".</t>
    </r>
  </si>
  <si>
    <r>
      <t xml:space="preserve">Para este cuatrimestre se evidenciaron avances en:
</t>
    </r>
    <r>
      <rPr>
        <b/>
        <sz val="9"/>
        <rFont val="Calibri"/>
        <family val="2"/>
        <scheme val="minor"/>
      </rPr>
      <t xml:space="preserve">Mayo
</t>
    </r>
    <r>
      <rPr>
        <sz val="9"/>
        <rFont val="Calibri"/>
        <family val="2"/>
        <scheme val="minor"/>
      </rPr>
      <t xml:space="preserve">Se evidenciaron gestiones realizadas por la Dirección de Protección en conjunto con la Subdirección de Restablecimiento de Derechos donde solicitan a través de correo electrónico a la Oficina Asesora Juridica el apoyo para adelantar el proceso de control de legalidad de la resolución que aprueba el "Lineamiento para la implementación del modelo de restablecimiento de derechos", adjuntan el proyecto de resolución en Word y los correos electrónicos con los vistos buenos de la Dirección de Planeación y la Subdirección General. 
Por otra parte frente al "Lineamiento y Manuales Operativos Restablecimiento de Derechos" se evidenciaron correos electrónicos de la Subdirección General y la Dirección de Planeación y Control de Gestión dirigidos al Director de Protección con el aval de estos documentos para continuar con el proceso de control de legalidad.
Se solicito a la referente de esta actividad cargar en la carpeta de abril los soportes relacionados con los aportes de los siguientes operadores a los documentos que fueron publicados para consulta: CHIQUITINES, CRAN_20042021, FANA, FUNDASEM, LUZ Y VIDA, MARIA GORETTI, MYA, NORTE, NUEVO FUTURO, PILAR &amp; GRACIAS, PISINGOS, SEMILLAS ESPERANZA, SENTIDO DE VIDA, SUPERAR e YMCA; así como actas del 12/04/2021 (Asociación Creemos en tí) y 17/04/2021 (Fundación Sentido de Vida) con los aportes para la construcción de los nuevos lineamientos ICBF.
</t>
    </r>
    <r>
      <rPr>
        <b/>
        <sz val="9"/>
        <rFont val="Calibri"/>
        <family val="2"/>
        <scheme val="minor"/>
      </rPr>
      <t>Junio</t>
    </r>
    <r>
      <rPr>
        <sz val="9"/>
        <rFont val="Calibri"/>
        <family val="2"/>
        <scheme val="minor"/>
      </rPr>
      <t xml:space="preserve">
Se evidencio correo electrónico de 28/06/2021 por parte de la Subdirección de Restablecimiento de Derechos dirigido a la Oficina Asesora Jurídica donde remiten los documentos técnicos con los ajustes solicitados:  (i) Lineamiento técnico para la implementación del modelo de atención;  (ii) Manual operativo de modalidades y servicio para la atención de Niños, Niñas y Adolescente, con Proceso Administrativo de Restablecimiento de Derechos y (iii) Manual operativo modalidad acogimiento familiar hogar sustituto (...).", para que procedan a la revisión y dar continuidad al trámite de control de legalidad.
Adicionalmente se observó la propuesta del "LINEAMIENTO TÉCNICO ESTRATEGIA DE ACOMPAÑAMIENTO PSICOSOCIAL Y CONTRIBUCIÓN A LA REPARACIÓN INTEGRAL A NIÑAS, NIÑOS Y ADOLESCENTES VÍCTIMAS DEL CONFLICTO ARMADO del 2021", el cual hace parte de la construcción de lineamiento de acciones especializadas para el restablecimiento de derechos.
</t>
    </r>
    <r>
      <rPr>
        <b/>
        <sz val="9"/>
        <rFont val="Calibri"/>
        <family val="2"/>
        <scheme val="minor"/>
      </rPr>
      <t>Julio</t>
    </r>
    <r>
      <rPr>
        <sz val="9"/>
        <rFont val="Calibri"/>
        <family val="2"/>
        <scheme val="minor"/>
      </rPr>
      <t xml:space="preserve">
Se evidencio Resolución No. 4199 del 15 de julio  de 2021 "por la cual se aprueba el Lineamiento Técnico para la implementación del Modelo de Atención dirigido a Niñas, Niños Adolescentes, en la Modalidades de Restablecimiento de Derecho" y el documento LM24.P Lineamiento  Técnico para la implementación del Modelo de Atención dirigido a Niñas, Niños y Adolescentes, en la Modalidades de Restablecimiento de Derechos, versión 1 del 27/07/2021.
</t>
    </r>
    <r>
      <rPr>
        <b/>
        <sz val="9"/>
        <rFont val="Calibri"/>
        <family val="2"/>
        <scheme val="minor"/>
      </rPr>
      <t>Agosto</t>
    </r>
    <r>
      <rPr>
        <sz val="9"/>
        <rFont val="Calibri"/>
        <family val="2"/>
        <scheme val="minor"/>
      </rPr>
      <t xml:space="preserve">
Se evidencio correo electrónico de 19/08/2021 por parte de la Subdirección de Restablecimiento de Derechos dirigido a la Dirección de Protección donde remiten los documentos técnicos: " Lineamiento Técnico para la Atención de Niños, Niñas y Adolescentes con Discapacidad con sus Derechos Amenazados y/o Vulnerados", el "Lineamiento Técnico para la Atención de Niños, Niñas y Adolescentes con sus Derechos Amenazados y/o Vulnerados por Causa de las Violencias Físicas, Psicológicas, Omisión o Negligencia" y un documento con las especificidades de los cambios del lineamiento anterior; con el fin de ser revisados y aprobados para continuar con el trámite establecido en el procedimiento diseño / ajuste Lineamiento Técnico o Manual Operativo. 
Adicionalmente se observó correo electrónico del 30/08/2021 por parte de la Subdirección de Restablecimiento de Derechos dirigido a la Dirección de Protección con los siguientes documentos con ajustes y aclaraciones: "Lineamiento Técnico Estrategia de Acompañamiento Psicosocial para el Restablecimiento de Derecho y Contribución a la Reparación Integral a Niñas, Niños y Adolescentes Víctimas del Conflicto Armado", "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"Lineamiento Técnico para el Restablecimiento de Derechos y Acompañamiento a la Reparación Integral de Niñas, Niños y Adolescentes Huérfanos como consecuencia del Conflicto Armado", "Lineamiento para el Restablecimiento de Derechos y Contribución a la Reparación Integral a Niñas, Niños y Adolescentes Víctimas de Minas Antipersonal, Municiones Sin Explotar y Artefactos Explosivos Improvisados y Niñas, Niños y Adolescentes Víctimas de Acciones Bélicas y de Atentados Terroristas en el Marco del Conflicto Armado"; con el fin de ser revisados y aprobados para continuar con el trámite establecido en el procedimiento diseño / ajuste Lineamiento Técnico o Manual Operativo.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04%20mayo%2FLINEAMIENTOS%2FRESTABLECIMIENTO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03%20abril%2FLineamientos
</t>
    </r>
    <r>
      <rPr>
        <b/>
        <sz val="9"/>
        <rFont val="Calibri"/>
        <family val="2"/>
        <scheme val="minor"/>
      </rPr>
      <t>Mayo</t>
    </r>
    <r>
      <rPr>
        <sz val="9"/>
        <rFont val="Calibri"/>
        <family val="2"/>
        <scheme val="minor"/>
      </rPr>
      <t xml:space="preserve">
Correo electrónico del 21/05/2021, con Asunto: "RV Control de legalidad Resolución aprobatoria del Lineamiento para la implementación del modelo de restablecimiento de derechos".
Correo electrónico del 21/25/2021, con Asunto: "RV Visto Bueno Documentos Finales de Lineamiento y Manuales operativos Restablecimiento de Derechos".
Correo electrónico del 18/05/2021, con Asunto:  "RV Visto Bueno Documentos Finales de Lineamiento y Manuales Operativos Restablecimiento de Derechos PLANEACIÓN".
19 Excel: "APORTES_ASOCREEMOS_20042021, APORTES_CHIQUITINES_20042021", "APORTES_CLAUDIA_CANCELADO_14042021", "APORTES_CRAN_20042021, APORTES_FANA_20042021", "APORTES_FUNDASEM_20042021", "APORTES_LINEAMIENTO_LUZ Y VIDA_09042021", "APORTES_MANUAL_LUZ Y VIDA_09042021", "APORTES_MARIA_GORETTI_21042021", "APORTES_MYA_13042021", "APORTES_NORTE_19042021", "APORTES_NUEVO_FUTURO_20042021", APORTES_PILAR&amp;GRACIAS_19042021", "APORTES_PISINGOS_19042021", "APORTES_SEMILLAS_ESPERANZA_19042021", "APORTES_SENTIDODEVIDA_19042021", "APORTES_SUPERAR_20042021" y "APORTES_YMCA_2004202".
1 Word: "OBSERVACIONES LINEAMIENTOS_CHIQUITINES_20042021"
1 Pdf: "ACTA DE REUNION ASOCIACION CREEMOS EN TI".
</t>
    </r>
    <r>
      <rPr>
        <b/>
        <sz val="9"/>
        <rFont val="Calibri"/>
        <family val="2"/>
        <scheme val="minor"/>
      </rPr>
      <t xml:space="preserve">Junio
</t>
    </r>
    <r>
      <rPr>
        <sz val="9"/>
        <rFont val="Calibri"/>
        <family val="2"/>
        <scheme val="minor"/>
      </rPr>
      <t xml:space="preserve">
1 Correo electrónico del 28/06/2021 con Asunto: "RV: REMISIÓN LINEAMIENTOS, MANUALES Y RESOLUCIÓN_AJUSTES" con los documentos: "LINEAMIENTO TÉCNICO PARA LA IMPLEMENTACIÓN DEL MODELO DE ATENCIÓN, DIRIGIDO A NIÑOS, NIÑAS Y ADOLESCENTES, EN LAS MODALIDADES DE RESTABLECIMIENTO DE DERECHOS", " MANUAL OPERATIVO MODALIDADES Y SERVICIO PARA LA ATENCIÓN DE LAS NIÑAS, LOS NIÑOS Y LOS ADOLESCENTES, CON PROCESO ADMINISTRATIVO DE RESTABLECIMIENTO DE DERECHOS" y "MANUAL OPERATIVO MODALIDAD DE ACOGIMIENTO FAMILIAR HOGAR SUSTITUTO".
1 Word "Lineamiento de Estrategia de Acompañamiento psicosocial 2021.Final junio 17".</t>
    </r>
    <r>
      <rPr>
        <b/>
        <sz val="9"/>
        <rFont val="Calibri"/>
        <family val="2"/>
        <scheme val="minor"/>
      </rPr>
      <t xml:space="preserve">
Julio
</t>
    </r>
    <r>
      <rPr>
        <sz val="9"/>
        <rFont val="Calibri"/>
        <family val="2"/>
        <scheme val="minor"/>
      </rPr>
      <t xml:space="preserve">2 Pdf: "resolución 4199" y "lm24.p_lineamiento_tecnico_implementación_del_modelo_de_atencion_a_nna_en_las_modalidades_de_restablecimiento_de_derechos_v1"
</t>
    </r>
    <r>
      <rPr>
        <b/>
        <sz val="9"/>
        <rFont val="Calibri"/>
        <family val="2"/>
        <scheme val="minor"/>
      </rPr>
      <t xml:space="preserve">Agosto
</t>
    </r>
    <r>
      <rPr>
        <sz val="9"/>
        <rFont val="Calibri"/>
        <family val="2"/>
        <scheme val="minor"/>
      </rPr>
      <t xml:space="preserve">
Correo electrónico del 19/08/2021 con Asunto: "Actualización del Lineamiento Técnico para la Atención de Niños, Niñas y Adolescentes con Discapacidad y LT Violencias"
Correo electrónico del 30/08/2021 con Asunto: "Lineamientos víctimas ajustados.".</t>
    </r>
  </si>
  <si>
    <r>
      <t xml:space="preserve">Para este cuatrimestre se evidenciaron avances en:
</t>
    </r>
    <r>
      <rPr>
        <b/>
        <sz val="9"/>
        <rFont val="Calibri"/>
        <family val="2"/>
        <scheme val="minor"/>
      </rPr>
      <t>Julio</t>
    </r>
    <r>
      <rPr>
        <sz val="9"/>
        <rFont val="Calibri"/>
        <family val="2"/>
        <scheme val="minor"/>
      </rPr>
      <t xml:space="preserve">
Se evidenció correo electrónico enviado por la Subdirección de Gestión Técnica para la Atención a la Familia y Comunidades a los Enlaces Técnicos Regionales de Familia y Comunidades solicitando el reporte de la "Exploración inicial experiencias de Control Social y Veeduría Ciudadana DFC" por medio de una encuesta en Forms. 
Se observó archivo forms con las respuestas de las Regionales: Amazonas, Arauca, Bolívar, Caquetá, Casanare, Cesar, Córdoba, Guaviare, Huila, La Guajira, Nariño, Norte de Santander; Putumayo, Risaralda, Santander, Tolima y Valle del Cauca.
</t>
    </r>
    <r>
      <rPr>
        <b/>
        <sz val="9"/>
        <rFont val="Calibri"/>
        <family val="2"/>
        <scheme val="minor"/>
      </rPr>
      <t>Agosto</t>
    </r>
    <r>
      <rPr>
        <sz val="9"/>
        <rFont val="Calibri"/>
        <family val="2"/>
        <scheme val="minor"/>
      </rPr>
      <t xml:space="preserve">
Se evidenció correo electrónico del 19/08/2021  enviado por la Subdirección de Gestión Técnica para la Atención a la Familia y Comunidades a los Enlaces Técnicos Regionales de Familia y Comunidades de las Regionales Caquetá, Casanare, Cesar, Huila y Santander en el cual solicitan "la recolección y envío de los insumos"  para revisión previa y datos de contacto de actores con miras a identificar y documentar aprendizajes.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14%20%20Direcci%C3%B3n%20de%20Familias%20y%20Comunidades%2F06%20julio
</t>
    </r>
    <r>
      <rPr>
        <b/>
        <sz val="9"/>
        <rFont val="Calibri"/>
        <family val="2"/>
        <scheme val="minor"/>
      </rPr>
      <t>Julio</t>
    </r>
    <r>
      <rPr>
        <sz val="9"/>
        <rFont val="Calibri"/>
        <family val="2"/>
        <scheme val="minor"/>
      </rPr>
      <t xml:space="preserve">
Correo electrónico "Exploración inicial experiencias de Control Social y Veeduría Ciudadana DFC Julio 21"
Excel herramienta forms "Respuestas exploración Regional CS y VC DFC (1-25)Julio 31"
</t>
    </r>
    <r>
      <rPr>
        <b/>
        <sz val="9"/>
        <rFont val="Calibri"/>
        <family val="2"/>
        <scheme val="minor"/>
      </rPr>
      <t>Agosto</t>
    </r>
    <r>
      <rPr>
        <sz val="9"/>
        <rFont val="Calibri"/>
        <family val="2"/>
        <scheme val="minor"/>
      </rPr>
      <t xml:space="preserve">
Correo electrónico del 19/08/2021 con Asunto "Experiencias de promoción de control social y/o veeduría ciudadana - DFC".</t>
    </r>
  </si>
  <si>
    <r>
      <t xml:space="preserve">Para este cuatrimestre se evidenciaron avances en:
</t>
    </r>
    <r>
      <rPr>
        <b/>
        <sz val="9"/>
        <rFont val="Calibri"/>
        <family val="2"/>
        <scheme val="minor"/>
      </rPr>
      <t>Julio</t>
    </r>
    <r>
      <rPr>
        <sz val="9"/>
        <rFont val="Calibri"/>
        <family val="2"/>
        <scheme val="minor"/>
      </rPr>
      <t xml:space="preserve">
Se evidenciaron actas de reunión del 08/07/2021 con el Objetivo: "Realizar la Mesa Pública para el Centro Zonal Sur Oriente, de manera virtual con el fin de establecer diálogo abierto y comunicación de doble vía con las partes interesadas, para tratar temas puntuales que tienen que ver con el cabal funcionamiento del servicio público de bienestar familiar." (Regional Caldas) y acta de reunión del 27/07/2021 con el Objetivo: "Realizar la mesa publica en el municipio de Bahía Solano" (Regional Chocó). 
Adicionalmente se observaron documentos relacionados con estos encuentros como son: listados de asistencia, pantallazo de los asistentes a las reuniones, correos electrónicos en los cuales se compartieron las grabaciones, encuestas de evaluación, formato de análisis y evaluación de los eventos y formatos de compromisos.
</t>
    </r>
    <r>
      <rPr>
        <b/>
        <sz val="9"/>
        <rFont val="Calibri"/>
        <family val="2"/>
        <scheme val="minor"/>
      </rPr>
      <t>Agosto</t>
    </r>
    <r>
      <rPr>
        <sz val="9"/>
        <rFont val="Calibri"/>
        <family val="2"/>
        <scheme val="minor"/>
      </rPr>
      <t xml:space="preserve">
Se evidenciaron acta de reunión del 04/08/2021 con el Objetivo: "Mesa Pública Centro Zonal Acacías - municipio de Guamal" (Regional Meta) y acta de reunión del 25/08/2021 con el Objetivo: "Rendir informe de los Alimentos de Alto Valor Nutricional, entregados a través de los diferentes Programas del ICBF a contratistas, operadores Asociaciones y personal responsable de los diferentes puntos de entrega de los Municipios de influencia del CZ Duitama; de igual forma crear la veeduría ciudadana para ejercer control social con participación de la comunidad." (Regional Boyacá). 
Adicionalmente se observaron documentos relacionados con estos encuentros como son: listados de asistencia, consolidado de mesas pública, encuestas de evaluación de la mesa publica, formato de análisis y evaluación de los eventos y formatos de compromisos.
</t>
    </r>
    <r>
      <rPr>
        <b/>
        <sz val="9"/>
        <rFont val="Calibri"/>
        <family val="2"/>
        <scheme val="minor"/>
      </rPr>
      <t xml:space="preserve">EVIDENCIAS:
</t>
    </r>
    <r>
      <rPr>
        <sz val="9"/>
        <rFont val="Calibri"/>
        <family val="2"/>
        <scheme val="minor"/>
      </rP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06%20julio%2FAAVN%2F7%2E%20Regional%20Caldas%2DCZ%20Sur%20Oriente%2D%20evidencias%20%2D%20Mesas%20PPC%20GCS
</t>
    </r>
    <r>
      <rPr>
        <b/>
        <sz val="9"/>
        <rFont val="Calibri"/>
        <family val="2"/>
        <scheme val="minor"/>
      </rPr>
      <t>Julio</t>
    </r>
    <r>
      <rPr>
        <sz val="9"/>
        <rFont val="Calibri"/>
        <family val="2"/>
        <scheme val="minor"/>
      </rPr>
      <t xml:space="preserve">
Caldas:
5 Excel: "EL ICBF CENTRO ZONAL SUR ORIENTE, PRESENTA SU MESA PÚBLICA_PARTICIPE CON SUS PREGUNTAS", "Encuesta de Evaluación de la Mesa Pública Centro Zonal Sur Oriente, Regional Caldas (1-70", "f10.p2.ms_formato_análisis_evaluación_rpc_y_mp_v4", "f11.p2.ms_formato_compromisos_rpc_y_mp_v3", "f12.p2.ms_formato_resultados_rpc_y_mp_v3 (1)".
1 Lista de asistentes forms "LISTA DE ASISTENTES_MESAS PÚBLICAS CENTRO ZONAL SUR ORIENTE REGIONAL CALDAS(1-32)"
3 Word: "f9.p1.mi_formato-acta_de_reunión_v6 (1)", "f9.p1.mi_formato-acta_de_reunión_v6", "pantallazos mesa pública".
1 correo eléctrico "RV_Acta mesa pública CZ Sur oriente".
Chocó:
1 Lista de asistentes forms "Listado de asistencia"
2 Pdf: "ACTA MESA PÚBLICA" y "Pantallazo TEAMS Mesa Pública"
1 correo eléctrico "Johana Valois Valois compartió "Mesa Publica Centro Zonal Bahía Solano-20210727_091945-Grabación de la reunión 6"".
</t>
    </r>
    <r>
      <rPr>
        <b/>
        <sz val="9"/>
        <rFont val="Calibri"/>
        <family val="2"/>
        <scheme val="minor"/>
      </rPr>
      <t>Agosto</t>
    </r>
    <r>
      <rPr>
        <sz val="9"/>
        <rFont val="Calibri"/>
        <family val="2"/>
        <scheme val="minor"/>
      </rPr>
      <t xml:space="preserve">
Meta:
4 Excel: "Copia de FORMATO CONSOLIDADO MESAS PÚBLICAS . VIGENCIA 2021 (003)", "Formato_análisis_evaluación_rpc_y_mp_v4 Acacías", "formato_compromiso_rpc_y_pm_v3 Acacías", "formato_resultados_rpc_y_mp_v3 Acacías".
1 Lista de asistentes forms "LISTA DE ASISTENCIA RENDICIÓN PÚBLICA DE CUENTAS Y MESAS PÚBLICAS"
1 Word: "Acta Mesa Pública Centro Zonal Acacías"
1 Pdf "CENTRO ZONAL ACACÍAS Encuesta de Evaluación de la Audiencia Pública Resultados".
Boyacá:
1 Lista de asistentes forms "LISTA ASIST.MESA PÚBLICA (AAVN). CENTRO ZONAL DUITAMA 2021"
1 Word: "2808-51752900-001"
2 Excel: "CONTROL SOC 2021" y  "FORMATO CONSOLIDADO MESAS PÚBLICAS - VIGENCIA 2021".</t>
    </r>
  </si>
  <si>
    <r>
      <t xml:space="preserve">Para este cuatrimestre se evidenciaron avances en:
</t>
    </r>
    <r>
      <rPr>
        <b/>
        <sz val="9"/>
        <rFont val="Calibri"/>
        <family val="2"/>
        <scheme val="minor"/>
      </rPr>
      <t>Junio</t>
    </r>
    <r>
      <rPr>
        <sz val="9"/>
        <rFont val="Calibri"/>
        <family val="2"/>
        <scheme val="minor"/>
      </rPr>
      <t xml:space="preserve">
Se evidenciaron actas de reunión de fechas 21/06/2021 (Casita de Belén), 25/06/2021 (Hogar Infantil Rin Rin Renacuajo) y 25/06/2021 (Fundación MAPATOR) donde socializan al talento humano el video del plan de anticorrupción y atención al ciudadano, estas 3 entidades corresponden a la Regional Valle del Cauca.
Adicionalmente, se observaron correos electrónicos del 18/06/2021 enviado desde la Regional Valle del Cauca a los Centros Zonales de su jurisdicción y del 30/06/2021  enviado por la Subdirección de Articulación Territorial a todas las Regionales del ICBF, donde se socializa el video del plan de anticorrupción y atención al ciudadano, el link para descargarlo y la metodología para orientar el ejercicio de divulgación. 
</t>
    </r>
    <r>
      <rPr>
        <b/>
        <sz val="9"/>
        <rFont val="Calibri"/>
        <family val="2"/>
        <scheme val="minor"/>
      </rPr>
      <t>Julio</t>
    </r>
    <r>
      <rPr>
        <sz val="9"/>
        <rFont val="Calibri"/>
        <family val="2"/>
        <scheme val="minor"/>
      </rPr>
      <t xml:space="preserve">
Se evidenciaron actas de reunión del 15/07/2021 (Estudiantes de los colegios Tibacuy, Calandaima y Bateas de Cundinamarca); del 27/07/2021 (Estudiantes del municipio La Belleza de Santander) y del 28/07/2021 (mesa de participación en Santander) donde socializan el video del plan de anticorrupción y atención al ciudadano.
</t>
    </r>
    <r>
      <rPr>
        <b/>
        <sz val="9"/>
        <rFont val="Calibri"/>
        <family val="2"/>
        <scheme val="minor"/>
      </rPr>
      <t>Agosto</t>
    </r>
    <r>
      <rPr>
        <sz val="9"/>
        <rFont val="Calibri"/>
        <family val="2"/>
        <scheme val="minor"/>
      </rPr>
      <t xml:space="preserve">
Se evidenciaron actas de reunión del 18/08/2021 (estudiantes de los colegios del municipio de Granada en Cundinamarca) donde socializan el video del plan de anticorrupción y atención al ciudadano.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05%20junio%2FActividad%2017
</t>
    </r>
    <r>
      <rPr>
        <b/>
        <sz val="9"/>
        <rFont val="Calibri"/>
        <family val="2"/>
        <scheme val="minor"/>
      </rPr>
      <t>Junio</t>
    </r>
    <r>
      <rPr>
        <sz val="9"/>
        <rFont val="Calibri"/>
        <family val="2"/>
        <scheme val="minor"/>
      </rPr>
      <t xml:space="preserve">
3 Pdf: "ACTA RIN RENACUAJO", "ACTA SOCIALIZACIÓN PLAN ANTICORRUPCIÓN ICBF INTERNADO" y "ACTA MAPATOR".
Correos electrónicos del 18/06/2021 con Asunto: "SOCIALIZACIÓN VIDEO PLAN ANTICORRUPCIÓN Y MESAAS DE PARTICIPACIÓN"
Correo electrónico del 30/06/2021 con Asunto "Video Socialización Plan Anticorrupción - Mesas de Participación de NNA".
</t>
    </r>
    <r>
      <rPr>
        <b/>
        <sz val="9"/>
        <rFont val="Calibri"/>
        <family val="2"/>
        <scheme val="minor"/>
      </rPr>
      <t xml:space="preserve">Julio
</t>
    </r>
    <r>
      <rPr>
        <sz val="9"/>
        <rFont val="Calibri"/>
        <family val="2"/>
        <scheme val="minor"/>
      </rPr>
      <t xml:space="preserve">3 Pdf: "Serie 120. ACTA MESA 03 PARTICPACIÓN Oiba", "Serie 120. ACTA DE MESA DE PARTICIPACIÓN DE NNA JULIO", "Serie_39.11:Tibacuy-acta MPNNA".
</t>
    </r>
    <r>
      <rPr>
        <b/>
        <sz val="9"/>
        <rFont val="Calibri"/>
        <family val="2"/>
        <scheme val="minor"/>
      </rPr>
      <t>Agosto</t>
    </r>
    <r>
      <rPr>
        <sz val="9"/>
        <rFont val="Calibri"/>
        <family val="2"/>
        <scheme val="minor"/>
      </rPr>
      <t xml:space="preserve">
Pdf: "Serie_38.11_Granada_acta MPNNA"</t>
    </r>
  </si>
  <si>
    <r>
      <t xml:space="preserve">Para este cuatrimestre se evidenciaron avances en:
</t>
    </r>
    <r>
      <rPr>
        <b/>
        <sz val="9"/>
        <rFont val="Calibri"/>
        <family val="2"/>
        <scheme val="minor"/>
      </rPr>
      <t>Mayo</t>
    </r>
    <r>
      <rPr>
        <sz val="9"/>
        <rFont val="Calibri"/>
        <family val="2"/>
        <scheme val="minor"/>
      </rPr>
      <t xml:space="preserve">
Se evidenció soporte correspondiente a "GUÍA METODOLOGÍCA ESTRATEGIA DE CONTROL SOCIAL ACTÍVATE PARA LA OFERTA DE LA DIRECCIÓN DE ADOLESCENCIA Y JUVENTUD" el cual presenta el marco conceptual para la conformación de diferentes comités territoriales con la finalidad de fortalecer la participación de adolescentes y jóvenes en el marco de la oferta del ICBF.
</t>
    </r>
    <r>
      <rPr>
        <b/>
        <sz val="9"/>
        <rFont val="Calibri"/>
        <family val="2"/>
        <scheme val="minor"/>
      </rPr>
      <t>Junio</t>
    </r>
    <r>
      <rPr>
        <sz val="9"/>
        <rFont val="Calibri"/>
        <family val="2"/>
        <scheme val="minor"/>
      </rPr>
      <t xml:space="preserve">
Se evidenció documento "Anexo Técnico de la Línea Participación y Desarrollo joven de la Dirección de Adolescencia y Juventud del ICBF".
</t>
    </r>
    <r>
      <rPr>
        <b/>
        <sz val="9"/>
        <rFont val="Calibri"/>
        <family val="2"/>
        <scheme val="minor"/>
      </rPr>
      <t>Agosto</t>
    </r>
    <r>
      <rPr>
        <sz val="9"/>
        <rFont val="Calibri"/>
        <family val="2"/>
        <scheme val="minor"/>
      </rPr>
      <t xml:space="preserve">
La Dirección de Adolescencia y Juventud informó "...solo reporta para esta meta el avance en la construcción de la estrategia de control social y el anexo de participación (El cual se adjunto en la carpeta del mes de junio), ya que el avance  de los procesos de revisión metodológica y operatividad aún se encuentra en desarrollo.  Así pues  se viene revisando el ajuste de los alcances y tiempos para el cumplimiento de esta tarea en aras de validar el ajuste de meta en términos de metodología y operatividad."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
</t>
    </r>
    <r>
      <rPr>
        <b/>
        <sz val="9"/>
        <rFont val="Calibri"/>
        <family val="2"/>
        <scheme val="minor"/>
      </rPr>
      <t>Mayo</t>
    </r>
    <r>
      <rPr>
        <sz val="9"/>
        <rFont val="Calibri"/>
        <family val="2"/>
        <scheme val="minor"/>
      </rPr>
      <t xml:space="preserve">
Word "19.1 Anexo técnico control social para la oferta DAJ de may".
</t>
    </r>
    <r>
      <rPr>
        <b/>
        <sz val="9"/>
        <rFont val="Calibri"/>
        <family val="2"/>
        <scheme val="minor"/>
      </rPr>
      <t>Junio</t>
    </r>
    <r>
      <rPr>
        <sz val="9"/>
        <rFont val="Calibri"/>
        <family val="2"/>
        <scheme val="minor"/>
      </rPr>
      <t xml:space="preserve">
Word: "19. Anexo Técnico de Participación y Desarrollo juvenil"
</t>
    </r>
  </si>
  <si>
    <r>
      <t xml:space="preserve">Para este cuatrimestre se evidenciaron avances en:
</t>
    </r>
    <r>
      <rPr>
        <b/>
        <sz val="9"/>
        <rFont val="Calibri"/>
        <family val="2"/>
        <scheme val="minor"/>
      </rPr>
      <t>Mayo</t>
    </r>
    <r>
      <rPr>
        <sz val="9"/>
        <rFont val="Calibri"/>
        <family val="2"/>
        <scheme val="minor"/>
      </rPr>
      <t xml:space="preserve">
Se evidenciaron soportes del Secop II relacionado con el Contrato  No. 01013802021 el cual se suscribió para la implementación de la estrategia de movilización social en lo relacionado con la conformación del Comité Asesor Juvenil del ICBF y la correspondiente la póliza.
Junio
</t>
    </r>
    <r>
      <rPr>
        <b/>
        <sz val="9"/>
        <rFont val="Calibri"/>
        <family val="2"/>
        <scheme val="minor"/>
      </rPr>
      <t>Julio</t>
    </r>
    <r>
      <rPr>
        <sz val="9"/>
        <rFont val="Calibri"/>
        <family val="2"/>
        <scheme val="minor"/>
      </rPr>
      <t xml:space="preserve">
Se evidenciaron soportes de gestión para la creación del Consejo asesor como: proyecto de acta de reunión, infografía de convocatoria para la conformación del Comité Asesor Juvenil, así como documentos relacionado con el perfil requerido para representante del comité y documento de términos de referencia para la elección de terna de la plataforma departamental de juventudes y su delegado al comité asesor juvenil.
Se evidenciaron soportes de gestión para la creación del Consejo Asesor de Juventud como: criterios para la conformación del proceso de convocatoria en lo correspondiente a Elección de terna de la plataforma departamental de juventudes y su comité asesor juvenil, y presentación relacionada con el Contrato de aportes No. 01013802021 con información concerniente a Comité Asesor Juvenil ICBF.
</t>
    </r>
    <r>
      <rPr>
        <b/>
        <sz val="9"/>
        <rFont val="Calibri"/>
        <family val="2"/>
        <scheme val="minor"/>
      </rPr>
      <t>Agosto</t>
    </r>
    <r>
      <rPr>
        <sz val="9"/>
        <rFont val="Calibri"/>
        <family val="2"/>
        <scheme val="minor"/>
      </rPr>
      <t xml:space="preserve">
Se evidenciaron soportes de gestión para la creación del Consejo Asesor de Juventud como: criterios para la conformación del proceso de convocatoria en lo correspondiente a Elección de terna de la plataforma departamental de juventudes y su comité asesor juvenil, y presentación relacionada con el Contrato de aportes No. 01013802021 con información concerniente a Comité Asesor Juvenil ICBF.
</t>
    </r>
    <r>
      <rPr>
        <b/>
        <sz val="9"/>
        <rFont val="Calibri"/>
        <family val="2"/>
        <scheme val="minor"/>
      </rPr>
      <t>EVIDENCIAS</t>
    </r>
    <r>
      <rPr>
        <sz val="9"/>
        <rFont val="Calibri"/>
        <family val="2"/>
        <scheme val="minor"/>
      </rPr>
      <t xml:space="preserve">: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20
</t>
    </r>
    <r>
      <rPr>
        <b/>
        <sz val="9"/>
        <rFont val="Calibri"/>
        <family val="2"/>
        <scheme val="minor"/>
      </rPr>
      <t>Mayo</t>
    </r>
    <r>
      <rPr>
        <sz val="9"/>
        <rFont val="Calibri"/>
        <family val="2"/>
        <scheme val="minor"/>
      </rPr>
      <t xml:space="preserve">
2 Pdf: "20.1 INFORMACIÓN GENERAL SECOPII" y "20.2 CONDICIONES - PÓLIZA-SECOPII"
Junio
</t>
    </r>
    <r>
      <rPr>
        <b/>
        <sz val="9"/>
        <rFont val="Calibri"/>
        <family val="2"/>
        <scheme val="minor"/>
      </rPr>
      <t>Julio</t>
    </r>
    <r>
      <rPr>
        <sz val="9"/>
        <rFont val="Calibri"/>
        <family val="2"/>
        <scheme val="minor"/>
      </rPr>
      <t xml:space="preserve">
2 Word: "20.1 ACTA DE REUNIÓN" y "20.3 PERFIL DE REPRESENTANTE CAJ 2021"
1  Imagen "20. INFOGRAFÍA CAJ JUVENTUDES"
3 Word: "f9.p1.mi_formato-acta_de_reunión_v6 (1)", "f9.p1.mi_formato-acta_de_reunión_v6", "pantallazos mesa pública".
1 Pdf: "20.4 Términos Elección terna y delegado".
</t>
    </r>
    <r>
      <rPr>
        <b/>
        <sz val="9"/>
        <rFont val="Calibri"/>
        <family val="2"/>
        <scheme val="minor"/>
      </rPr>
      <t>Agosto</t>
    </r>
    <r>
      <rPr>
        <sz val="9"/>
        <rFont val="Calibri"/>
        <family val="2"/>
        <scheme val="minor"/>
      </rPr>
      <t xml:space="preserve">
Word: "20.1 Criterios para la conformación del proceso de convocatoria CAJ VRF19-AGO"
Power Point "20.2 Segunda versión balance"</t>
    </r>
  </si>
  <si>
    <r>
      <t xml:space="preserve">Para este cuatrimestre se evidenciaron avances en:
Mayo
Se evidenció Excel con la relación de las 164 Mesas de Escucha Activa realizadas durante el mes de Mayo 2021 en 25 Departamentos del país, en el marco del Pacto Colombia por las Juventudes.
</t>
    </r>
    <r>
      <rPr>
        <b/>
        <sz val="9"/>
        <rFont val="Calibri"/>
        <family val="2"/>
        <scheme val="minor"/>
      </rPr>
      <t>Junio</t>
    </r>
    <r>
      <rPr>
        <sz val="9"/>
        <rFont val="Calibri"/>
        <family val="2"/>
        <scheme val="minor"/>
      </rPr>
      <t xml:space="preserve">
Se evidenció Excel con la relación de las 147 Mesas de Escucha Activa realizadas durante el mes de Junio 2021 en 31 Departamentos del país, en el marco del Pacto Colombia por las Juventudes.
</t>
    </r>
    <r>
      <rPr>
        <b/>
        <sz val="9"/>
        <rFont val="Calibri"/>
        <family val="2"/>
        <scheme val="minor"/>
      </rPr>
      <t>Julio</t>
    </r>
    <r>
      <rPr>
        <sz val="9"/>
        <rFont val="Calibri"/>
        <family val="2"/>
        <scheme val="minor"/>
      </rPr>
      <t xml:space="preserve">
Se evidenció Excel con la relación de las 492 Mesas de Escucha Activa realizadas durante el mes de Julio 2021  en 33 Departamentos del país, en el marco del Pacto Colombia por las Juventudes.
</t>
    </r>
    <r>
      <rPr>
        <b/>
        <sz val="9"/>
        <rFont val="Calibri"/>
        <family val="2"/>
        <scheme val="minor"/>
      </rPr>
      <t>Agosto</t>
    </r>
    <r>
      <rPr>
        <sz val="9"/>
        <rFont val="Calibri"/>
        <family val="2"/>
        <scheme val="minor"/>
      </rPr>
      <t xml:space="preserve">
Se evidenció Excel con la relación de las 502 Mesas de Escucha Activa realizadas durante el mes de agosto 2021 en 33 Departamentos del país, en el marco del Pacto Colombia por las Juventudes.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20
</t>
    </r>
    <r>
      <rPr>
        <b/>
        <sz val="9"/>
        <rFont val="Calibri"/>
        <family val="2"/>
        <scheme val="minor"/>
      </rPr>
      <t>Mayo</t>
    </r>
    <r>
      <rPr>
        <sz val="9"/>
        <rFont val="Calibri"/>
        <family val="2"/>
        <scheme val="minor"/>
      </rPr>
      <t xml:space="preserve">
Excel "21.1 Balance Participantes": Mesas de escucha activa. 
</t>
    </r>
    <r>
      <rPr>
        <b/>
        <sz val="9"/>
        <rFont val="Calibri"/>
        <family val="2"/>
        <scheme val="minor"/>
      </rPr>
      <t>Junio</t>
    </r>
    <r>
      <rPr>
        <sz val="9"/>
        <rFont val="Calibri"/>
        <family val="2"/>
        <scheme val="minor"/>
      </rPr>
      <t xml:space="preserve">
Excel "2.1 Balance Participantes": Mesas de escucha activa.
</t>
    </r>
    <r>
      <rPr>
        <b/>
        <sz val="9"/>
        <rFont val="Calibri"/>
        <family val="2"/>
        <scheme val="minor"/>
      </rPr>
      <t xml:space="preserve">Julio
</t>
    </r>
    <r>
      <rPr>
        <sz val="9"/>
        <rFont val="Calibri"/>
        <family val="2"/>
        <scheme val="minor"/>
      </rPr>
      <t xml:space="preserve">Excel "2.1 Balance Participantes": Mesas de escucha activa.
</t>
    </r>
    <r>
      <rPr>
        <b/>
        <sz val="9"/>
        <rFont val="Calibri"/>
        <family val="2"/>
        <scheme val="minor"/>
      </rPr>
      <t>Agosto</t>
    </r>
    <r>
      <rPr>
        <sz val="9"/>
        <rFont val="Calibri"/>
        <family val="2"/>
        <scheme val="minor"/>
      </rPr>
      <t xml:space="preserve">
Excel "2.1 Balance Participantes": Mesas de escucha activa.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</si>
</sst>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d/mm/yyyy;@"/>
    <numFmt numFmtId="165" formatCode="_-* #,##0.00_-;\-* #,##0.00_-;_-* &quot;-&quot;_-;_-@_-"/>
    <numFmt numFmtId="166" formatCode="_-* #,##0.0_-;\-* #,##0.0_-;_-* &quot;-&quot;_-;_-@_-"/>
  </numFmts>
  <fonts count="121">
    <font>
      <sz val="11"/>
      <color theme="1"/>
      <name val="Calibri"/>
      <family val="2"/>
      <scheme val="minor"/>
    </font>
    <font>
      <sz val="11"/>
      <color theme="1"/>
      <name val="Calibri"/>
      <family val="2"/>
      <scheme val="minor"/>
    </font>
    <font>
      <b/>
      <sz val="10"/>
      <color theme="1"/>
      <name val="Arial"/>
      <family val="2"/>
    </font>
    <font>
      <sz val="10"/>
      <color theme="1"/>
      <name val="Arial"/>
      <family val="2"/>
    </font>
    <font>
      <b/>
      <i/>
      <sz val="10"/>
      <color theme="1"/>
      <name val="Arial"/>
      <family val="2"/>
    </font>
    <font>
      <sz val="10"/>
      <name val="Arial"/>
      <family val="2"/>
    </font>
    <font>
      <sz val="11"/>
      <name val="Calibri"/>
      <family val="2"/>
      <scheme val="minor"/>
    </font>
    <font>
      <b/>
      <sz val="11"/>
      <name val="Calibri"/>
      <family val="2"/>
      <scheme val="minor"/>
    </font>
    <font>
      <b/>
      <sz val="9"/>
      <color indexed="81"/>
      <name val="Tahoma"/>
      <family val="2"/>
    </font>
    <font>
      <b/>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b/>
      <sz val="12"/>
      <color rgb="FF000000"/>
      <name val="SansSerif"/>
    </font>
    <font>
      <sz val="10"/>
      <color rgb="FF000000"/>
      <name val="Arial"/>
      <family val="2"/>
    </font>
    <font>
      <b/>
      <sz val="10"/>
      <color theme="0"/>
      <name val="Arial"/>
      <family val="2"/>
    </font>
    <font>
      <i/>
      <sz val="10"/>
      <color theme="0"/>
      <name val="Arial"/>
      <family val="2"/>
    </font>
    <font>
      <sz val="12"/>
      <name val="Calibri"/>
      <family val="2"/>
      <scheme val="minor"/>
    </font>
    <font>
      <b/>
      <sz val="12"/>
      <name val="Calibri"/>
      <family val="2"/>
      <scheme val="minor"/>
    </font>
    <font>
      <b/>
      <sz val="10"/>
      <color rgb="FF000000"/>
      <name val="Calibri"/>
      <family val="2"/>
    </font>
    <font>
      <sz val="10"/>
      <color rgb="FF000000"/>
      <name val="Calibri"/>
      <family val="2"/>
    </font>
    <font>
      <sz val="12"/>
      <color rgb="FFFF0000"/>
      <name val="Calibri"/>
      <family val="2"/>
      <scheme val="minor"/>
    </font>
    <font>
      <b/>
      <sz val="10"/>
      <name val="Arial"/>
      <family val="2"/>
    </font>
    <font>
      <i/>
      <sz val="10"/>
      <name val="Arial"/>
      <family val="2"/>
    </font>
    <font>
      <b/>
      <i/>
      <sz val="10"/>
      <name val="Arial"/>
      <family val="2"/>
    </font>
    <font>
      <sz val="10"/>
      <color rgb="FFFF0000"/>
      <name val="Arial"/>
      <family val="2"/>
    </font>
    <font>
      <i/>
      <sz val="10"/>
      <color theme="1"/>
      <name val="Arial"/>
      <family val="2"/>
    </font>
    <font>
      <b/>
      <sz val="12"/>
      <color theme="1"/>
      <name val="Arial"/>
      <family val="2"/>
    </font>
    <font>
      <u/>
      <sz val="10"/>
      <color theme="1"/>
      <name val="Calibri"/>
      <family val="2"/>
      <scheme val="minor"/>
    </font>
    <font>
      <u/>
      <sz val="12"/>
      <color theme="1"/>
      <name val="Calibri"/>
      <family val="2"/>
      <scheme val="minor"/>
    </font>
    <font>
      <sz val="12"/>
      <color theme="1"/>
      <name val="Arial"/>
      <family val="2"/>
    </font>
    <font>
      <b/>
      <sz val="12"/>
      <color theme="0"/>
      <name val="Arial"/>
      <family val="2"/>
    </font>
    <font>
      <b/>
      <i/>
      <sz val="12"/>
      <color theme="1"/>
      <name val="Arial"/>
      <family val="2"/>
    </font>
    <font>
      <sz val="12"/>
      <name val="Arial"/>
      <family val="2"/>
    </font>
    <font>
      <sz val="12"/>
      <color theme="0"/>
      <name val="Arial"/>
      <family val="2"/>
    </font>
    <font>
      <sz val="12"/>
      <color rgb="FF000000"/>
      <name val="Arial"/>
      <family val="2"/>
    </font>
    <font>
      <b/>
      <sz val="12"/>
      <color theme="0"/>
      <name val="Calibri"/>
      <family val="2"/>
      <scheme val="minor"/>
    </font>
    <font>
      <sz val="12"/>
      <color rgb="FF000000"/>
      <name val="SansSerif"/>
    </font>
    <font>
      <b/>
      <sz val="12"/>
      <color indexed="8"/>
      <name val="Calibri"/>
      <family val="2"/>
      <scheme val="minor"/>
    </font>
    <font>
      <sz val="12"/>
      <color indexed="8"/>
      <name val="Arial"/>
      <family val="2"/>
    </font>
    <font>
      <b/>
      <sz val="11"/>
      <color rgb="FF000000"/>
      <name val="Arial"/>
      <family val="2"/>
    </font>
    <font>
      <sz val="10"/>
      <color theme="0"/>
      <name val="Arial"/>
      <family val="2"/>
    </font>
    <font>
      <b/>
      <sz val="14"/>
      <color theme="0"/>
      <name val="Calibri"/>
      <family val="2"/>
      <scheme val="minor"/>
    </font>
    <font>
      <sz val="11"/>
      <color theme="1"/>
      <name val="Arial"/>
      <family val="2"/>
    </font>
    <font>
      <sz val="10"/>
      <name val="Calibri"/>
      <family val="2"/>
      <scheme val="minor"/>
    </font>
    <font>
      <b/>
      <sz val="9"/>
      <color rgb="FF000000"/>
      <name val="Tahoma"/>
      <family val="2"/>
    </font>
    <font>
      <sz val="9"/>
      <color rgb="FF000000"/>
      <name val="Tahoma"/>
      <family val="2"/>
    </font>
    <font>
      <sz val="9"/>
      <color indexed="81"/>
      <name val="Tahoma"/>
      <family val="2"/>
    </font>
    <font>
      <sz val="10"/>
      <color rgb="FF0070C0"/>
      <name val="Calibri"/>
      <family val="2"/>
      <scheme val="minor"/>
    </font>
    <font>
      <u/>
      <sz val="11"/>
      <color theme="10"/>
      <name val="Calibri"/>
      <family val="2"/>
      <scheme val="minor"/>
    </font>
    <font>
      <b/>
      <sz val="11"/>
      <color theme="0"/>
      <name val="Calibri"/>
      <family val="2"/>
      <scheme val="minor"/>
    </font>
    <font>
      <b/>
      <sz val="9"/>
      <color theme="1"/>
      <name val="Arial"/>
      <family val="2"/>
    </font>
    <font>
      <sz val="9"/>
      <name val="Calibri"/>
      <family val="2"/>
      <scheme val="minor"/>
    </font>
    <font>
      <sz val="9"/>
      <color rgb="FFFF0000"/>
      <name val="Calibri"/>
      <family val="2"/>
      <scheme val="minor"/>
    </font>
    <font>
      <b/>
      <sz val="9"/>
      <name val="Calibri"/>
      <family val="2"/>
      <scheme val="minor"/>
    </font>
    <font>
      <i/>
      <sz val="9"/>
      <name val="Calibri"/>
      <family val="2"/>
      <scheme val="minor"/>
    </font>
    <font>
      <b/>
      <sz val="10"/>
      <color theme="0" tint="-4.9989318521683403E-2"/>
      <name val="Arial"/>
      <family val="2"/>
    </font>
    <font>
      <sz val="11"/>
      <name val="Arial"/>
      <family val="2"/>
    </font>
    <font>
      <sz val="11"/>
      <color rgb="FF000000"/>
      <name val="Calibri"/>
      <family val="2"/>
      <scheme val="minor"/>
    </font>
    <font>
      <sz val="11"/>
      <color rgb="FF0070C0"/>
      <name val="Calibri"/>
      <family val="2"/>
      <scheme val="minor"/>
    </font>
    <font>
      <sz val="11"/>
      <color rgb="FF00B050"/>
      <name val="Calibri"/>
      <family val="2"/>
      <scheme val="minor"/>
    </font>
    <font>
      <b/>
      <sz val="11"/>
      <name val="Arial"/>
      <family val="2"/>
    </font>
    <font>
      <sz val="11"/>
      <color rgb="FFFF0000"/>
      <name val="Calibri"/>
      <family val="2"/>
      <scheme val="minor"/>
    </font>
    <font>
      <b/>
      <sz val="11"/>
      <color theme="1"/>
      <name val="Arial"/>
      <family val="2"/>
    </font>
    <font>
      <b/>
      <sz val="8"/>
      <color theme="1"/>
      <name val="Arial"/>
      <family val="2"/>
    </font>
    <font>
      <b/>
      <sz val="11"/>
      <color theme="0"/>
      <name val="Arial"/>
      <family val="2"/>
    </font>
    <font>
      <b/>
      <sz val="10"/>
      <color rgb="FF000000"/>
      <name val="Arial"/>
      <family val="2"/>
    </font>
    <font>
      <u/>
      <sz val="9"/>
      <name val="Calibri"/>
      <family val="2"/>
      <scheme val="minor"/>
    </font>
    <font>
      <sz val="9"/>
      <color rgb="FF000000"/>
      <name val="Calibri"/>
      <family val="2"/>
    </font>
    <font>
      <sz val="9"/>
      <name val="Calibri"/>
      <family val="2"/>
    </font>
    <font>
      <u/>
      <sz val="9"/>
      <color theme="10"/>
      <name val="Calibri"/>
      <family val="2"/>
      <scheme val="minor"/>
    </font>
    <font>
      <sz val="9"/>
      <color theme="1"/>
      <name val="Calibri"/>
      <family val="2"/>
    </font>
    <font>
      <u/>
      <sz val="9"/>
      <color theme="10"/>
      <name val="Calibri"/>
      <family val="2"/>
    </font>
    <font>
      <b/>
      <sz val="9"/>
      <color rgb="FFFF0000"/>
      <name val="Calibri"/>
      <family val="2"/>
      <scheme val="minor"/>
    </font>
    <font>
      <sz val="9"/>
      <name val="Arial"/>
      <family val="2"/>
    </font>
    <font>
      <sz val="10"/>
      <color theme="1"/>
      <name val="Calibri"/>
      <family val="2"/>
    </font>
    <font>
      <sz val="10"/>
      <name val="Calibri"/>
      <family val="2"/>
    </font>
    <font>
      <u/>
      <sz val="10"/>
      <color theme="10"/>
      <name val="Calibri"/>
      <family val="2"/>
    </font>
    <font>
      <u/>
      <sz val="10"/>
      <color theme="10"/>
      <name val="Calibri"/>
      <family val="2"/>
      <scheme val="minor"/>
    </font>
    <font>
      <sz val="9"/>
      <color theme="1"/>
      <name val="Calibri"/>
      <family val="2"/>
      <scheme val="minor"/>
    </font>
    <font>
      <sz val="10"/>
      <color theme="1"/>
      <name val="Calibri"/>
      <family val="2"/>
      <scheme val="minor"/>
    </font>
    <font>
      <b/>
      <sz val="9"/>
      <color rgb="FF323130"/>
      <name val="Calibri"/>
      <family val="2"/>
      <charset val="1"/>
    </font>
    <font>
      <sz val="9"/>
      <color indexed="63"/>
      <name val="Calibri"/>
      <family val="2"/>
      <charset val="1"/>
    </font>
    <font>
      <b/>
      <sz val="9"/>
      <color indexed="63"/>
      <name val="Calibri"/>
      <family val="2"/>
      <charset val="1"/>
    </font>
    <font>
      <b/>
      <sz val="9"/>
      <color indexed="8"/>
      <name val="Calibri Light"/>
      <family val="2"/>
      <charset val="1"/>
    </font>
    <font>
      <sz val="9"/>
      <color indexed="8"/>
      <name val="Calibri"/>
      <family val="2"/>
      <charset val="1"/>
    </font>
    <font>
      <sz val="9"/>
      <color rgb="FF323130"/>
      <name val="Arial"/>
      <family val="2"/>
      <charset val="1"/>
    </font>
    <font>
      <b/>
      <sz val="9"/>
      <color indexed="63"/>
      <name val="Arial"/>
      <family val="2"/>
      <charset val="1"/>
    </font>
    <font>
      <sz val="9"/>
      <color indexed="63"/>
      <name val="Arial"/>
      <family val="2"/>
      <charset val="1"/>
    </font>
    <font>
      <b/>
      <sz val="9"/>
      <color indexed="8"/>
      <name val="Arial"/>
      <family val="2"/>
      <charset val="1"/>
    </font>
    <font>
      <sz val="9"/>
      <color indexed="8"/>
      <name val="Arial"/>
      <family val="2"/>
      <charset val="1"/>
    </font>
    <font>
      <b/>
      <sz val="10"/>
      <color rgb="FF323130"/>
      <name val="Calibri"/>
      <family val="2"/>
      <charset val="1"/>
    </font>
    <font>
      <sz val="10"/>
      <color rgb="FF323130"/>
      <name val="Calibri"/>
      <family val="2"/>
      <charset val="1"/>
    </font>
    <font>
      <sz val="10"/>
      <color rgb="FF201F1E"/>
      <name val="Calibri"/>
      <family val="2"/>
      <charset val="1"/>
    </font>
    <font>
      <b/>
      <sz val="10"/>
      <color rgb="FF201F1E"/>
      <name val="Calibri"/>
      <family val="2"/>
      <charset val="1"/>
    </font>
    <font>
      <b/>
      <sz val="10"/>
      <color rgb="FF000000"/>
      <name val="Calibri Light"/>
      <family val="2"/>
      <charset val="1"/>
    </font>
    <font>
      <sz val="10"/>
      <color rgb="FF000000"/>
      <name val="Calibri"/>
      <family val="2"/>
      <charset val="1"/>
    </font>
    <font>
      <sz val="10"/>
      <color rgb="FF323130"/>
      <name val="Arial"/>
      <family val="2"/>
      <charset val="1"/>
    </font>
    <font>
      <b/>
      <sz val="10"/>
      <color rgb="FF323130"/>
      <name val="Arial"/>
      <family val="2"/>
      <charset val="1"/>
    </font>
    <font>
      <sz val="10"/>
      <color rgb="FF201F1E"/>
      <name val="Arial"/>
      <family val="2"/>
      <charset val="1"/>
    </font>
    <font>
      <b/>
      <sz val="10"/>
      <color rgb="FF201F1E"/>
      <name val="Arial"/>
      <family val="2"/>
      <charset val="1"/>
    </font>
    <font>
      <b/>
      <sz val="10"/>
      <color rgb="FF000000"/>
      <name val="Arial"/>
      <family val="2"/>
      <charset val="1"/>
    </font>
    <font>
      <sz val="10"/>
      <color rgb="FF000000"/>
      <name val="Arial"/>
      <family val="2"/>
      <charset val="1"/>
    </font>
    <font>
      <sz val="10"/>
      <color rgb="FF323130"/>
      <name val="Calibri Light"/>
      <family val="2"/>
    </font>
    <font>
      <b/>
      <sz val="10"/>
      <color rgb="FF323130"/>
      <name val="Calibri Light"/>
      <family val="2"/>
      <charset val="1"/>
    </font>
    <font>
      <sz val="10"/>
      <color rgb="FF323130"/>
      <name val="Calibri Light"/>
      <family val="2"/>
      <charset val="1"/>
    </font>
    <font>
      <sz val="10"/>
      <color rgb="FF201F1E"/>
      <name val="Calibri Light"/>
      <family val="2"/>
      <charset val="1"/>
    </font>
    <font>
      <sz val="10"/>
      <color rgb="FF000000"/>
      <name val="Calibri Light"/>
      <family val="2"/>
      <charset val="1"/>
    </font>
    <font>
      <sz val="9"/>
      <name val="Arial"/>
      <family val="2"/>
      <charset val="1"/>
    </font>
    <font>
      <sz val="9"/>
      <name val="Calibri"/>
      <family val="2"/>
      <charset val="1"/>
    </font>
    <font>
      <sz val="9"/>
      <color theme="1"/>
      <name val="Arial"/>
      <family val="2"/>
      <charset val="1"/>
    </font>
    <font>
      <sz val="10"/>
      <color rgb="FF000000"/>
      <name val="Calibri"/>
      <family val="2"/>
      <scheme val="minor"/>
    </font>
    <font>
      <sz val="9"/>
      <color rgb="FF000000"/>
      <name val="Calibri"/>
      <family val="2"/>
      <scheme val="minor"/>
    </font>
    <font>
      <sz val="9"/>
      <color rgb="FF0070C0"/>
      <name val="Calibri"/>
      <family val="2"/>
      <scheme val="minor"/>
    </font>
    <font>
      <i/>
      <sz val="9"/>
      <color rgb="FF0070C0"/>
      <name val="Calibri"/>
      <family val="2"/>
      <scheme val="minor"/>
    </font>
    <font>
      <u/>
      <sz val="9"/>
      <color rgb="FF0563C1"/>
      <name val="Calibri"/>
      <family val="2"/>
    </font>
    <font>
      <u/>
      <sz val="10"/>
      <color rgb="FF0563C1"/>
      <name val="Calibri"/>
      <family val="2"/>
    </font>
    <font>
      <b/>
      <sz val="12"/>
      <color rgb="FF0070C0"/>
      <name val="Calibri"/>
      <family val="2"/>
      <scheme val="minor"/>
    </font>
    <font>
      <b/>
      <u/>
      <sz val="12"/>
      <color rgb="FF0070C0"/>
      <name val="Calibri"/>
      <family val="2"/>
      <scheme val="minor"/>
    </font>
    <font>
      <i/>
      <sz val="11"/>
      <name val="Calibri"/>
      <family val="2"/>
      <scheme val="minor"/>
    </font>
    <font>
      <sz val="12"/>
      <name val="Times New Roman"/>
      <family val="1"/>
    </font>
  </fonts>
  <fills count="28">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rgb="FF72AF2F"/>
        <bgColor rgb="FFFFFFFF"/>
      </patternFill>
    </fill>
    <fill>
      <patternFill patternType="solid">
        <fgColor theme="9"/>
        <bgColor indexed="64"/>
      </patternFill>
    </fill>
    <fill>
      <patternFill patternType="solid">
        <fgColor theme="0"/>
        <bgColor rgb="FFFFFFFF"/>
      </patternFill>
    </fill>
    <fill>
      <patternFill patternType="solid">
        <fgColor rgb="FFFF9999"/>
        <bgColor indexed="64"/>
      </patternFill>
    </fill>
    <fill>
      <patternFill patternType="solid">
        <fgColor rgb="FFFF99FF"/>
        <bgColor indexed="64"/>
      </patternFill>
    </fill>
    <fill>
      <patternFill patternType="solid">
        <fgColor rgb="FF93E3FF"/>
        <bgColor indexed="64"/>
      </patternFill>
    </fill>
    <fill>
      <patternFill patternType="solid">
        <fgColor rgb="FFCCFF33"/>
        <bgColor indexed="64"/>
      </patternFill>
    </fill>
    <fill>
      <patternFill patternType="solid">
        <fgColor theme="0" tint="-0.249977111117893"/>
        <bgColor indexed="64"/>
      </patternFill>
    </fill>
    <fill>
      <patternFill patternType="solid">
        <fgColor rgb="FF3EF9FC"/>
        <bgColor indexed="64"/>
      </patternFill>
    </fill>
    <fill>
      <patternFill patternType="solid">
        <fgColor rgb="FFCEA9FF"/>
        <bgColor indexed="64"/>
      </patternFill>
    </fill>
    <fill>
      <patternFill patternType="solid">
        <fgColor rgb="FFFFCD9B"/>
        <bgColor indexed="64"/>
      </patternFill>
    </fill>
    <fill>
      <patternFill patternType="solid">
        <fgColor rgb="FFFEDADB"/>
        <bgColor indexed="64"/>
      </patternFill>
    </fill>
    <fill>
      <patternFill patternType="solid">
        <fgColor theme="4" tint="0.39997558519241921"/>
        <bgColor indexed="64"/>
      </patternFill>
    </fill>
    <fill>
      <patternFill patternType="solid">
        <fgColor rgb="FFD285FE"/>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72AF2F"/>
        <bgColor indexed="64"/>
      </patternFill>
    </fill>
    <fill>
      <patternFill patternType="solid">
        <fgColor rgb="FFFFFF00"/>
        <bgColor rgb="FF000000"/>
      </patternFill>
    </fill>
    <fill>
      <patternFill patternType="solid">
        <fgColor rgb="FFFFFFFF"/>
        <bgColor indexed="64"/>
      </patternFill>
    </fill>
    <fill>
      <patternFill patternType="solid">
        <fgColor rgb="FFFFFFFF"/>
        <bgColor rgb="FF000000"/>
      </patternFill>
    </fill>
  </fills>
  <borders count="9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bottom style="medium">
        <color auto="1"/>
      </bottom>
      <diagonal/>
    </border>
    <border>
      <left style="medium">
        <color indexed="64"/>
      </left>
      <right style="medium">
        <color auto="1"/>
      </right>
      <top/>
      <bottom style="medium">
        <color indexed="64"/>
      </bottom>
      <diagonal/>
    </border>
    <border>
      <left style="thin">
        <color indexed="64"/>
      </left>
      <right style="thin">
        <color indexed="64"/>
      </right>
      <top style="medium">
        <color auto="1"/>
      </top>
      <bottom style="medium">
        <color indexed="64"/>
      </bottom>
      <diagonal/>
    </border>
    <border>
      <left style="thin">
        <color indexed="64"/>
      </left>
      <right/>
      <top style="medium">
        <color auto="1"/>
      </top>
      <bottom style="medium">
        <color indexed="64"/>
      </bottom>
      <diagonal/>
    </border>
    <border>
      <left style="thin">
        <color indexed="64"/>
      </left>
      <right style="medium">
        <color indexed="64"/>
      </right>
      <top style="medium">
        <color auto="1"/>
      </top>
      <bottom style="medium">
        <color indexed="64"/>
      </bottom>
      <diagonal/>
    </border>
    <border>
      <left/>
      <right style="thin">
        <color indexed="64"/>
      </right>
      <top/>
      <bottom style="medium">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auto="1"/>
      </bottom>
      <diagonal/>
    </border>
    <border>
      <left style="thin">
        <color rgb="FF000000"/>
      </left>
      <right style="medium">
        <color auto="1"/>
      </right>
      <top style="thin">
        <color rgb="FF000000"/>
      </top>
      <bottom style="thin">
        <color rgb="FF000000"/>
      </bottom>
      <diagonal/>
    </border>
    <border>
      <left style="medium">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auto="1"/>
      </left>
      <right style="thin">
        <color auto="1"/>
      </right>
      <top style="thin">
        <color auto="1"/>
      </top>
      <bottom style="thin">
        <color auto="1"/>
      </bottom>
      <diagonal/>
    </border>
    <border>
      <left style="medium">
        <color auto="1"/>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medium">
        <color auto="1"/>
      </right>
      <top style="medium">
        <color auto="1"/>
      </top>
      <bottom style="thin">
        <color indexed="64"/>
      </bottom>
      <diagonal/>
    </border>
    <border>
      <left style="thin">
        <color indexed="64"/>
      </left>
      <right style="thin">
        <color indexed="64"/>
      </right>
      <top style="thin">
        <color indexed="64"/>
      </top>
      <bottom style="medium">
        <color indexed="64"/>
      </bottom>
      <diagonal/>
    </border>
    <border>
      <left style="thin">
        <color rgb="FF72AF2F"/>
      </left>
      <right style="thin">
        <color rgb="FF72AF2F"/>
      </right>
      <top/>
      <bottom style="thin">
        <color rgb="FF72AF2F"/>
      </bottom>
      <diagonal/>
    </border>
    <border>
      <left/>
      <right style="thin">
        <color rgb="FF72AF2F"/>
      </right>
      <top style="thin">
        <color theme="0"/>
      </top>
      <bottom style="thin">
        <color rgb="FF72AF2F"/>
      </bottom>
      <diagonal/>
    </border>
    <border>
      <left style="thin">
        <color rgb="FF72AF2F"/>
      </left>
      <right/>
      <top style="thin">
        <color theme="0"/>
      </top>
      <bottom style="thin">
        <color rgb="FF72AF2F"/>
      </bottom>
      <diagonal/>
    </border>
    <border>
      <left/>
      <right style="thin">
        <color rgb="FF72AF2F"/>
      </right>
      <top style="thin">
        <color rgb="FF72AF2F"/>
      </top>
      <bottom style="thin">
        <color rgb="FF72AF2F"/>
      </bottom>
      <diagonal/>
    </border>
    <border>
      <left style="thin">
        <color rgb="FF72AF2F"/>
      </left>
      <right/>
      <top style="thin">
        <color rgb="FF72AF2F"/>
      </top>
      <bottom style="thin">
        <color rgb="FF72AF2F"/>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hair">
        <color rgb="FF72AF2F"/>
      </top>
      <bottom/>
      <diagonal/>
    </border>
    <border>
      <left style="hair">
        <color rgb="FF72AF2F"/>
      </left>
      <right/>
      <top/>
      <bottom style="hair">
        <color rgb="FF72AF2F"/>
      </bottom>
      <diagonal/>
    </border>
    <border>
      <left style="medium">
        <color rgb="FF000000"/>
      </left>
      <right/>
      <top style="medium">
        <color rgb="FF000000"/>
      </top>
      <bottom style="hair">
        <color rgb="FF72AF2F"/>
      </bottom>
      <diagonal/>
    </border>
    <border>
      <left style="medium">
        <color rgb="FF000000"/>
      </left>
      <right style="medium">
        <color rgb="FF000000"/>
      </right>
      <top style="medium">
        <color rgb="FF000000"/>
      </top>
      <bottom style="hair">
        <color rgb="FF72AF2F"/>
      </bottom>
      <diagonal/>
    </border>
    <border>
      <left style="hair">
        <color rgb="FF72AF2F"/>
      </left>
      <right style="medium">
        <color rgb="FF000000"/>
      </right>
      <top style="medium">
        <color rgb="FF000000"/>
      </top>
      <bottom style="hair">
        <color rgb="FF72AF2F"/>
      </bottom>
      <diagonal/>
    </border>
    <border>
      <left/>
      <right style="medium">
        <color rgb="FF000000"/>
      </right>
      <top/>
      <bottom/>
      <diagonal/>
    </border>
    <border>
      <left style="hair">
        <color rgb="FF72AF2F"/>
      </left>
      <right/>
      <top/>
      <bottom/>
      <diagonal/>
    </border>
    <border>
      <left style="medium">
        <color rgb="FF000000"/>
      </left>
      <right/>
      <top style="hair">
        <color rgb="FF72AF2F"/>
      </top>
      <bottom style="medium">
        <color rgb="FF000000"/>
      </bottom>
      <diagonal/>
    </border>
    <border>
      <left style="medium">
        <color rgb="FF000000"/>
      </left>
      <right style="medium">
        <color rgb="FF000000"/>
      </right>
      <top style="hair">
        <color rgb="FF72AF2F"/>
      </top>
      <bottom style="medium">
        <color rgb="FF000000"/>
      </bottom>
      <diagonal/>
    </border>
    <border>
      <left style="hair">
        <color rgb="FF72AF2F"/>
      </left>
      <right style="medium">
        <color rgb="FF000000"/>
      </right>
      <top style="hair">
        <color rgb="FF72AF2F"/>
      </top>
      <bottom style="medium">
        <color rgb="FF000000"/>
      </bottom>
      <diagonal/>
    </border>
    <border>
      <left style="medium">
        <color rgb="FF000000"/>
      </left>
      <right style="hair">
        <color rgb="FF72AF2F"/>
      </right>
      <top style="medium">
        <color rgb="FF000000"/>
      </top>
      <bottom style="hair">
        <color rgb="FF72AF2F"/>
      </bottom>
      <diagonal/>
    </border>
    <border>
      <left/>
      <right style="hair">
        <color rgb="FF72AF2F"/>
      </right>
      <top/>
      <bottom/>
      <diagonal/>
    </border>
    <border>
      <left style="medium">
        <color rgb="FF000000"/>
      </left>
      <right style="hair">
        <color rgb="FF72AF2F"/>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hair">
        <color rgb="FF72AF2F"/>
      </left>
      <right style="medium">
        <color rgb="FF000000"/>
      </right>
      <top style="medium">
        <color rgb="FF000000"/>
      </top>
      <bottom style="medium">
        <color rgb="FF000000"/>
      </bottom>
      <diagonal/>
    </border>
    <border>
      <left style="hair">
        <color rgb="FF72AF2F"/>
      </left>
      <right style="hair">
        <color rgb="FF72AF2F"/>
      </right>
      <top style="hair">
        <color rgb="FF72AF2F"/>
      </top>
      <bottom style="hair">
        <color rgb="FF72AF2F"/>
      </bottom>
      <diagonal/>
    </border>
    <border>
      <left style="medium">
        <color rgb="FF000000"/>
      </left>
      <right style="hair">
        <color rgb="FF72AF2F"/>
      </right>
      <top style="hair">
        <color rgb="FF72AF2F"/>
      </top>
      <bottom style="medium">
        <color rgb="FF000000"/>
      </bottom>
      <diagonal/>
    </border>
    <border>
      <left style="thin">
        <color rgb="FF72AF2F"/>
      </left>
      <right style="hair">
        <color rgb="FF72AF2F"/>
      </right>
      <top style="thin">
        <color rgb="FF72AF2F"/>
      </top>
      <bottom style="hair">
        <color rgb="FF72AF2F"/>
      </bottom>
      <diagonal/>
    </border>
    <border>
      <left style="thin">
        <color rgb="FF72AF2F"/>
      </left>
      <right style="thin">
        <color rgb="FF72AF2F"/>
      </right>
      <top style="thin">
        <color rgb="FF72AF2F"/>
      </top>
      <bottom style="hair">
        <color rgb="FF72AF2F"/>
      </bottom>
      <diagonal/>
    </border>
    <border>
      <left style="hair">
        <color rgb="FF72AF2F"/>
      </left>
      <right style="thin">
        <color rgb="FF72AF2F"/>
      </right>
      <top style="thin">
        <color rgb="FF72AF2F"/>
      </top>
      <bottom style="hair">
        <color rgb="FF72AF2F"/>
      </bottom>
      <diagonal/>
    </border>
    <border>
      <left style="thin">
        <color rgb="FF72AF2F"/>
      </left>
      <right style="hair">
        <color rgb="FF72AF2F"/>
      </right>
      <top style="hair">
        <color rgb="FF72AF2F"/>
      </top>
      <bottom style="thin">
        <color rgb="FF72AF2F"/>
      </bottom>
      <diagonal/>
    </border>
    <border>
      <left style="thin">
        <color rgb="FF72AF2F"/>
      </left>
      <right style="thin">
        <color rgb="FF72AF2F"/>
      </right>
      <top style="hair">
        <color rgb="FF72AF2F"/>
      </top>
      <bottom style="thin">
        <color rgb="FF72AF2F"/>
      </bottom>
      <diagonal/>
    </border>
    <border>
      <left style="hair">
        <color rgb="FF72AF2F"/>
      </left>
      <right style="thin">
        <color rgb="FF72AF2F"/>
      </right>
      <top style="hair">
        <color rgb="FF72AF2F"/>
      </top>
      <bottom style="thin">
        <color rgb="FF72AF2F"/>
      </bottom>
      <diagonal/>
    </border>
    <border>
      <left style="thin">
        <color rgb="FF72AF2F"/>
      </left>
      <right style="thin">
        <color rgb="FF72AF2F"/>
      </right>
      <top style="thin">
        <color rgb="FF72AF2F"/>
      </top>
      <bottom style="thin">
        <color rgb="FF72AF2F"/>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style="thin">
        <color indexed="64"/>
      </top>
      <bottom style="thin">
        <color indexed="64"/>
      </bottom>
      <diagonal/>
    </border>
    <border>
      <left/>
      <right style="medium">
        <color rgb="FF000000"/>
      </right>
      <top style="medium">
        <color rgb="FF000000"/>
      </top>
      <bottom/>
      <diagonal/>
    </border>
    <border>
      <left style="medium">
        <color indexed="64"/>
      </left>
      <right style="medium">
        <color indexed="64"/>
      </right>
      <top style="thin">
        <color indexed="64"/>
      </top>
      <bottom style="medium">
        <color indexed="64"/>
      </bottom>
      <diagonal/>
    </border>
    <border>
      <left style="medium">
        <color auto="1"/>
      </left>
      <right style="thin">
        <color indexed="64"/>
      </right>
      <top/>
      <bottom style="medium">
        <color indexed="64"/>
      </bottom>
      <diagonal/>
    </border>
    <border>
      <left style="thin">
        <color auto="1"/>
      </left>
      <right style="thin">
        <color auto="1"/>
      </right>
      <top/>
      <bottom/>
      <diagonal/>
    </border>
    <border>
      <left style="thin">
        <color auto="1"/>
      </left>
      <right style="thin">
        <color auto="1"/>
      </right>
      <top style="medium">
        <color indexed="64"/>
      </top>
      <bottom/>
      <diagonal/>
    </border>
    <border>
      <left/>
      <right style="thin">
        <color auto="1"/>
      </right>
      <top style="thin">
        <color auto="1"/>
      </top>
      <bottom style="thin">
        <color auto="1"/>
      </bottom>
      <diagonal/>
    </border>
    <border>
      <left/>
      <right/>
      <top/>
      <bottom style="thin">
        <color auto="1"/>
      </bottom>
      <diagonal/>
    </border>
    <border>
      <left style="thin">
        <color indexed="64"/>
      </left>
      <right style="medium">
        <color auto="1"/>
      </right>
      <top style="medium">
        <color auto="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s>
  <cellStyleXfs count="7">
    <xf numFmtId="0" fontId="0" fillId="0" borderId="0"/>
    <xf numFmtId="9" fontId="1" fillId="0" borderId="0" applyFont="0" applyFill="0" applyBorder="0" applyAlignment="0" applyProtection="0"/>
    <xf numFmtId="0" fontId="5" fillId="0" borderId="0"/>
    <xf numFmtId="41" fontId="1" fillId="0" borderId="0" applyFont="0" applyFill="0" applyBorder="0" applyAlignment="0" applyProtection="0"/>
    <xf numFmtId="0" fontId="49" fillId="0" borderId="0" applyNumberFormat="0" applyFill="0" applyBorder="0" applyAlignment="0" applyProtection="0"/>
    <xf numFmtId="41" fontId="1" fillId="0" borderId="0" applyFont="0" applyFill="0" applyBorder="0" applyAlignment="0" applyProtection="0"/>
    <xf numFmtId="0" fontId="49" fillId="0" borderId="0" applyNumberFormat="0" applyFill="0" applyBorder="0" applyAlignment="0" applyProtection="0"/>
  </cellStyleXfs>
  <cellXfs count="779">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2" fillId="4" borderId="0" xfId="0"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2" fillId="0" borderId="0" xfId="0" applyFont="1" applyAlignment="1">
      <alignment horizontal="center" vertical="center"/>
    </xf>
    <xf numFmtId="0" fontId="2" fillId="5" borderId="2"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5" borderId="13" xfId="0" applyFont="1" applyFill="1" applyBorder="1" applyAlignment="1">
      <alignment horizontal="center" vertical="center"/>
    </xf>
    <xf numFmtId="9" fontId="2" fillId="5" borderId="14" xfId="1" applyFont="1" applyFill="1" applyBorder="1" applyAlignment="1">
      <alignment horizontal="center" vertical="center"/>
    </xf>
    <xf numFmtId="0" fontId="2" fillId="5" borderId="15" xfId="0" applyFont="1" applyFill="1" applyBorder="1" applyAlignment="1">
      <alignment horizontal="justify" vertical="top" wrapText="1"/>
    </xf>
    <xf numFmtId="9" fontId="2" fillId="5" borderId="13" xfId="1" applyFont="1" applyFill="1" applyBorder="1" applyAlignment="1">
      <alignment horizontal="center" vertical="center"/>
    </xf>
    <xf numFmtId="0" fontId="2" fillId="0" borderId="16"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18" xfId="0" applyFont="1" applyBorder="1" applyAlignment="1">
      <alignment horizontal="left" vertical="center" wrapText="1"/>
    </xf>
    <xf numFmtId="14" fontId="3" fillId="0" borderId="19" xfId="0" applyNumberFormat="1" applyFont="1" applyBorder="1" applyAlignment="1">
      <alignment horizontal="center" vertical="center" wrapText="1"/>
    </xf>
    <xf numFmtId="0" fontId="3" fillId="0" borderId="20" xfId="0" applyFont="1" applyBorder="1" applyAlignment="1">
      <alignment horizontal="center" vertical="center"/>
    </xf>
    <xf numFmtId="164" fontId="2" fillId="5" borderId="3" xfId="0" applyNumberFormat="1"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0" borderId="26" xfId="0" applyFont="1" applyBorder="1" applyAlignment="1">
      <alignment horizontal="center" vertical="center" wrapText="1"/>
    </xf>
    <xf numFmtId="14" fontId="3" fillId="0" borderId="19"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left" vertical="center" wrapText="1"/>
    </xf>
    <xf numFmtId="0" fontId="3" fillId="0" borderId="26" xfId="0" applyFont="1" applyBorder="1" applyAlignment="1">
      <alignment vertical="center" wrapText="1"/>
    </xf>
    <xf numFmtId="0" fontId="3" fillId="4" borderId="26" xfId="0" applyFont="1" applyFill="1" applyBorder="1" applyAlignment="1">
      <alignment horizontal="justify" vertical="center" wrapText="1"/>
    </xf>
    <xf numFmtId="0" fontId="3" fillId="0" borderId="26" xfId="0" applyFont="1" applyBorder="1" applyAlignment="1">
      <alignment horizontal="justify" vertical="center" wrapText="1"/>
    </xf>
    <xf numFmtId="0" fontId="3" fillId="0" borderId="23" xfId="0" applyFont="1" applyBorder="1" applyAlignment="1">
      <alignment horizontal="justify" vertical="center" wrapText="1"/>
    </xf>
    <xf numFmtId="14" fontId="3" fillId="0" borderId="26" xfId="0" applyNumberFormat="1" applyFont="1" applyBorder="1" applyAlignment="1">
      <alignment horizontal="center" vertical="center"/>
    </xf>
    <xf numFmtId="14" fontId="3" fillId="0" borderId="26" xfId="0" applyNumberFormat="1" applyFont="1" applyBorder="1" applyAlignment="1">
      <alignment horizontal="center" vertical="center" wrapText="1"/>
    </xf>
    <xf numFmtId="0" fontId="5" fillId="4" borderId="26" xfId="0" applyFont="1" applyFill="1" applyBorder="1" applyAlignment="1">
      <alignment horizontal="justify" vertical="center" wrapText="1"/>
    </xf>
    <xf numFmtId="0" fontId="5" fillId="0" borderId="26" xfId="0" applyFont="1" applyBorder="1" applyAlignment="1">
      <alignment horizontal="justify" vertical="center" wrapText="1"/>
    </xf>
    <xf numFmtId="0" fontId="5" fillId="0" borderId="26" xfId="0" applyFont="1" applyBorder="1" applyAlignment="1">
      <alignment vertical="center" wrapText="1"/>
    </xf>
    <xf numFmtId="14" fontId="5" fillId="0" borderId="26" xfId="0" applyNumberFormat="1" applyFont="1" applyBorder="1" applyAlignment="1">
      <alignment horizontal="center" vertical="center" wrapText="1"/>
    </xf>
    <xf numFmtId="0" fontId="5" fillId="0" borderId="26" xfId="0" applyFont="1" applyBorder="1" applyAlignment="1">
      <alignment horizontal="center" vertical="center"/>
    </xf>
    <xf numFmtId="0" fontId="5" fillId="0" borderId="26" xfId="0" applyFont="1" applyBorder="1" applyAlignment="1">
      <alignment vertical="center"/>
    </xf>
    <xf numFmtId="0" fontId="5" fillId="0" borderId="31" xfId="0" applyFont="1" applyBorder="1" applyAlignment="1">
      <alignment horizontal="center" vertical="center"/>
    </xf>
    <xf numFmtId="0" fontId="5" fillId="4" borderId="31" xfId="0" applyFont="1" applyFill="1" applyBorder="1" applyAlignment="1">
      <alignment horizontal="justify" vertical="center" wrapText="1"/>
    </xf>
    <xf numFmtId="0" fontId="5" fillId="0" borderId="31" xfId="0" applyFont="1" applyBorder="1" applyAlignment="1">
      <alignment vertical="center"/>
    </xf>
    <xf numFmtId="0" fontId="3" fillId="4" borderId="0" xfId="0" applyFont="1" applyFill="1" applyAlignment="1">
      <alignment horizontal="center" vertical="center"/>
    </xf>
    <xf numFmtId="0" fontId="5" fillId="0" borderId="26" xfId="0" applyFont="1" applyBorder="1" applyAlignment="1">
      <alignment horizontal="left" vertical="center" wrapText="1"/>
    </xf>
    <xf numFmtId="0" fontId="5" fillId="0" borderId="26" xfId="0" applyFont="1" applyBorder="1" applyAlignment="1">
      <alignment horizontal="center" vertical="center" wrapText="1"/>
    </xf>
    <xf numFmtId="0" fontId="14" fillId="0" borderId="26" xfId="0" applyFont="1" applyBorder="1" applyAlignment="1">
      <alignment horizontal="center" vertical="center" wrapText="1"/>
    </xf>
    <xf numFmtId="14" fontId="5" fillId="0" borderId="26" xfId="0" applyNumberFormat="1" applyFont="1" applyBorder="1" applyAlignment="1">
      <alignment horizontal="center" vertical="center"/>
    </xf>
    <xf numFmtId="0" fontId="15" fillId="2" borderId="1" xfId="0" applyFont="1" applyFill="1" applyBorder="1" applyAlignment="1">
      <alignment horizontal="left" vertical="center"/>
    </xf>
    <xf numFmtId="0" fontId="15" fillId="2" borderId="3" xfId="0" applyFont="1" applyFill="1" applyBorder="1" applyAlignment="1">
      <alignment horizontal="center" vertical="center" wrapText="1"/>
    </xf>
    <xf numFmtId="14" fontId="16" fillId="2" borderId="7" xfId="0" applyNumberFormat="1" applyFont="1" applyFill="1" applyBorder="1" applyAlignment="1">
      <alignment horizontal="center" vertical="center"/>
    </xf>
    <xf numFmtId="14" fontId="15" fillId="2" borderId="11" xfId="0" applyNumberFormat="1" applyFont="1" applyFill="1" applyBorder="1" applyAlignment="1">
      <alignment horizontal="center" vertical="center" wrapText="1"/>
    </xf>
    <xf numFmtId="0" fontId="3" fillId="0" borderId="66" xfId="0" applyFont="1" applyBorder="1" applyAlignment="1">
      <alignment horizontal="center" vertical="center"/>
    </xf>
    <xf numFmtId="0" fontId="3" fillId="4" borderId="66" xfId="0" applyFont="1" applyFill="1" applyBorder="1" applyAlignment="1">
      <alignment horizontal="center" vertical="center" wrapText="1"/>
    </xf>
    <xf numFmtId="0" fontId="3" fillId="4" borderId="66" xfId="0" applyFont="1" applyFill="1" applyBorder="1" applyAlignment="1">
      <alignment horizontal="left" vertical="center" wrapText="1"/>
    </xf>
    <xf numFmtId="0" fontId="3" fillId="0" borderId="66" xfId="0" applyFont="1" applyBorder="1" applyAlignment="1">
      <alignment horizontal="left" vertical="center" wrapText="1"/>
    </xf>
    <xf numFmtId="14" fontId="3" fillId="0" borderId="66" xfId="0" applyNumberFormat="1" applyFont="1" applyBorder="1" applyAlignment="1">
      <alignment horizontal="left" vertical="center" wrapText="1"/>
    </xf>
    <xf numFmtId="0" fontId="5" fillId="0" borderId="30" xfId="0" applyFont="1" applyBorder="1" applyAlignment="1">
      <alignment horizontal="justify" vertical="top" wrapText="1"/>
    </xf>
    <xf numFmtId="9" fontId="3" fillId="0" borderId="26" xfId="0" applyNumberFormat="1" applyFont="1" applyBorder="1" applyAlignment="1">
      <alignment horizontal="center" vertical="center"/>
    </xf>
    <xf numFmtId="0" fontId="3" fillId="4" borderId="67" xfId="0" applyFont="1" applyFill="1" applyBorder="1" applyAlignment="1">
      <alignment horizontal="center" vertical="center"/>
    </xf>
    <xf numFmtId="0" fontId="3" fillId="4" borderId="66" xfId="0" applyFont="1" applyFill="1" applyBorder="1" applyAlignment="1">
      <alignment horizontal="justify" vertical="center" wrapText="1"/>
    </xf>
    <xf numFmtId="14" fontId="3" fillId="4" borderId="26" xfId="0" applyNumberFormat="1" applyFont="1" applyFill="1" applyBorder="1" applyAlignment="1">
      <alignment horizontal="center" vertical="center" wrapText="1"/>
    </xf>
    <xf numFmtId="14" fontId="3" fillId="4" borderId="26" xfId="0" applyNumberFormat="1" applyFont="1" applyFill="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justify" vertical="center" wrapText="1"/>
    </xf>
    <xf numFmtId="0" fontId="3" fillId="4" borderId="68" xfId="0" applyFont="1" applyFill="1" applyBorder="1" applyAlignment="1">
      <alignment horizontal="justify" vertical="center" wrapText="1"/>
    </xf>
    <xf numFmtId="14" fontId="3" fillId="4" borderId="29" xfId="0" applyNumberFormat="1" applyFont="1" applyFill="1" applyBorder="1" applyAlignment="1">
      <alignment horizontal="center" vertical="center"/>
    </xf>
    <xf numFmtId="0" fontId="3" fillId="4" borderId="27" xfId="0" applyFont="1" applyFill="1" applyBorder="1" applyAlignment="1">
      <alignment horizontal="center" vertical="center"/>
    </xf>
    <xf numFmtId="0" fontId="3" fillId="4" borderId="23" xfId="0" applyFont="1" applyFill="1" applyBorder="1" applyAlignment="1">
      <alignment horizontal="left" vertical="top" wrapText="1"/>
    </xf>
    <xf numFmtId="0" fontId="14" fillId="10" borderId="66" xfId="0" applyFont="1" applyFill="1" applyBorder="1" applyAlignment="1">
      <alignment horizontal="justify" vertical="center" wrapText="1"/>
    </xf>
    <xf numFmtId="0" fontId="3" fillId="4" borderId="69"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6" xfId="0" applyFont="1" applyFill="1" applyBorder="1" applyAlignment="1">
      <alignment horizontal="justify" vertical="top" wrapText="1"/>
    </xf>
    <xf numFmtId="0" fontId="3" fillId="4" borderId="26" xfId="0" applyFont="1" applyFill="1" applyBorder="1" applyAlignment="1">
      <alignment vertical="center" wrapText="1"/>
    </xf>
    <xf numFmtId="0" fontId="3" fillId="0" borderId="7" xfId="0" applyFont="1" applyBorder="1" applyAlignment="1">
      <alignment horizontal="center" vertical="center"/>
    </xf>
    <xf numFmtId="0" fontId="3" fillId="0" borderId="70" xfId="0" applyFont="1" applyBorder="1" applyAlignment="1">
      <alignment horizontal="center" vertical="center"/>
    </xf>
    <xf numFmtId="0" fontId="0" fillId="0" borderId="71" xfId="0" applyBorder="1" applyAlignment="1">
      <alignment horizontal="center" vertical="center"/>
    </xf>
    <xf numFmtId="0" fontId="19" fillId="0" borderId="72" xfId="0" applyFont="1" applyBorder="1" applyAlignment="1">
      <alignment horizontal="left" wrapText="1"/>
    </xf>
    <xf numFmtId="0" fontId="0" fillId="0" borderId="73" xfId="0" applyBorder="1" applyAlignment="1">
      <alignment horizontal="center" vertical="center"/>
    </xf>
    <xf numFmtId="0" fontId="20" fillId="0" borderId="72" xfId="0" applyFont="1" applyBorder="1" applyAlignment="1">
      <alignment horizontal="left" wrapText="1"/>
    </xf>
    <xf numFmtId="0" fontId="20" fillId="0" borderId="74" xfId="0" applyFont="1" applyBorder="1" applyAlignment="1">
      <alignment horizontal="left" wrapText="1"/>
    </xf>
    <xf numFmtId="0" fontId="0" fillId="0" borderId="75" xfId="0" applyBorder="1" applyAlignment="1">
      <alignment horizontal="center" vertical="center"/>
    </xf>
    <xf numFmtId="0" fontId="20" fillId="0" borderId="3" xfId="0" applyFont="1" applyBorder="1" applyAlignment="1">
      <alignment horizontal="left" wrapText="1"/>
    </xf>
    <xf numFmtId="0" fontId="21" fillId="0" borderId="26" xfId="0" applyFont="1" applyFill="1" applyBorder="1" applyAlignment="1" applyProtection="1">
      <alignment horizontal="left" vertical="top" wrapText="1"/>
    </xf>
    <xf numFmtId="0" fontId="12" fillId="0" borderId="0" xfId="0" applyFont="1" applyFill="1" applyAlignment="1" applyProtection="1">
      <alignment vertical="center"/>
      <protection hidden="1"/>
    </xf>
    <xf numFmtId="0" fontId="12" fillId="0" borderId="0" xfId="0" applyFont="1" applyFill="1" applyAlignment="1" applyProtection="1">
      <alignment vertical="center" wrapText="1"/>
      <protection hidden="1"/>
    </xf>
    <xf numFmtId="0" fontId="12" fillId="0" borderId="0" xfId="0" applyFont="1" applyFill="1" applyAlignment="1" applyProtection="1">
      <alignment horizontal="center" vertical="center" wrapText="1"/>
      <protection hidden="1"/>
    </xf>
    <xf numFmtId="0" fontId="12" fillId="0" borderId="0" xfId="0" applyFont="1" applyFill="1" applyBorder="1" applyAlignment="1" applyProtection="1">
      <alignment vertical="center" wrapText="1"/>
      <protection hidden="1"/>
    </xf>
    <xf numFmtId="0" fontId="10" fillId="0" borderId="0" xfId="0" applyFont="1" applyFill="1" applyAlignment="1" applyProtection="1">
      <alignment horizontal="center" vertical="center"/>
      <protection hidden="1"/>
    </xf>
    <xf numFmtId="0" fontId="10" fillId="0" borderId="0" xfId="0" applyFont="1" applyFill="1" applyAlignment="1" applyProtection="1">
      <alignment horizontal="center" vertical="center" wrapText="1"/>
      <protection hidden="1"/>
    </xf>
    <xf numFmtId="0" fontId="10" fillId="0" borderId="0" xfId="0" applyFont="1" applyFill="1" applyProtection="1">
      <protection hidden="1"/>
    </xf>
    <xf numFmtId="0" fontId="10" fillId="0" borderId="0" xfId="0" applyFont="1" applyFill="1" applyAlignment="1" applyProtection="1">
      <alignment wrapText="1"/>
      <protection hidden="1"/>
    </xf>
    <xf numFmtId="164" fontId="10" fillId="0" borderId="0" xfId="0" applyNumberFormat="1" applyFont="1" applyFill="1" applyAlignment="1" applyProtection="1">
      <alignment horizontal="center" vertical="center"/>
      <protection hidden="1"/>
    </xf>
    <xf numFmtId="0" fontId="10" fillId="0" borderId="0" xfId="0" applyFont="1" applyFill="1" applyAlignment="1" applyProtection="1">
      <alignment horizontal="justify" vertical="top" wrapText="1"/>
      <protection hidden="1"/>
    </xf>
    <xf numFmtId="0" fontId="10" fillId="0" borderId="0" xfId="0" applyFont="1" applyFill="1" applyBorder="1" applyAlignment="1" applyProtection="1">
      <alignment horizontal="center" vertical="center"/>
      <protection hidden="1"/>
    </xf>
    <xf numFmtId="0" fontId="10" fillId="0" borderId="0" xfId="0" applyFont="1" applyFill="1" applyAlignment="1" applyProtection="1">
      <protection hidden="1"/>
    </xf>
    <xf numFmtId="0" fontId="29" fillId="0" borderId="0" xfId="0" applyFont="1" applyFill="1" applyAlignment="1" applyProtection="1">
      <protection hidden="1"/>
    </xf>
    <xf numFmtId="0" fontId="29" fillId="0" borderId="0" xfId="0" applyFont="1" applyFill="1" applyAlignment="1" applyProtection="1">
      <alignment horizontal="left"/>
      <protection hidden="1"/>
    </xf>
    <xf numFmtId="0" fontId="10" fillId="0" borderId="0" xfId="0" applyFont="1" applyFill="1" applyAlignment="1" applyProtection="1">
      <alignment vertical="center"/>
      <protection hidden="1"/>
    </xf>
    <xf numFmtId="17" fontId="29" fillId="0" borderId="0" xfId="0" applyNumberFormat="1" applyFont="1" applyFill="1" applyAlignment="1" applyProtection="1">
      <alignment vertical="center"/>
      <protection hidden="1"/>
    </xf>
    <xf numFmtId="0" fontId="30" fillId="0" borderId="0" xfId="0" applyFont="1" applyAlignment="1">
      <alignment horizontal="center" vertical="center" wrapText="1"/>
    </xf>
    <xf numFmtId="0" fontId="10" fillId="0" borderId="0" xfId="0" applyFont="1"/>
    <xf numFmtId="0" fontId="27" fillId="3" borderId="1" xfId="0" applyFont="1" applyFill="1" applyBorder="1" applyAlignment="1">
      <alignment horizontal="center" vertical="center" wrapText="1"/>
    </xf>
    <xf numFmtId="0" fontId="27" fillId="4" borderId="0" xfId="0" applyFont="1" applyFill="1" applyAlignment="1">
      <alignment horizontal="center" vertical="center"/>
    </xf>
    <xf numFmtId="0" fontId="31" fillId="2" borderId="1" xfId="0" applyFont="1" applyFill="1" applyBorder="1" applyAlignment="1">
      <alignment horizontal="left" vertical="center"/>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164" fontId="27" fillId="2" borderId="10" xfId="0" applyNumberFormat="1" applyFont="1" applyFill="1" applyBorder="1" applyAlignment="1">
      <alignment horizontal="center" vertical="center" wrapText="1"/>
    </xf>
    <xf numFmtId="0" fontId="27" fillId="0" borderId="0" xfId="0" applyFont="1" applyAlignment="1">
      <alignment horizontal="center" vertical="center"/>
    </xf>
    <xf numFmtId="14" fontId="31" fillId="2" borderId="11" xfId="0" applyNumberFormat="1" applyFont="1" applyFill="1" applyBorder="1" applyAlignment="1">
      <alignment horizontal="center" vertical="center" wrapText="1"/>
    </xf>
    <xf numFmtId="0" fontId="27" fillId="5" borderId="2" xfId="0" applyFont="1" applyFill="1" applyBorder="1" applyAlignment="1">
      <alignment horizontal="center" vertical="center" wrapText="1"/>
    </xf>
    <xf numFmtId="0" fontId="27" fillId="5" borderId="9" xfId="0" applyFont="1" applyFill="1" applyBorder="1" applyAlignment="1">
      <alignment horizontal="center" vertical="center"/>
    </xf>
    <xf numFmtId="0" fontId="27" fillId="5" borderId="13" xfId="0" applyFont="1" applyFill="1" applyBorder="1" applyAlignment="1">
      <alignment horizontal="center" vertical="center"/>
    </xf>
    <xf numFmtId="9" fontId="27" fillId="5" borderId="13" xfId="1" applyFont="1" applyFill="1" applyBorder="1" applyAlignment="1">
      <alignment horizontal="center" vertical="center"/>
    </xf>
    <xf numFmtId="9" fontId="27" fillId="5" borderId="14" xfId="1" applyFont="1" applyFill="1" applyBorder="1" applyAlignment="1">
      <alignment horizontal="center" vertical="center"/>
    </xf>
    <xf numFmtId="0" fontId="27" fillId="5" borderId="15" xfId="0" applyFont="1" applyFill="1" applyBorder="1" applyAlignment="1">
      <alignment horizontal="justify" vertical="top" wrapText="1"/>
    </xf>
    <xf numFmtId="0" fontId="27" fillId="0" borderId="16" xfId="0" applyFont="1" applyBorder="1" applyAlignment="1">
      <alignment horizontal="center" vertical="center" wrapText="1"/>
    </xf>
    <xf numFmtId="0" fontId="30" fillId="0" borderId="17" xfId="0" applyFont="1" applyBorder="1" applyAlignment="1">
      <alignment horizontal="justify" vertical="center" wrapText="1"/>
    </xf>
    <xf numFmtId="0" fontId="30" fillId="0" borderId="18" xfId="0" applyFont="1" applyBorder="1" applyAlignment="1">
      <alignment horizontal="left" vertical="center" wrapText="1"/>
    </xf>
    <xf numFmtId="14" fontId="30" fillId="0" borderId="19" xfId="0" applyNumberFormat="1" applyFont="1" applyBorder="1" applyAlignment="1">
      <alignment horizontal="center" vertical="center" wrapText="1"/>
    </xf>
    <xf numFmtId="0" fontId="30" fillId="0" borderId="0" xfId="0" applyFont="1" applyAlignment="1">
      <alignment horizontal="center" vertical="center"/>
    </xf>
    <xf numFmtId="0" fontId="30" fillId="0" borderId="20" xfId="0" applyFont="1" applyBorder="1" applyAlignment="1">
      <alignment horizontal="center" vertical="center"/>
    </xf>
    <xf numFmtId="0" fontId="27" fillId="0" borderId="21" xfId="0" applyFont="1" applyBorder="1" applyAlignment="1">
      <alignment horizontal="center" vertical="center"/>
    </xf>
    <xf numFmtId="9" fontId="30" fillId="0" borderId="21" xfId="0" applyNumberFormat="1" applyFont="1" applyBorder="1" applyAlignment="1">
      <alignment horizontal="center" vertical="center"/>
    </xf>
    <xf numFmtId="0" fontId="30" fillId="0" borderId="22" xfId="0" applyFont="1" applyBorder="1" applyAlignment="1">
      <alignment horizontal="center" vertical="center" wrapText="1"/>
    </xf>
    <xf numFmtId="0" fontId="30" fillId="0" borderId="23" xfId="0" applyFont="1" applyBorder="1" applyAlignment="1">
      <alignment horizontal="left" vertical="center" wrapText="1"/>
    </xf>
    <xf numFmtId="0" fontId="30" fillId="0" borderId="26" xfId="0" applyFont="1" applyBorder="1" applyAlignment="1">
      <alignment horizontal="center" vertical="center"/>
    </xf>
    <xf numFmtId="0" fontId="30" fillId="4" borderId="26" xfId="0" applyFont="1" applyFill="1" applyBorder="1" applyAlignment="1">
      <alignment horizontal="center" vertical="center" wrapText="1"/>
    </xf>
    <xf numFmtId="0" fontId="30" fillId="0" borderId="26" xfId="0" applyFont="1" applyBorder="1" applyAlignment="1">
      <alignment horizontal="center" vertical="center" wrapText="1"/>
    </xf>
    <xf numFmtId="14" fontId="30" fillId="0" borderId="19" xfId="0" applyNumberFormat="1"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23" xfId="0" applyFont="1" applyBorder="1" applyAlignment="1">
      <alignment horizontal="left" vertical="top" wrapText="1"/>
    </xf>
    <xf numFmtId="0" fontId="30" fillId="0" borderId="26" xfId="0" applyFont="1" applyBorder="1" applyAlignment="1">
      <alignment horizontal="left" vertical="center" wrapText="1"/>
    </xf>
    <xf numFmtId="0" fontId="30" fillId="0" borderId="26" xfId="0" applyFont="1" applyBorder="1" applyAlignment="1">
      <alignment vertical="center" wrapText="1"/>
    </xf>
    <xf numFmtId="0" fontId="33" fillId="0" borderId="23" xfId="0" applyFont="1" applyBorder="1" applyAlignment="1">
      <alignment horizontal="left" vertical="top" wrapText="1"/>
    </xf>
    <xf numFmtId="0" fontId="30" fillId="4" borderId="26" xfId="0" applyFont="1" applyFill="1" applyBorder="1" applyAlignment="1">
      <alignment horizontal="justify" vertical="center" wrapText="1"/>
    </xf>
    <xf numFmtId="0" fontId="30" fillId="0" borderId="26" xfId="0" applyFont="1" applyBorder="1" applyAlignment="1">
      <alignment horizontal="justify" vertical="center" wrapText="1"/>
    </xf>
    <xf numFmtId="0" fontId="17" fillId="0" borderId="23" xfId="0" applyFont="1" applyBorder="1" applyAlignment="1">
      <alignment horizontal="left" vertical="top" wrapText="1"/>
    </xf>
    <xf numFmtId="0" fontId="30" fillId="0" borderId="23" xfId="0" applyFont="1" applyBorder="1" applyAlignment="1">
      <alignment horizontal="justify" vertical="center" wrapText="1"/>
    </xf>
    <xf numFmtId="14" fontId="30" fillId="0" borderId="26" xfId="0" applyNumberFormat="1" applyFont="1" applyBorder="1" applyAlignment="1">
      <alignment horizontal="center" vertical="center"/>
    </xf>
    <xf numFmtId="0" fontId="30" fillId="0" borderId="23" xfId="0" applyFont="1" applyBorder="1" applyAlignment="1">
      <alignment horizontal="justify" vertical="top" wrapText="1"/>
    </xf>
    <xf numFmtId="14" fontId="30" fillId="0" borderId="26" xfId="0" applyNumberFormat="1" applyFont="1" applyBorder="1" applyAlignment="1">
      <alignment horizontal="center" vertical="center" wrapText="1"/>
    </xf>
    <xf numFmtId="0" fontId="30" fillId="4" borderId="23" xfId="0" applyFont="1" applyFill="1" applyBorder="1" applyAlignment="1">
      <alignment horizontal="justify" vertical="center" wrapText="1"/>
    </xf>
    <xf numFmtId="0" fontId="33" fillId="4" borderId="26" xfId="0" applyFont="1" applyFill="1" applyBorder="1" applyAlignment="1">
      <alignment horizontal="justify" vertical="center" wrapText="1"/>
    </xf>
    <xf numFmtId="0" fontId="33" fillId="0" borderId="26" xfId="0" applyFont="1" applyBorder="1" applyAlignment="1">
      <alignment horizontal="justify" vertical="center" wrapText="1"/>
    </xf>
    <xf numFmtId="0" fontId="33" fillId="0" borderId="26" xfId="0" applyFont="1" applyBorder="1" applyAlignment="1">
      <alignment vertical="center" wrapText="1"/>
    </xf>
    <xf numFmtId="14" fontId="33" fillId="0" borderId="26" xfId="0" applyNumberFormat="1" applyFont="1" applyBorder="1" applyAlignment="1">
      <alignment horizontal="center" vertical="center" wrapText="1"/>
    </xf>
    <xf numFmtId="0" fontId="33" fillId="0" borderId="26" xfId="0" applyFont="1" applyBorder="1" applyAlignment="1">
      <alignment horizontal="center" vertical="center"/>
    </xf>
    <xf numFmtId="0" fontId="33" fillId="0" borderId="26" xfId="0" applyFont="1" applyBorder="1" applyAlignment="1">
      <alignment vertical="center"/>
    </xf>
    <xf numFmtId="14" fontId="30" fillId="0" borderId="30" xfId="0" applyNumberFormat="1" applyFont="1" applyBorder="1" applyAlignment="1" applyProtection="1">
      <alignment horizontal="justify" vertical="top" wrapText="1"/>
      <protection hidden="1"/>
    </xf>
    <xf numFmtId="0" fontId="33" fillId="0" borderId="31" xfId="0" applyFont="1" applyBorder="1" applyAlignment="1">
      <alignment horizontal="center" vertical="center"/>
    </xf>
    <xf numFmtId="0" fontId="33" fillId="4" borderId="31" xfId="0" applyFont="1" applyFill="1" applyBorder="1" applyAlignment="1">
      <alignment horizontal="justify" vertical="center" wrapText="1"/>
    </xf>
    <xf numFmtId="0" fontId="33" fillId="0" borderId="31" xfId="0" applyFont="1" applyBorder="1" applyAlignment="1">
      <alignment vertical="center"/>
    </xf>
    <xf numFmtId="0" fontId="30" fillId="0" borderId="24" xfId="0" applyFont="1" applyBorder="1" applyAlignment="1" applyProtection="1">
      <alignment horizontal="justify" vertical="top" wrapText="1"/>
      <protection hidden="1"/>
    </xf>
    <xf numFmtId="0" fontId="30" fillId="4" borderId="0" xfId="0" applyFont="1" applyFill="1" applyAlignment="1">
      <alignment horizontal="center" vertical="center"/>
    </xf>
    <xf numFmtId="164" fontId="27" fillId="5" borderId="3" xfId="0" applyNumberFormat="1" applyFont="1" applyFill="1" applyBorder="1" applyAlignment="1">
      <alignment horizontal="center" vertical="center" wrapText="1"/>
    </xf>
    <xf numFmtId="0" fontId="33" fillId="0" borderId="26" xfId="0" applyFont="1" applyBorder="1" applyAlignment="1">
      <alignment horizontal="left" vertical="center" wrapText="1"/>
    </xf>
    <xf numFmtId="0" fontId="33" fillId="0" borderId="26" xfId="0" applyFont="1" applyBorder="1" applyAlignment="1">
      <alignment horizontal="center" vertical="center" wrapText="1"/>
    </xf>
    <xf numFmtId="0" fontId="35" fillId="0" borderId="26" xfId="0" applyFont="1" applyBorder="1" applyAlignment="1">
      <alignment horizontal="center" vertical="center" wrapText="1"/>
    </xf>
    <xf numFmtId="0" fontId="33" fillId="0" borderId="23" xfId="0" applyFont="1" applyBorder="1" applyAlignment="1">
      <alignment horizontal="justify" vertical="top" wrapText="1"/>
    </xf>
    <xf numFmtId="14" fontId="33" fillId="0" borderId="26" xfId="0" applyNumberFormat="1" applyFont="1" applyBorder="1" applyAlignment="1">
      <alignment horizontal="center" vertical="center"/>
    </xf>
    <xf numFmtId="0" fontId="30" fillId="4" borderId="23" xfId="0" applyFont="1" applyFill="1" applyBorder="1" applyAlignment="1">
      <alignment horizontal="left" vertical="center" wrapText="1"/>
    </xf>
    <xf numFmtId="0" fontId="30" fillId="0" borderId="66" xfId="0" applyFont="1" applyBorder="1" applyAlignment="1">
      <alignment horizontal="center" vertical="center"/>
    </xf>
    <xf numFmtId="0" fontId="30" fillId="4" borderId="66" xfId="0" applyFont="1" applyFill="1" applyBorder="1" applyAlignment="1">
      <alignment horizontal="center" vertical="center" wrapText="1"/>
    </xf>
    <xf numFmtId="0" fontId="30" fillId="4" borderId="66" xfId="0" applyFont="1" applyFill="1" applyBorder="1" applyAlignment="1">
      <alignment horizontal="left" vertical="center" wrapText="1"/>
    </xf>
    <xf numFmtId="0" fontId="30" fillId="0" borderId="66" xfId="0" applyFont="1" applyBorder="1" applyAlignment="1">
      <alignment horizontal="left" vertical="center" wrapText="1"/>
    </xf>
    <xf numFmtId="14" fontId="30" fillId="0" borderId="66" xfId="0" applyNumberFormat="1" applyFont="1" applyBorder="1" applyAlignment="1">
      <alignment horizontal="left" vertical="center" wrapText="1"/>
    </xf>
    <xf numFmtId="0" fontId="33" fillId="0" borderId="30" xfId="0" applyFont="1" applyBorder="1" applyAlignment="1">
      <alignment horizontal="justify" vertical="top" wrapText="1"/>
    </xf>
    <xf numFmtId="9" fontId="30" fillId="0" borderId="26" xfId="0" applyNumberFormat="1" applyFont="1" applyBorder="1" applyAlignment="1">
      <alignment horizontal="center" vertical="center"/>
    </xf>
    <xf numFmtId="0" fontId="30" fillId="4" borderId="23" xfId="0" applyFont="1" applyFill="1" applyBorder="1" applyAlignment="1">
      <alignment horizontal="left" vertical="top" wrapText="1"/>
    </xf>
    <xf numFmtId="0" fontId="30" fillId="4" borderId="67" xfId="0" applyFont="1" applyFill="1" applyBorder="1" applyAlignment="1">
      <alignment horizontal="center" vertical="center"/>
    </xf>
    <xf numFmtId="0" fontId="30" fillId="4" borderId="66" xfId="0" applyFont="1" applyFill="1" applyBorder="1" applyAlignment="1">
      <alignment horizontal="justify" vertical="center" wrapText="1"/>
    </xf>
    <xf numFmtId="14" fontId="30" fillId="4" borderId="26" xfId="0" applyNumberFormat="1" applyFont="1" applyFill="1" applyBorder="1" applyAlignment="1">
      <alignment horizontal="center" vertical="center" wrapText="1"/>
    </xf>
    <xf numFmtId="0" fontId="30" fillId="0" borderId="28" xfId="0" applyFont="1" applyBorder="1" applyAlignment="1">
      <alignment horizontal="center" vertical="center" wrapText="1"/>
    </xf>
    <xf numFmtId="14" fontId="30" fillId="4" borderId="26" xfId="0" applyNumberFormat="1" applyFont="1" applyFill="1" applyBorder="1" applyAlignment="1">
      <alignment horizontal="center" vertical="center"/>
    </xf>
    <xf numFmtId="0" fontId="33" fillId="0" borderId="23" xfId="0" applyFont="1" applyFill="1" applyBorder="1" applyAlignment="1">
      <alignment horizontal="left" vertical="top" wrapText="1"/>
    </xf>
    <xf numFmtId="0" fontId="30" fillId="0" borderId="67" xfId="0" applyFont="1" applyBorder="1" applyAlignment="1">
      <alignment horizontal="center" vertical="center"/>
    </xf>
    <xf numFmtId="0" fontId="30" fillId="0" borderId="66" xfId="0" applyFont="1" applyBorder="1" applyAlignment="1">
      <alignment horizontal="justify" vertical="center" wrapText="1"/>
    </xf>
    <xf numFmtId="0" fontId="30" fillId="4" borderId="27" xfId="0" applyFont="1" applyFill="1" applyBorder="1" applyAlignment="1">
      <alignment horizontal="center" vertical="center"/>
    </xf>
    <xf numFmtId="0" fontId="35" fillId="10" borderId="66" xfId="0" applyFont="1" applyFill="1" applyBorder="1" applyAlignment="1">
      <alignment horizontal="justify" vertical="center" wrapText="1"/>
    </xf>
    <xf numFmtId="0" fontId="30" fillId="4" borderId="69" xfId="0" applyFont="1" applyFill="1" applyBorder="1" applyAlignment="1">
      <alignment horizontal="center" vertical="center"/>
    </xf>
    <xf numFmtId="0" fontId="30" fillId="4" borderId="68" xfId="0" applyFont="1" applyFill="1" applyBorder="1" applyAlignment="1">
      <alignment horizontal="justify" vertical="center" wrapText="1"/>
    </xf>
    <xf numFmtId="14" fontId="30" fillId="4" borderId="29" xfId="0" applyNumberFormat="1" applyFont="1" applyFill="1" applyBorder="1" applyAlignment="1">
      <alignment horizontal="center" vertical="center"/>
    </xf>
    <xf numFmtId="0" fontId="30" fillId="4" borderId="26" xfId="0" applyFont="1" applyFill="1" applyBorder="1" applyAlignment="1">
      <alignment horizontal="center" vertical="center"/>
    </xf>
    <xf numFmtId="0" fontId="30" fillId="4" borderId="26" xfId="0" applyFont="1" applyFill="1" applyBorder="1" applyAlignment="1">
      <alignment horizontal="justify" vertical="top" wrapText="1"/>
    </xf>
    <xf numFmtId="0" fontId="30" fillId="4" borderId="26" xfId="0" applyFont="1" applyFill="1" applyBorder="1" applyAlignment="1">
      <alignment vertical="center" wrapText="1"/>
    </xf>
    <xf numFmtId="0" fontId="37" fillId="7" borderId="0" xfId="0" applyFont="1" applyFill="1" applyAlignment="1" applyProtection="1">
      <alignment horizontal="left" vertical="top" wrapText="1"/>
      <protection locked="0"/>
    </xf>
    <xf numFmtId="0" fontId="37" fillId="7" borderId="46" xfId="0" applyFont="1" applyFill="1" applyBorder="1" applyAlignment="1" applyProtection="1">
      <alignment horizontal="left" vertical="top" wrapText="1"/>
      <protection locked="0"/>
    </xf>
    <xf numFmtId="0" fontId="37" fillId="7" borderId="41" xfId="0" applyFont="1" applyFill="1" applyBorder="1" applyAlignment="1" applyProtection="1">
      <alignment horizontal="left" vertical="top" wrapText="1"/>
      <protection locked="0"/>
    </xf>
    <xf numFmtId="14" fontId="36" fillId="9" borderId="26" xfId="2" applyNumberFormat="1" applyFont="1" applyFill="1" applyBorder="1" applyAlignment="1" applyProtection="1">
      <alignment horizontal="center" vertical="center" wrapText="1"/>
    </xf>
    <xf numFmtId="0" fontId="38" fillId="0" borderId="26" xfId="2" applyFont="1" applyFill="1" applyBorder="1" applyAlignment="1" applyProtection="1">
      <alignment horizontal="center" vertical="center" wrapText="1"/>
    </xf>
    <xf numFmtId="0" fontId="38" fillId="0" borderId="26" xfId="2" applyFont="1" applyFill="1" applyBorder="1" applyAlignment="1" applyProtection="1">
      <alignment horizontal="center" vertical="center"/>
    </xf>
    <xf numFmtId="0" fontId="18" fillId="0" borderId="26" xfId="2" applyFont="1" applyFill="1" applyBorder="1" applyAlignment="1">
      <alignment horizontal="center" vertical="center"/>
    </xf>
    <xf numFmtId="0" fontId="39" fillId="0" borderId="26" xfId="0" applyFont="1" applyFill="1" applyBorder="1" applyAlignment="1" applyProtection="1">
      <alignment horizontal="left" vertical="center" wrapText="1"/>
    </xf>
    <xf numFmtId="0" fontId="17" fillId="0" borderId="26" xfId="0" applyFont="1" applyBorder="1" applyAlignment="1">
      <alignment vertical="top" wrapText="1"/>
    </xf>
    <xf numFmtId="0" fontId="11" fillId="4" borderId="26" xfId="0" applyFont="1" applyFill="1" applyBorder="1" applyAlignment="1">
      <alignment horizontal="center" vertical="center" wrapText="1"/>
    </xf>
    <xf numFmtId="0" fontId="11" fillId="4" borderId="26" xfId="0" applyFont="1" applyFill="1" applyBorder="1" applyAlignment="1">
      <alignment horizontal="left" vertical="center" wrapText="1"/>
    </xf>
    <xf numFmtId="14" fontId="11" fillId="4" borderId="26" xfId="0" applyNumberFormat="1" applyFont="1" applyFill="1" applyBorder="1" applyAlignment="1">
      <alignment horizontal="center" vertical="center" wrapText="1"/>
    </xf>
    <xf numFmtId="0" fontId="2" fillId="4" borderId="23" xfId="0" applyFont="1" applyFill="1" applyBorder="1" applyAlignment="1">
      <alignment horizontal="justify" vertical="center" wrapText="1"/>
    </xf>
    <xf numFmtId="0" fontId="5" fillId="4" borderId="23" xfId="0" applyFont="1" applyFill="1" applyBorder="1" applyAlignment="1">
      <alignment horizontal="left" vertical="top" wrapText="1"/>
    </xf>
    <xf numFmtId="14" fontId="41" fillId="2" borderId="7" xfId="0" applyNumberFormat="1" applyFont="1" applyFill="1" applyBorder="1" applyAlignment="1">
      <alignment horizontal="center" vertical="center"/>
    </xf>
    <xf numFmtId="0" fontId="5" fillId="4" borderId="26" xfId="0" applyFont="1" applyFill="1" applyBorder="1" applyAlignment="1">
      <alignment horizontal="center" vertical="center" wrapText="1"/>
    </xf>
    <xf numFmtId="9" fontId="39" fillId="0" borderId="26" xfId="0" applyNumberFormat="1" applyFont="1" applyFill="1" applyBorder="1" applyAlignment="1" applyProtection="1">
      <alignment horizontal="center" vertical="center" wrapText="1"/>
    </xf>
    <xf numFmtId="0" fontId="5" fillId="4" borderId="23" xfId="0" applyFont="1" applyFill="1" applyBorder="1" applyAlignment="1">
      <alignment vertical="center" wrapText="1"/>
    </xf>
    <xf numFmtId="0" fontId="2" fillId="0" borderId="21" xfId="0" applyFont="1" applyBorder="1" applyAlignment="1">
      <alignment horizontal="center" vertical="center"/>
    </xf>
    <xf numFmtId="9" fontId="3" fillId="0" borderId="21"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wrapText="1"/>
    </xf>
    <xf numFmtId="0" fontId="5" fillId="0" borderId="23" xfId="0" applyFont="1" applyBorder="1" applyAlignment="1">
      <alignment horizontal="left" vertical="top" wrapText="1"/>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left" vertical="top" wrapText="1"/>
    </xf>
    <xf numFmtId="0" fontId="5" fillId="0" borderId="23" xfId="0" applyFont="1" applyBorder="1" applyAlignment="1">
      <alignment horizontal="justify" vertical="top" wrapText="1"/>
    </xf>
    <xf numFmtId="0" fontId="3" fillId="0" borderId="23" xfId="0" applyFont="1" applyBorder="1" applyAlignment="1">
      <alignment horizontal="justify" vertical="top" wrapText="1"/>
    </xf>
    <xf numFmtId="0" fontId="3" fillId="4" borderId="23" xfId="0" applyFont="1" applyFill="1" applyBorder="1" applyAlignment="1">
      <alignment horizontal="justify" vertical="center" wrapText="1"/>
    </xf>
    <xf numFmtId="0" fontId="3" fillId="0" borderId="28" xfId="0" applyFont="1" applyBorder="1" applyAlignment="1">
      <alignment horizontal="center" vertical="center" wrapText="1"/>
    </xf>
    <xf numFmtId="0" fontId="3" fillId="4" borderId="23" xfId="0" applyFont="1" applyFill="1" applyBorder="1" applyAlignment="1">
      <alignment horizontal="left" vertical="center" wrapText="1"/>
    </xf>
    <xf numFmtId="14" fontId="3" fillId="0" borderId="30" xfId="0" applyNumberFormat="1" applyFont="1" applyBorder="1" applyAlignment="1" applyProtection="1">
      <alignment horizontal="justify" vertical="top" wrapText="1"/>
      <protection hidden="1"/>
    </xf>
    <xf numFmtId="0" fontId="2" fillId="0" borderId="24" xfId="0" applyFont="1" applyBorder="1" applyAlignment="1" applyProtection="1">
      <alignment horizontal="justify" vertical="top" wrapText="1"/>
      <protection hidden="1"/>
    </xf>
    <xf numFmtId="0" fontId="2" fillId="0" borderId="23" xfId="0" applyFont="1" applyBorder="1" applyAlignment="1">
      <alignment horizontal="left" vertical="top" wrapText="1"/>
    </xf>
    <xf numFmtId="0" fontId="22" fillId="5" borderId="15" xfId="0" applyFont="1" applyFill="1" applyBorder="1" applyAlignment="1">
      <alignment horizontal="justify" vertical="top" wrapText="1"/>
    </xf>
    <xf numFmtId="0" fontId="2" fillId="0" borderId="26" xfId="0" applyFont="1" applyBorder="1" applyAlignment="1">
      <alignment horizontal="center" vertical="center"/>
    </xf>
    <xf numFmtId="0" fontId="9" fillId="15" borderId="26" xfId="0" applyFont="1" applyFill="1" applyBorder="1" applyAlignment="1">
      <alignment horizontal="center"/>
    </xf>
    <xf numFmtId="0" fontId="11" fillId="7" borderId="32" xfId="0" applyFont="1" applyFill="1" applyBorder="1" applyAlignment="1">
      <alignment horizontal="left" vertical="top" wrapText="1"/>
    </xf>
    <xf numFmtId="14" fontId="11" fillId="7" borderId="32" xfId="0" applyNumberFormat="1" applyFont="1" applyFill="1" applyBorder="1" applyAlignment="1">
      <alignment horizontal="left" vertical="top" wrapText="1"/>
    </xf>
    <xf numFmtId="0" fontId="2" fillId="5" borderId="25" xfId="0" applyFont="1" applyFill="1" applyBorder="1" applyAlignment="1">
      <alignment vertical="center" wrapText="1"/>
    </xf>
    <xf numFmtId="14" fontId="15" fillId="2" borderId="7" xfId="0" applyNumberFormat="1" applyFont="1" applyFill="1" applyBorder="1" applyAlignment="1">
      <alignment horizontal="center" vertical="center"/>
    </xf>
    <xf numFmtId="0" fontId="10" fillId="0" borderId="0" xfId="0" applyFont="1" applyAlignment="1">
      <alignment horizontal="left" vertical="center"/>
    </xf>
    <xf numFmtId="0" fontId="12" fillId="0" borderId="0" xfId="0" applyFont="1" applyAlignment="1">
      <alignment horizontal="center" vertical="center" wrapText="1"/>
    </xf>
    <xf numFmtId="0" fontId="3" fillId="0" borderId="79" xfId="0" applyFont="1" applyBorder="1" applyAlignment="1">
      <alignment horizontal="center" vertical="center"/>
    </xf>
    <xf numFmtId="0" fontId="39" fillId="0" borderId="26" xfId="0" applyFont="1" applyBorder="1" applyAlignment="1">
      <alignment horizontal="left" vertical="center" wrapText="1"/>
    </xf>
    <xf numFmtId="0" fontId="39" fillId="0" borderId="26" xfId="0" applyFont="1" applyBorder="1" applyAlignment="1">
      <alignment horizontal="center" vertical="center" wrapText="1"/>
    </xf>
    <xf numFmtId="0" fontId="17" fillId="0" borderId="26" xfId="0" applyFont="1" applyBorder="1" applyAlignment="1">
      <alignment horizontal="left" vertical="top" wrapText="1"/>
    </xf>
    <xf numFmtId="0" fontId="2" fillId="0" borderId="23" xfId="0" applyFont="1" applyBorder="1" applyAlignment="1">
      <alignment horizontal="left" vertical="center" wrapText="1"/>
    </xf>
    <xf numFmtId="0" fontId="5" fillId="0" borderId="23" xfId="0" applyFont="1" applyFill="1" applyBorder="1" applyAlignment="1">
      <alignment horizontal="justify" vertical="top" wrapText="1"/>
    </xf>
    <xf numFmtId="0" fontId="44" fillId="0" borderId="26" xfId="0" applyFont="1" applyBorder="1" applyAlignment="1">
      <alignment horizontal="center" vertical="center" wrapText="1"/>
    </xf>
    <xf numFmtId="0" fontId="43" fillId="0" borderId="30" xfId="0" applyFont="1" applyBorder="1" applyAlignment="1">
      <alignment horizontal="left" vertical="top" wrapText="1"/>
    </xf>
    <xf numFmtId="0" fontId="3" fillId="0" borderId="70" xfId="0" applyFont="1" applyBorder="1" applyAlignment="1">
      <alignment horizontal="center" vertical="center" wrapText="1"/>
    </xf>
    <xf numFmtId="0" fontId="5" fillId="0" borderId="81" xfId="0" applyFont="1" applyBorder="1" applyAlignment="1">
      <alignment horizontal="justify" vertical="top" wrapText="1"/>
    </xf>
    <xf numFmtId="0" fontId="3" fillId="0" borderId="82"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center" vertical="center" wrapText="1"/>
    </xf>
    <xf numFmtId="0" fontId="5" fillId="0" borderId="83" xfId="0" applyFont="1" applyBorder="1" applyAlignment="1">
      <alignment horizontal="justify" vertical="top" wrapText="1"/>
    </xf>
    <xf numFmtId="0" fontId="3"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left" vertical="center" wrapText="1"/>
    </xf>
    <xf numFmtId="0" fontId="51" fillId="0" borderId="26" xfId="0" applyFont="1" applyBorder="1" applyAlignment="1">
      <alignment horizontal="center" vertical="center"/>
    </xf>
    <xf numFmtId="0" fontId="3" fillId="0" borderId="0" xfId="0" applyFont="1" applyAlignment="1">
      <alignment horizontal="left" vertical="center"/>
    </xf>
    <xf numFmtId="0" fontId="0" fillId="0" borderId="80" xfId="0" applyBorder="1" applyAlignment="1">
      <alignment horizontal="left" vertical="center"/>
    </xf>
    <xf numFmtId="0" fontId="0" fillId="0" borderId="0" xfId="0" applyAlignment="1">
      <alignment horizontal="left" vertical="center"/>
    </xf>
    <xf numFmtId="0" fontId="7" fillId="0" borderId="23" xfId="0" applyFont="1" applyBorder="1" applyAlignment="1">
      <alignment horizontal="left" vertical="top" wrapText="1"/>
    </xf>
    <xf numFmtId="0" fontId="5" fillId="0" borderId="23" xfId="0" applyFont="1" applyBorder="1" applyAlignment="1">
      <alignment horizontal="left" vertical="center" wrapText="1"/>
    </xf>
    <xf numFmtId="0" fontId="3" fillId="0" borderId="66" xfId="0" applyFont="1" applyBorder="1" applyAlignment="1">
      <alignment horizontal="center" vertical="top"/>
    </xf>
    <xf numFmtId="0" fontId="3" fillId="4" borderId="66" xfId="0" applyFont="1" applyFill="1" applyBorder="1" applyAlignment="1">
      <alignment horizontal="center" vertical="top" wrapText="1"/>
    </xf>
    <xf numFmtId="0" fontId="3" fillId="4" borderId="66" xfId="0" applyFont="1" applyFill="1" applyBorder="1" applyAlignment="1">
      <alignment horizontal="left" vertical="top" wrapText="1"/>
    </xf>
    <xf numFmtId="0" fontId="3" fillId="0" borderId="66" xfId="0" applyFont="1" applyBorder="1" applyAlignment="1">
      <alignment horizontal="left" vertical="top" wrapText="1"/>
    </xf>
    <xf numFmtId="14" fontId="3" fillId="0" borderId="66" xfId="0" applyNumberFormat="1" applyFont="1" applyBorder="1" applyAlignment="1">
      <alignment horizontal="left" vertical="top" wrapText="1"/>
    </xf>
    <xf numFmtId="0" fontId="10" fillId="0" borderId="0" xfId="0" applyFont="1" applyAlignment="1">
      <alignment horizontal="left"/>
    </xf>
    <xf numFmtId="0" fontId="9" fillId="5" borderId="26" xfId="0" applyFont="1" applyFill="1" applyBorder="1" applyAlignment="1">
      <alignment horizontal="center" vertical="center" wrapText="1"/>
    </xf>
    <xf numFmtId="0" fontId="0" fillId="0" borderId="22" xfId="0" applyBorder="1" applyAlignment="1">
      <alignment horizontal="center" vertical="center" wrapText="1"/>
    </xf>
    <xf numFmtId="0" fontId="57" fillId="0" borderId="26" xfId="0" applyFont="1" applyBorder="1" applyAlignment="1" applyProtection="1">
      <alignment horizontal="justify" vertical="center" wrapText="1"/>
      <protection locked="0"/>
    </xf>
    <xf numFmtId="0" fontId="0" fillId="0" borderId="26" xfId="0" applyBorder="1" applyAlignment="1">
      <alignment horizontal="center" vertical="top"/>
    </xf>
    <xf numFmtId="0" fontId="0" fillId="0" borderId="26" xfId="0" applyBorder="1" applyAlignment="1">
      <alignment vertical="top" wrapText="1"/>
    </xf>
    <xf numFmtId="0" fontId="0" fillId="0" borderId="26" xfId="0" applyBorder="1" applyAlignment="1">
      <alignment horizontal="center" vertical="top" wrapText="1"/>
    </xf>
    <xf numFmtId="0" fontId="0" fillId="0" borderId="26" xfId="0" applyBorder="1" applyAlignment="1">
      <alignment horizontal="center" vertical="center" wrapText="1"/>
    </xf>
    <xf numFmtId="14" fontId="0" fillId="0" borderId="26" xfId="0" applyNumberFormat="1" applyBorder="1" applyAlignment="1">
      <alignment horizontal="center" vertical="center" wrapText="1"/>
    </xf>
    <xf numFmtId="0" fontId="0" fillId="0" borderId="26" xfId="0" applyBorder="1" applyAlignment="1">
      <alignment horizontal="center" vertical="center"/>
    </xf>
    <xf numFmtId="14" fontId="0" fillId="0" borderId="26" xfId="0" applyNumberFormat="1" applyBorder="1" applyAlignment="1">
      <alignment horizontal="center" vertical="center"/>
    </xf>
    <xf numFmtId="0" fontId="22" fillId="0" borderId="26" xfId="0" applyFont="1" applyBorder="1" applyAlignment="1">
      <alignment horizontal="center" vertical="center"/>
    </xf>
    <xf numFmtId="0" fontId="9" fillId="0" borderId="26" xfId="0" applyFont="1" applyBorder="1" applyAlignment="1">
      <alignment horizontal="center" vertical="center"/>
    </xf>
    <xf numFmtId="0" fontId="0" fillId="0" borderId="26" xfId="0" applyBorder="1" applyAlignment="1">
      <alignment vertical="top"/>
    </xf>
    <xf numFmtId="0" fontId="0" fillId="0" borderId="28" xfId="0" applyBorder="1" applyAlignment="1">
      <alignment horizontal="center" vertical="center" wrapText="1"/>
    </xf>
    <xf numFmtId="0" fontId="0" fillId="0" borderId="26" xfId="0" applyBorder="1" applyAlignment="1">
      <alignment horizontal="left" vertical="center" indent="1"/>
    </xf>
    <xf numFmtId="0" fontId="57" fillId="0" borderId="26" xfId="0" applyFont="1" applyBorder="1" applyAlignment="1">
      <alignment horizontal="center" vertical="center" wrapText="1"/>
    </xf>
    <xf numFmtId="0" fontId="43" fillId="0" borderId="26" xfId="0" applyFont="1" applyBorder="1" applyAlignment="1">
      <alignment horizontal="center" vertical="center" wrapText="1"/>
    </xf>
    <xf numFmtId="14" fontId="6" fillId="0" borderId="26" xfId="0" applyNumberFormat="1" applyFont="1" applyBorder="1" applyAlignment="1">
      <alignment horizontal="center" vertical="center"/>
    </xf>
    <xf numFmtId="0" fontId="58" fillId="25" borderId="26" xfId="0" applyFont="1" applyFill="1" applyBorder="1" applyAlignment="1">
      <alignment horizontal="center" vertical="center" wrapText="1"/>
    </xf>
    <xf numFmtId="14" fontId="0" fillId="6" borderId="26" xfId="0" applyNumberFormat="1" applyFill="1" applyBorder="1" applyAlignment="1">
      <alignment horizontal="center" vertical="center" wrapText="1"/>
    </xf>
    <xf numFmtId="0" fontId="0" fillId="4" borderId="26" xfId="0" applyFill="1" applyBorder="1" applyAlignment="1">
      <alignment horizontal="center" vertical="center"/>
    </xf>
    <xf numFmtId="0" fontId="43" fillId="4" borderId="26" xfId="0" applyFont="1" applyFill="1" applyBorder="1" applyAlignment="1">
      <alignment horizontal="center" vertical="center" wrapText="1"/>
    </xf>
    <xf numFmtId="0" fontId="57" fillId="4" borderId="26" xfId="0" applyFont="1" applyFill="1" applyBorder="1" applyAlignment="1" applyProtection="1">
      <alignment horizontal="justify" vertical="center" wrapText="1"/>
      <protection locked="0"/>
    </xf>
    <xf numFmtId="0" fontId="57" fillId="0" borderId="26" xfId="0" applyFont="1" applyBorder="1" applyAlignment="1" applyProtection="1">
      <alignment horizontal="justify" vertical="top" wrapText="1"/>
      <protection locked="0"/>
    </xf>
    <xf numFmtId="0" fontId="30" fillId="6" borderId="26" xfId="0" applyFont="1" applyFill="1" applyBorder="1" applyAlignment="1">
      <alignment horizontal="center" vertical="center" wrapText="1"/>
    </xf>
    <xf numFmtId="0" fontId="6" fillId="0" borderId="26" xfId="0" applyFont="1" applyBorder="1" applyAlignment="1">
      <alignment horizontal="center" vertical="center" wrapText="1"/>
    </xf>
    <xf numFmtId="14" fontId="6" fillId="0" borderId="26" xfId="0" applyNumberFormat="1" applyFont="1" applyBorder="1" applyAlignment="1">
      <alignment horizontal="center" vertical="center" wrapText="1"/>
    </xf>
    <xf numFmtId="0" fontId="6" fillId="0" borderId="29" xfId="0" applyFont="1" applyBorder="1" applyAlignment="1">
      <alignment horizontal="center" vertical="center" wrapText="1"/>
    </xf>
    <xf numFmtId="0" fontId="0" fillId="0" borderId="29" xfId="0" applyBorder="1" applyAlignment="1">
      <alignment horizontal="center" vertical="center"/>
    </xf>
    <xf numFmtId="0" fontId="6" fillId="0" borderId="26" xfId="0" applyFont="1" applyBorder="1" applyAlignment="1">
      <alignment horizontal="justify" vertical="center" wrapText="1"/>
    </xf>
    <xf numFmtId="0" fontId="6" fillId="0" borderId="26" xfId="0" applyFont="1" applyBorder="1" applyAlignment="1">
      <alignment horizontal="center" wrapText="1"/>
    </xf>
    <xf numFmtId="0" fontId="6" fillId="0" borderId="26" xfId="0" applyFont="1" applyBorder="1" applyAlignment="1">
      <alignment horizontal="center" vertical="center"/>
    </xf>
    <xf numFmtId="0" fontId="57" fillId="0" borderId="26" xfId="0" applyFont="1" applyBorder="1" applyAlignment="1" applyProtection="1">
      <alignment horizontal="center" vertical="center" wrapText="1"/>
      <protection locked="0"/>
    </xf>
    <xf numFmtId="0" fontId="6" fillId="0" borderId="26" xfId="0" applyFont="1" applyBorder="1" applyAlignment="1">
      <alignment vertical="top" wrapText="1"/>
    </xf>
    <xf numFmtId="0" fontId="6" fillId="0" borderId="26" xfId="0" applyFont="1" applyBorder="1" applyAlignment="1">
      <alignment vertical="center" wrapText="1"/>
    </xf>
    <xf numFmtId="0" fontId="0" fillId="0" borderId="0" xfId="0" applyAlignment="1">
      <alignment vertical="top"/>
    </xf>
    <xf numFmtId="14" fontId="0" fillId="6" borderId="26" xfId="0" applyNumberFormat="1" applyFill="1" applyBorder="1" applyAlignment="1">
      <alignment horizontal="center" vertical="center"/>
    </xf>
    <xf numFmtId="0" fontId="6" fillId="4" borderId="26" xfId="0" applyFont="1" applyFill="1" applyBorder="1" applyAlignment="1">
      <alignment vertical="top" wrapText="1"/>
    </xf>
    <xf numFmtId="0" fontId="0" fillId="0" borderId="26" xfId="0" applyBorder="1" applyAlignment="1">
      <alignment wrapText="1"/>
    </xf>
    <xf numFmtId="0" fontId="0" fillId="0" borderId="26" xfId="0" applyBorder="1" applyAlignment="1">
      <alignment horizontal="center" wrapText="1"/>
    </xf>
    <xf numFmtId="0" fontId="6" fillId="0" borderId="26" xfId="0" applyFont="1" applyBorder="1" applyAlignment="1">
      <alignment horizontal="left" vertical="center" wrapText="1"/>
    </xf>
    <xf numFmtId="0" fontId="0" fillId="0" borderId="26" xfId="0" applyBorder="1" applyAlignment="1">
      <alignment vertical="center"/>
    </xf>
    <xf numFmtId="0" fontId="44" fillId="0" borderId="29" xfId="0" applyFont="1" applyBorder="1" applyAlignment="1">
      <alignment horizontal="center" vertical="center" wrapText="1"/>
    </xf>
    <xf numFmtId="14" fontId="6" fillId="0" borderId="29" xfId="0" applyNumberFormat="1" applyFont="1" applyBorder="1" applyAlignment="1">
      <alignment horizontal="center" vertical="center"/>
    </xf>
    <xf numFmtId="0" fontId="57" fillId="4" borderId="26" xfId="0" applyFont="1" applyFill="1" applyBorder="1" applyAlignment="1" applyProtection="1">
      <alignment horizontal="center" vertical="center" wrapText="1"/>
      <protection locked="0"/>
    </xf>
    <xf numFmtId="14" fontId="57" fillId="0" borderId="26" xfId="0" applyNumberFormat="1" applyFont="1" applyBorder="1" applyAlignment="1">
      <alignment horizontal="center" vertical="center"/>
    </xf>
    <xf numFmtId="14" fontId="43" fillId="0" borderId="26" xfId="0" applyNumberFormat="1" applyFont="1" applyBorder="1" applyAlignment="1">
      <alignment horizontal="center" vertical="center"/>
    </xf>
    <xf numFmtId="0" fontId="0" fillId="4" borderId="28" xfId="0" applyFill="1" applyBorder="1" applyAlignment="1">
      <alignment horizontal="center" vertical="center" wrapText="1"/>
    </xf>
    <xf numFmtId="0" fontId="0" fillId="0" borderId="79" xfId="0" applyBorder="1" applyAlignment="1">
      <alignment horizontal="center" vertical="center" wrapText="1"/>
    </xf>
    <xf numFmtId="0" fontId="0" fillId="0" borderId="84" xfId="0" applyBorder="1" applyAlignment="1">
      <alignment horizontal="center" vertical="center" wrapText="1"/>
    </xf>
    <xf numFmtId="0" fontId="0" fillId="20" borderId="29" xfId="0" applyFill="1" applyBorder="1" applyAlignment="1">
      <alignment horizontal="center" vertical="center"/>
    </xf>
    <xf numFmtId="0" fontId="57" fillId="0" borderId="26" xfId="0" applyFont="1" applyBorder="1" applyAlignment="1">
      <alignment horizontal="justify" vertical="center" wrapText="1"/>
    </xf>
    <xf numFmtId="0" fontId="0" fillId="0" borderId="85" xfId="0" applyBorder="1" applyAlignment="1">
      <alignment horizontal="center" vertical="center" wrapText="1"/>
    </xf>
    <xf numFmtId="0" fontId="57" fillId="0" borderId="29" xfId="0" applyFont="1" applyBorder="1" applyAlignment="1">
      <alignment horizontal="justify" vertical="center" wrapText="1"/>
    </xf>
    <xf numFmtId="0" fontId="0" fillId="0" borderId="29" xfId="0" applyBorder="1" applyAlignment="1">
      <alignment horizontal="center" vertical="top"/>
    </xf>
    <xf numFmtId="0" fontId="0" fillId="0" borderId="29" xfId="0" applyBorder="1" applyAlignment="1">
      <alignment vertical="top" wrapText="1"/>
    </xf>
    <xf numFmtId="0" fontId="0" fillId="0" borderId="29" xfId="0" applyBorder="1" applyAlignment="1">
      <alignment wrapText="1"/>
    </xf>
    <xf numFmtId="0" fontId="0" fillId="0" borderId="29" xfId="0" applyBorder="1" applyAlignment="1">
      <alignment horizontal="center" wrapText="1"/>
    </xf>
    <xf numFmtId="14" fontId="6" fillId="0" borderId="29" xfId="0" applyNumberFormat="1" applyFont="1" applyBorder="1" applyAlignment="1">
      <alignment horizontal="center" vertical="center" wrapText="1"/>
    </xf>
    <xf numFmtId="0" fontId="22" fillId="0" borderId="29" xfId="0" applyFont="1" applyBorder="1" applyAlignment="1">
      <alignment horizontal="center" vertical="center"/>
    </xf>
    <xf numFmtId="0" fontId="9" fillId="0" borderId="29" xfId="0" applyFont="1" applyBorder="1" applyAlignment="1">
      <alignment horizontal="center" vertical="center"/>
    </xf>
    <xf numFmtId="0" fontId="0" fillId="0" borderId="29" xfId="0" applyBorder="1" applyAlignment="1">
      <alignment vertical="top"/>
    </xf>
    <xf numFmtId="0" fontId="0" fillId="0" borderId="26" xfId="0" applyBorder="1"/>
    <xf numFmtId="0" fontId="0" fillId="0" borderId="28" xfId="0" applyBorder="1" applyAlignment="1">
      <alignment vertical="top" wrapText="1"/>
    </xf>
    <xf numFmtId="14" fontId="0" fillId="0" borderId="26" xfId="0" applyNumberFormat="1" applyBorder="1" applyAlignment="1">
      <alignment vertical="top" wrapText="1"/>
    </xf>
    <xf numFmtId="14" fontId="0" fillId="0" borderId="26" xfId="0" applyNumberFormat="1" applyBorder="1" applyAlignment="1">
      <alignment vertical="top"/>
    </xf>
    <xf numFmtId="0" fontId="0" fillId="0" borderId="0" xfId="0" applyAlignment="1">
      <alignment wrapText="1"/>
    </xf>
    <xf numFmtId="0" fontId="43" fillId="0" borderId="23" xfId="0" applyFont="1" applyBorder="1" applyAlignment="1">
      <alignment horizontal="left" vertical="top" wrapText="1"/>
    </xf>
    <xf numFmtId="0" fontId="3" fillId="0" borderId="78" xfId="0" applyFont="1" applyBorder="1" applyAlignment="1">
      <alignment horizontal="center" vertical="center" wrapText="1"/>
    </xf>
    <xf numFmtId="49" fontId="5" fillId="0" borderId="23" xfId="0" applyNumberFormat="1" applyFont="1" applyBorder="1" applyAlignment="1">
      <alignment horizontal="left" vertical="top" wrapText="1"/>
    </xf>
    <xf numFmtId="0" fontId="3" fillId="0" borderId="30" xfId="0" applyFont="1" applyBorder="1" applyAlignment="1">
      <alignment horizontal="left" vertical="top" wrapText="1"/>
    </xf>
    <xf numFmtId="0" fontId="62" fillId="6" borderId="26" xfId="0" applyFont="1" applyFill="1" applyBorder="1" applyAlignment="1">
      <alignment horizontal="center" vertical="center" wrapText="1"/>
    </xf>
    <xf numFmtId="0" fontId="43" fillId="0" borderId="26" xfId="0" applyFont="1" applyBorder="1" applyAlignment="1">
      <alignment horizontal="left" vertical="top" wrapText="1"/>
    </xf>
    <xf numFmtId="0" fontId="66" fillId="5" borderId="88" xfId="0" applyFont="1" applyFill="1" applyBorder="1" applyAlignment="1">
      <alignment horizontal="center" vertical="center" wrapText="1"/>
    </xf>
    <xf numFmtId="0" fontId="54" fillId="13" borderId="26" xfId="0" applyFont="1" applyFill="1" applyBorder="1" applyAlignment="1">
      <alignment horizontal="center" vertical="center" wrapText="1"/>
    </xf>
    <xf numFmtId="0" fontId="52" fillId="4" borderId="26" xfId="0" applyFont="1" applyFill="1" applyBorder="1" applyAlignment="1">
      <alignment horizontal="left" vertical="center" wrapText="1"/>
    </xf>
    <xf numFmtId="0" fontId="52" fillId="4" borderId="26" xfId="0" applyFont="1" applyFill="1" applyBorder="1" applyAlignment="1">
      <alignment horizontal="center" vertical="center" wrapText="1"/>
    </xf>
    <xf numFmtId="0" fontId="52" fillId="4" borderId="26" xfId="0" applyFont="1" applyFill="1" applyBorder="1" applyAlignment="1">
      <alignment horizontal="center" vertical="center"/>
    </xf>
    <xf numFmtId="0" fontId="67" fillId="4" borderId="26" xfId="6" applyFont="1" applyFill="1" applyBorder="1" applyAlignment="1">
      <alignment horizontal="center" vertical="center" wrapText="1"/>
    </xf>
    <xf numFmtId="1" fontId="52" fillId="4" borderId="26" xfId="0" applyNumberFormat="1" applyFont="1" applyFill="1" applyBorder="1" applyAlignment="1">
      <alignment horizontal="center" vertical="center"/>
    </xf>
    <xf numFmtId="0" fontId="67" fillId="4" borderId="26" xfId="4" applyFont="1" applyFill="1" applyBorder="1" applyAlignment="1">
      <alignment horizontal="center" vertical="center" wrapText="1"/>
    </xf>
    <xf numFmtId="0" fontId="68" fillId="0" borderId="17" xfId="0" applyFont="1" applyBorder="1" applyAlignment="1">
      <alignment horizontal="center" vertical="center" wrapText="1"/>
    </xf>
    <xf numFmtId="0" fontId="69" fillId="0" borderId="17" xfId="0" applyFont="1" applyBorder="1" applyAlignment="1">
      <alignment horizontal="center" vertical="center" wrapText="1"/>
    </xf>
    <xf numFmtId="0" fontId="70" fillId="0" borderId="17" xfId="4" applyFont="1" applyBorder="1" applyAlignment="1">
      <alignment horizontal="center" vertical="center" wrapText="1"/>
    </xf>
    <xf numFmtId="0" fontId="71" fillId="0" borderId="17" xfId="0" applyFont="1" applyBorder="1" applyAlignment="1">
      <alignment horizontal="left" vertical="top" wrapText="1"/>
    </xf>
    <xf numFmtId="0" fontId="71" fillId="0" borderId="17" xfId="0" applyFont="1" applyBorder="1" applyAlignment="1">
      <alignment horizontal="left" vertical="top"/>
    </xf>
    <xf numFmtId="1" fontId="71" fillId="0" borderId="17" xfId="0" applyNumberFormat="1" applyFont="1" applyBorder="1" applyAlignment="1">
      <alignment horizontal="right" vertical="top"/>
    </xf>
    <xf numFmtId="0" fontId="52" fillId="0" borderId="26" xfId="0" applyFont="1" applyBorder="1" applyAlignment="1">
      <alignment horizontal="left" vertical="center" wrapText="1"/>
    </xf>
    <xf numFmtId="0" fontId="68" fillId="0" borderId="17" xfId="0" applyFont="1" applyBorder="1" applyAlignment="1">
      <alignment vertical="center" wrapText="1"/>
    </xf>
    <xf numFmtId="0" fontId="72" fillId="0" borderId="17" xfId="4" applyFont="1" applyBorder="1" applyAlignment="1">
      <alignment horizontal="center" vertical="center" wrapText="1"/>
    </xf>
    <xf numFmtId="0" fontId="74" fillId="0" borderId="89" xfId="0" applyFont="1" applyBorder="1" applyAlignment="1">
      <alignment vertical="center" wrapText="1"/>
    </xf>
    <xf numFmtId="0" fontId="74" fillId="0" borderId="17" xfId="0" applyFont="1" applyBorder="1" applyAlignment="1">
      <alignment horizontal="center" vertical="center"/>
    </xf>
    <xf numFmtId="0" fontId="74" fillId="0" borderId="17" xfId="0" applyFont="1" applyBorder="1" applyAlignment="1">
      <alignment horizontal="center" vertical="center" wrapText="1"/>
    </xf>
    <xf numFmtId="0" fontId="74" fillId="0" borderId="90" xfId="0" applyFont="1" applyBorder="1" applyAlignment="1">
      <alignment horizontal="center" vertical="center" wrapText="1"/>
    </xf>
    <xf numFmtId="0" fontId="67" fillId="0" borderId="89" xfId="4" applyFont="1" applyBorder="1" applyAlignment="1">
      <alignment horizontal="center" vertical="center" wrapText="1"/>
    </xf>
    <xf numFmtId="0" fontId="69" fillId="0" borderId="17" xfId="0" applyFont="1" applyBorder="1" applyAlignment="1">
      <alignment horizontal="left" vertical="top" wrapText="1"/>
    </xf>
    <xf numFmtId="0" fontId="69" fillId="0" borderId="17" xfId="0" applyFont="1" applyBorder="1" applyAlignment="1">
      <alignment horizontal="left" vertical="top"/>
    </xf>
    <xf numFmtId="1" fontId="69" fillId="0" borderId="17" xfId="0" applyNumberFormat="1" applyFont="1" applyBorder="1" applyAlignment="1">
      <alignment horizontal="right" vertical="top"/>
    </xf>
    <xf numFmtId="0" fontId="75" fillId="0" borderId="17" xfId="0" applyFont="1" applyBorder="1" applyAlignment="1">
      <alignment horizontal="left" vertical="top" wrapText="1"/>
    </xf>
    <xf numFmtId="0" fontId="75" fillId="0" borderId="17" xfId="0" applyFont="1" applyBorder="1" applyAlignment="1">
      <alignment horizontal="left" vertical="top"/>
    </xf>
    <xf numFmtId="1" fontId="75" fillId="0" borderId="17" xfId="0" applyNumberFormat="1" applyFont="1" applyBorder="1" applyAlignment="1">
      <alignment horizontal="right" vertical="top"/>
    </xf>
    <xf numFmtId="0" fontId="20" fillId="0" borderId="89" xfId="0" applyFont="1" applyBorder="1" applyAlignment="1">
      <alignment vertical="center" wrapText="1"/>
    </xf>
    <xf numFmtId="0" fontId="75" fillId="0" borderId="17" xfId="0" applyFont="1" applyBorder="1" applyAlignment="1">
      <alignment horizontal="center" vertical="center"/>
    </xf>
    <xf numFmtId="0" fontId="75" fillId="0" borderId="17"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90" xfId="0" applyFont="1" applyBorder="1" applyAlignment="1">
      <alignment horizontal="center" vertical="center" wrapText="1"/>
    </xf>
    <xf numFmtId="0" fontId="76" fillId="0" borderId="17" xfId="0" applyFont="1" applyBorder="1" applyAlignment="1">
      <alignment horizontal="center" vertical="center" wrapText="1"/>
    </xf>
    <xf numFmtId="0" fontId="77" fillId="0" borderId="89" xfId="4" applyFont="1" applyBorder="1" applyAlignment="1">
      <alignment horizontal="center" vertical="center" wrapText="1"/>
    </xf>
    <xf numFmtId="0" fontId="75" fillId="0" borderId="17" xfId="0" applyFont="1" applyBorder="1" applyAlignment="1">
      <alignment horizontal="left" vertical="center" wrapText="1"/>
    </xf>
    <xf numFmtId="0" fontId="75" fillId="26" borderId="91" xfId="0" applyFont="1" applyFill="1" applyBorder="1" applyAlignment="1">
      <alignment horizontal="center" vertical="center"/>
    </xf>
    <xf numFmtId="0" fontId="20" fillId="0" borderId="91" xfId="0" applyFont="1" applyBorder="1" applyAlignment="1">
      <alignment horizontal="center" vertical="center" wrapText="1"/>
    </xf>
    <xf numFmtId="0" fontId="78" fillId="0" borderId="92" xfId="6" applyFont="1" applyBorder="1" applyAlignment="1">
      <alignment horizontal="left" vertical="center" wrapText="1"/>
    </xf>
    <xf numFmtId="0" fontId="52" fillId="0" borderId="0" xfId="0" applyFont="1" applyAlignment="1">
      <alignment horizontal="left" vertical="center"/>
    </xf>
    <xf numFmtId="0" fontId="54" fillId="6" borderId="26" xfId="0" applyFont="1" applyFill="1" applyBorder="1" applyAlignment="1">
      <alignment horizontal="center" vertical="center" wrapText="1"/>
    </xf>
    <xf numFmtId="0" fontId="52" fillId="0" borderId="26" xfId="0" applyFont="1" applyBorder="1" applyAlignment="1">
      <alignment horizontal="center" vertical="center" wrapText="1"/>
    </xf>
    <xf numFmtId="0" fontId="52" fillId="0" borderId="26" xfId="0" applyFont="1" applyBorder="1" applyAlignment="1">
      <alignment horizontal="center" vertical="center"/>
    </xf>
    <xf numFmtId="1" fontId="52" fillId="0" borderId="26" xfId="0" applyNumberFormat="1" applyFont="1" applyBorder="1" applyAlignment="1">
      <alignment horizontal="center" vertical="center"/>
    </xf>
    <xf numFmtId="0" fontId="52" fillId="0" borderId="26" xfId="0" applyFont="1" applyBorder="1" applyAlignment="1">
      <alignment horizontal="left" vertical="center"/>
    </xf>
    <xf numFmtId="0" fontId="52" fillId="22" borderId="26" xfId="0" applyFont="1" applyFill="1" applyBorder="1" applyAlignment="1">
      <alignment horizontal="left" vertical="center" wrapText="1"/>
    </xf>
    <xf numFmtId="0" fontId="52" fillId="4" borderId="26" xfId="0" applyFont="1" applyFill="1" applyBorder="1" applyAlignment="1">
      <alignment horizontal="left" vertical="center"/>
    </xf>
    <xf numFmtId="0" fontId="79" fillId="0" borderId="21" xfId="0" applyFont="1" applyBorder="1" applyAlignment="1">
      <alignment horizontal="center" vertical="center"/>
    </xf>
    <xf numFmtId="0" fontId="79" fillId="0" borderId="21" xfId="0" applyFont="1" applyBorder="1" applyAlignment="1">
      <alignment horizontal="left" vertical="center"/>
    </xf>
    <xf numFmtId="1" fontId="79" fillId="0" borderId="21" xfId="0" applyNumberFormat="1" applyFont="1" applyBorder="1" applyAlignment="1">
      <alignment horizontal="center" vertical="center"/>
    </xf>
    <xf numFmtId="0" fontId="52" fillId="0" borderId="93" xfId="0" applyFont="1" applyBorder="1" applyAlignment="1">
      <alignment horizontal="left" vertical="center"/>
    </xf>
    <xf numFmtId="0" fontId="79" fillId="0" borderId="21" xfId="0" applyFont="1" applyBorder="1" applyAlignment="1">
      <alignment horizontal="left" vertical="center" wrapText="1"/>
    </xf>
    <xf numFmtId="0" fontId="79" fillId="0" borderId="26" xfId="0" applyFont="1" applyBorder="1" applyAlignment="1">
      <alignment horizontal="center" vertical="center" wrapText="1"/>
    </xf>
    <xf numFmtId="0" fontId="79" fillId="0" borderId="26" xfId="0" applyFont="1" applyBorder="1" applyAlignment="1">
      <alignment horizontal="center" vertical="center"/>
    </xf>
    <xf numFmtId="0" fontId="79" fillId="0" borderId="21" xfId="0" applyFont="1" applyBorder="1" applyAlignment="1">
      <alignment horizontal="center" vertical="center" wrapText="1"/>
    </xf>
    <xf numFmtId="0" fontId="79" fillId="0" borderId="21" xfId="0" applyFont="1" applyBorder="1" applyAlignment="1">
      <alignment horizontal="left"/>
    </xf>
    <xf numFmtId="0" fontId="79" fillId="0" borderId="22" xfId="0" applyFont="1" applyBorder="1" applyAlignment="1">
      <alignment horizontal="center" vertical="center" wrapText="1"/>
    </xf>
    <xf numFmtId="0" fontId="80" fillId="0" borderId="21" xfId="0" applyFont="1" applyBorder="1" applyAlignment="1">
      <alignment horizontal="left" vertical="center"/>
    </xf>
    <xf numFmtId="1" fontId="80" fillId="0" borderId="21" xfId="0" applyNumberFormat="1" applyFont="1" applyBorder="1" applyAlignment="1">
      <alignment horizontal="center" vertical="center"/>
    </xf>
    <xf numFmtId="0" fontId="80" fillId="0" borderId="21" xfId="0" applyFont="1" applyBorder="1" applyAlignment="1">
      <alignment horizontal="left"/>
    </xf>
    <xf numFmtId="0" fontId="80" fillId="0" borderId="21" xfId="0" applyFont="1" applyBorder="1" applyAlignment="1">
      <alignment horizontal="left" vertical="center" wrapText="1"/>
    </xf>
    <xf numFmtId="0" fontId="80" fillId="0" borderId="21" xfId="0" applyFont="1" applyBorder="1" applyAlignment="1">
      <alignment horizontal="center" vertical="center"/>
    </xf>
    <xf numFmtId="0" fontId="80" fillId="0" borderId="26" xfId="0" applyFont="1" applyBorder="1" applyAlignment="1">
      <alignment horizontal="center" vertical="center" wrapText="1"/>
    </xf>
    <xf numFmtId="0" fontId="80" fillId="0" borderId="21" xfId="0" applyFont="1" applyBorder="1" applyAlignment="1">
      <alignment horizontal="center" vertical="center" wrapText="1"/>
    </xf>
    <xf numFmtId="0" fontId="80"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52" fillId="15" borderId="26" xfId="0" applyFont="1" applyFill="1" applyBorder="1" applyAlignment="1">
      <alignment horizontal="center" vertical="center"/>
    </xf>
    <xf numFmtId="0" fontId="54" fillId="12" borderId="26" xfId="0" applyFont="1" applyFill="1" applyBorder="1" applyAlignment="1">
      <alignment horizontal="center" vertical="center" wrapText="1"/>
    </xf>
    <xf numFmtId="1" fontId="52" fillId="0" borderId="26" xfId="0" applyNumberFormat="1" applyFont="1" applyBorder="1" applyAlignment="1">
      <alignment horizontal="right" vertical="center"/>
    </xf>
    <xf numFmtId="0" fontId="79" fillId="0" borderId="26" xfId="0" applyFont="1" applyBorder="1" applyAlignment="1">
      <alignment horizontal="left" vertical="top" wrapText="1"/>
    </xf>
    <xf numFmtId="0" fontId="79" fillId="0" borderId="26" xfId="0" applyFont="1" applyBorder="1" applyAlignment="1">
      <alignment horizontal="left" vertical="center" wrapText="1"/>
    </xf>
    <xf numFmtId="0" fontId="79" fillId="0" borderId="26" xfId="0" applyFont="1" applyBorder="1" applyAlignment="1">
      <alignment horizontal="left" vertical="top"/>
    </xf>
    <xf numFmtId="1" fontId="79" fillId="0" borderId="26" xfId="0" applyNumberFormat="1" applyFont="1" applyBorder="1" applyAlignment="1">
      <alignment horizontal="right" vertical="top"/>
    </xf>
    <xf numFmtId="0" fontId="79" fillId="0" borderId="26" xfId="0" applyFont="1" applyBorder="1" applyAlignment="1">
      <alignment horizontal="left"/>
    </xf>
    <xf numFmtId="0" fontId="79" fillId="0" borderId="28" xfId="0" applyFont="1" applyBorder="1" applyAlignment="1">
      <alignment horizontal="center" vertical="center"/>
    </xf>
    <xf numFmtId="0" fontId="80" fillId="0" borderId="26" xfId="0" applyFont="1" applyBorder="1" applyAlignment="1">
      <alignment horizontal="left" vertical="top" wrapText="1"/>
    </xf>
    <xf numFmtId="0" fontId="80" fillId="0" borderId="26" xfId="0" applyFont="1" applyBorder="1" applyAlignment="1">
      <alignment horizontal="left" vertical="top"/>
    </xf>
    <xf numFmtId="9" fontId="80" fillId="0" borderId="26" xfId="0" applyNumberFormat="1" applyFont="1" applyBorder="1" applyAlignment="1">
      <alignment horizontal="center" vertical="center"/>
    </xf>
    <xf numFmtId="0" fontId="80" fillId="0" borderId="26" xfId="0" applyFont="1" applyBorder="1" applyAlignment="1">
      <alignment horizontal="left" vertical="center"/>
    </xf>
    <xf numFmtId="0" fontId="80" fillId="0" borderId="26" xfId="0" applyFont="1" applyBorder="1" applyAlignment="1">
      <alignment horizontal="center" vertical="center"/>
    </xf>
    <xf numFmtId="0" fontId="80" fillId="0" borderId="28" xfId="0" applyFont="1" applyBorder="1" applyAlignment="1">
      <alignment horizontal="center" vertical="center"/>
    </xf>
    <xf numFmtId="0" fontId="80" fillId="0" borderId="0" xfId="0" applyFont="1" applyAlignment="1">
      <alignment horizontal="left"/>
    </xf>
    <xf numFmtId="0" fontId="80" fillId="0" borderId="17" xfId="0" applyFont="1" applyBorder="1" applyAlignment="1">
      <alignment horizontal="center"/>
    </xf>
    <xf numFmtId="0" fontId="80" fillId="0" borderId="91" xfId="0" applyFont="1" applyBorder="1" applyAlignment="1">
      <alignment horizontal="center"/>
    </xf>
    <xf numFmtId="0" fontId="54" fillId="5" borderId="26" xfId="0" applyFont="1" applyFill="1" applyBorder="1" applyAlignment="1">
      <alignment horizontal="center" vertical="center" wrapText="1"/>
    </xf>
    <xf numFmtId="0" fontId="79" fillId="0" borderId="26" xfId="0" applyFont="1" applyBorder="1" applyAlignment="1">
      <alignment horizontal="center" vertical="top" wrapText="1"/>
    </xf>
    <xf numFmtId="0" fontId="79" fillId="0" borderId="26" xfId="0" applyFont="1" applyBorder="1" applyAlignment="1">
      <alignment horizontal="left" vertical="center"/>
    </xf>
    <xf numFmtId="1" fontId="79" fillId="0" borderId="26" xfId="0" applyNumberFormat="1" applyFont="1" applyBorder="1" applyAlignment="1">
      <alignment horizontal="center" vertical="center"/>
    </xf>
    <xf numFmtId="0" fontId="79" fillId="0" borderId="28" xfId="0" applyFont="1" applyBorder="1" applyAlignment="1">
      <alignment horizontal="left" vertical="center" wrapText="1"/>
    </xf>
    <xf numFmtId="1" fontId="80" fillId="0" borderId="26" xfId="0" applyNumberFormat="1" applyFont="1" applyBorder="1" applyAlignment="1">
      <alignment horizontal="center" vertical="center"/>
    </xf>
    <xf numFmtId="0" fontId="80" fillId="0" borderId="26" xfId="0" applyFont="1" applyBorder="1" applyAlignment="1">
      <alignment horizontal="left"/>
    </xf>
    <xf numFmtId="0" fontId="80" fillId="0" borderId="26" xfId="0" applyFont="1" applyBorder="1" applyAlignment="1">
      <alignment horizontal="left" vertical="center" wrapText="1"/>
    </xf>
    <xf numFmtId="0" fontId="80" fillId="0" borderId="28" xfId="0" applyFont="1" applyBorder="1" applyAlignment="1">
      <alignment horizontal="left" vertical="center" wrapText="1"/>
    </xf>
    <xf numFmtId="0" fontId="80" fillId="0" borderId="17" xfId="0" applyFont="1" applyBorder="1" applyAlignment="1">
      <alignment horizontal="left"/>
    </xf>
    <xf numFmtId="0" fontId="80" fillId="0" borderId="17" xfId="0" applyFont="1" applyBorder="1" applyAlignment="1">
      <alignment horizontal="center" vertical="center"/>
    </xf>
    <xf numFmtId="0" fontId="80" fillId="0" borderId="17" xfId="0" applyFont="1" applyBorder="1" applyAlignment="1">
      <alignment horizontal="left" vertical="center" wrapText="1"/>
    </xf>
    <xf numFmtId="0" fontId="20" fillId="0" borderId="26" xfId="0" applyFont="1" applyBorder="1" applyAlignment="1">
      <alignment horizontal="left" vertical="center" wrapText="1"/>
    </xf>
    <xf numFmtId="0" fontId="20" fillId="0" borderId="79" xfId="0" applyFont="1" applyBorder="1" applyAlignment="1">
      <alignment horizontal="center" vertical="center" wrapText="1"/>
    </xf>
    <xf numFmtId="0" fontId="20" fillId="0" borderId="26" xfId="0" applyFont="1" applyBorder="1" applyAlignment="1">
      <alignment horizontal="center" vertical="center"/>
    </xf>
    <xf numFmtId="0" fontId="20" fillId="0" borderId="79" xfId="0" applyFont="1" applyBorder="1" applyAlignment="1">
      <alignment horizontal="center" vertical="center"/>
    </xf>
    <xf numFmtId="0" fontId="20" fillId="0" borderId="79" xfId="0" applyFont="1" applyBorder="1" applyAlignment="1">
      <alignment horizontal="left" vertical="center" wrapText="1"/>
    </xf>
    <xf numFmtId="0" fontId="54" fillId="11" borderId="26" xfId="0" applyFont="1" applyFill="1" applyBorder="1" applyAlignment="1">
      <alignment horizontal="center" vertical="center" wrapText="1"/>
    </xf>
    <xf numFmtId="1" fontId="52" fillId="4" borderId="26" xfId="0" applyNumberFormat="1" applyFont="1" applyFill="1" applyBorder="1" applyAlignment="1">
      <alignment horizontal="right" vertical="center"/>
    </xf>
    <xf numFmtId="0" fontId="70" fillId="0" borderId="26" xfId="6" applyFont="1" applyBorder="1" applyAlignment="1">
      <alignment horizontal="center" vertical="center" wrapText="1"/>
    </xf>
    <xf numFmtId="1" fontId="79" fillId="0" borderId="26" xfId="0" applyNumberFormat="1" applyFont="1" applyBorder="1" applyAlignment="1">
      <alignment horizontal="right" vertical="center"/>
    </xf>
    <xf numFmtId="0" fontId="79" fillId="4" borderId="26" xfId="0" applyFont="1" applyFill="1" applyBorder="1" applyAlignment="1">
      <alignment horizontal="center" vertical="center" wrapText="1"/>
    </xf>
    <xf numFmtId="0" fontId="79" fillId="4" borderId="26" xfId="0" applyFont="1" applyFill="1" applyBorder="1" applyAlignment="1">
      <alignment horizontal="center" vertical="center"/>
    </xf>
    <xf numFmtId="0" fontId="79" fillId="4" borderId="26" xfId="0" applyFont="1" applyFill="1" applyBorder="1" applyAlignment="1">
      <alignment vertical="center"/>
    </xf>
    <xf numFmtId="0" fontId="70" fillId="4" borderId="28" xfId="6" applyFont="1" applyFill="1" applyBorder="1" applyAlignment="1">
      <alignment horizontal="center" vertical="center" wrapText="1"/>
    </xf>
    <xf numFmtId="0" fontId="79" fillId="4" borderId="26" xfId="0" applyFont="1" applyFill="1" applyBorder="1" applyAlignment="1">
      <alignment horizontal="left" vertical="center" wrapText="1"/>
    </xf>
    <xf numFmtId="0" fontId="79" fillId="4" borderId="26" xfId="0" applyFont="1" applyFill="1" applyBorder="1" applyAlignment="1">
      <alignment horizontal="left" vertical="center"/>
    </xf>
    <xf numFmtId="1" fontId="79" fillId="4" borderId="26" xfId="0" applyNumberFormat="1" applyFont="1" applyFill="1" applyBorder="1" applyAlignment="1">
      <alignment horizontal="right" vertical="center"/>
    </xf>
    <xf numFmtId="1" fontId="80" fillId="0" borderId="26" xfId="0" applyNumberFormat="1" applyFont="1" applyBorder="1" applyAlignment="1">
      <alignment horizontal="right" vertical="center"/>
    </xf>
    <xf numFmtId="0" fontId="80" fillId="0" borderId="26" xfId="0" applyFont="1" applyBorder="1" applyAlignment="1">
      <alignment vertical="center"/>
    </xf>
    <xf numFmtId="0" fontId="78" fillId="0" borderId="28" xfId="6" applyFont="1" applyBorder="1" applyAlignment="1">
      <alignment horizontal="center" vertical="center" wrapText="1"/>
    </xf>
    <xf numFmtId="0" fontId="80" fillId="0" borderId="17" xfId="0" applyFont="1" applyBorder="1" applyAlignment="1">
      <alignment horizontal="left" vertical="center"/>
    </xf>
    <xf numFmtId="0" fontId="54" fillId="16" borderId="26" xfId="0" applyFont="1" applyFill="1" applyBorder="1" applyAlignment="1">
      <alignment horizontal="center" vertical="center" wrapText="1"/>
    </xf>
    <xf numFmtId="14" fontId="52" fillId="0" borderId="26" xfId="0" applyNumberFormat="1" applyFont="1" applyBorder="1" applyAlignment="1">
      <alignment horizontal="center" vertical="center" wrapText="1"/>
    </xf>
    <xf numFmtId="0" fontId="79" fillId="0" borderId="26" xfId="0" applyFont="1" applyBorder="1" applyAlignment="1">
      <alignment vertical="top" wrapText="1"/>
    </xf>
    <xf numFmtId="0" fontId="70" fillId="0" borderId="26" xfId="4" applyFont="1" applyBorder="1" applyAlignment="1">
      <alignment horizontal="left" vertical="center" wrapText="1"/>
    </xf>
    <xf numFmtId="0" fontId="79" fillId="0" borderId="26" xfId="0" applyFont="1" applyBorder="1" applyAlignment="1">
      <alignment vertical="center" wrapText="1"/>
    </xf>
    <xf numFmtId="0" fontId="70" fillId="0" borderId="28" xfId="6" applyFont="1" applyBorder="1" applyAlignment="1">
      <alignment horizontal="left" vertical="center" wrapText="1"/>
    </xf>
    <xf numFmtId="0" fontId="80" fillId="0" borderId="26" xfId="0" applyFont="1" applyBorder="1" applyAlignment="1">
      <alignment vertical="center" wrapText="1"/>
    </xf>
    <xf numFmtId="0" fontId="78" fillId="0" borderId="28" xfId="6" applyFont="1" applyBorder="1" applyAlignment="1">
      <alignment horizontal="left" vertical="center" wrapText="1"/>
    </xf>
    <xf numFmtId="0" fontId="44" fillId="4" borderId="26" xfId="0" applyFont="1" applyFill="1" applyBorder="1" applyAlignment="1">
      <alignment vertical="center" wrapText="1"/>
    </xf>
    <xf numFmtId="0" fontId="20" fillId="27" borderId="92" xfId="0" applyFont="1" applyFill="1" applyBorder="1" applyAlignment="1">
      <alignment wrapText="1"/>
    </xf>
    <xf numFmtId="0" fontId="20" fillId="27" borderId="17" xfId="0" applyFont="1" applyFill="1" applyBorder="1" applyAlignment="1">
      <alignment wrapText="1"/>
    </xf>
    <xf numFmtId="0" fontId="78" fillId="0" borderId="17" xfId="4" applyFont="1" applyBorder="1" applyAlignment="1">
      <alignment horizontal="left" wrapText="1"/>
    </xf>
    <xf numFmtId="3" fontId="52" fillId="0" borderId="26" xfId="0" applyNumberFormat="1" applyFont="1" applyBorder="1" applyAlignment="1">
      <alignment horizontal="center" vertical="center" wrapText="1"/>
    </xf>
    <xf numFmtId="3" fontId="52" fillId="0" borderId="26" xfId="0" applyNumberFormat="1" applyFont="1" applyBorder="1" applyAlignment="1">
      <alignment horizontal="left" vertical="center" wrapText="1"/>
    </xf>
    <xf numFmtId="3" fontId="52" fillId="4" borderId="26" xfId="0" applyNumberFormat="1" applyFont="1" applyFill="1" applyBorder="1" applyAlignment="1">
      <alignment horizontal="left" vertical="center" wrapText="1"/>
    </xf>
    <xf numFmtId="0" fontId="79" fillId="0" borderId="26" xfId="0" applyFont="1" applyBorder="1" applyAlignment="1">
      <alignment horizontal="left" wrapText="1"/>
    </xf>
    <xf numFmtId="3" fontId="79" fillId="0" borderId="26" xfId="0" applyNumberFormat="1" applyFont="1" applyBorder="1" applyAlignment="1">
      <alignment horizontal="left" vertical="top" wrapText="1"/>
    </xf>
    <xf numFmtId="0" fontId="79" fillId="0" borderId="26" xfId="0" applyFont="1" applyBorder="1" applyAlignment="1">
      <alignment horizontal="center" vertical="top"/>
    </xf>
    <xf numFmtId="1" fontId="79" fillId="0" borderId="26" xfId="0" applyNumberFormat="1" applyFont="1" applyBorder="1" applyAlignment="1">
      <alignment horizontal="center" vertical="top"/>
    </xf>
    <xf numFmtId="0" fontId="81" fillId="0" borderId="0" xfId="0" applyFont="1" applyAlignment="1">
      <alignment vertical="center" wrapText="1"/>
    </xf>
    <xf numFmtId="0" fontId="86" fillId="0" borderId="0" xfId="0" applyFont="1" applyAlignment="1">
      <alignment vertical="center" wrapText="1"/>
    </xf>
    <xf numFmtId="0" fontId="79" fillId="0" borderId="28" xfId="0" applyFont="1" applyBorder="1" applyAlignment="1">
      <alignment horizontal="left" vertical="top" wrapText="1"/>
    </xf>
    <xf numFmtId="0" fontId="80" fillId="0" borderId="26" xfId="0" applyFont="1" applyBorder="1" applyAlignment="1">
      <alignment horizontal="center" vertical="top"/>
    </xf>
    <xf numFmtId="1" fontId="80" fillId="0" borderId="26" xfId="0" applyNumberFormat="1" applyFont="1" applyBorder="1" applyAlignment="1">
      <alignment horizontal="center" vertical="top"/>
    </xf>
    <xf numFmtId="0" fontId="91" fillId="0" borderId="0" xfId="0" applyFont="1" applyAlignment="1">
      <alignment vertical="center" wrapText="1"/>
    </xf>
    <xf numFmtId="0" fontId="97" fillId="0" borderId="0" xfId="0" applyFont="1" applyAlignment="1">
      <alignment vertical="center" wrapText="1"/>
    </xf>
    <xf numFmtId="3" fontId="80" fillId="0" borderId="26" xfId="0" applyNumberFormat="1" applyFont="1" applyBorder="1" applyAlignment="1">
      <alignment horizontal="left" vertical="top" wrapText="1"/>
    </xf>
    <xf numFmtId="0" fontId="80" fillId="0" borderId="28" xfId="0" applyFont="1" applyBorder="1" applyAlignment="1">
      <alignment horizontal="left" vertical="top" wrapText="1"/>
    </xf>
    <xf numFmtId="0" fontId="80" fillId="0" borderId="89" xfId="0" applyFont="1" applyBorder="1" applyAlignment="1">
      <alignment horizontal="left" wrapText="1"/>
    </xf>
    <xf numFmtId="0" fontId="103" fillId="26" borderId="92" xfId="0" applyFont="1" applyFill="1" applyBorder="1" applyAlignment="1">
      <alignment wrapText="1"/>
    </xf>
    <xf numFmtId="0" fontId="80" fillId="0" borderId="94" xfId="0" applyFont="1" applyBorder="1" applyAlignment="1">
      <alignment horizontal="left" wrapText="1"/>
    </xf>
    <xf numFmtId="0" fontId="80" fillId="0" borderId="17" xfId="0" applyFont="1" applyBorder="1" applyAlignment="1">
      <alignment horizontal="center" vertical="center" wrapText="1"/>
    </xf>
    <xf numFmtId="0" fontId="54" fillId="17" borderId="26" xfId="0" applyFont="1" applyFill="1" applyBorder="1" applyAlignment="1">
      <alignment horizontal="center" vertical="center" wrapText="1"/>
    </xf>
    <xf numFmtId="0" fontId="67" fillId="0" borderId="26" xfId="4" applyFont="1" applyBorder="1" applyAlignment="1">
      <alignment horizontal="center" vertical="center" wrapText="1"/>
    </xf>
    <xf numFmtId="0" fontId="67" fillId="4" borderId="26" xfId="4" applyFont="1" applyFill="1" applyBorder="1" applyAlignment="1">
      <alignment vertical="center" wrapText="1"/>
    </xf>
    <xf numFmtId="0" fontId="70" fillId="0" borderId="0" xfId="4" applyFont="1" applyAlignment="1">
      <alignment wrapText="1"/>
    </xf>
    <xf numFmtId="0" fontId="52" fillId="0" borderId="26" xfId="0" applyFont="1" applyBorder="1" applyAlignment="1">
      <alignment horizontal="left" vertical="top" wrapText="1"/>
    </xf>
    <xf numFmtId="0" fontId="52" fillId="0" borderId="26" xfId="0" applyFont="1" applyBorder="1" applyAlignment="1">
      <alignment horizontal="left" vertical="top"/>
    </xf>
    <xf numFmtId="0" fontId="108" fillId="0" borderId="0" xfId="0" applyFont="1" applyAlignment="1">
      <alignment wrapText="1"/>
    </xf>
    <xf numFmtId="0" fontId="52" fillId="4" borderId="28" xfId="0" applyFont="1" applyFill="1" applyBorder="1" applyAlignment="1">
      <alignment vertical="center" wrapText="1"/>
    </xf>
    <xf numFmtId="0" fontId="52" fillId="0" borderId="26" xfId="0" applyFont="1" applyBorder="1" applyAlignment="1">
      <alignment horizontal="left"/>
    </xf>
    <xf numFmtId="0" fontId="102" fillId="0" borderId="0" xfId="0" applyFont="1" applyAlignment="1">
      <alignment wrapText="1"/>
    </xf>
    <xf numFmtId="0" fontId="44" fillId="4" borderId="28" xfId="0" applyFont="1" applyFill="1" applyBorder="1" applyAlignment="1">
      <alignment vertical="center" wrapText="1"/>
    </xf>
    <xf numFmtId="0" fontId="80" fillId="0" borderId="17" xfId="0" applyFont="1" applyBorder="1" applyAlignment="1">
      <alignment horizontal="left" wrapText="1"/>
    </xf>
    <xf numFmtId="0" fontId="80" fillId="0" borderId="89" xfId="0" applyFont="1" applyBorder="1" applyAlignment="1">
      <alignment horizontal="left"/>
    </xf>
    <xf numFmtId="0" fontId="20" fillId="0" borderId="17" xfId="0" applyFont="1" applyBorder="1" applyAlignment="1">
      <alignment wrapText="1"/>
    </xf>
    <xf numFmtId="0" fontId="74" fillId="0" borderId="0" xfId="0" applyFont="1" applyAlignment="1">
      <alignment horizontal="left" vertical="center"/>
    </xf>
    <xf numFmtId="0" fontId="54" fillId="4" borderId="26" xfId="0" applyFont="1" applyFill="1" applyBorder="1" applyAlignment="1">
      <alignment vertical="center" wrapText="1"/>
    </xf>
    <xf numFmtId="0" fontId="54" fillId="4" borderId="26" xfId="0" applyFont="1" applyFill="1" applyBorder="1" applyAlignment="1">
      <alignment horizontal="left" vertical="center" wrapText="1"/>
    </xf>
    <xf numFmtId="0" fontId="52" fillId="4" borderId="26" xfId="0" applyFont="1" applyFill="1" applyBorder="1" applyAlignment="1">
      <alignment vertical="center" wrapText="1"/>
    </xf>
    <xf numFmtId="0" fontId="79" fillId="0" borderId="28" xfId="0" applyFont="1" applyBorder="1" applyAlignment="1">
      <alignment horizontal="left" vertical="top"/>
    </xf>
    <xf numFmtId="0" fontId="110" fillId="0" borderId="17" xfId="0" applyFont="1" applyBorder="1" applyAlignment="1">
      <alignment vertical="top" wrapText="1"/>
    </xf>
    <xf numFmtId="0" fontId="70" fillId="0" borderId="0" xfId="6" applyFont="1" applyAlignment="1">
      <alignment wrapText="1"/>
    </xf>
    <xf numFmtId="0" fontId="80" fillId="0" borderId="28" xfId="0" applyFont="1" applyBorder="1" applyAlignment="1">
      <alignment horizontal="left" vertical="top"/>
    </xf>
    <xf numFmtId="0" fontId="78" fillId="0" borderId="0" xfId="6" applyFont="1" applyAlignment="1">
      <alignment wrapText="1"/>
    </xf>
    <xf numFmtId="0" fontId="95" fillId="26" borderId="95" xfId="0" applyFont="1" applyFill="1" applyBorder="1" applyAlignment="1">
      <alignment wrapText="1"/>
    </xf>
    <xf numFmtId="0" fontId="54" fillId="18" borderId="26" xfId="0" applyFont="1" applyFill="1" applyBorder="1" applyAlignment="1">
      <alignment horizontal="center" vertical="center" wrapText="1"/>
    </xf>
    <xf numFmtId="0" fontId="52" fillId="0" borderId="26" xfId="0" applyFont="1" applyBorder="1" applyAlignment="1">
      <alignment vertical="center" wrapText="1"/>
    </xf>
    <xf numFmtId="0" fontId="68" fillId="0" borderId="79" xfId="0" applyFont="1" applyBorder="1" applyAlignment="1">
      <alignment horizontal="center" vertical="center" wrapText="1"/>
    </xf>
    <xf numFmtId="0" fontId="68" fillId="0" borderId="26" xfId="0" applyFont="1" applyBorder="1" applyAlignment="1">
      <alignment vertical="center" wrapText="1"/>
    </xf>
    <xf numFmtId="0" fontId="68" fillId="0" borderId="26" xfId="0" applyFont="1" applyBorder="1" applyAlignment="1">
      <alignment horizontal="center" vertical="center" wrapText="1"/>
    </xf>
    <xf numFmtId="0" fontId="68" fillId="0" borderId="86" xfId="0" applyFont="1" applyBorder="1" applyAlignment="1">
      <alignment horizontal="center" vertical="center" wrapText="1"/>
    </xf>
    <xf numFmtId="0" fontId="20" fillId="0" borderId="26" xfId="0" applyFont="1" applyBorder="1" applyAlignment="1">
      <alignment vertical="center" wrapText="1"/>
    </xf>
    <xf numFmtId="0" fontId="20" fillId="0" borderId="86" xfId="0" applyFont="1" applyBorder="1" applyAlignment="1">
      <alignment horizontal="center" vertical="center" wrapText="1"/>
    </xf>
    <xf numFmtId="0" fontId="80" fillId="0" borderId="89" xfId="0" applyFont="1" applyBorder="1" applyAlignment="1">
      <alignment horizontal="center" vertical="center"/>
    </xf>
    <xf numFmtId="0" fontId="80" fillId="0" borderId="94" xfId="0" applyFont="1" applyBorder="1" applyAlignment="1">
      <alignment horizontal="left" vertical="center" wrapText="1"/>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0" fontId="68" fillId="0" borderId="84" xfId="0" applyFont="1" applyBorder="1" applyAlignment="1">
      <alignment horizontal="center" vertical="center" wrapText="1"/>
    </xf>
    <xf numFmtId="0" fontId="68" fillId="0" borderId="80" xfId="0" applyFont="1" applyBorder="1" applyAlignment="1">
      <alignment horizontal="center" vertical="center" wrapText="1"/>
    </xf>
    <xf numFmtId="0" fontId="20" fillId="0" borderId="21" xfId="0" applyFont="1" applyBorder="1" applyAlignment="1">
      <alignment vertical="center" wrapText="1"/>
    </xf>
    <xf numFmtId="0" fontId="20" fillId="0" borderId="84"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84" xfId="0" applyFont="1" applyBorder="1" applyAlignment="1">
      <alignment horizontal="left" vertical="center" wrapText="1"/>
    </xf>
    <xf numFmtId="0" fontId="20" fillId="0" borderId="21" xfId="0" applyFont="1" applyBorder="1" applyAlignment="1">
      <alignment horizontal="center" vertical="center" wrapText="1"/>
    </xf>
    <xf numFmtId="14" fontId="52" fillId="4" borderId="26" xfId="0" applyNumberFormat="1" applyFont="1" applyFill="1" applyBorder="1" applyAlignment="1">
      <alignment horizontal="center" vertical="center" wrapText="1"/>
    </xf>
    <xf numFmtId="0" fontId="52" fillId="0" borderId="26" xfId="0" applyFont="1" applyBorder="1" applyAlignment="1">
      <alignment horizontal="right" vertical="center"/>
    </xf>
    <xf numFmtId="0" fontId="52" fillId="4" borderId="26" xfId="0" applyFont="1" applyFill="1" applyBorder="1" applyAlignment="1">
      <alignment horizontal="right" vertical="center"/>
    </xf>
    <xf numFmtId="0" fontId="68" fillId="0" borderId="26" xfId="0" applyFont="1" applyBorder="1" applyAlignment="1">
      <alignment horizontal="left" vertical="center" wrapText="1"/>
    </xf>
    <xf numFmtId="0" fontId="68" fillId="0" borderId="79" xfId="0" applyFont="1" applyBorder="1" applyAlignment="1">
      <alignment horizontal="left" vertical="center" wrapText="1"/>
    </xf>
    <xf numFmtId="0" fontId="79" fillId="0" borderId="26" xfId="0" applyFont="1" applyBorder="1" applyAlignment="1">
      <alignment horizontal="right" vertical="top"/>
    </xf>
    <xf numFmtId="0" fontId="68" fillId="0" borderId="79" xfId="0" applyFont="1" applyBorder="1" applyAlignment="1">
      <alignment vertical="center" wrapText="1"/>
    </xf>
    <xf numFmtId="1" fontId="80" fillId="0" borderId="26" xfId="0" applyNumberFormat="1" applyFont="1" applyBorder="1" applyAlignment="1">
      <alignment horizontal="right" vertical="top"/>
    </xf>
    <xf numFmtId="0" fontId="80" fillId="0" borderId="26" xfId="0" applyFont="1" applyBorder="1" applyAlignment="1">
      <alignment horizontal="right" vertical="top"/>
    </xf>
    <xf numFmtId="0" fontId="20" fillId="0" borderId="26" xfId="0" applyFont="1" applyBorder="1" applyAlignment="1">
      <alignment horizontal="center" vertical="center" wrapText="1"/>
    </xf>
    <xf numFmtId="0" fontId="20" fillId="0" borderId="79" xfId="0" applyFont="1" applyBorder="1" applyAlignment="1">
      <alignment vertical="center" wrapText="1"/>
    </xf>
    <xf numFmtId="0" fontId="68" fillId="0" borderId="26" xfId="0" applyFont="1" applyBorder="1" applyAlignment="1">
      <alignment horizontal="center" vertical="center"/>
    </xf>
    <xf numFmtId="0" fontId="68" fillId="0" borderId="79" xfId="0" applyFont="1" applyBorder="1" applyAlignment="1">
      <alignment horizontal="center" vertical="center"/>
    </xf>
    <xf numFmtId="0" fontId="79" fillId="0" borderId="0" xfId="0" applyFont="1" applyAlignment="1">
      <alignment horizontal="left"/>
    </xf>
    <xf numFmtId="0" fontId="76" fillId="0" borderId="26" xfId="0" applyFont="1" applyBorder="1" applyAlignment="1">
      <alignment horizontal="left" vertical="center" wrapText="1"/>
    </xf>
    <xf numFmtId="0" fontId="54" fillId="14" borderId="26" xfId="0" applyFont="1" applyFill="1" applyBorder="1" applyAlignment="1">
      <alignment horizontal="center" vertical="center" wrapText="1"/>
    </xf>
    <xf numFmtId="0" fontId="54" fillId="4" borderId="26" xfId="0" applyFont="1" applyFill="1" applyBorder="1" applyAlignment="1">
      <alignment horizontal="center" vertical="center" wrapText="1"/>
    </xf>
    <xf numFmtId="0" fontId="111" fillId="0" borderId="17" xfId="0" applyFont="1" applyBorder="1" applyAlignment="1">
      <alignment horizontal="left" vertical="top" wrapText="1"/>
    </xf>
    <xf numFmtId="0" fontId="80" fillId="0" borderId="17" xfId="0" applyFont="1" applyBorder="1" applyAlignment="1">
      <alignment horizontal="left" vertical="top"/>
    </xf>
    <xf numFmtId="0" fontId="80" fillId="0" borderId="91" xfId="0" applyFont="1" applyBorder="1" applyAlignment="1">
      <alignment horizontal="left" vertical="top"/>
    </xf>
    <xf numFmtId="0" fontId="80" fillId="0" borderId="17" xfId="0" applyFont="1" applyBorder="1" applyAlignment="1">
      <alignment horizontal="left" vertical="top" wrapText="1"/>
    </xf>
    <xf numFmtId="0" fontId="54" fillId="19" borderId="26" xfId="0" applyFont="1" applyFill="1" applyBorder="1" applyAlignment="1">
      <alignment horizontal="center" vertical="center" wrapText="1"/>
    </xf>
    <xf numFmtId="0" fontId="112" fillId="0" borderId="26" xfId="0" applyFont="1" applyBorder="1" applyAlignment="1">
      <alignment horizontal="left" vertical="center" wrapText="1"/>
    </xf>
    <xf numFmtId="0" fontId="79" fillId="0" borderId="28" xfId="0" applyFont="1" applyBorder="1" applyAlignment="1">
      <alignment horizontal="center" vertical="center" wrapText="1"/>
    </xf>
    <xf numFmtId="0" fontId="111" fillId="0" borderId="26" xfId="0" applyFont="1" applyBorder="1" applyAlignment="1">
      <alignment horizontal="left" vertical="center" wrapText="1"/>
    </xf>
    <xf numFmtId="0" fontId="80" fillId="0" borderId="28" xfId="0" applyFont="1" applyBorder="1" applyAlignment="1">
      <alignment horizontal="center" vertical="center" wrapText="1"/>
    </xf>
    <xf numFmtId="0" fontId="54" fillId="22" borderId="26" xfId="0" applyFont="1" applyFill="1" applyBorder="1" applyAlignment="1">
      <alignment horizontal="left" vertical="center" wrapText="1"/>
    </xf>
    <xf numFmtId="0" fontId="54" fillId="20" borderId="26" xfId="0" applyFont="1" applyFill="1" applyBorder="1" applyAlignment="1">
      <alignment horizontal="center" vertical="center" wrapText="1"/>
    </xf>
    <xf numFmtId="0" fontId="54" fillId="20" borderId="26" xfId="0" applyFont="1" applyFill="1" applyBorder="1" applyAlignment="1">
      <alignment horizontal="left" vertical="center" wrapText="1"/>
    </xf>
    <xf numFmtId="0" fontId="54" fillId="0" borderId="26" xfId="0" applyFont="1" applyBorder="1" applyAlignment="1">
      <alignment horizontal="left" vertical="center" wrapText="1"/>
    </xf>
    <xf numFmtId="1" fontId="52" fillId="0" borderId="26" xfId="0" applyNumberFormat="1" applyFont="1" applyBorder="1" applyAlignment="1">
      <alignment horizontal="center" vertical="center" wrapText="1"/>
    </xf>
    <xf numFmtId="0" fontId="112" fillId="0" borderId="26" xfId="0" applyFont="1" applyBorder="1" applyAlignment="1">
      <alignment horizontal="center" vertical="center"/>
    </xf>
    <xf numFmtId="0" fontId="112" fillId="0" borderId="26" xfId="0" applyFont="1" applyBorder="1" applyAlignment="1">
      <alignment horizontal="center" vertical="center" wrapText="1"/>
    </xf>
    <xf numFmtId="0" fontId="112" fillId="0" borderId="26" xfId="0" applyFont="1" applyBorder="1" applyAlignment="1">
      <alignment horizontal="left" vertical="center"/>
    </xf>
    <xf numFmtId="0" fontId="112" fillId="0" borderId="17" xfId="0" applyFont="1" applyBorder="1" applyAlignment="1">
      <alignment horizontal="center" vertical="center" wrapText="1"/>
    </xf>
    <xf numFmtId="0" fontId="112" fillId="0" borderId="28" xfId="0" applyFont="1" applyBorder="1" applyAlignment="1">
      <alignment horizontal="center" vertical="center" wrapText="1"/>
    </xf>
    <xf numFmtId="0" fontId="113" fillId="0" borderId="26" xfId="0" applyFont="1" applyBorder="1" applyAlignment="1">
      <alignment horizontal="left" vertical="center" wrapText="1"/>
    </xf>
    <xf numFmtId="0" fontId="111" fillId="0" borderId="26" xfId="0" applyFont="1" applyBorder="1" applyAlignment="1">
      <alignment horizontal="left" vertical="center"/>
    </xf>
    <xf numFmtId="1" fontId="80" fillId="0" borderId="26" xfId="0" applyNumberFormat="1" applyFont="1" applyBorder="1" applyAlignment="1">
      <alignment horizontal="center" vertical="center" wrapText="1"/>
    </xf>
    <xf numFmtId="0" fontId="111" fillId="0" borderId="17" xfId="0" applyFont="1" applyBorder="1" applyAlignment="1">
      <alignment horizontal="center" vertical="center" wrapText="1"/>
    </xf>
    <xf numFmtId="0" fontId="111" fillId="0" borderId="26" xfId="0" applyFont="1" applyBorder="1" applyAlignment="1">
      <alignment horizontal="center" vertical="center"/>
    </xf>
    <xf numFmtId="0" fontId="111" fillId="0" borderId="26" xfId="0" applyFont="1" applyBorder="1" applyAlignment="1">
      <alignment horizontal="center" vertical="center" wrapText="1"/>
    </xf>
    <xf numFmtId="0" fontId="111" fillId="0" borderId="28" xfId="0" applyFont="1" applyBorder="1" applyAlignment="1">
      <alignment horizontal="center" vertical="center" wrapText="1"/>
    </xf>
    <xf numFmtId="0" fontId="111" fillId="0" borderId="17" xfId="0" applyFont="1" applyBorder="1" applyAlignment="1">
      <alignment horizontal="left" vertical="center" wrapText="1"/>
    </xf>
    <xf numFmtId="0" fontId="111" fillId="0" borderId="17" xfId="0" applyFont="1" applyBorder="1" applyAlignment="1">
      <alignment horizontal="center" vertical="center"/>
    </xf>
    <xf numFmtId="0" fontId="112" fillId="0" borderId="29" xfId="0" applyFont="1" applyBorder="1" applyAlignment="1">
      <alignment horizontal="center" vertical="center"/>
    </xf>
    <xf numFmtId="0" fontId="112" fillId="0" borderId="29" xfId="0" applyFont="1" applyBorder="1" applyAlignment="1">
      <alignment horizontal="center" vertical="center" wrapText="1"/>
    </xf>
    <xf numFmtId="0" fontId="112" fillId="0" borderId="96" xfId="0" applyFont="1" applyBorder="1" applyAlignment="1">
      <alignment horizontal="center" vertical="center" wrapText="1"/>
    </xf>
    <xf numFmtId="0" fontId="112" fillId="0" borderId="96" xfId="0" applyFont="1" applyBorder="1" applyAlignment="1">
      <alignment horizontal="left" vertical="top" wrapText="1"/>
    </xf>
    <xf numFmtId="0" fontId="111" fillId="0" borderId="96" xfId="0" applyFont="1" applyBorder="1" applyAlignment="1">
      <alignment horizontal="left" vertical="top" wrapText="1"/>
    </xf>
    <xf numFmtId="0" fontId="111" fillId="0" borderId="29" xfId="0" applyFont="1" applyBorder="1" applyAlignment="1">
      <alignment horizontal="center" vertical="center"/>
    </xf>
    <xf numFmtId="0" fontId="111" fillId="0" borderId="29" xfId="0" applyFont="1" applyBorder="1" applyAlignment="1">
      <alignment horizontal="center" vertical="center" wrapText="1"/>
    </xf>
    <xf numFmtId="9" fontId="111" fillId="0" borderId="17" xfId="0" applyNumberFormat="1" applyFont="1" applyBorder="1" applyAlignment="1">
      <alignment horizontal="center" vertical="center"/>
    </xf>
    <xf numFmtId="0" fontId="54" fillId="21" borderId="26" xfId="0" applyFont="1" applyFill="1" applyBorder="1" applyAlignment="1">
      <alignment horizontal="center" vertical="center" wrapText="1"/>
    </xf>
    <xf numFmtId="0" fontId="79" fillId="0" borderId="17" xfId="0" applyFont="1" applyBorder="1" applyAlignment="1">
      <alignment horizontal="center" vertical="center"/>
    </xf>
    <xf numFmtId="0" fontId="68" fillId="0" borderId="17" xfId="0" applyFont="1" applyBorder="1" applyAlignment="1">
      <alignment wrapText="1"/>
    </xf>
    <xf numFmtId="0" fontId="68" fillId="0" borderId="17" xfId="0" applyFont="1" applyBorder="1" applyAlignment="1">
      <alignment horizontal="center" vertical="center"/>
    </xf>
    <xf numFmtId="0" fontId="68" fillId="0" borderId="94" xfId="0" applyFont="1" applyBorder="1" applyAlignment="1">
      <alignment horizontal="center" vertical="center" wrapText="1"/>
    </xf>
    <xf numFmtId="0" fontId="68" fillId="0" borderId="94" xfId="0" applyFont="1" applyBorder="1" applyAlignment="1">
      <alignment horizontal="center" vertical="center"/>
    </xf>
    <xf numFmtId="0" fontId="115" fillId="0" borderId="90" xfId="0" applyFont="1" applyBorder="1" applyAlignment="1">
      <alignment horizontal="center" vertical="center" wrapText="1"/>
    </xf>
    <xf numFmtId="0" fontId="20" fillId="0" borderId="17" xfId="0" applyFont="1" applyBorder="1" applyAlignment="1">
      <alignment horizontal="center" vertical="center"/>
    </xf>
    <xf numFmtId="0" fontId="20" fillId="0" borderId="94" xfId="0" applyFont="1" applyBorder="1" applyAlignment="1">
      <alignment horizontal="center" vertical="center" wrapText="1"/>
    </xf>
    <xf numFmtId="0" fontId="20" fillId="0" borderId="94" xfId="0" applyFont="1" applyBorder="1" applyAlignment="1">
      <alignment horizontal="center" vertical="center"/>
    </xf>
    <xf numFmtId="0" fontId="116" fillId="0" borderId="90" xfId="0" applyFont="1" applyBorder="1" applyAlignment="1">
      <alignment horizontal="center" vertical="center" wrapText="1"/>
    </xf>
    <xf numFmtId="0" fontId="20" fillId="0" borderId="94" xfId="0" applyFont="1" applyBorder="1"/>
    <xf numFmtId="0" fontId="20" fillId="0" borderId="94" xfId="0" applyFont="1" applyBorder="1" applyAlignment="1">
      <alignment wrapText="1"/>
    </xf>
    <xf numFmtId="0" fontId="116" fillId="0" borderId="90" xfId="0" applyFont="1" applyBorder="1" applyAlignment="1">
      <alignment wrapText="1"/>
    </xf>
    <xf numFmtId="0" fontId="52" fillId="22" borderId="26" xfId="0" applyFont="1" applyFill="1" applyBorder="1" applyAlignment="1">
      <alignment horizontal="center" vertical="center" wrapText="1"/>
    </xf>
    <xf numFmtId="0" fontId="52" fillId="22" borderId="26" xfId="0" applyFont="1" applyFill="1" applyBorder="1" applyAlignment="1">
      <alignment horizontal="center" vertical="center"/>
    </xf>
    <xf numFmtId="0" fontId="67" fillId="22" borderId="26" xfId="4" applyFont="1" applyFill="1" applyBorder="1" applyAlignment="1">
      <alignment horizontal="center" vertical="center" wrapText="1"/>
    </xf>
    <xf numFmtId="1" fontId="52" fillId="22" borderId="26" xfId="0" applyNumberFormat="1" applyFont="1" applyFill="1" applyBorder="1" applyAlignment="1">
      <alignment horizontal="center" vertical="center"/>
    </xf>
    <xf numFmtId="0" fontId="68" fillId="0" borderId="94" xfId="0" applyFont="1" applyBorder="1" applyAlignment="1">
      <alignment wrapText="1"/>
    </xf>
    <xf numFmtId="0" fontId="70" fillId="0" borderId="89" xfId="4" applyFont="1" applyFill="1" applyBorder="1" applyAlignment="1">
      <alignment wrapText="1"/>
    </xf>
    <xf numFmtId="0" fontId="20" fillId="0" borderId="17" xfId="0" applyFont="1" applyBorder="1" applyAlignment="1">
      <alignment vertical="center" wrapText="1"/>
    </xf>
    <xf numFmtId="0" fontId="78" fillId="0" borderId="89" xfId="4" applyFont="1" applyFill="1" applyBorder="1" applyAlignment="1">
      <alignment wrapText="1"/>
    </xf>
    <xf numFmtId="0" fontId="78" fillId="0" borderId="90" xfId="4" applyFont="1" applyFill="1" applyBorder="1" applyAlignment="1">
      <alignment wrapText="1"/>
    </xf>
    <xf numFmtId="0" fontId="79" fillId="0" borderId="17" xfId="0" applyFont="1" applyBorder="1" applyAlignment="1">
      <alignment horizontal="center" vertical="center" wrapText="1"/>
    </xf>
    <xf numFmtId="0" fontId="70" fillId="0" borderId="90" xfId="4" applyFont="1" applyFill="1" applyBorder="1" applyAlignment="1">
      <alignment horizontal="center" vertical="center" wrapText="1"/>
    </xf>
    <xf numFmtId="0" fontId="78" fillId="0" borderId="90" xfId="4" applyFont="1" applyFill="1" applyBorder="1" applyAlignment="1">
      <alignment horizontal="center" vertical="center" wrapText="1"/>
    </xf>
    <xf numFmtId="166" fontId="3" fillId="0" borderId="0" xfId="5" applyNumberFormat="1" applyFont="1" applyAlignment="1">
      <alignment vertical="center"/>
    </xf>
    <xf numFmtId="9" fontId="3" fillId="0" borderId="0" xfId="1" applyFont="1" applyAlignment="1">
      <alignment vertical="center"/>
    </xf>
    <xf numFmtId="0" fontId="52" fillId="0" borderId="21" xfId="0" applyFont="1" applyBorder="1" applyAlignment="1">
      <alignment horizontal="left" vertical="center" wrapText="1"/>
    </xf>
    <xf numFmtId="0" fontId="32" fillId="5" borderId="2" xfId="0" applyFont="1" applyFill="1" applyBorder="1" applyAlignment="1">
      <alignment horizontal="left" vertical="center" wrapText="1"/>
    </xf>
    <xf numFmtId="0" fontId="31" fillId="2" borderId="1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36" fillId="9" borderId="26" xfId="2" applyFont="1" applyFill="1" applyBorder="1" applyAlignment="1" applyProtection="1">
      <alignment horizontal="center" vertical="center" wrapText="1"/>
    </xf>
    <xf numFmtId="0" fontId="12" fillId="8" borderId="37"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66" fillId="5" borderId="26" xfId="0" applyFont="1" applyFill="1" applyBorder="1" applyAlignment="1">
      <alignment horizontal="center" vertical="center" wrapText="1"/>
    </xf>
    <xf numFmtId="0" fontId="66" fillId="5" borderId="29"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5" fillId="4" borderId="23" xfId="0" applyFont="1" applyFill="1" applyBorder="1" applyAlignment="1">
      <alignment horizontal="left" vertical="center" wrapText="1"/>
    </xf>
    <xf numFmtId="0" fontId="31" fillId="2" borderId="12" xfId="0" applyFont="1" applyFill="1" applyBorder="1" applyAlignment="1">
      <alignment horizontal="center" vertical="center" wrapText="1"/>
    </xf>
    <xf numFmtId="0" fontId="42" fillId="24" borderId="29" xfId="0" applyFont="1" applyFill="1" applyBorder="1" applyAlignment="1">
      <alignment horizontal="center" vertical="center" wrapText="1"/>
    </xf>
    <xf numFmtId="0" fontId="6" fillId="0" borderId="26" xfId="0" applyFont="1" applyBorder="1" applyAlignment="1">
      <alignment horizontal="justify" vertical="top" wrapText="1"/>
    </xf>
    <xf numFmtId="0" fontId="12" fillId="0" borderId="0" xfId="0" applyFont="1" applyFill="1" applyAlignment="1" applyProtection="1">
      <alignment vertical="top" wrapText="1"/>
      <protection hidden="1"/>
    </xf>
    <xf numFmtId="0" fontId="10" fillId="0" borderId="0" xfId="0" applyFont="1" applyFill="1" applyAlignment="1" applyProtection="1">
      <alignment horizontal="center" vertical="top"/>
      <protection hidden="1"/>
    </xf>
    <xf numFmtId="0" fontId="30" fillId="4" borderId="23" xfId="0" applyFont="1" applyFill="1" applyBorder="1" applyAlignment="1">
      <alignment horizontal="justify" vertical="top" wrapText="1"/>
    </xf>
    <xf numFmtId="0" fontId="10" fillId="0" borderId="0" xfId="0" applyFont="1" applyAlignment="1">
      <alignment vertical="top"/>
    </xf>
    <xf numFmtId="14" fontId="31" fillId="2" borderId="1" xfId="0" applyNumberFormat="1" applyFont="1" applyFill="1" applyBorder="1" applyAlignment="1">
      <alignment vertical="center"/>
    </xf>
    <xf numFmtId="14" fontId="31" fillId="2" borderId="3" xfId="0" applyNumberFormat="1" applyFont="1" applyFill="1" applyBorder="1" applyAlignment="1">
      <alignment vertical="center"/>
    </xf>
    <xf numFmtId="0" fontId="31" fillId="2" borderId="1" xfId="0" applyFont="1" applyFill="1" applyBorder="1" applyAlignment="1">
      <alignment horizontal="left" vertical="center" wrapText="1"/>
    </xf>
    <xf numFmtId="0" fontId="6" fillId="4" borderId="26"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6" fillId="0" borderId="0" xfId="0" applyFont="1" applyAlignment="1">
      <alignment horizontal="justify" vertical="top" wrapText="1"/>
    </xf>
    <xf numFmtId="0" fontId="57" fillId="0" borderId="26" xfId="0" applyFont="1" applyBorder="1" applyAlignment="1">
      <alignment horizontal="left" vertical="top" wrapText="1"/>
    </xf>
    <xf numFmtId="0" fontId="120" fillId="0" borderId="0" xfId="0" applyFont="1" applyAlignment="1">
      <alignment horizontal="left" vertical="center" wrapText="1"/>
    </xf>
    <xf numFmtId="0" fontId="6" fillId="0" borderId="29" xfId="0" applyFont="1" applyBorder="1" applyAlignment="1">
      <alignment vertical="top" wrapText="1"/>
    </xf>
    <xf numFmtId="0" fontId="6" fillId="0" borderId="0" xfId="0" applyFont="1"/>
    <xf numFmtId="0" fontId="31" fillId="2" borderId="4" xfId="0" applyFont="1" applyFill="1" applyBorder="1" applyAlignment="1">
      <alignment horizontal="center" vertical="center" wrapText="1"/>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8"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14" fontId="34" fillId="2" borderId="1" xfId="0" applyNumberFormat="1" applyFont="1" applyFill="1" applyBorder="1" applyAlignment="1">
      <alignment horizontal="center" vertical="center"/>
    </xf>
    <xf numFmtId="14" fontId="34" fillId="2" borderId="3" xfId="0" applyNumberFormat="1" applyFont="1" applyFill="1" applyBorder="1" applyAlignment="1">
      <alignment horizontal="center" vertical="center"/>
    </xf>
    <xf numFmtId="0" fontId="31" fillId="2" borderId="1" xfId="0" applyFont="1" applyFill="1" applyBorder="1" applyAlignment="1">
      <alignment horizontal="center" vertical="center" wrapText="1"/>
    </xf>
    <xf numFmtId="0" fontId="31" fillId="2" borderId="4" xfId="0" applyFont="1" applyFill="1" applyBorder="1" applyAlignment="1">
      <alignment horizontal="center" vertical="center"/>
    </xf>
    <xf numFmtId="0" fontId="27" fillId="5" borderId="8" xfId="0" applyFont="1" applyFill="1" applyBorder="1" applyAlignment="1">
      <alignment horizontal="center" vertical="center" wrapText="1"/>
    </xf>
    <xf numFmtId="0" fontId="27" fillId="5" borderId="25"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3" borderId="2" xfId="0" applyFont="1" applyFill="1" applyBorder="1" applyAlignment="1">
      <alignment horizontal="left" vertical="center" wrapText="1"/>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31" fillId="2" borderId="1" xfId="0" applyFont="1" applyFill="1" applyBorder="1" applyAlignment="1">
      <alignment horizontal="left" vertical="center"/>
    </xf>
    <xf numFmtId="0" fontId="31" fillId="2" borderId="2" xfId="0" applyFont="1" applyFill="1" applyBorder="1" applyAlignment="1">
      <alignment horizontal="left" vertical="center"/>
    </xf>
    <xf numFmtId="0" fontId="31" fillId="2" borderId="3" xfId="0" applyFont="1" applyFill="1" applyBorder="1" applyAlignment="1">
      <alignment horizontal="left" vertical="center"/>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27" fillId="5" borderId="65" xfId="0" applyFont="1" applyFill="1" applyBorder="1" applyAlignment="1">
      <alignment horizontal="center" vertical="center" wrapText="1"/>
    </xf>
    <xf numFmtId="0" fontId="27" fillId="5" borderId="76" xfId="0" applyFont="1" applyFill="1" applyBorder="1" applyAlignment="1">
      <alignment horizontal="center" vertical="center" wrapText="1"/>
    </xf>
    <xf numFmtId="0" fontId="27" fillId="3" borderId="3" xfId="0" applyFont="1" applyFill="1" applyBorder="1" applyAlignment="1">
      <alignment horizontal="left" vertical="center" wrapText="1"/>
    </xf>
    <xf numFmtId="14" fontId="31" fillId="2" borderId="1" xfId="0" applyNumberFormat="1" applyFont="1" applyFill="1" applyBorder="1" applyAlignment="1">
      <alignment horizontal="center" vertical="center"/>
    </xf>
    <xf numFmtId="14" fontId="31" fillId="2" borderId="3" xfId="0" applyNumberFormat="1" applyFont="1" applyFill="1" applyBorder="1" applyAlignment="1">
      <alignment horizontal="center" vertical="center"/>
    </xf>
    <xf numFmtId="0" fontId="32" fillId="5" borderId="2" xfId="0" applyFont="1" applyFill="1" applyBorder="1" applyAlignment="1">
      <alignment horizontal="left" vertical="center" wrapText="1"/>
    </xf>
    <xf numFmtId="0" fontId="32" fillId="5" borderId="3" xfId="0" applyFont="1" applyFill="1" applyBorder="1" applyAlignment="1">
      <alignment horizontal="left" vertical="center" wrapText="1"/>
    </xf>
    <xf numFmtId="0" fontId="33" fillId="0" borderId="29" xfId="0" applyFont="1" applyBorder="1" applyAlignment="1">
      <alignment horizontal="center" vertical="center" wrapText="1"/>
    </xf>
    <xf numFmtId="0" fontId="33" fillId="0" borderId="18"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5" borderId="8"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5" fillId="0" borderId="78" xfId="0" applyFont="1" applyBorder="1" applyAlignment="1">
      <alignment horizontal="center" vertical="center" wrapText="1"/>
    </xf>
    <xf numFmtId="0" fontId="5" fillId="0" borderId="18" xfId="0" applyFont="1" applyBorder="1" applyAlignment="1">
      <alignment horizontal="center" vertical="center" wrapText="1"/>
    </xf>
    <xf numFmtId="0" fontId="2" fillId="5" borderId="12"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13" fillId="7" borderId="55" xfId="0" applyFont="1" applyFill="1" applyBorder="1" applyAlignment="1" applyProtection="1">
      <alignment horizontal="left" vertical="center" wrapText="1"/>
      <protection locked="0"/>
    </xf>
    <xf numFmtId="0" fontId="11" fillId="7" borderId="34" xfId="0" applyFont="1" applyFill="1" applyBorder="1" applyAlignment="1">
      <alignment horizontal="center" vertical="top" wrapText="1"/>
    </xf>
    <xf numFmtId="0" fontId="11" fillId="7" borderId="33" xfId="0" applyFont="1" applyFill="1" applyBorder="1" applyAlignment="1">
      <alignment horizontal="center" vertical="top" wrapText="1"/>
    </xf>
    <xf numFmtId="0" fontId="11" fillId="7" borderId="36" xfId="0" applyFont="1" applyFill="1" applyBorder="1" applyAlignment="1">
      <alignment horizontal="center" vertical="top" wrapText="1"/>
    </xf>
    <xf numFmtId="0" fontId="11" fillId="7" borderId="35" xfId="0" applyFont="1" applyFill="1" applyBorder="1" applyAlignment="1">
      <alignment horizontal="center" vertical="top" wrapText="1"/>
    </xf>
    <xf numFmtId="14" fontId="11" fillId="7" borderId="36" xfId="0" applyNumberFormat="1" applyFont="1" applyFill="1" applyBorder="1" applyAlignment="1">
      <alignment horizontal="center" vertical="top" wrapText="1"/>
    </xf>
    <xf numFmtId="14" fontId="11" fillId="7" borderId="35" xfId="0" applyNumberFormat="1" applyFont="1" applyFill="1" applyBorder="1" applyAlignment="1">
      <alignment horizontal="center" vertical="top" wrapText="1"/>
    </xf>
    <xf numFmtId="0" fontId="12" fillId="8" borderId="37" xfId="0" applyFont="1" applyFill="1" applyBorder="1" applyAlignment="1">
      <alignment horizontal="center" vertical="center" wrapText="1"/>
    </xf>
    <xf numFmtId="0" fontId="12" fillId="8" borderId="39" xfId="0" applyFont="1" applyFill="1" applyBorder="1" applyAlignment="1">
      <alignment horizontal="center" vertical="center" wrapText="1"/>
    </xf>
    <xf numFmtId="0" fontId="13" fillId="7" borderId="45" xfId="0" applyFont="1" applyFill="1" applyBorder="1" applyAlignment="1" applyProtection="1">
      <alignment horizontal="left" vertical="center" wrapText="1"/>
      <protection locked="0"/>
    </xf>
    <xf numFmtId="0" fontId="13" fillId="7" borderId="51" xfId="0" applyFont="1" applyFill="1" applyBorder="1" applyAlignment="1" applyProtection="1">
      <alignment horizontal="left" vertical="center" wrapText="1"/>
      <protection locked="0"/>
    </xf>
    <xf numFmtId="0" fontId="13" fillId="7" borderId="49" xfId="0" applyFont="1" applyFill="1" applyBorder="1" applyAlignment="1" applyProtection="1">
      <alignment horizontal="left" vertical="center" wrapText="1"/>
      <protection locked="0"/>
    </xf>
    <xf numFmtId="0" fontId="13" fillId="7" borderId="48" xfId="0" applyFont="1" applyFill="1" applyBorder="1" applyAlignment="1" applyProtection="1">
      <alignment horizontal="left" vertical="center" wrapText="1"/>
      <protection locked="0"/>
    </xf>
    <xf numFmtId="0" fontId="13" fillId="7" borderId="56" xfId="0" applyFont="1" applyFill="1" applyBorder="1" applyAlignment="1" applyProtection="1">
      <alignment horizontal="left" vertical="center" wrapText="1"/>
      <protection locked="0"/>
    </xf>
    <xf numFmtId="0" fontId="13" fillId="7" borderId="54" xfId="0" applyFont="1" applyFill="1" applyBorder="1" applyAlignment="1" applyProtection="1">
      <alignment horizontal="left" vertical="center" wrapText="1"/>
      <protection locked="0"/>
    </xf>
    <xf numFmtId="0" fontId="13" fillId="7" borderId="53" xfId="0" applyFont="1" applyFill="1" applyBorder="1" applyAlignment="1" applyProtection="1">
      <alignment horizontal="left" vertical="center" wrapText="1"/>
      <protection locked="0"/>
    </xf>
    <xf numFmtId="0" fontId="13" fillId="7" borderId="52" xfId="0" applyFont="1" applyFill="1" applyBorder="1" applyAlignment="1" applyProtection="1">
      <alignment horizontal="left" vertical="center" wrapText="1"/>
      <protection locked="0"/>
    </xf>
    <xf numFmtId="0" fontId="13" fillId="7" borderId="44" xfId="0" applyFont="1" applyFill="1" applyBorder="1" applyAlignment="1" applyProtection="1">
      <alignment horizontal="left" vertical="center" wrapText="1"/>
      <protection locked="0"/>
    </xf>
    <xf numFmtId="0" fontId="13" fillId="7" borderId="43" xfId="0" applyFont="1" applyFill="1" applyBorder="1" applyAlignment="1" applyProtection="1">
      <alignment horizontal="left" vertical="center" wrapText="1"/>
      <protection locked="0"/>
    </xf>
    <xf numFmtId="0" fontId="13" fillId="7" borderId="50" xfId="0" applyFont="1" applyFill="1" applyBorder="1" applyAlignment="1" applyProtection="1">
      <alignment horizontal="left" vertical="center" wrapText="1"/>
      <protection locked="0"/>
    </xf>
    <xf numFmtId="0" fontId="10" fillId="7" borderId="0" xfId="0" applyFont="1" applyFill="1" applyAlignment="1"/>
    <xf numFmtId="0" fontId="13" fillId="7" borderId="0" xfId="0" applyFont="1" applyFill="1" applyAlignment="1" applyProtection="1">
      <alignment horizontal="left" vertical="center" wrapText="1"/>
      <protection locked="0"/>
    </xf>
    <xf numFmtId="0" fontId="13" fillId="7" borderId="47" xfId="0" applyFont="1" applyFill="1" applyBorder="1" applyAlignment="1" applyProtection="1">
      <alignment horizontal="left" vertical="center" wrapText="1"/>
      <protection locked="0"/>
    </xf>
    <xf numFmtId="0" fontId="13" fillId="7" borderId="42" xfId="0" applyFont="1" applyFill="1" applyBorder="1" applyAlignment="1" applyProtection="1">
      <alignment horizontal="left" vertical="center" wrapText="1"/>
      <protection locked="0"/>
    </xf>
    <xf numFmtId="0" fontId="12" fillId="8" borderId="38" xfId="0" applyFont="1" applyFill="1" applyBorder="1" applyAlignment="1" applyProtection="1">
      <alignment horizontal="center" vertical="center" wrapText="1"/>
      <protection locked="0"/>
    </xf>
    <xf numFmtId="0" fontId="12" fillId="8" borderId="37" xfId="0" applyFont="1" applyFill="1" applyBorder="1" applyAlignment="1" applyProtection="1">
      <alignment horizontal="center" vertical="center" wrapText="1"/>
      <protection locked="0"/>
    </xf>
    <xf numFmtId="0" fontId="13" fillId="7" borderId="63" xfId="0" applyFont="1" applyFill="1" applyBorder="1" applyAlignment="1" applyProtection="1">
      <alignment horizontal="left" vertical="center" wrapText="1"/>
      <protection locked="0"/>
    </xf>
    <xf numFmtId="0" fontId="13" fillId="7" borderId="62" xfId="0" applyFont="1" applyFill="1" applyBorder="1" applyAlignment="1" applyProtection="1">
      <alignment horizontal="left" vertical="center" wrapText="1"/>
      <protection locked="0"/>
    </xf>
    <xf numFmtId="0" fontId="13" fillId="7" borderId="61" xfId="0" applyFont="1" applyFill="1" applyBorder="1" applyAlignment="1" applyProtection="1">
      <alignment horizontal="left" vertical="center" wrapText="1"/>
      <protection locked="0"/>
    </xf>
    <xf numFmtId="0" fontId="13" fillId="7" borderId="60" xfId="0" applyFont="1" applyFill="1" applyBorder="1" applyAlignment="1" applyProtection="1">
      <alignment horizontal="left" vertical="center" wrapText="1"/>
      <protection locked="0"/>
    </xf>
    <xf numFmtId="0" fontId="13" fillId="7" borderId="59" xfId="0" applyFont="1" applyFill="1" applyBorder="1" applyAlignment="1" applyProtection="1">
      <alignment horizontal="left" vertical="center" wrapText="1"/>
      <protection locked="0"/>
    </xf>
    <xf numFmtId="0" fontId="13" fillId="7" borderId="58" xfId="0" applyFont="1" applyFill="1" applyBorder="1" applyAlignment="1" applyProtection="1">
      <alignment horizontal="left" vertical="center" wrapText="1"/>
      <protection locked="0"/>
    </xf>
    <xf numFmtId="0" fontId="13" fillId="7" borderId="57" xfId="0" applyFont="1" applyFill="1" applyBorder="1" applyAlignment="1" applyProtection="1">
      <alignment horizontal="left" vertical="center" wrapText="1"/>
      <protection locked="0"/>
    </xf>
    <xf numFmtId="0" fontId="36" fillId="9" borderId="26" xfId="2" applyFont="1" applyFill="1" applyBorder="1" applyAlignment="1" applyProtection="1">
      <alignment horizontal="center" vertical="center" wrapText="1"/>
    </xf>
    <xf numFmtId="0" fontId="36" fillId="9" borderId="26" xfId="2" applyFont="1" applyFill="1" applyBorder="1" applyAlignment="1">
      <alignment horizontal="center" vertical="center" wrapText="1"/>
    </xf>
    <xf numFmtId="0" fontId="36" fillId="9" borderId="26" xfId="2" applyFont="1" applyFill="1" applyBorder="1" applyAlignment="1">
      <alignment horizontal="center" vertical="center"/>
    </xf>
    <xf numFmtId="0" fontId="12" fillId="8" borderId="38" xfId="0" applyFont="1" applyFill="1" applyBorder="1" applyAlignment="1">
      <alignment horizontal="center" vertical="center" wrapText="1"/>
    </xf>
    <xf numFmtId="0" fontId="10" fillId="7" borderId="40" xfId="0" applyFont="1" applyFill="1" applyBorder="1" applyAlignment="1"/>
    <xf numFmtId="14" fontId="11" fillId="7" borderId="34" xfId="0" applyNumberFormat="1" applyFont="1" applyFill="1" applyBorder="1" applyAlignment="1">
      <alignment horizontal="center" vertical="top" wrapText="1"/>
    </xf>
    <xf numFmtId="14" fontId="11" fillId="7" borderId="33" xfId="0" applyNumberFormat="1" applyFont="1" applyFill="1" applyBorder="1" applyAlignment="1">
      <alignment horizontal="center" vertical="top" wrapText="1"/>
    </xf>
    <xf numFmtId="0" fontId="2" fillId="5" borderId="64" xfId="0" applyFont="1" applyFill="1" applyBorder="1" applyAlignment="1">
      <alignment horizontal="center" vertical="top" wrapText="1"/>
    </xf>
    <xf numFmtId="0" fontId="2" fillId="5" borderId="65" xfId="0" applyFont="1" applyFill="1" applyBorder="1" applyAlignment="1">
      <alignment horizontal="center" vertical="top"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 fillId="5" borderId="8" xfId="0" applyFont="1" applyFill="1" applyBorder="1" applyAlignment="1">
      <alignment horizontal="center" vertical="top" wrapText="1"/>
    </xf>
    <xf numFmtId="0" fontId="2" fillId="5" borderId="25" xfId="0" applyFont="1" applyFill="1" applyBorder="1" applyAlignment="1">
      <alignment horizontal="center" vertical="top" wrapText="1"/>
    </xf>
    <xf numFmtId="0" fontId="50" fillId="5" borderId="26" xfId="0" applyFont="1" applyFill="1" applyBorder="1" applyAlignment="1">
      <alignment horizontal="center" vertical="center" wrapText="1"/>
    </xf>
    <xf numFmtId="0" fontId="40" fillId="5" borderId="26" xfId="0" applyFont="1" applyFill="1" applyBorder="1" applyAlignment="1">
      <alignment horizontal="center" vertical="center" wrapText="1"/>
    </xf>
    <xf numFmtId="0" fontId="65" fillId="5" borderId="26" xfId="0" applyFont="1" applyFill="1" applyBorder="1" applyAlignment="1">
      <alignment horizontal="center" vertical="center" wrapText="1"/>
    </xf>
    <xf numFmtId="0" fontId="65" fillId="5" borderId="26" xfId="0" applyFont="1" applyFill="1" applyBorder="1" applyAlignment="1">
      <alignment horizontal="center" vertical="center"/>
    </xf>
    <xf numFmtId="0" fontId="15" fillId="23" borderId="26" xfId="0" applyFont="1" applyFill="1" applyBorder="1" applyAlignment="1">
      <alignment horizontal="center" vertical="center" wrapText="1"/>
    </xf>
    <xf numFmtId="0" fontId="15" fillId="23" borderId="26" xfId="0" applyFont="1" applyFill="1" applyBorder="1" applyAlignment="1">
      <alignment horizontal="center" vertical="center"/>
    </xf>
    <xf numFmtId="0" fontId="50" fillId="5" borderId="26" xfId="0" applyFont="1" applyFill="1" applyBorder="1" applyAlignment="1" applyProtection="1">
      <alignment horizontal="center" vertical="center" wrapText="1"/>
      <protection locked="0"/>
    </xf>
    <xf numFmtId="0" fontId="15" fillId="5" borderId="26" xfId="0" applyFont="1" applyFill="1" applyBorder="1" applyAlignment="1">
      <alignment horizontal="center" vertical="center" wrapText="1"/>
    </xf>
    <xf numFmtId="0" fontId="66" fillId="5" borderId="26" xfId="0" applyFont="1" applyFill="1" applyBorder="1" applyAlignment="1">
      <alignment horizontal="center" vertical="center" wrapText="1"/>
    </xf>
    <xf numFmtId="0" fontId="15" fillId="5" borderId="26" xfId="0" applyFont="1" applyFill="1" applyBorder="1" applyAlignment="1">
      <alignment horizontal="center" vertical="center"/>
    </xf>
    <xf numFmtId="166" fontId="15" fillId="5" borderId="26" xfId="5" applyNumberFormat="1" applyFont="1" applyFill="1" applyBorder="1" applyAlignment="1">
      <alignment horizontal="center" vertical="center" wrapText="1"/>
    </xf>
    <xf numFmtId="9" fontId="15" fillId="5" borderId="26" xfId="1" applyFont="1" applyFill="1" applyBorder="1" applyAlignment="1">
      <alignment horizontal="center" vertical="center" wrapText="1"/>
    </xf>
    <xf numFmtId="165" fontId="15" fillId="5" borderId="26" xfId="5" applyNumberFormat="1" applyFont="1" applyFill="1" applyBorder="1" applyAlignment="1">
      <alignment horizontal="center" vertical="center" wrapText="1"/>
    </xf>
    <xf numFmtId="0" fontId="66" fillId="5" borderId="28" xfId="0" applyFont="1" applyFill="1" applyBorder="1" applyAlignment="1">
      <alignment horizontal="center" vertical="center" wrapText="1"/>
    </xf>
    <xf numFmtId="0" fontId="66" fillId="5" borderId="86" xfId="0" applyFont="1" applyFill="1" applyBorder="1" applyAlignment="1">
      <alignment horizontal="center" vertical="center" wrapText="1"/>
    </xf>
    <xf numFmtId="0" fontId="66" fillId="5" borderId="79" xfId="0" applyFont="1" applyFill="1" applyBorder="1" applyAlignment="1">
      <alignment horizontal="center" vertical="center" wrapText="1"/>
    </xf>
    <xf numFmtId="0" fontId="15" fillId="5" borderId="85" xfId="0" applyFont="1" applyFill="1" applyBorder="1" applyAlignment="1">
      <alignment horizontal="center" vertical="center" wrapText="1"/>
    </xf>
    <xf numFmtId="0" fontId="15" fillId="5" borderId="87" xfId="0" applyFont="1" applyFill="1" applyBorder="1" applyAlignment="1">
      <alignment horizontal="center" vertical="center" wrapText="1"/>
    </xf>
    <xf numFmtId="0" fontId="15" fillId="5" borderId="88"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80" xfId="0" applyFont="1" applyFill="1" applyBorder="1" applyAlignment="1">
      <alignment horizontal="center" vertical="center" wrapText="1"/>
    </xf>
    <xf numFmtId="0" fontId="15" fillId="5" borderId="84" xfId="0" applyFont="1" applyFill="1" applyBorder="1" applyAlignment="1">
      <alignment horizontal="center" vertical="center" wrapText="1"/>
    </xf>
    <xf numFmtId="0" fontId="66" fillId="5" borderId="29" xfId="0" applyFont="1" applyFill="1" applyBorder="1" applyAlignment="1">
      <alignment horizontal="center" vertical="center" wrapText="1"/>
    </xf>
    <xf numFmtId="0" fontId="15" fillId="5" borderId="29" xfId="0" applyFont="1" applyFill="1" applyBorder="1" applyAlignment="1">
      <alignment horizontal="center" vertical="center" wrapText="1"/>
    </xf>
    <xf numFmtId="165" fontId="15" fillId="5" borderId="29" xfId="5" applyNumberFormat="1" applyFont="1" applyFill="1" applyBorder="1" applyAlignment="1">
      <alignment horizontal="center" vertical="center" wrapText="1"/>
    </xf>
    <xf numFmtId="166" fontId="15" fillId="5" borderId="29" xfId="5" applyNumberFormat="1" applyFont="1" applyFill="1" applyBorder="1" applyAlignment="1">
      <alignment horizontal="center" vertical="center" wrapText="1"/>
    </xf>
    <xf numFmtId="9" fontId="15" fillId="5" borderId="29" xfId="1" applyFont="1" applyFill="1" applyBorder="1" applyAlignment="1">
      <alignment horizontal="center" vertical="center" wrapText="1"/>
    </xf>
    <xf numFmtId="0" fontId="56" fillId="23" borderId="0" xfId="0" applyFont="1" applyFill="1" applyAlignment="1">
      <alignment horizontal="center" vertical="center" wrapText="1"/>
    </xf>
    <xf numFmtId="0" fontId="66" fillId="5" borderId="85" xfId="0" applyFont="1" applyFill="1" applyBorder="1" applyAlignment="1">
      <alignment horizontal="center" vertical="center" wrapText="1"/>
    </xf>
    <xf numFmtId="0" fontId="66" fillId="5" borderId="17" xfId="0" applyFont="1" applyFill="1" applyBorder="1" applyAlignment="1">
      <alignment horizontal="center" vertical="center" wrapText="1"/>
    </xf>
    <xf numFmtId="0" fontId="42" fillId="24" borderId="29" xfId="0" applyFont="1" applyFill="1" applyBorder="1" applyAlignment="1">
      <alignment horizontal="center" vertical="center" wrapText="1"/>
    </xf>
    <xf numFmtId="0" fontId="0" fillId="0" borderId="21" xfId="0" applyBorder="1" applyAlignment="1">
      <alignment horizontal="center" vertical="center" wrapText="1"/>
    </xf>
    <xf numFmtId="0" fontId="42" fillId="24" borderId="0" xfId="0" applyFont="1" applyFill="1" applyAlignment="1">
      <alignment horizontal="center" vertical="center" wrapText="1"/>
    </xf>
    <xf numFmtId="0" fontId="0" fillId="0" borderId="0" xfId="0" applyAlignment="1">
      <alignment horizontal="center" vertical="center" wrapText="1"/>
    </xf>
    <xf numFmtId="0" fontId="42" fillId="24" borderId="22" xfId="0" applyFont="1" applyFill="1" applyBorder="1" applyAlignment="1">
      <alignment horizontal="center" vertical="center" wrapText="1"/>
    </xf>
    <xf numFmtId="0" fontId="42" fillId="24" borderId="80"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80" xfId="0" applyFont="1" applyFill="1" applyBorder="1" applyAlignment="1">
      <alignment horizontal="center" vertical="center" wrapText="1"/>
    </xf>
    <xf numFmtId="0" fontId="12" fillId="5" borderId="84" xfId="0" applyFont="1" applyFill="1" applyBorder="1" applyAlignment="1">
      <alignment horizontal="center" vertical="center" wrapText="1"/>
    </xf>
  </cellXfs>
  <cellStyles count="7">
    <cellStyle name="Hipervínculo" xfId="6" builtinId="8"/>
    <cellStyle name="Hyperlink" xfId="4" xr:uid="{39430A89-6A44-4C57-93A7-31054B559683}"/>
    <cellStyle name="Millares [0]" xfId="5" builtinId="6"/>
    <cellStyle name="Millares [0] 2" xfId="3" xr:uid="{00000000-0005-0000-0000-000000000000}"/>
    <cellStyle name="Normal" xfId="0" builtinId="0"/>
    <cellStyle name="Normal 2 2" xfId="2" xr:uid="{00000000-0005-0000-0000-000002000000}"/>
    <cellStyle name="Porcentaje" xfId="1" builtinId="5"/>
  </cellStyles>
  <dxfs count="2070">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20\II%20Cuatrimestre\PAAC2020_DESCARGADO_19_08_2020\1.1_anexo_matriz_de_riesgos_de_corrupcion_vf1_2020_2_0_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19\I%20Cuatrimestre\...Seguimiento_PAAC_primer_cuatrimestre_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aneth.Burgos/Documents/Yanet%20Burgos%20Duitama/PLAN%20ANTICORRUPCI&#211;N%20PAAC/3er%20CUATRIMESTRE%20DE%202019/Seguimiento_paac_tercer_cuatrimestre_2019-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yaneth.burgos/AppData/Local/Microsoft/Windows/Temporary%20Internet%20Files/Content.Outlook/ZG77QU5W/Seguimiento_paac_tercer_cuatrimestre_2019_Comp_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yaneth.burgos/AppData/Local/Microsoft/Windows/Temporary%20Internet%20Files/Content.Outlook/ZG77QU5W/Seguimiento_paac_tercer_cuatrimestre_2019%20(0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erfil\Documents\PAAC_ICUATRIMESTRE_2020\1.1_anexo_matriz_de_riesgos_de_corrupcion_vf1_2020%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tza.Beltran/AppData/Local/Microsoft/Windows/INetCache/Content.Outlook/O68G4JAQ/Seguimiento_PAAC_primer_cuatrimestre_2019_0905201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Yaneth.Burgos\Documents\Yanet%20Burgos%20Duitama\PLAN%20ANTICORRUPCI&#211;N%20PAAC\PAAC%202020\1er%20Cuatrimestre\Sgto_PAAC_30_abril_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gto_PAAC_30_abril_2020%20-%20Componente%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s>
    <sheetDataSet>
      <sheetData sheetId="0">
        <row r="33">
          <cell r="O33" t="str">
            <v>Aprobación de solicitudes de adopción sin el cumplimiento de requisitos
ADOPCIONES</v>
          </cell>
        </row>
      </sheetData>
      <sheetData sheetId="1" refreshError="1"/>
      <sheetData sheetId="2" refreshError="1"/>
      <sheetData sheetId="3" refreshError="1"/>
      <sheetData sheetId="4" refreshError="1"/>
      <sheetData sheetId="5"/>
      <sheetData sheetId="6" refreshError="1"/>
      <sheetData sheetId="7" refreshError="1"/>
      <sheetData sheetId="8">
        <row r="38">
          <cell r="AS38" t="str">
            <v>El control se ejecuta de manera consistente por parte del responsable.</v>
          </cell>
        </row>
        <row r="39">
          <cell r="AS39" t="str">
            <v>El control se ejecuta algunas veces por parte del responsable.</v>
          </cell>
        </row>
        <row r="40">
          <cell r="AS40" t="str">
            <v>El control no se ejecuta por parte del responsable.</v>
          </cell>
        </row>
      </sheetData>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 2"/>
      <sheetName val="Comp4"/>
      <sheetName val="Comp5"/>
      <sheetName val="Comp6"/>
      <sheetName val="PAAC versión imprimible"/>
      <sheetName val="Seg Plan de Participacion Ciuda"/>
      <sheetName val="Mapas Calor 2018 - Calidad"/>
      <sheetName val="Mapas Calor 2018 - Corrupción"/>
      <sheetName val="Hoja1"/>
      <sheetName val="Comp1"/>
      <sheetName val="Comp3"/>
      <sheetName val="Matriz de Riesgos Proceso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Cumplida (DT)</v>
          </cell>
        </row>
        <row r="2">
          <cell r="A2" t="str">
            <v>Cumplida (FT)</v>
          </cell>
        </row>
        <row r="3">
          <cell r="A3" t="str">
            <v>Vencida</v>
          </cell>
        </row>
        <row r="4">
          <cell r="A4" t="str">
            <v>En Avance</v>
          </cell>
        </row>
        <row r="5">
          <cell r="A5" t="str">
            <v>Sin Avance</v>
          </cell>
        </row>
        <row r="6">
          <cell r="A6" t="str">
            <v>N/A</v>
          </cell>
        </row>
        <row r="9">
          <cell r="A9" t="str">
            <v>Cumplida (DT)</v>
          </cell>
        </row>
        <row r="10">
          <cell r="A10" t="str">
            <v>Cumplida (FT)</v>
          </cell>
        </row>
        <row r="11">
          <cell r="A11" t="str">
            <v>No Cumplida</v>
          </cell>
        </row>
      </sheetData>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5"/>
      <sheetName val="PAAC versión imprimible"/>
      <sheetName val="Matriz de Riesgos Procesos 2019"/>
      <sheetName val="Mapas Calor 2018 - Calidad"/>
      <sheetName val="Mapas Calor 2018 - Corrupció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6"/>
      <sheetName val="PAAC versión imprimible"/>
      <sheetName val="Matriz de Riesgos Procesos 2019"/>
      <sheetName val="Seg Plan de Participacion Ciuda"/>
      <sheetName val="Mapas Calor 2018 - Calidad"/>
      <sheetName val="Mapas Calor 2018 - Corrupción"/>
      <sheetName val="Hoja1"/>
      <sheetName val="Comp1 "/>
      <sheetName val="Comp3 "/>
      <sheetName val="Comp4 "/>
      <sheetName val="Comp5 "/>
      <sheetName val="Matriz de riesgo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row r="14">
          <cell r="K14">
            <v>43808</v>
          </cell>
        </row>
      </sheetData>
      <sheetData sheetId="1"/>
      <sheetData sheetId="2"/>
      <sheetData sheetId="3"/>
      <sheetData sheetId="4"/>
      <sheetData sheetId="5"/>
      <sheetData sheetId="6"/>
      <sheetData sheetId="7"/>
      <sheetData sheetId="8">
        <row r="2">
          <cell r="A2" t="str">
            <v>Adquisición de Bienes y Servicios</v>
          </cell>
          <cell r="BL2" t="str">
            <v>Eje de Calidad</v>
          </cell>
          <cell r="BN2" t="str">
            <v>BAJO-TRIVIAL 1</v>
          </cell>
        </row>
        <row r="3">
          <cell r="A3" t="str">
            <v>Comunicación Estratégica</v>
          </cell>
          <cell r="BL3" t="str">
            <v>Eje Ambiental</v>
          </cell>
          <cell r="BN3" t="str">
            <v>BAJO-TRIVIAL 2</v>
          </cell>
        </row>
        <row r="4">
          <cell r="A4" t="str">
            <v>Coordinación y Articulación del SNBF y Agentes</v>
          </cell>
          <cell r="BL4" t="str">
            <v>Eje de Calidad (Corrupción)</v>
          </cell>
          <cell r="BN4" t="str">
            <v>BAJO-TRIVIAL 3</v>
          </cell>
        </row>
        <row r="5">
          <cell r="A5" t="str">
            <v>Direccionamiento Estratégico</v>
          </cell>
          <cell r="BD5" t="str">
            <v>ALTA-IMPORTANTE 5</v>
          </cell>
          <cell r="BE5" t="str">
            <v>ALTA-IMPORTANTE 10</v>
          </cell>
          <cell r="BF5" t="str">
            <v>EXTREMA-INACEPTABLE 15</v>
          </cell>
          <cell r="BG5" t="str">
            <v>EXTREMA-INACEPTABLE 20</v>
          </cell>
          <cell r="BH5" t="str">
            <v>EXTREMA-INACEPTABLE 25</v>
          </cell>
          <cell r="BN5" t="str">
            <v>BAJO-ACEPTABLE 2</v>
          </cell>
        </row>
        <row r="6">
          <cell r="A6" t="str">
            <v>Evaluación Independiente</v>
          </cell>
          <cell r="BD6" t="str">
            <v>MODERADO 4</v>
          </cell>
          <cell r="BE6" t="str">
            <v>ALTA-IMPORTANTE 8</v>
          </cell>
          <cell r="BF6" t="str">
            <v>ALTA-IMPORTANTE 12</v>
          </cell>
          <cell r="BG6" t="str">
            <v>EXTREMA-INACEPTABLE 16</v>
          </cell>
          <cell r="BH6" t="str">
            <v>EXTREMA-INACEPTABLE 20</v>
          </cell>
          <cell r="BN6" t="str">
            <v>BAJO-ACEPTABLE 4</v>
          </cell>
        </row>
        <row r="7">
          <cell r="A7" t="str">
            <v>Gestión de Tecnología e Información</v>
          </cell>
          <cell r="BD7" t="str">
            <v>BAJO-TRIVIAL 3</v>
          </cell>
          <cell r="BE7" t="str">
            <v>MODERADO 6</v>
          </cell>
          <cell r="BF7" t="str">
            <v>ALTA-IMPORTANTE 9</v>
          </cell>
          <cell r="BG7" t="str">
            <v>EXTREMA-INACEPTABLE 12</v>
          </cell>
          <cell r="BH7" t="str">
            <v>EXTREMA-INACEPTABLE 15</v>
          </cell>
          <cell r="BN7" t="str">
            <v>MODERADO 3</v>
          </cell>
        </row>
        <row r="8">
          <cell r="A8" t="str">
            <v>Gestión del Talento Humano</v>
          </cell>
          <cell r="AU8" t="str">
            <v>CASI SEGURO</v>
          </cell>
          <cell r="AV8">
            <v>1</v>
          </cell>
          <cell r="AW8" t="str">
            <v xml:space="preserve">MODERADO </v>
          </cell>
          <cell r="AX8">
            <v>1</v>
          </cell>
          <cell r="BD8" t="str">
            <v>BAJO-TRIVIAL 2</v>
          </cell>
          <cell r="BE8" t="str">
            <v>BAJO-ACEPTABLE 4</v>
          </cell>
          <cell r="BF8" t="str">
            <v>MODERADO 6</v>
          </cell>
          <cell r="BG8" t="str">
            <v>ALTA-IMPORTANTE 8</v>
          </cell>
          <cell r="BH8" t="str">
            <v>EXTREMA-INACEPTABLE 10</v>
          </cell>
          <cell r="BN8" t="str">
            <v>MODERADO 6</v>
          </cell>
        </row>
        <row r="9">
          <cell r="A9" t="str">
            <v>Gestión Financiera</v>
          </cell>
          <cell r="AU9" t="str">
            <v xml:space="preserve">PROBABLE </v>
          </cell>
          <cell r="AV9">
            <v>2</v>
          </cell>
          <cell r="AW9" t="str">
            <v>MAYOR</v>
          </cell>
          <cell r="AX9">
            <v>2</v>
          </cell>
          <cell r="BD9" t="str">
            <v>BAJO-TRIVIAL 1</v>
          </cell>
          <cell r="BE9" t="str">
            <v>BAJO-ACEPTABLE 2</v>
          </cell>
          <cell r="BF9" t="str">
            <v>MODERADO 3</v>
          </cell>
          <cell r="BG9" t="str">
            <v>ALTA-IMPORTANTE 4</v>
          </cell>
          <cell r="BH9" t="str">
            <v>ALTA-IMPORTANTE 5</v>
          </cell>
          <cell r="BN9" t="str">
            <v>MODERADO 6</v>
          </cell>
        </row>
        <row r="10">
          <cell r="A10" t="str">
            <v>Gestión Jurídica</v>
          </cell>
          <cell r="AU10" t="str">
            <v>POSIBLE</v>
          </cell>
          <cell r="AV10">
            <v>3</v>
          </cell>
          <cell r="AW10" t="str">
            <v>CATASTROFICO</v>
          </cell>
          <cell r="AX10">
            <v>3</v>
          </cell>
          <cell r="BN10" t="str">
            <v>ALTA-IMPORTANTE 4</v>
          </cell>
        </row>
        <row r="11">
          <cell r="A11" t="str">
            <v>Inspección, Vigilancia y Control</v>
          </cell>
          <cell r="AU11" t="str">
            <v>IMPROBABLE</v>
          </cell>
          <cell r="AV11">
            <v>4</v>
          </cell>
          <cell r="BN11" t="str">
            <v>ALTA-IMPORTANTE 5</v>
          </cell>
        </row>
        <row r="12">
          <cell r="A12" t="str">
            <v>Mejora e Innovación</v>
          </cell>
          <cell r="AU12" t="str">
            <v>RARA VEZ</v>
          </cell>
          <cell r="AV12">
            <v>5</v>
          </cell>
          <cell r="BN12" t="str">
            <v>ALTA-IMPORTANTE 8</v>
          </cell>
        </row>
        <row r="13">
          <cell r="A13" t="str">
            <v>Monitoreo y Seguimiento a la Gestión</v>
          </cell>
          <cell r="BN13" t="str">
            <v>ALTA-IMPORTANTE 9</v>
          </cell>
        </row>
        <row r="14">
          <cell r="A14" t="str">
            <v>Promoción y Prevención</v>
          </cell>
          <cell r="BN14" t="str">
            <v>ALTA-IMPORTANTE 10</v>
          </cell>
        </row>
        <row r="15">
          <cell r="A15" t="str">
            <v>Protección</v>
          </cell>
          <cell r="BN15" t="str">
            <v>ALTA-IMPORTANTE 12</v>
          </cell>
        </row>
        <row r="16">
          <cell r="A16" t="str">
            <v>Relación con el Ciudadano</v>
          </cell>
          <cell r="BN16" t="str">
            <v>EXTREMA-INACEPTABLE 5</v>
          </cell>
        </row>
        <row r="17">
          <cell r="A17" t="str">
            <v>Servicios Administrativos</v>
          </cell>
          <cell r="BN17" t="str">
            <v>EXTREMA-INACEPTABLE 12</v>
          </cell>
        </row>
        <row r="18">
          <cell r="BD18" t="str">
            <v>MODERADA 25</v>
          </cell>
          <cell r="BE18" t="str">
            <v>ALTA 50</v>
          </cell>
          <cell r="BF18" t="str">
            <v>EXTREMA 100</v>
          </cell>
          <cell r="BN18" t="str">
            <v>EXTREMA-INACEPTABLE 15</v>
          </cell>
        </row>
        <row r="19">
          <cell r="BD19" t="str">
            <v>MODERADA 20</v>
          </cell>
          <cell r="BE19" t="str">
            <v>ALTA 40</v>
          </cell>
          <cell r="BF19" t="str">
            <v>EXTREMA 80</v>
          </cell>
          <cell r="BN19" t="str">
            <v>EXTREMA-INACEPTABLE 16</v>
          </cell>
        </row>
        <row r="20">
          <cell r="BD20" t="str">
            <v>MODERADA 15</v>
          </cell>
          <cell r="BE20" t="str">
            <v>ALTA 30</v>
          </cell>
          <cell r="BF20" t="str">
            <v>EXTREMA 60</v>
          </cell>
          <cell r="BN20" t="str">
            <v>EXTREMA-INACEPTABLE 20</v>
          </cell>
        </row>
        <row r="21">
          <cell r="AS21" t="str">
            <v>Adecuado</v>
          </cell>
          <cell r="BD21" t="str">
            <v>BAJA 10</v>
          </cell>
          <cell r="BE21" t="str">
            <v>MODERADA 20</v>
          </cell>
          <cell r="BF21" t="str">
            <v>ALTA 40</v>
          </cell>
          <cell r="BN21" t="str">
            <v>EXTREMA-INACEPTABLE 25</v>
          </cell>
        </row>
        <row r="22">
          <cell r="AS22" t="str">
            <v>Inadecuado</v>
          </cell>
          <cell r="BD22" t="str">
            <v>BAJA 5</v>
          </cell>
          <cell r="BE22" t="str">
            <v>BAJA 10</v>
          </cell>
          <cell r="BF22" t="str">
            <v>MODERADA 20</v>
          </cell>
        </row>
        <row r="31">
          <cell r="AV31" t="str">
            <v>Cuando se requiera</v>
          </cell>
        </row>
        <row r="32">
          <cell r="AV32" t="str">
            <v>Diaria</v>
          </cell>
        </row>
        <row r="33">
          <cell r="AV33" t="str">
            <v>Semanal</v>
          </cell>
        </row>
        <row r="34">
          <cell r="AV34" t="str">
            <v>Mensual</v>
          </cell>
        </row>
        <row r="35">
          <cell r="AV35" t="str">
            <v>Bimensual</v>
          </cell>
        </row>
        <row r="36">
          <cell r="AV36" t="str">
            <v>Bimestral</v>
          </cell>
        </row>
        <row r="37">
          <cell r="AV37" t="str">
            <v>Trimestral</v>
          </cell>
        </row>
        <row r="38">
          <cell r="AS38" t="str">
            <v>El control se ejecuta de manera consistente por parte del responsable.</v>
          </cell>
          <cell r="AV38" t="str">
            <v>Cuatrimestral</v>
          </cell>
        </row>
        <row r="39">
          <cell r="AS39" t="str">
            <v>El control se ejecuta algunas veces por parte del responsable.</v>
          </cell>
          <cell r="AV39" t="str">
            <v>Semestral</v>
          </cell>
        </row>
        <row r="40">
          <cell r="AS40" t="str">
            <v>El control no se ejecuta por parte del responsable.</v>
          </cell>
          <cell r="AV40" t="str">
            <v>No Establecida</v>
          </cell>
        </row>
        <row r="76">
          <cell r="AR76" t="str">
            <v>Directamente</v>
          </cell>
        </row>
        <row r="77">
          <cell r="AR77" t="str">
            <v>No Disminuye</v>
          </cell>
        </row>
      </sheetData>
      <sheetData sheetId="9"/>
      <sheetData sheetId="10"/>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mp_1"/>
      <sheetName val="Comp_2"/>
      <sheetName val="Comp_3"/>
      <sheetName val="Comp_4"/>
      <sheetName val="Comp_5"/>
      <sheetName val="Comp_6(Plan_Partic_Ciud)"/>
      <sheetName val="1.1. Matriz_Riesgos_Corrup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hyperlink" Target="../../../../../../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TargetMode="External"/><Relationship Id="rId18" Type="http://schemas.openxmlformats.org/officeDocument/2006/relationships/hyperlink" Target="../../../../../../../:f:/r/sites/MICROSITIOPLANANTICORRUPCINYDEATENCINALCIUDADANO2021/Documentos%20compartidos/COMPONENTE%206-%20PLAN%20DE%20PARTICIPACI%C3%93N%20CIUDADANA/1%20Direcci%C3%B3n%20de%20primera%20infancia/06%20julio?csf=1&amp;web=1&amp;e=J3DMlN" TargetMode="External"/><Relationship Id="rId26" Type="http://schemas.openxmlformats.org/officeDocument/2006/relationships/hyperlink" Target="../Users/Angela.Parra/AppData/Local/Microsoft/AppData/Local/Microsoft/Windows/AppData/Local/Microsoft/Windows/INetCache/Content.Outlook/Forms/AllItems.aspx?viewid=848cd329%2D4628%2D438a%2Db7b1%2D175890936859&amp;amp;id=%2Fsites%2FMICROSITIOPLANANTICORRUPCINYDEATENCINALCIUDADANO2021%2FDocumentos%20compartidos%2FCOMPONENTE%206%2D%20PLAN%20DE%20PARTICIPACI%C3%93N%20CIUDADANA%2F6%2C%207%20Direcci%C3%B3n%20de%20Servicios%20y%20Atenci%C3%B3n%2F06%20julio%2FActividad%206" TargetMode="External"/><Relationship Id="rId3" Type="http://schemas.openxmlformats.org/officeDocument/2006/relationships/hyperlink" Target="../Users/Angela.Parra/AppData/Local/Microsoft/AppData/Local/Microsoft/Windows/INetCache/AppData/Local/Microsoft/Angela.Parra/AppData/Local/Microsoft/Windows/AppData/Local/Microsoft/:f:/r/sites/MICROSITIOPLANANTICORRUPCINYDEATENCINALCIUDADANO2021/Documentos%20compartidos/COMPONENTE%206-%20PLAN%20DE%20PARTICIPACI%C3%93N%20CIUDADANA/1%20Direcci%C3%B3n%20de%20primera%20infancia/02%20marzo?csf=1&amp;web=1&amp;e=OF5xB6" TargetMode="External"/><Relationship Id="rId21" Type="http://schemas.openxmlformats.org/officeDocument/2006/relationships/hyperlink" Target="../../../../../../MICROSITIOPLANANTICORRUPCINYDEATENCINALCIUDADANO2021/Documentos%20compartidos/Forms/AllItems.aspx?viewid=848cd329%2D4628%2D438a%2Db7b1%2D175890936859&amp;amp;id=%2Fsites%2FMICROSITIOPLANANTICORRUPCINYDEATENCINALCIUDADANO2021%2FDocumentos%20compartidos%2FCOMPONENTE%206%2D%20PLAN%20DE%20PARTICIPACI%C3%93N%20CIUDADANA%2F6%2C%207%20Direcci%C3%B3n%20de%20Servicios%20y%20Atenci%C3%B3n%2F06%20julio%2FActividad%206" TargetMode="External"/><Relationship Id="rId34" Type="http://schemas.openxmlformats.org/officeDocument/2006/relationships/printerSettings" Target="../printerSettings/printerSettings8.bin"/><Relationship Id="rId7" Type="http://schemas.openxmlformats.org/officeDocument/2006/relationships/hyperlink" Target="../../../../../../MICROSITIOPLANANTICORRUPCINYDEATENCINALCIUDADANO2021/Documentos%20compartidos/Forms/AllItems.aspx?CT=1620299475058&amp;OR=OWA%2DNT&amp;CID=0f2fab75%2Dbfcc%2Dc5fa%2D8d26%2Da06794b4f601&amp;viewid=848cd329%2D4628%2D438a%2Db7b1%2D175890936859&amp;id=%2Fsites%2FMICROSITIOPLANANTICORRUPCINYDEATENCINALCIUDADANO2021%2FDocumentos%20compartidos%2FCOMPONENTE%206%2D%20PLAN%20DE%20PARTICIPACI%C3%93N%20CIUDADANA%2F19%2C%2020%2C%2021%20Direcci%C3%B3n%20de%20Adolescencia%20y%20Juventud%2F03%20abril" TargetMode="External"/><Relationship Id="rId12" Type="http://schemas.openxmlformats.org/officeDocument/2006/relationships/hyperlink" Target="../Users/Angela.Parra/AppData/Local/Microsoft/AppData/Local/Microsoft/Windows/INetCache/AppData/Local/Microsoft/Windows/AppData/Local/Microsoft/Windows/INetCache/Content.Outlook/Forms/AllItems.aspx?csf=1&amp;web=1&amp;e=XBlfc6&amp;cid=ab596243%2D45b9%2D4d10%2Db8c8%2Dea3c5e9a64be&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4%20mayo" TargetMode="External"/><Relationship Id="rId17" Type="http://schemas.openxmlformats.org/officeDocument/2006/relationships/hyperlink" Target="../../../../../../MICROSITIOPLANANTICORRUPCINYDEATENCINALCIUDADANO2021/Documentos%20compartidos/Forms/AllItems.aspx?viewid=848cd329%2D4628%2D438a%2Db7b1%2D175890936859&amp;amp;id=%2Fsites%2FMICROSITIOPLANANTICORRUPCINYDEATENCINALCIUDADANO2021%2FDocumentos%20compartidos%2FCOMPONENTE%206%2D%20PLAN%20DE%20PARTICIPACI%C3%93N%20CIUDADANA%2F6%2C%207%20Direcci%C3%B3n%20de%20Servicios%20y%20Atenci%C3%B3n%2F05%20junio" TargetMode="External"/><Relationship Id="rId25" Type="http://schemas.openxmlformats.org/officeDocument/2006/relationships/hyperlink" Target="../Users/Angela.Parra/AppData/Local/Microsoft/AppData/Local/Microsoft/Windows/AppData/Local/Microsoft/Windows/INetCache/Content.Outlook/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TargetMode="External"/><Relationship Id="rId33" Type="http://schemas.openxmlformats.org/officeDocument/2006/relationships/hyperlink" Target="../../../../../../:v:/g/personal/alexandra_mancera_icbf_gov_co/ESvInwvfxoNNiEVkTC7hLcsBFJs57RIEvym1mRTKJUmubQ?email=Alexandra.Mancera%40icbf.gov.co" TargetMode="External"/><Relationship Id="rId2" Type="http://schemas.openxmlformats.org/officeDocument/2006/relationships/hyperlink" Target="../../../../../../../:f:/r/sites/MICROSITIOPLANANTICORRUPCINYDEATENCINALCIUDADANO2021/Documentos%20compartidos/COMPONENTE%206-%20PLAN%20DE%20PARTICIPACI%C3%93N%20CIUDADANA/1%20Direcci%C3%B3n%20de%20primera%20infancia/02%20marzo?csf=1&amp;web=1&amp;e=OF5xB6" TargetMode="External"/><Relationship Id="rId16" Type="http://schemas.openxmlformats.org/officeDocument/2006/relationships/hyperlink" Target="../../../../../../../:f:/r/sites/MICROSITIOPLANANTICORRUPCINYDEATENCINALCIUDADANO2021/Documentos%20compartidos/COMPONENTE%206-%20PLAN%20DE%20PARTICIPACI%C3%93N%20CIUDADANA/1%20Direcci%C3%B3n%20de%20primera%20infancia/05%20junio?csf=1&amp;web=1&amp;e=6eEsXf" TargetMode="External"/><Relationship Id="rId20" Type="http://schemas.openxmlformats.org/officeDocument/2006/relationships/hyperlink" Target="../../../../../../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TargetMode="External"/><Relationship Id="rId29" Type="http://schemas.openxmlformats.org/officeDocument/2006/relationships/hyperlink" Target="../Users/Angela.Parra/AppData/Local/Microsoft/AppData/Local/Microsoft/Windows/AppData/Local/Microsoft/Windows/INetCache/Content.Outlook/Forms/AllItems.aspx?viewid=848cd329%2D4628%2D438a%2Db7b1%2D175890936859&amp;id=%2Fsites%2FMICROSITIOPLANANTICORRUPCINYDEATENCINALCIUDADANO2021%2FDocumentos%20compartidos%2FCOMPONENTE%206%2D%20PLAN%20DE%20PARTICIPACI%C3%93N%20CIUDADANA%2F6%2C%207%20Direcci%C3%B3n%20de%20Servicios%20y%20Atenci%C3%B3n%2F07%20agosto%2FActividad%206" TargetMode="External"/><Relationship Id="rId1" Type="http://schemas.openxmlformats.org/officeDocument/2006/relationships/hyperlink" Target="../../../../../../../:f:/s/MICROSITIOPLANANTICORRUPCINYDEATENCINALCIUDADANO2021/Eic2Nb20y9JCrFtIfzP-ppgBgWRYlnY3OjTNRr5zkEPXFA?e=Q7p5Q8" TargetMode="External"/><Relationship Id="rId6" Type="http://schemas.openxmlformats.org/officeDocument/2006/relationships/hyperlink" Target="../../../../../../../:w:/r/sites/MICROSITIOPLANANTICORRUPCINYDEATENCINALCIUDADANO2021/Documentos%20compartidos/COMPONENTE%206-%20PLAN%20DE%20PARTICIPACI%C3%93N%20CIUDADANA/19,%2020,%2021%20Direcci%C3%B3n%20de%20Adolescencia%20y%20Juventud/03%20abril/Gu%C3%ADa%20de%20control%20social%20para%20oferta%20DAJ.docx?d=w1f3a13a146fc438c952524e000db88d5&amp;csf=1&amp;web=1&amp;e=hUv7B2" TargetMode="External"/><Relationship Id="rId11" Type="http://schemas.openxmlformats.org/officeDocument/2006/relationships/hyperlink" Target="../Users/Angela.Parra/AppData/Local/Microsoft/AppData/Local/Microsoft/Windows/INetCache/AppData/Local/Microsoft/Windows/AppData/Local/Microsoft/Windows/INetCache/Content.Outlook/Forms/AllItems.aspx?csf=1&amp;web=1&amp;e=XBlfc6&amp;cid=ab596243%2D45b9%2D4d10%2Db8c8%2Dea3c5e9a64be&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4%20mayo" TargetMode="External"/><Relationship Id="rId24" Type="http://schemas.openxmlformats.org/officeDocument/2006/relationships/hyperlink" Target="../Users/Angela.Parra/AppData/Local/Microsoft/AppData/Local/Microsoft/Windows/AppData/Local/Microsoft/Windows/INetCache/Content.Outlook/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TargetMode="External"/><Relationship Id="rId32" Type="http://schemas.openxmlformats.org/officeDocument/2006/relationships/hyperlink" Target="../../../../../../../:f:/r/sites/MICROSITIOPLANANTICORRUPCINYDEATENCINALCIUDADANO2021/Documentos%20compartidos/COMPONENTE%206-%20PLAN%20DE%20PARTICIPACI%C3%93N%20CIUDADANA/1%20Direcci%C3%B3n%20de%20primera%20infancia/07%20agosto?csf=1&amp;web=1&amp;e=LeitsM" TargetMode="External"/><Relationship Id="rId5" Type="http://schemas.openxmlformats.org/officeDocument/2006/relationships/hyperlink" Target="../../../../../../MICROSITIOPLANANTICORRUPCINYDEATENCINALCIUDADANO2021/Documentos%20compartidos/Forms/AllItems.aspx?CT=1620249667077&amp;OR=OWA%2DNT&amp;CID=b55dd0c9%2D6a09%2D45f5%2D4b2e%2D78445dffb8e3&amp;viewid=848cd329%2D4628%2D438a%2Db7b1%2D175890936859&amp;id=%2Fsites%2FMICROSITIOPLANANTICORRUPCINYDEATENCINALCIUDADANO2021%2FDocumentos%20compartidos%2FCOMPONENTE%206%2D%20PLAN%20DE%20PARTICIPACI%C3%93N%20CIUDADANA%2F8%2C%209%20Direcci%C3%B3n%20de%20Infancia%2F04%20mayo" TargetMode="External"/><Relationship Id="rId15" Type="http://schemas.openxmlformats.org/officeDocument/2006/relationships/hyperlink" Target="../../../../../../../:f:/r/sites/MICROSITIOPLANANTICORRUPCINYDEATENCINALCIUDADANO2021/Documentos%20compartidos/COMPONENTE%206-%20PLAN%20DE%20PARTICIPACI%C3%93N%20CIUDADANA/8,%209%20Direcci%C3%B3n%20de%20Infancia/05%20junio?csf=1&amp;web=1&amp;e=ymugvZ" TargetMode="External"/><Relationship Id="rId23" Type="http://schemas.openxmlformats.org/officeDocument/2006/relationships/hyperlink" Target="../Users/Angela.Parra/AppData/Local/Microsoft/AppData/Local/Microsoft/Windows/AppData/Local/Microsoft/:f:/r/sites/MICROSITIOPLANANTICORRUPCINYDEATENCINALCIUDADANO2021/Documentos%20compartidos/COMPONENTE%206-%20PLAN%20DE%20PARTICIPACI%C3%93N%20CIUDADANA/1%20Direcci%C3%B3n%20de%20primera%20infancia/06%20julio?csf=1&amp;web=1&amp;e=J3DMlN" TargetMode="External"/><Relationship Id="rId28" Type="http://schemas.openxmlformats.org/officeDocument/2006/relationships/hyperlink" Target="../Users/Angela.Parra/AppData/Local/Microsoft/AppData/Local/Microsoft/Windows/AppData/Local/Microsoft/Windows/INetCache/Content.Outlook/Forms/AllItems.aspx?viewid=848cd329%2D4628%2D438a%2Db7b1%2D175890936859&amp;id=%2Fsites%2FMICROSITIOPLANANTICORRUPCINYDEATENCINALCIUDADANO2021%2FDocumentos%20compartidos%2FCOMPONENTE%206%2D%20PLAN%20DE%20PARTICIPACI%C3%93N%20CIUDADANA%2F15%2C%2016%20Direcci%C3%B3n%20de%20Nutrici%C3%B3n%2F07%20agosto%2FENCUENTROS%20CIUDADANOS" TargetMode="External"/><Relationship Id="rId36" Type="http://schemas.openxmlformats.org/officeDocument/2006/relationships/comments" Target="../comments5.xml"/><Relationship Id="rId10" Type="http://schemas.openxmlformats.org/officeDocument/2006/relationships/hyperlink" Target="../Users/Angela.Parra/AppData/Local/Microsoft/AppData/Local/Microsoft/Windows/INetCache/AppData/Local/Microsoft/Windows/AppData/Local/Microsoft/Windows/INetCache/Content.Outlook/Forms/AllItems.aspx?csf=1&amp;web=1&amp;e=XBlfc6&amp;cid=ab596243-45b9-4d10-b8c8-ea3c5e9a64be&amp;FolderCTID=0x012000D7FACDE886A1384692E06065D9206C95&amp;viewid=848cd329-4628-438a-b7b1-175890936859&amp;id=\sites\MICROSITIOPLANANTICORRUPCINYDEATENCINALCIUDADANO2021\Documentos%20compartidos\COMPONENTE%206-%20PLAN%20DE%20PARTICIPACI%C3%93N%20CIUDADANA\19,%2020,%2021%20Direcci%C3%B3n%20de%20Adolescencia%20y%20Juventud\04%20mayo" TargetMode="External"/><Relationship Id="rId19" Type="http://schemas.openxmlformats.org/officeDocument/2006/relationships/hyperlink" Target="../../../../../../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TargetMode="External"/><Relationship Id="rId31" Type="http://schemas.openxmlformats.org/officeDocument/2006/relationships/hyperlink" Target="../Users/Angela.Parra/AppData/Local/Microsoft/AppData/Local/Microsoft/Windows/AppData/Local/Microsoft/Windows/INetCache/Content.Outlook/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TargetMode="External"/><Relationship Id="rId4" Type="http://schemas.openxmlformats.org/officeDocument/2006/relationships/hyperlink" Target="../../../../../../../:f:/r/sites/MICROSITIOPLANANTICORRUPCINYDEATENCINALCIUDADANO2021/Documentos%20compartidos/COMPONENTE%206-%20PLAN%20DE%20PARTICIPACI%C3%93N%20CIUDADANA/1%20Direcci%C3%B3n%20de%20primera%20infancia/03%20abril?csf=1&amp;web=1&amp;e=vES4Gm" TargetMode="External"/><Relationship Id="rId9" Type="http://schemas.openxmlformats.org/officeDocument/2006/relationships/hyperlink" Target="../Users/Angela.Parra/AppData/Local/Microsoft/AppData/Local/Microsoft/Windows/INetCache/AppData/Local/Microsoft/Windows/AppData/Local/Microsoft/:f:/r/sites/MICROSITIOPLANANTICORRUPCINYDEATENCINALCIUDADANO2021/Documentos%20compartidos/COMPONENTE%206-%20PLAN%20DE%20PARTICIPACI%C3%93N%20CIUDADANA/1%20Direcci%C3%B3n%20de%20primera%20infancia/04%20mayo?csf=1&amp;web=1&amp;e=3h0scV" TargetMode="External"/><Relationship Id="rId14" Type="http://schemas.openxmlformats.org/officeDocument/2006/relationships/hyperlink" Target="../../../../../../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TargetMode="External"/><Relationship Id="rId22" Type="http://schemas.openxmlformats.org/officeDocument/2006/relationships/hyperlink" Target="../../../../../../../:f:/r/sites/DirecciondeInfancia/Documentos%20compartidos/2021/Sub%20PFAI/T%C3%A9cnica/Control%20social%20T%C3%BA%20a%20T%C3%BA?csf=1&amp;web=1&amp;e=Td6PN5" TargetMode="External"/><Relationship Id="rId27" Type="http://schemas.openxmlformats.org/officeDocument/2006/relationships/hyperlink" Target="../Users/Angela.Parra/AppData/Local/Microsoft/AppData/Local/Microsoft/Windows/AppData/Local/Microsoft/:f:/r/sites/DirecciondeInfancia/Documentos%20compartidos/2021/Sub%20PFAI/T%C3%A9cnica/Control%20social%20T%C3%BA%20a%20T%C3%BA?csf=1&amp;web=1&amp;e=Td6PN5" TargetMode="External"/><Relationship Id="rId30" Type="http://schemas.openxmlformats.org/officeDocument/2006/relationships/hyperlink" Target="../Users/Angela.Parra/AppData/Local/Microsoft/AppData/Local/Microsoft/Windows/AppData/Local/Microsoft/Windows/INetCache/Content.Outlook/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TargetMode="External"/><Relationship Id="rId35" Type="http://schemas.openxmlformats.org/officeDocument/2006/relationships/vmlDrawing" Target="../drawings/vmlDrawing7.vml"/><Relationship Id="rId8" Type="http://schemas.openxmlformats.org/officeDocument/2006/relationships/hyperlink" Target="../../../../../../:v:/r/personal/carlos_garciac_icbf_gov_co/Documents/Grabaciones/Plan%20de%20Articulaci%C3%B3n%20_Peque%C3%B1as%20acciones%20grandes%20cambios_.-20210505_144102-Grabaci%C3%B3n%20de%20la%20reuni%C3%B3n.mp4?csf=1&amp;web=1&amp;e=OxylIB" TargetMode="External"/></Relationships>
</file>

<file path=xl/worksheets/_rels/sheet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7"/>
  <sheetViews>
    <sheetView tabSelected="1" showWhiteSpace="0" view="pageLayout" zoomScale="50" zoomScaleNormal="55" zoomScalePageLayoutView="50" workbookViewId="0">
      <selection activeCell="N8" sqref="N8"/>
    </sheetView>
  </sheetViews>
  <sheetFormatPr baseColWidth="10" defaultColWidth="11.140625" defaultRowHeight="15.75"/>
  <cols>
    <col min="1" max="1" width="19.140625" style="99" customWidth="1"/>
    <col min="2" max="2" width="14.5703125" style="99" customWidth="1"/>
    <col min="3" max="3" width="36" style="99" customWidth="1"/>
    <col min="4" max="4" width="24.7109375" style="99" customWidth="1"/>
    <col min="5" max="5" width="14.5703125" style="99" customWidth="1"/>
    <col min="6" max="6" width="18.140625" style="99" customWidth="1"/>
    <col min="7" max="7" width="0.7109375" style="99" customWidth="1"/>
    <col min="8" max="8" width="18.28515625" style="99" hidden="1" customWidth="1"/>
    <col min="9" max="9" width="18" style="99" hidden="1" customWidth="1"/>
    <col min="10" max="10" width="18.28515625" style="99" hidden="1" customWidth="1"/>
    <col min="11" max="11" width="13.140625" style="99" hidden="1" customWidth="1"/>
    <col min="12" max="12" width="100.42578125" style="99" hidden="1" customWidth="1"/>
    <col min="13" max="13" width="1" style="99" customWidth="1"/>
    <col min="14" max="14" width="20" style="99" customWidth="1"/>
    <col min="15" max="15" width="18.5703125" style="99" customWidth="1"/>
    <col min="16" max="16" width="16.5703125" style="99" customWidth="1"/>
    <col min="17" max="17" width="17" style="99" customWidth="1"/>
    <col min="18" max="18" width="255.7109375" style="620" customWidth="1"/>
    <col min="19" max="16384" width="11.140625" style="99"/>
  </cols>
  <sheetData>
    <row r="1" spans="1:19" s="86" customFormat="1">
      <c r="A1" s="82" t="s">
        <v>0</v>
      </c>
      <c r="B1" s="82"/>
      <c r="C1" s="83"/>
      <c r="D1" s="83"/>
      <c r="E1" s="83"/>
      <c r="F1" s="84"/>
      <c r="G1" s="83"/>
      <c r="H1" s="83"/>
      <c r="I1" s="83"/>
      <c r="J1" s="83"/>
      <c r="K1" s="83"/>
      <c r="L1" s="83"/>
      <c r="M1" s="83"/>
      <c r="N1" s="85"/>
      <c r="O1" s="83"/>
      <c r="P1" s="83"/>
      <c r="Q1" s="83"/>
      <c r="R1" s="617"/>
      <c r="S1" s="83"/>
    </row>
    <row r="2" spans="1:19" s="86" customFormat="1">
      <c r="A2" s="87"/>
      <c r="B2" s="88"/>
      <c r="C2" s="89"/>
      <c r="D2" s="87"/>
      <c r="E2" s="87"/>
      <c r="F2" s="90"/>
      <c r="I2" s="87"/>
      <c r="J2" s="87"/>
      <c r="L2" s="91"/>
      <c r="N2" s="92"/>
      <c r="R2" s="618"/>
    </row>
    <row r="3" spans="1:19" s="86" customFormat="1">
      <c r="A3" s="93" t="s">
        <v>1</v>
      </c>
      <c r="B3" s="93"/>
      <c r="C3" s="94" t="s">
        <v>2</v>
      </c>
      <c r="D3" s="87"/>
      <c r="E3" s="87"/>
      <c r="F3" s="90"/>
      <c r="I3" s="87"/>
      <c r="J3" s="87"/>
      <c r="L3" s="91"/>
      <c r="N3" s="92"/>
      <c r="R3" s="618"/>
    </row>
    <row r="4" spans="1:19" s="86" customFormat="1">
      <c r="A4" s="93" t="s">
        <v>3</v>
      </c>
      <c r="B4" s="93"/>
      <c r="C4" s="95">
        <v>2021</v>
      </c>
      <c r="D4" s="87"/>
      <c r="E4" s="87"/>
      <c r="F4" s="90"/>
      <c r="I4" s="87"/>
      <c r="J4" s="87"/>
      <c r="L4" s="91"/>
      <c r="N4" s="92"/>
      <c r="R4" s="618"/>
    </row>
    <row r="5" spans="1:19" s="86" customFormat="1">
      <c r="A5" s="96" t="s">
        <v>4</v>
      </c>
      <c r="B5" s="96"/>
      <c r="C5" s="97" t="s">
        <v>1551</v>
      </c>
      <c r="D5" s="87"/>
      <c r="E5" s="87"/>
      <c r="F5" s="90"/>
      <c r="I5" s="87"/>
      <c r="J5" s="87"/>
      <c r="L5" s="91"/>
      <c r="N5" s="92"/>
      <c r="R5" s="618"/>
    </row>
    <row r="6" spans="1:19" s="86" customFormat="1" ht="16.5" thickBot="1">
      <c r="A6" s="96"/>
      <c r="B6" s="96"/>
      <c r="C6" s="97"/>
      <c r="D6" s="87"/>
      <c r="E6" s="87"/>
      <c r="F6" s="90"/>
      <c r="I6" s="87"/>
      <c r="J6" s="87"/>
      <c r="L6" s="91"/>
      <c r="N6" s="92"/>
      <c r="R6" s="618"/>
    </row>
    <row r="7" spans="1:19" ht="35.25" customHeight="1" thickBot="1">
      <c r="A7" s="648" t="str">
        <f>+Comp_1!A1</f>
        <v>Plan Anticorrupción y de Atención al Ciudadano</v>
      </c>
      <c r="B7" s="649">
        <f>+Comp_1!B1</f>
        <v>0</v>
      </c>
      <c r="C7" s="649">
        <f>+Comp_1!C1</f>
        <v>0</v>
      </c>
      <c r="D7" s="649">
        <f>+Comp_1!D1</f>
        <v>0</v>
      </c>
      <c r="E7" s="649">
        <f>+Comp_1!E1</f>
        <v>0</v>
      </c>
      <c r="F7" s="650">
        <f>+Comp_1!F1</f>
        <v>0</v>
      </c>
      <c r="G7" s="98"/>
      <c r="H7" s="644" t="str">
        <f>+Comp_1!H1</f>
        <v>Seguimiento 1 OCI
Componente 1: GESTION DEL RIESGO</v>
      </c>
      <c r="I7" s="632">
        <f>+Comp_1!I1</f>
        <v>0</v>
      </c>
      <c r="J7" s="632">
        <f>+Comp_1!J1</f>
        <v>0</v>
      </c>
      <c r="K7" s="632">
        <f>+Comp_1!K1</f>
        <v>0</v>
      </c>
      <c r="L7" s="633">
        <f>+Comp_1!L1</f>
        <v>0</v>
      </c>
      <c r="N7" s="644" t="str">
        <f>+Comp_1!N1</f>
        <v>Seguimiento 2 OCI
Componente 1: GESTION DEL RIESGO</v>
      </c>
      <c r="O7" s="632">
        <f>+Comp_1!O1</f>
        <v>0</v>
      </c>
      <c r="P7" s="632">
        <f>+Comp_1!P1</f>
        <v>0</v>
      </c>
      <c r="Q7" s="632">
        <f>+Comp_1!Q1</f>
        <v>0</v>
      </c>
      <c r="R7" s="633">
        <f>+Comp_1!R1</f>
        <v>0</v>
      </c>
    </row>
    <row r="8" spans="1:19" ht="68.25" customHeight="1" thickBot="1">
      <c r="A8" s="100" t="str">
        <f>+Comp_1!A2</f>
        <v>Componente 1:</v>
      </c>
      <c r="B8" s="651" t="s">
        <v>5</v>
      </c>
      <c r="C8" s="651">
        <v>0</v>
      </c>
      <c r="D8" s="651">
        <v>0</v>
      </c>
      <c r="E8" s="651">
        <v>0</v>
      </c>
      <c r="F8" s="662">
        <v>0</v>
      </c>
      <c r="G8" s="101"/>
      <c r="H8" s="623" t="str">
        <f>+Comp_1!H2</f>
        <v xml:space="preserve">             Fecha seguimiento:</v>
      </c>
      <c r="I8" s="663">
        <f>+Comp_1!J2</f>
        <v>44316</v>
      </c>
      <c r="J8" s="664"/>
      <c r="K8" s="634" t="str">
        <f>+Comp_1!K2</f>
        <v>Responsable del Seguimiento</v>
      </c>
      <c r="L8" s="634" t="str">
        <f>+Comp_1!L2</f>
        <v>Observaciones</v>
      </c>
      <c r="N8" s="623" t="str">
        <f>+Comp_1!N2</f>
        <v xml:space="preserve">             Fecha seguimiento:</v>
      </c>
      <c r="O8" s="621">
        <f>+Comp_1!P2</f>
        <v>44439</v>
      </c>
      <c r="P8" s="622"/>
      <c r="Q8" s="634" t="str">
        <f>+Comp_1!Q2</f>
        <v>Responsable del Seguimiento</v>
      </c>
      <c r="R8" s="634" t="str">
        <f>+Comp_1!R2</f>
        <v>Observaciones</v>
      </c>
    </row>
    <row r="9" spans="1:19" ht="95.25" customHeight="1" thickBot="1">
      <c r="A9" s="103" t="str">
        <f>+Comp_1!A3</f>
        <v>Subcomponente</v>
      </c>
      <c r="B9" s="648" t="str">
        <f>+Comp_1!B3</f>
        <v>Objetivos y Actividades</v>
      </c>
      <c r="C9" s="650">
        <f>+Comp_1!C3</f>
        <v>0</v>
      </c>
      <c r="D9" s="104" t="str">
        <f>+Comp_1!D3</f>
        <v>Meta</v>
      </c>
      <c r="E9" s="104" t="str">
        <f>+Comp_1!E3</f>
        <v xml:space="preserve">Responsable </v>
      </c>
      <c r="F9" s="105" t="str">
        <f>+Comp_1!F3</f>
        <v>Fecha programada</v>
      </c>
      <c r="G9" s="106"/>
      <c r="H9" s="107" t="str">
        <f>+Comp_1!H3</f>
        <v>Actividades programadas hasta la fecha</v>
      </c>
      <c r="I9" s="604" t="str">
        <f>+Comp_1!I3</f>
        <v>Actividades cumplidas hasta la fecha</v>
      </c>
      <c r="J9" s="604" t="str">
        <f>+Comp_1!J3</f>
        <v>% de avance</v>
      </c>
      <c r="K9" s="635">
        <f>+Comp_1!K3</f>
        <v>0</v>
      </c>
      <c r="L9" s="635">
        <f>+Comp_1!L3</f>
        <v>0</v>
      </c>
      <c r="N9" s="107" t="str">
        <f>+Comp_1!N3</f>
        <v>Actividades programadas hasta la fecha</v>
      </c>
      <c r="O9" s="614" t="str">
        <f>+Comp_1!O3</f>
        <v>Actividades cumplidas hasta la fecha</v>
      </c>
      <c r="P9" s="614" t="str">
        <f>+Comp_1!P3</f>
        <v>% de avance</v>
      </c>
      <c r="Q9" s="635">
        <f>+Comp_1!Q3</f>
        <v>0</v>
      </c>
      <c r="R9" s="635">
        <f>+Comp_1!R3</f>
        <v>0</v>
      </c>
    </row>
    <row r="10" spans="1:19" ht="16.5" thickBot="1">
      <c r="A10" s="645" t="str">
        <f>+Comp_1!A4</f>
        <v>Subcomponente 1. Política de Administración de Riesgos</v>
      </c>
      <c r="B10" s="108"/>
      <c r="C10" s="665" t="str">
        <f>+Comp_1!C4</f>
        <v>Política de Administración de Riesgos</v>
      </c>
      <c r="D10" s="665">
        <f>+Comp_1!D4</f>
        <v>0</v>
      </c>
      <c r="E10" s="665">
        <f>+Comp_1!E4</f>
        <v>0</v>
      </c>
      <c r="F10" s="666">
        <f>+Comp_1!F4</f>
        <v>0</v>
      </c>
      <c r="G10" s="101"/>
      <c r="H10" s="109">
        <f>+Comp_1!H4</f>
        <v>1</v>
      </c>
      <c r="I10" s="110">
        <f>+Comp_1!I4</f>
        <v>0</v>
      </c>
      <c r="J10" s="111">
        <f>+Comp_1!J4</f>
        <v>0</v>
      </c>
      <c r="K10" s="112"/>
      <c r="L10" s="113"/>
      <c r="N10" s="109">
        <f>+Comp_1!N4</f>
        <v>1</v>
      </c>
      <c r="O10" s="110">
        <f>+Comp_1!O4</f>
        <v>0</v>
      </c>
      <c r="P10" s="111">
        <f>+Comp_1!P4</f>
        <v>0</v>
      </c>
      <c r="Q10" s="112"/>
      <c r="R10" s="113"/>
    </row>
    <row r="11" spans="1:19" ht="264" customHeight="1" thickBot="1">
      <c r="A11" s="647">
        <f>+Comp_1!A5</f>
        <v>0</v>
      </c>
      <c r="B11" s="114" t="str">
        <f>+Comp_1!B5</f>
        <v>1.1</v>
      </c>
      <c r="C11" s="115" t="str">
        <f>+Comp_1!C5</f>
        <v>Divulgar la Política de riesgos aprobada por el Comité Institucional de Coordinación de Control Interno.</v>
      </c>
      <c r="D11" s="115" t="str">
        <f>+Comp_1!D5</f>
        <v xml:space="preserve"> 2 divulgaciones de la política de riesgos de corrupción en la sede de la dirección general y regionales.</v>
      </c>
      <c r="E11" s="116" t="str">
        <f>+Comp_1!E5</f>
        <v xml:space="preserve">Subdirección de Mejoramiento Organizacional. </v>
      </c>
      <c r="F11" s="117" t="str">
        <f>+Comp_1!F5</f>
        <v>30-06-2021
15-12-2021</v>
      </c>
      <c r="G11" s="118"/>
      <c r="H11" s="119"/>
      <c r="I11" s="120" t="str">
        <f>+Comp_1!I5</f>
        <v>N/A</v>
      </c>
      <c r="J11" s="121"/>
      <c r="K11" s="122" t="str">
        <f>+Comp_1!K5</f>
        <v>Maritza Liliana Beltrán Albadán
Yaneth Burgos Duitama</v>
      </c>
      <c r="L11" s="123" t="str">
        <f>+Comp_1!L5</f>
        <v>Actividad con fecha de ejecución  del  30/06/2021</v>
      </c>
      <c r="N11" s="119"/>
      <c r="O11" s="120" t="str">
        <f>+Comp_1!O5</f>
        <v>En Avance</v>
      </c>
      <c r="P11" s="121"/>
      <c r="Q11" s="122" t="str">
        <f>+Comp_1!Q5</f>
        <v>Maritza Liliana Beltrán Albadan
Yaneth Burgos Duitama</v>
      </c>
      <c r="R11" s="130" t="str">
        <f>+Comp_1!R5</f>
        <v xml:space="preserve">Se evidenció divulgación de la politica de riesgos de la Entidad a los colaboradores mediante el boletín ICBF N° 163 del mes de agosto de 2021 
Evidencia:
Boletín Vive  ICBF N° 163 del  6 de agosto de 2021.  publicación: "Sabias  que el ICBF cuenta con una Política de Riesgos"
</v>
      </c>
    </row>
    <row r="12" spans="1:19" ht="16.5" thickBot="1">
      <c r="A12" s="645" t="str">
        <f>+Comp_1!A6</f>
        <v>Subcomponente 2. Construcción de la Matriz de Riesgos de Corrupción</v>
      </c>
      <c r="B12" s="108"/>
      <c r="C12" s="665" t="str">
        <f>+Comp_1!C6</f>
        <v>Construcción de la Matriz de Riesgos de Corrupción</v>
      </c>
      <c r="D12" s="665">
        <f>+Comp_1!D6</f>
        <v>0</v>
      </c>
      <c r="E12" s="665">
        <f>+Comp_1!E6</f>
        <v>0</v>
      </c>
      <c r="F12" s="666">
        <f>+Comp_1!F6</f>
        <v>0</v>
      </c>
      <c r="G12" s="101"/>
      <c r="H12" s="109">
        <f>+Comp_1!H6</f>
        <v>3</v>
      </c>
      <c r="I12" s="110">
        <f>+Comp_1!I6</f>
        <v>2</v>
      </c>
      <c r="J12" s="111">
        <f>+Comp_1!J6</f>
        <v>0.66666666666666663</v>
      </c>
      <c r="K12" s="112"/>
      <c r="L12" s="113"/>
      <c r="N12" s="109">
        <f>+Comp_1!N6</f>
        <v>3</v>
      </c>
      <c r="O12" s="110">
        <f>+Comp_1!O6</f>
        <v>2</v>
      </c>
      <c r="P12" s="111">
        <f>+Comp_1!P6</f>
        <v>0.66666666666666663</v>
      </c>
      <c r="Q12" s="112"/>
      <c r="R12" s="113"/>
    </row>
    <row r="13" spans="1:19" ht="133.5" customHeight="1">
      <c r="A13" s="646">
        <f>+Comp_1!A7</f>
        <v>0</v>
      </c>
      <c r="B13" s="124" t="str">
        <f>+Comp_1!B7</f>
        <v>2.1</v>
      </c>
      <c r="C13" s="125" t="str">
        <f>+Comp_1!C7</f>
        <v>Consolidar la Matriz de Riesgos de Corrupción para la vigencia 2021.</v>
      </c>
      <c r="D13" s="126" t="str">
        <f>+Comp_1!D7</f>
        <v xml:space="preserve">Matriz de Riesgos de Corrupción consolidada. </v>
      </c>
      <c r="E13" s="126" t="str">
        <f>+Comp_1!E7</f>
        <v>Subdirección de Mejoramiento Organizacional</v>
      </c>
      <c r="F13" s="127">
        <f>+Comp_1!F7</f>
        <v>44227</v>
      </c>
      <c r="G13" s="118"/>
      <c r="H13" s="128"/>
      <c r="I13" s="120" t="str">
        <f>+Comp_1!I7</f>
        <v>Cumplida (DT)</v>
      </c>
      <c r="J13" s="129"/>
      <c r="K13" s="122" t="str">
        <f>+Comp_1!K7</f>
        <v>Maritza Liliana Beltrán Albadán
Yaneth Burgos Duitama</v>
      </c>
      <c r="L13" s="130" t="str">
        <f>+Comp_1!L7</f>
        <v xml:space="preserve">Se observó matriz de riesgos de corrupción consolidada para la vigencia 2021 
Evidencia 
F1.G3.MI. MATRIZ DE RIESGOS DE CALIDAD, CORRUPCIÓN Y AMBIENTAL. Versión 8. 27/11/2020. Fecha de Identificación 21/12/2021consolidado (16 riesgos) para la vigencia 2021
</v>
      </c>
      <c r="N13" s="128"/>
      <c r="O13" s="120" t="str">
        <f>+Comp_1!O7</f>
        <v>Cumplida (DT)</v>
      </c>
      <c r="P13" s="129"/>
      <c r="Q13" s="122" t="str">
        <f>+Comp_1!Q7</f>
        <v>Maritza Liliana Beltrán Albadán
Yaneth Burgos Duitama</v>
      </c>
      <c r="R13" s="130" t="str">
        <f>+Comp_1!R7</f>
        <v xml:space="preserve">Actividad cumplida en el primer cuatrimestre del año 2021 </v>
      </c>
    </row>
    <row r="14" spans="1:19" ht="409.5" customHeight="1">
      <c r="A14" s="646">
        <f>+Comp_1!A8</f>
        <v>0</v>
      </c>
      <c r="B14" s="124">
        <f>+Comp_1!B8</f>
        <v>2.2000000000000002</v>
      </c>
      <c r="C14" s="125" t="str">
        <f>+Comp_1!C8</f>
        <v xml:space="preserve">Aprobar la Matriz de Riesgos de Corrupción para la vigencia 2021. </v>
      </c>
      <c r="D14" s="131" t="str">
        <f>+Comp_1!D8</f>
        <v>Matriz de Riesgos de Corrupción aprobada por Comité</v>
      </c>
      <c r="E14" s="132" t="str">
        <f>+Comp_1!E8</f>
        <v>Comité Institucional de Gestión y Desempeño / Dirección de Planeación y Control de Gestión</v>
      </c>
      <c r="F14" s="127">
        <f>+Comp_1!F8</f>
        <v>44227</v>
      </c>
      <c r="G14" s="118"/>
      <c r="H14" s="128"/>
      <c r="I14" s="120" t="str">
        <f>+Comp_1!I8</f>
        <v>Cumplida (DT)</v>
      </c>
      <c r="J14" s="129"/>
      <c r="K14" s="122" t="str">
        <f>+Comp_1!K8</f>
        <v>Maritza Liliana Beltrán Albadán
Yaneth Burgos Duitama</v>
      </c>
      <c r="L14" s="130" t="str">
        <f>+Comp_1!L8</f>
        <v xml:space="preserve">Se evidenció  que el Plan Anticorrupción y de Atención al Ciudadano PAAC fue aprobado por el  Comité Institucional de Gestión y Desempeño en sesión virtual   del día 28/01/2021
Evidencia:
Correo electrónico 11 de marzo 2021. Asunto: Acta proyectada comité. Enero 28 Planes Institucionales- Ajustada
Acta N°2 .   16 de marzo de 2021.  Objetivo: Relizar la revsión por la Dirección
Acta N° 1. 28 de Enero 2021. Objetivo: Realizar Comité Institucional de Gestión y desempeño en sesion virtual, con el fin de presentar y aprobar los planes institucionales según lo establecido en decreto 612 de 2018.
</v>
      </c>
      <c r="N14" s="128"/>
      <c r="O14" s="120" t="str">
        <f>+Comp_1!O8</f>
        <v>Cumplida (DT)</v>
      </c>
      <c r="P14" s="129"/>
      <c r="Q14" s="122" t="str">
        <f>+Comp_1!Q8</f>
        <v>Maritza Liliana Beltrán Albadán
Yaneth Burgos Duitama</v>
      </c>
      <c r="R14" s="130" t="str">
        <f>+Comp_1!R8</f>
        <v xml:space="preserve">Actividad cumplida en el primer cuatrimestre del año 2021 </v>
      </c>
    </row>
    <row r="15" spans="1:19" ht="147" customHeight="1" thickBot="1">
      <c r="A15" s="646">
        <f>+Comp_1!A9</f>
        <v>0</v>
      </c>
      <c r="B15" s="124">
        <f>+Comp_1!B9</f>
        <v>2.2999999999999998</v>
      </c>
      <c r="C15" s="125" t="str">
        <f>+Comp_1!C9</f>
        <v>Realizar mesas de trabajo con los líderes de proceso para la validación y/o actualización de los riesgos de corrupción definidos</v>
      </c>
      <c r="D15" s="126" t="str">
        <f>+Comp_1!D9</f>
        <v>Actas de aprobación de las matrices de riesgos de calidad y corrupción por procesos en la sede de la Dirección General  para la vigencia 2022.</v>
      </c>
      <c r="E15" s="126" t="str">
        <f>+Comp_1!E9</f>
        <v xml:space="preserve">Subdirección de Mejoramiento Organizacional. </v>
      </c>
      <c r="F15" s="127">
        <f>+Comp_1!F9</f>
        <v>44545</v>
      </c>
      <c r="G15" s="118"/>
      <c r="H15" s="128"/>
      <c r="I15" s="120" t="str">
        <f>+Comp_1!I9</f>
        <v>N/A</v>
      </c>
      <c r="J15" s="129"/>
      <c r="K15" s="122" t="str">
        <f>+Comp_1!K9</f>
        <v>Maritza Liliana Beltrán Albadán
Yaneth Burgos Duitama</v>
      </c>
      <c r="L15" s="133" t="str">
        <f>+Comp_1!L9</f>
        <v>Actividad con ejecución  posterior al seguimiento (15/12/2021).Ajustar la vigencia en la Actividad.</v>
      </c>
      <c r="N15" s="128"/>
      <c r="O15" s="120" t="str">
        <f>+Comp_1!O9</f>
        <v>N/A</v>
      </c>
      <c r="P15" s="129"/>
      <c r="Q15" s="122" t="str">
        <f>+Comp_1!Q9</f>
        <v>Maritza Liliana Beltrán Albadan
Yaneth Burgos Duitama</v>
      </c>
      <c r="R15" s="133" t="str">
        <f>+Comp_1!R9</f>
        <v xml:space="preserve">Actividad cumplida en el primer cuatrimestre del año 2021 </v>
      </c>
    </row>
    <row r="16" spans="1:19" ht="16.5" thickBot="1">
      <c r="A16" s="646" t="str">
        <f>+Comp_1!A10</f>
        <v>Subcomponente 3. Consulta y Divulgación</v>
      </c>
      <c r="B16" s="108"/>
      <c r="C16" s="665" t="str">
        <f>+Comp_1!C10</f>
        <v>Consulta y Divulgación</v>
      </c>
      <c r="D16" s="665">
        <f>+Comp_1!D10</f>
        <v>0</v>
      </c>
      <c r="E16" s="665">
        <f>+Comp_1!E10</f>
        <v>0</v>
      </c>
      <c r="F16" s="666">
        <f>+Comp_1!F10</f>
        <v>0</v>
      </c>
      <c r="G16" s="101"/>
      <c r="H16" s="109">
        <f>+Comp_1!H10</f>
        <v>3</v>
      </c>
      <c r="I16" s="110">
        <f>+Comp_1!I10</f>
        <v>1</v>
      </c>
      <c r="J16" s="111">
        <f>+Comp_1!J10</f>
        <v>0.33333333333333331</v>
      </c>
      <c r="K16" s="112"/>
      <c r="L16" s="113"/>
      <c r="N16" s="109">
        <f>+Comp_1!N10</f>
        <v>3</v>
      </c>
      <c r="O16" s="110">
        <f>+Comp_1!O10</f>
        <v>1</v>
      </c>
      <c r="P16" s="111">
        <f>+Comp_1!P10</f>
        <v>0.33333333333333331</v>
      </c>
      <c r="Q16" s="112"/>
      <c r="R16" s="113"/>
    </row>
    <row r="17" spans="1:18" ht="165" customHeight="1">
      <c r="A17" s="646">
        <f>+Comp_1!A11</f>
        <v>0</v>
      </c>
      <c r="B17" s="124" t="str">
        <f>+Comp_1!B11</f>
        <v>3.1.</v>
      </c>
      <c r="C17" s="134" t="str">
        <f>+Comp_1!C11</f>
        <v>Publicar y divulgar la Matriz de Riesgos de Corrupción vigencia 2021.</v>
      </c>
      <c r="D17" s="135" t="str">
        <f>+Comp_1!D11</f>
        <v>Matriz de Riesgos de Corrupción divulgada y publicada</v>
      </c>
      <c r="E17" s="132" t="str">
        <f>+Comp_1!E11</f>
        <v>Subdirección de Mejoramiento Organizacional</v>
      </c>
      <c r="F17" s="127">
        <f>+Comp_1!F11</f>
        <v>44227</v>
      </c>
      <c r="G17" s="118"/>
      <c r="H17" s="128"/>
      <c r="I17" s="120" t="str">
        <f>+Comp_1!I11</f>
        <v>Cumplida (DT)</v>
      </c>
      <c r="J17" s="124"/>
      <c r="K17" s="122" t="str">
        <f>+Comp_1!K11</f>
        <v>Maritza Liliana Beltrán Albadán
Yaneth Burgos Duitama</v>
      </c>
      <c r="L17" s="130" t="str">
        <f>+Comp_1!L11</f>
        <v>Matriz  de riesgos de corrupción vigencia 2021  publicada en la pagina web de la Entidad. Link: https://www.icbf.gov.co/planeacion/plan-anticorrupcion-y-atencion-al-ciudadano y divulgación mediante el boletín Vive ICBF
Evidencia 
Boletín Vive ICBF N° 139 del 12 de Febrero 2021. Planes Institucionales ICBF https://www.icbf.gov.co/planeacion/plan-anticorrupcion-y-atencion-al-ciudadano</v>
      </c>
      <c r="N17" s="128"/>
      <c r="O17" s="120" t="str">
        <f>+Comp_1!O11</f>
        <v>Cumplida (DT)</v>
      </c>
      <c r="P17" s="124"/>
      <c r="Q17" s="122" t="str">
        <f>+Comp_1!Q11</f>
        <v>Maritza Liliana Beltrán Albadán
Yaneth Burgos Duitama</v>
      </c>
      <c r="R17" s="130" t="str">
        <f>+Comp_1!R11</f>
        <v xml:space="preserve">Actividad cumplida en el primer cuatrimestre del año 2021 </v>
      </c>
    </row>
    <row r="18" spans="1:18" ht="171.75" customHeight="1" thickBot="1">
      <c r="A18" s="646">
        <f>+Comp_1!A12</f>
        <v>0</v>
      </c>
      <c r="B18" s="124">
        <f>+Comp_1!B12</f>
        <v>3.2</v>
      </c>
      <c r="C18" s="125" t="str">
        <f>+Comp_1!C12</f>
        <v>Divulgar información sobre  riesgos de corrupción de la Entidad a las partes interesadas</v>
      </c>
      <c r="D18" s="126" t="str">
        <f>+Comp_1!D12</f>
        <v>Piezas de Divulgación de información en la WEB y en el Boletín</v>
      </c>
      <c r="E18" s="132" t="str">
        <f>+Comp_1!E12</f>
        <v>Dirección de Planeación y Control de Gestión</v>
      </c>
      <c r="F18" s="127">
        <f>+Comp_1!F12</f>
        <v>44557</v>
      </c>
      <c r="G18" s="118"/>
      <c r="H18" s="128"/>
      <c r="I18" s="120" t="str">
        <f>+Comp_1!I12</f>
        <v>En Avance</v>
      </c>
      <c r="J18" s="124"/>
      <c r="K18" s="122" t="str">
        <f>+Comp_1!K12</f>
        <v>Maritza Liliana Beltrán Albadán
Yaneth Burgos Duitama</v>
      </c>
      <c r="L18" s="136" t="str">
        <f>+Comp_1!L12</f>
        <v>Se evidenció divulgación de la información sobre riesgos de corrupción mediante los boletines ICBF N° 139 y 142
Evidencias 
Boletín Vive ICBF N° 139 del 12 de febrero 2021. Planes Institucionales ICBF. Planes Institucionales ICBF
Boletín Vive ICBF N° 142 del 5  de marzo  2021. Monitoreo a la materialización de riesgos y ejecución de controles
Recomendación: Fortalecer la divulgación   de tal manera que evidencien de manera específica el tema de Riesgos de Corrupción en la Entidad.</v>
      </c>
      <c r="N18" s="128"/>
      <c r="O18" s="120" t="str">
        <f>+Comp_1!O12</f>
        <v>En Avance</v>
      </c>
      <c r="P18" s="124"/>
      <c r="Q18" s="122" t="str">
        <f>+Comp_1!Q12</f>
        <v>Maritza Liliana Beltrán Albadán
Yaneth Burgos Duitama</v>
      </c>
      <c r="R18" s="136" t="str">
        <f>+Comp_1!R12</f>
        <v xml:space="preserve">Se observó divulgación de información sobre riesgos de corrupción en los boletines Vive ICBF de los meses de mayo a julio de 2021. 
Evidencias 
Boletín Vive ICBF N° 150 del 7 de mayo de 2021. Publicación: Riesgos de corrupción de los procesos. Relación con el ciudadano y protección para la vigencia 2021.
Boletín Vive ICBF N° 154 del 4 de  junio de 2021. Publicación: Riesgos de corrupción asociados a los procesos de Gestión Jurídica, Evaluación Independiente, Adquisición de Bienes y Servicios, Gestión del Talento Humano y Gestión Financiera. 
Boletín Vive ICBF N° 156 del 18  de  junio de 2021. Publicación: TIPS ANTICORRUPCIÓN
Boletín Vive ICBF N° 158 del 2 de  julio de 2021.  Publicación: Riesgos de corrupción asociados a los procesos
Nota:
Se sugiere realizar publicaciones en la web  como lo indica la actividad.
</v>
      </c>
    </row>
    <row r="19" spans="1:18" ht="16.5" thickBot="1">
      <c r="A19" s="645" t="str">
        <f>+Comp_1!A13</f>
        <v>Subcomponente 4. Monitoreo y Revisión</v>
      </c>
      <c r="B19" s="108">
        <f>+Comp_1!B13</f>
        <v>0</v>
      </c>
      <c r="C19" s="665" t="str">
        <f>+Comp_1!C13</f>
        <v>Monitoreo y revisión</v>
      </c>
      <c r="D19" s="665">
        <f>+Comp_1!D13</f>
        <v>0</v>
      </c>
      <c r="E19" s="665">
        <f>+Comp_1!E13</f>
        <v>0</v>
      </c>
      <c r="F19" s="666">
        <f>+Comp_1!F13</f>
        <v>0</v>
      </c>
      <c r="G19" s="101"/>
      <c r="H19" s="109">
        <f>+Comp_1!H13</f>
        <v>4</v>
      </c>
      <c r="I19" s="110">
        <f>+Comp_1!I13</f>
        <v>0</v>
      </c>
      <c r="J19" s="111"/>
      <c r="K19" s="112"/>
      <c r="L19" s="113"/>
      <c r="N19" s="109">
        <f>+Comp_1!N13</f>
        <v>4</v>
      </c>
      <c r="O19" s="110">
        <f>+Comp_1!O13</f>
        <v>0</v>
      </c>
      <c r="P19" s="111"/>
      <c r="Q19" s="112"/>
      <c r="R19" s="113"/>
    </row>
    <row r="20" spans="1:18" ht="387.75" customHeight="1">
      <c r="A20" s="646">
        <f>+Comp_1!A14</f>
        <v>0</v>
      </c>
      <c r="B20" s="124" t="str">
        <f>+Comp_1!B14</f>
        <v>4.1.</v>
      </c>
      <c r="C20" s="125" t="str">
        <f>+Comp_1!C14</f>
        <v>Realizar seguimiento y monitoreo a la gestión de riesgos de corrupción</v>
      </c>
      <c r="D20" s="126" t="str">
        <f>+Comp_1!D14</f>
        <v xml:space="preserve">Reporte del seguimiento realizado. </v>
      </c>
      <c r="E20" s="126" t="str">
        <f>+Comp_1!E14</f>
        <v>Lideres de Proceso
Subdirección de Mejoramiento Organizacional</v>
      </c>
      <c r="F20" s="138">
        <f>+Comp_1!F14</f>
        <v>44557</v>
      </c>
      <c r="G20" s="118"/>
      <c r="H20" s="128"/>
      <c r="I20" s="120" t="str">
        <f>+Comp_1!I14</f>
        <v>En Avance</v>
      </c>
      <c r="J20" s="124"/>
      <c r="K20" s="122" t="str">
        <f>+Comp_1!K14</f>
        <v>Maritza Liliana Beltrán Albadán
Yaneth Burgos Duitama</v>
      </c>
      <c r="L20" s="139" t="str">
        <f>+Comp_1!L14</f>
        <v>Se observó seguimiento al plan de tratamiento de la matriz de riesgos de corrupción de la SDG  para los meses de enero, febrero y marzo 2021
Evidencia:
F1.G3.MI. MATRIZ DE RIESGOS DE CALIDAD, CORRUPCIÓN Y AMBIENTAL. Versión 8. 27/11/2020. Seguimiento Enero , febrero, marzo  
Correo electrónico Marzo 2 de 2021. Reporte SHAREPOINT Riesgo Anticorrupción-Enero Febrero 2021
Correo electrónico abril 5 de 2021. Reporte SHAREPOINT Riesgo Anticorrupción-marzo 2021.
Recomendación: 
Se  recomienda a la SMO  revaluar  el seguimiento al  monitoreo de los planes de tratamiento de los riesgos de corrupción teniendo en cuenta que dentro de la muestra tomada para la revisión del anexo 1.1 se evidenció que las Regionales (muestra) no cargan las evidencias en los tiempos estipulados por el procedimiento como se puede observar para la Regiona Casanare y San Andrés  limitando los resultados del informe de seguimiento cuatrimestral.</v>
      </c>
      <c r="N20" s="128"/>
      <c r="O20" s="120" t="str">
        <f>+Comp_1!O14</f>
        <v>En Avance</v>
      </c>
      <c r="P20" s="124"/>
      <c r="Q20" s="122" t="str">
        <f>+Comp_1!Q14</f>
        <v>Maritza Liliana Beltrán Albadan
Yaneth Burgos Duitama</v>
      </c>
      <c r="R20" s="139" t="str">
        <f>+Comp_1!R14</f>
        <v>Se observó seguimiento y monitoreo a la ejecución del  plan de tratamiento de riesgos de corrupción de los meses de mayo a Julio de 2021 para la Sede de la Dirección General
Evidencias 
Correo electrónico.1/06/2021 Asunto:Asunto:   Reporte ISOLUCION Riesgos Anticorrupción - MAYO 2021
Archivo excel seguimiento plan de tratamiento SDG con corte al mes de mayo 2021
Correo electrónico 6/07/2021. Asunto: Reporte ISOLUCION Riesgos Anticorrupción - JUNIO 2021
Archivo excel seguimiento plan de tratamiento SDG con corte al mes de Junio 2021 para la SDG 
Correo electrónico 3/08/2021. Aunto:Reporte ISOLUCION Riesgos Anticorrupción - JULIO 2021
Archivo excel seguimiento plan de tratamiento SDG con corte al mes de Julio 2021 para la SDG 
Nota
El seguimiento y monitoreo para los niveles Regional y CZ se evidenció en el siguiente link  https://icbfgob.sharepoint.com/:f:/s/GestionDeRiesgos/Es6kgmOYh7xKqlivi8TiKQsBQ_cuzR-lzMuEYU65J6C-Hw?e=JChe1O</v>
      </c>
    </row>
    <row r="21" spans="1:18" ht="387.75" customHeight="1">
      <c r="A21" s="646">
        <f>+Comp_1!A15</f>
        <v>0</v>
      </c>
      <c r="B21" s="124" t="str">
        <f>+Comp_1!B15</f>
        <v>4.2</v>
      </c>
      <c r="C21" s="134" t="str">
        <f>+Comp_1!C15</f>
        <v>Realizar monitoreo a la  materialización de riesgos de corrupción y verificar de ser necesario las acciones correctivas derivadas</v>
      </c>
      <c r="D21" s="135" t="str">
        <f>+Comp_1!D15</f>
        <v xml:space="preserve">Correos electronicos, archivo de excel que evidencia el monitoreo a la materializacion de riesgos de corrupcion. </v>
      </c>
      <c r="E21" s="132" t="str">
        <f>+Comp_1!E15</f>
        <v xml:space="preserve">Subdirección de Mejoramiento Organizacional. </v>
      </c>
      <c r="F21" s="140" t="str">
        <f>+Comp_1!F15</f>
        <v>30-05-2021
30-09-2021
27-12-2021</v>
      </c>
      <c r="G21" s="118"/>
      <c r="H21" s="128"/>
      <c r="I21" s="120" t="str">
        <f>+Comp_1!I15</f>
        <v>N/A</v>
      </c>
      <c r="J21" s="124"/>
      <c r="K21" s="122" t="str">
        <f>+Comp_1!K15</f>
        <v>Maritza Liliana Beltrán Albadán
Yaneth Burgos Duitama</v>
      </c>
      <c r="L21" s="137" t="str">
        <f>+Comp_1!L15</f>
        <v>El  primer seguimiento a la materialización de los riesgos se verifica con corte 30/05/2021</v>
      </c>
      <c r="N21" s="128"/>
      <c r="O21" s="120" t="str">
        <f>+Comp_1!O15</f>
        <v>En Avance</v>
      </c>
      <c r="P21" s="124"/>
      <c r="Q21" s="122" t="str">
        <f>+Comp_1!Q15</f>
        <v>Maritza Liliana Beltrán Albadan
Yaneth Burgos Duitama</v>
      </c>
      <c r="R21" s="139" t="str">
        <f>+Comp_1!R15</f>
        <v xml:space="preserve">Se evidenció monitoreo a la materiazación de riesgos de corrupción en la SDG y Regionales  para el primer trimestre de 2021. 
Sin riesgos de corrupción materializados  para el primer trimestre 
Evidencias 
Correo electrónico 16/03/2021. Asunto: MONITOREO MATERIALIZACIÓN RIESGOS EJECUCCIÓN DE CONTROLES REG - MARZO
Correo electrónico 16/03/2021. Asunto: MONITOREO MATERIALIZACIÓN RIESGOS EJECUCCIÓN DE CONTROLES SDG - MARZO
Archivo power point. REPORTE DE MONITOREO  MATERIALIZACIÓN DE LOS RIESGOS EJECCUCIÓN DE CONTROLES. 1ER TRIMESTRE </v>
      </c>
    </row>
    <row r="22" spans="1:18" ht="387.75" customHeight="1">
      <c r="A22" s="646">
        <f>+Comp_1!A16</f>
        <v>0</v>
      </c>
      <c r="B22" s="124" t="str">
        <f>+Comp_1!B16</f>
        <v>4.3</v>
      </c>
      <c r="C22" s="134" t="str">
        <f>+Comp_1!C16</f>
        <v xml:space="preserve">Realizar monitoreo a los controles definidos en las matrices de riesgos de corrupción </v>
      </c>
      <c r="D22" s="135" t="str">
        <f>+Comp_1!D16</f>
        <v xml:space="preserve">Correos electronicos, archivo de excel que evidencia el monitoreo  a los controles de los riesgos de corrupcion. </v>
      </c>
      <c r="E22" s="132" t="str">
        <f>+Comp_1!E16</f>
        <v xml:space="preserve">Subdirección de Mejoramiento Organizacional. </v>
      </c>
      <c r="F22" s="140" t="str">
        <f>+Comp_1!F16</f>
        <v>30-05-2021
30-09-2021
27-12-2021</v>
      </c>
      <c r="G22" s="118"/>
      <c r="H22" s="128"/>
      <c r="I22" s="120" t="str">
        <f>+Comp_1!I16</f>
        <v>N/A</v>
      </c>
      <c r="J22" s="124"/>
      <c r="K22" s="122" t="str">
        <f>+Comp_1!K16</f>
        <v>Maritza Liliana Beltrán Albadán
Yaneth Burgos Duitama</v>
      </c>
      <c r="L22" s="141" t="str">
        <f>+Comp_1!L16</f>
        <v>El  primer seguimiento a los controles  de los riesgos se verifica con corte 30/05/2021</v>
      </c>
      <c r="N22" s="128"/>
      <c r="O22" s="120" t="str">
        <f>+Comp_1!O16</f>
        <v>En Avance</v>
      </c>
      <c r="P22" s="124"/>
      <c r="Q22" s="122" t="str">
        <f>+Comp_1!Q16</f>
        <v>Maritza Liliana Beltrán Albadan
Yaneth Burgos Duitama</v>
      </c>
      <c r="R22" s="619" t="str">
        <f>+Comp_1!R16</f>
        <v>Se evidenció monitoreo a la ejecución de  los controles definidos en las matrices de riesgos de corrupción para la SDG 
Evidencias 
Correo electrónico 16/03/2021. Asunto: MONITOREO MATERIALIZACIÓN RIESGOS EJECUCCIÓN DE CONTROLES REG - MARZO
Correo electrónico 16/03/2021. Asunto: MONITOREO MATERIALIZACIÓN RIESGOS EJECUCCIÓN DE CONTROLES SDG - MARZO
Archivo power point. REPORTE DE MONITOREO  MATERIALIZACIÓN DE LOS RIESGOS EJECCUCIÓN DE CONTROLES. 1ER TRIMESTRE
Nota: 
Se recomienda realizar monitoreo a los controles ejecutados desde los CZ, teniendo en cuenta que la politica de riesgos de la Entidad menciona lo siguiente: "desde el nivel nacional, regional y zonal gestionamos integralmente los riesgos "</v>
      </c>
    </row>
    <row r="23" spans="1:18" ht="387.75" customHeight="1" thickBot="1">
      <c r="A23" s="647">
        <f>+Comp_1!A17</f>
        <v>0</v>
      </c>
      <c r="B23" s="124" t="str">
        <f>+Comp_1!B17</f>
        <v>4.4</v>
      </c>
      <c r="C23" s="142" t="str">
        <f>+Comp_1!C17</f>
        <v>Consolidar el indicador de riesgos</v>
      </c>
      <c r="D23" s="143" t="str">
        <f>+Comp_1!D17</f>
        <v>Indicador de riesgos informado a los lideres de proceso</v>
      </c>
      <c r="E23" s="144" t="str">
        <f>+Comp_1!E17</f>
        <v xml:space="preserve">Subdirección de Mejoramiento Organizacional. </v>
      </c>
      <c r="F23" s="145" t="str">
        <f>+Comp_1!F17</f>
        <v>30-05-2021
30-09-2021
27-12-2021</v>
      </c>
      <c r="G23" s="118"/>
      <c r="H23" s="128"/>
      <c r="I23" s="120" t="str">
        <f>+Comp_1!I17</f>
        <v>N/A</v>
      </c>
      <c r="J23" s="124"/>
      <c r="K23" s="122" t="str">
        <f>+Comp_1!K17</f>
        <v>Maritza Liliana Beltrán Albadán
Yaneth Burgos Duitama</v>
      </c>
      <c r="L23" s="130" t="str">
        <f>+Comp_1!L17</f>
        <v>El indicador de Riesgos se consolida  al 30/05/2021</v>
      </c>
      <c r="N23" s="128"/>
      <c r="O23" s="120" t="str">
        <f>+Comp_1!O17</f>
        <v>En Avance</v>
      </c>
      <c r="P23" s="124"/>
      <c r="Q23" s="122" t="str">
        <f>+Comp_1!Q17</f>
        <v>Maritza Liliana Beltrán Albadan
Yaneth Burgos Duitama</v>
      </c>
      <c r="R23" s="130" t="str">
        <f>+Comp_1!R17</f>
        <v xml:space="preserve">Se observó informe consolidado del aplicativo SIMEI 
Evidencias 
Correo electrónico. 20/05/2021. Asunto:  Reporte de Riesgos Corte 1
PDF Reporte aplicativo SIMEI indicador PA-134 Porcentaje de Avance del Cumplimiento Planes de Tratamiento de Riesgos para el primer cuatrimestre.
</v>
      </c>
    </row>
    <row r="24" spans="1:18" ht="16.5" thickBot="1">
      <c r="A24" s="645" t="str">
        <f>+Comp_1!A18</f>
        <v>Subcomponente 5. Seguimiento</v>
      </c>
      <c r="B24" s="108">
        <f>+Comp_1!B18</f>
        <v>0</v>
      </c>
      <c r="C24" s="665" t="str">
        <f>+Comp_1!C18</f>
        <v>Seguimiento</v>
      </c>
      <c r="D24" s="665">
        <f>+Comp_1!D18</f>
        <v>0</v>
      </c>
      <c r="E24" s="665">
        <f>+Comp_1!E18</f>
        <v>0</v>
      </c>
      <c r="F24" s="666">
        <f>+Comp_1!F18</f>
        <v>0</v>
      </c>
      <c r="G24" s="101"/>
      <c r="H24" s="109">
        <f>+Comp_1!H18</f>
        <v>2</v>
      </c>
      <c r="I24" s="110">
        <f>+Comp_1!I18</f>
        <v>0</v>
      </c>
      <c r="J24" s="111"/>
      <c r="K24" s="112"/>
      <c r="L24" s="113"/>
      <c r="N24" s="109">
        <f>+Comp_1!N18</f>
        <v>2</v>
      </c>
      <c r="O24" s="110">
        <f>+Comp_1!O18</f>
        <v>0</v>
      </c>
      <c r="P24" s="111"/>
      <c r="Q24" s="112"/>
      <c r="R24" s="113"/>
    </row>
    <row r="25" spans="1:18" ht="285" customHeight="1" thickBot="1">
      <c r="A25" s="646">
        <f>+Comp_1!A19</f>
        <v>0</v>
      </c>
      <c r="B25" s="146" t="str">
        <f>+Comp_1!B19</f>
        <v>5.1</v>
      </c>
      <c r="C25" s="142" t="str">
        <f>+Comp_1!C19</f>
        <v>Verificar evidencias de la gestión de riesgos de corrupción</v>
      </c>
      <c r="D25" s="667" t="str">
        <f>+Comp_1!D19</f>
        <v>3 Informes de seguimiento a la gestión de riesgos de corrupción</v>
      </c>
      <c r="E25" s="147" t="str">
        <f>+Comp_1!E19</f>
        <v xml:space="preserve">Oficina de Control Interno </v>
      </c>
      <c r="F25" s="145" t="str">
        <f>+Comp_1!F19</f>
        <v>16-01-2021
15-05-2021
13-09-2021</v>
      </c>
      <c r="G25" s="118"/>
      <c r="H25" s="128"/>
      <c r="I25" s="120" t="str">
        <f>+Comp_1!I19</f>
        <v>En Avance</v>
      </c>
      <c r="J25" s="124"/>
      <c r="K25" s="122" t="str">
        <f>+Comp_1!K19</f>
        <v>Maritza Liliana Beltrán Albadán
Yaneth Burgos Duitama</v>
      </c>
      <c r="L25" s="148" t="str">
        <f>+Comp_1!L19</f>
        <v>Se evidenció  informe de seguimiento del PAAC para el último cuatrimestre 2020  donde se hace seguimiento al cumplimiento del plan de tratamiento de los riesgos de corrupción en el componente 1. Gestión del Riesgo. 
Evidencias:
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v>
      </c>
      <c r="N25" s="128"/>
      <c r="O25" s="120" t="str">
        <f>+Comp_1!O19</f>
        <v>En Avance</v>
      </c>
      <c r="P25" s="124"/>
      <c r="Q25" s="122" t="str">
        <f>+Comp_1!Q19</f>
        <v>Maritza Liliana Beltrán Albadan
Yaneth Burgos Duitama</v>
      </c>
      <c r="R25" s="148" t="str">
        <f>+Comp_1!R19</f>
        <v>Se observó seguimiento a la ejecución del plan de tratamiento de la gestión de riesgos de corrupción  en los 3 niveles (SDG, Regional y CZ)
Evidencias 
Correo electrónico. 29/04/2021. Asunto:  DESIGNACIÓN Seguimiento PAAC 2021 - 30 de Abril
Correo electrónico.  13/05/2021 Asunto:  PRELIMINAR INFORME DE SEGUIMIENTO PAAC- CORTE 30 ABRIL 2021
Correo electrónico. 3/05/2021. Asunto: Permisos Asignados: DESIGNACIÓN Seguimiento PAAC 2021 - 30 de Abril
Correo electrónico. 30/04/2021.  Asunto: COMUNICACIÓN SEGUIMIENTO PAAC 2021- CORTE 30 ABRIL</v>
      </c>
    </row>
    <row r="26" spans="1:18" ht="269.25" customHeight="1" thickBot="1">
      <c r="A26" s="646">
        <f>+Comp_1!A20</f>
        <v>0</v>
      </c>
      <c r="B26" s="149" t="str">
        <f>+Comp_1!B20</f>
        <v>5.2</v>
      </c>
      <c r="C26" s="150" t="str">
        <f>+Comp_1!C20</f>
        <v>Elaborar informe de seguimiento a la gestión de riesgos de corrupción</v>
      </c>
      <c r="D26" s="668">
        <f>+Comp_1!D20</f>
        <v>0</v>
      </c>
      <c r="E26" s="151" t="str">
        <f>+Comp_1!E20</f>
        <v xml:space="preserve">Oficina de Control Interno </v>
      </c>
      <c r="F26" s="145" t="str">
        <f>+Comp_1!F20</f>
        <v>16-01-2021
15-05-2021
13-09-2021</v>
      </c>
      <c r="G26" s="118"/>
      <c r="H26" s="128"/>
      <c r="I26" s="120" t="str">
        <f>+Comp_1!I20</f>
        <v>En Avance</v>
      </c>
      <c r="J26" s="124"/>
      <c r="K26" s="122" t="str">
        <f>+Comp_1!K20</f>
        <v>Maritza Liliana Beltrán Albadán
Yaneth Burgos Duitama</v>
      </c>
      <c r="L26" s="148" t="str">
        <f>+Comp_1!L20</f>
        <v>Se observó publicación del informe del seguimiento del tercer cuatrimestre 2020 publicado en la sección de transparencia de la pagina web de la Entidad 
Evidencias:
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
link: https://www.icbf.gov.co/planeacion/plan-anticorrupcion-y-atencion-al-ciudadano</v>
      </c>
      <c r="N26" s="128"/>
      <c r="O26" s="120" t="str">
        <f>+Comp_1!O20</f>
        <v>En Avance</v>
      </c>
      <c r="P26" s="124"/>
      <c r="Q26" s="122" t="str">
        <f>+Comp_1!Q20</f>
        <v>Maritza Liliana Beltrán Albadan
Yaneth Burgos Duitama</v>
      </c>
      <c r="R26" s="152" t="str">
        <f>+Comp_1!R20</f>
        <v>Se observó publicaciónen la pagina web de la Entidad del  informe de seguimiento al Plan Anticorrupción  del primer cuatrimestre 2021 en el siguiente link https://www.icbf.gov.co/planeacion/plan-anticorrupcion-y-atencion-al-ciudadano
Evidencias
Correo electrónico. 14/05/2021.Asunto:SOLICITUD_Plan_Anticorrupción y Atención al Ciudadano - Abril 2021</v>
      </c>
    </row>
    <row r="27" spans="1:18" ht="16.5" thickBot="1"/>
    <row r="28" spans="1:18" ht="51" customHeight="1" thickBot="1">
      <c r="A28" s="648" t="str">
        <f>+Comp_3!A1</f>
        <v>Plan Anticorrupción y de Atención al Ciudadano</v>
      </c>
      <c r="B28" s="649"/>
      <c r="C28" s="649"/>
      <c r="D28" s="649"/>
      <c r="E28" s="649"/>
      <c r="F28" s="649"/>
      <c r="G28" s="98"/>
      <c r="H28" s="638" t="str">
        <f>+Comp_3!H1</f>
        <v>Seguimiento 1 OCI
Componente 3: RENDICIÓN DE CUENTAS</v>
      </c>
      <c r="I28" s="639"/>
      <c r="J28" s="639"/>
      <c r="K28" s="639"/>
      <c r="L28" s="640"/>
      <c r="N28" s="638" t="str">
        <f>+Comp_3!N1</f>
        <v>Seguimiento 2 OCI
Componente 3: RENDICIÓN DE CUENTAS</v>
      </c>
      <c r="O28" s="639"/>
      <c r="P28" s="639"/>
      <c r="Q28" s="639"/>
      <c r="R28" s="640"/>
    </row>
    <row r="29" spans="1:18" ht="81" customHeight="1" thickBot="1">
      <c r="A29" s="100" t="str">
        <f>+Comp_3!A2</f>
        <v>Componente 3:</v>
      </c>
      <c r="B29" s="657" t="str">
        <f>+Comp_3!B2</f>
        <v>Rendición de cuentas
Objetivo: 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v>
      </c>
      <c r="C29" s="657"/>
      <c r="D29" s="657"/>
      <c r="E29" s="657"/>
      <c r="F29" s="658"/>
      <c r="G29" s="153"/>
      <c r="H29" s="102" t="str">
        <f>+Comp_3!H2</f>
        <v xml:space="preserve">             Fecha seguimiento:</v>
      </c>
      <c r="I29" s="641">
        <f>+Comp_3!J2</f>
        <v>44316</v>
      </c>
      <c r="J29" s="642"/>
      <c r="K29" s="634" t="str">
        <f>+Comp_3!K2</f>
        <v>Responsable del Seguimiento</v>
      </c>
      <c r="L29" s="634" t="str">
        <f>+Comp_3!L2</f>
        <v>Observaciones</v>
      </c>
      <c r="N29" s="102" t="str">
        <f>+Comp_3!N2</f>
        <v xml:space="preserve">             Fecha seguimiento:</v>
      </c>
      <c r="O29" s="641">
        <f>+Comp_3!P2</f>
        <v>44439</v>
      </c>
      <c r="P29" s="642"/>
      <c r="Q29" s="634" t="str">
        <f>+Comp_3!Q2</f>
        <v>Responsable del Seguimiento</v>
      </c>
      <c r="R29" s="634" t="str">
        <f>+Comp_3!R2</f>
        <v>Observaciones</v>
      </c>
    </row>
    <row r="30" spans="1:18" ht="32.25" thickBot="1">
      <c r="A30" s="103" t="str">
        <f>+Comp_3!A3</f>
        <v>Subcomponente</v>
      </c>
      <c r="B30" s="648" t="str">
        <f>+Comp_3!B3</f>
        <v>Objetivos y Actividades</v>
      </c>
      <c r="C30" s="650">
        <f>+Comp_3!C3</f>
        <v>0</v>
      </c>
      <c r="D30" s="104" t="str">
        <f>+Comp_3!D3</f>
        <v>Meta</v>
      </c>
      <c r="E30" s="104" t="str">
        <f>+Comp_3!E3</f>
        <v xml:space="preserve">Responsable </v>
      </c>
      <c r="F30" s="105" t="str">
        <f>+Comp_3!F3</f>
        <v>Fecha programada</v>
      </c>
      <c r="G30" s="118"/>
      <c r="H30" s="107" t="str">
        <f>+Comp_3!H3</f>
        <v>Actividades programadas</v>
      </c>
      <c r="I30" s="604" t="str">
        <f>+Comp_3!I3</f>
        <v>Actividades cumplidas</v>
      </c>
      <c r="J30" s="604" t="str">
        <f>+Comp_3!J3</f>
        <v>% de avance por objetivo</v>
      </c>
      <c r="K30" s="635"/>
      <c r="L30" s="635"/>
      <c r="N30" s="107" t="str">
        <f>+Comp_3!N3</f>
        <v>Actividades programadas</v>
      </c>
      <c r="O30" s="614" t="str">
        <f>+Comp_3!O3</f>
        <v>Actividades cumplidas</v>
      </c>
      <c r="P30" s="614" t="str">
        <f>+Comp_3!P3</f>
        <v>% de avance por objetivo</v>
      </c>
      <c r="Q30" s="635"/>
      <c r="R30" s="635"/>
    </row>
    <row r="31" spans="1:18" ht="16.5" customHeight="1" thickBot="1">
      <c r="A31" s="659" t="str">
        <f>+Comp_3!A4</f>
        <v>I. Fase de alistamiento</v>
      </c>
      <c r="B31" s="108">
        <f>+Comp_3!B4</f>
        <v>0</v>
      </c>
      <c r="C31" s="603" t="str">
        <f>+Comp_3!C4</f>
        <v>Fase de alistamiento</v>
      </c>
      <c r="D31" s="108">
        <f>+Comp_3!D4</f>
        <v>0</v>
      </c>
      <c r="E31" s="108">
        <f>+Comp_3!E4</f>
        <v>0</v>
      </c>
      <c r="F31" s="154">
        <f>+Comp_3!F4</f>
        <v>0</v>
      </c>
      <c r="G31" s="101"/>
      <c r="H31" s="109">
        <f>+Comp_3!H4</f>
        <v>9</v>
      </c>
      <c r="I31" s="110">
        <f>+Comp_3!I4</f>
        <v>5</v>
      </c>
      <c r="J31" s="111">
        <f>+Comp_3!J4</f>
        <v>0.55555555555555558</v>
      </c>
      <c r="K31" s="112">
        <f>+Comp_3!K4</f>
        <v>0</v>
      </c>
      <c r="L31" s="113"/>
      <c r="N31" s="109">
        <f>+Comp_3!N4</f>
        <v>9</v>
      </c>
      <c r="O31" s="110">
        <f>+Comp_3!O4</f>
        <v>6</v>
      </c>
      <c r="P31" s="111">
        <f>+Comp_3!P4</f>
        <v>0.66666666666666663</v>
      </c>
      <c r="Q31" s="112">
        <f>+Comp_3!Q4</f>
        <v>0</v>
      </c>
      <c r="R31" s="113"/>
    </row>
    <row r="32" spans="1:18" ht="409.5" customHeight="1">
      <c r="A32" s="660">
        <f>+Comp_3!A5</f>
        <v>0</v>
      </c>
      <c r="B32" s="124">
        <f>+Comp_3!B5</f>
        <v>1</v>
      </c>
      <c r="C32" s="155" t="str">
        <f>+Comp_3!C5</f>
        <v>Determinar  si los espacios de diálogo y  los canales de publicación y divulgación de información que empleó la entidad para ejecutar las actividades de rendición de cuentas en 2020, responde a las características de los ciudadanos, usuarios y grupos de interés</v>
      </c>
      <c r="D32" s="155" t="str">
        <f>+Comp_3!D5</f>
        <v>Reporte  de respuestas obtenidas en las preguntas  de las encuestas de evaluación en  desarrollo de la Mesa Publica se abrieron espacios de dialogo que facilitaron reflexiones y discusiones en torno a los temas tratados?"</v>
      </c>
      <c r="E32" s="156" t="str">
        <f>+Comp_3!E5</f>
        <v xml:space="preserve">Subdirección de  Monitoreo y Evaluación </v>
      </c>
      <c r="F32" s="145">
        <f>+Comp_3!F5</f>
        <v>44227</v>
      </c>
      <c r="G32" s="118"/>
      <c r="H32" s="128"/>
      <c r="I32" s="120" t="str">
        <f>+Comp_3!I5</f>
        <v>Cumplida (DT)</v>
      </c>
      <c r="J32" s="124"/>
      <c r="K32" s="122" t="str">
        <f>+Comp_3!K5</f>
        <v>Maritza Liliana Beltrán Albadán
Yaneth Burgos Duitama</v>
      </c>
      <c r="L32" s="139" t="str">
        <f>+Comp_3!L5</f>
        <v xml:space="preserve">Se evidencian los resultados por cada una de las preguntas de las encuestas aplicadas (21.043) tanto en las Mesas Públicas como de los ejercicios de Rendición de Cuentas Regional.
Evidencias:
- Informe Final Rendición Pública de Cuentas 2020; 1.3 RESPONSABILIDAD.
1.3.1 Reporte de respuestas obtenidas en las preguntas de las encuestas de evaluación en desarrollo de la Mesa Publica 
-https://www.icbf.gov.co/rendicion-de-cuentas-icbf/sede-direccion-general/informe-final
- https://www.icbf.gov.co/system/files/informe_final_rpc_y_mp_2020_vf_0.pdf
</v>
      </c>
      <c r="N32" s="128"/>
      <c r="O32" s="120" t="str">
        <f>+Comp_3!O5</f>
        <v>Cumplida (DT)</v>
      </c>
      <c r="P32" s="124"/>
      <c r="Q32" s="122" t="str">
        <f>+Comp_3!Q5</f>
        <v>Maritza Liliana Beltrán Albadán
Yaneth Burgos Duitama</v>
      </c>
      <c r="R32" s="139" t="str">
        <f>+Comp_3!R5</f>
        <v>Actividad cumplida en el primer cuatrimestre.</v>
      </c>
    </row>
    <row r="33" spans="1:18" ht="175.5" customHeight="1">
      <c r="A33" s="660">
        <f>+Comp_3!A6</f>
        <v>0</v>
      </c>
      <c r="B33" s="157">
        <f>+Comp_3!B6</f>
        <v>2</v>
      </c>
      <c r="C33" s="155" t="str">
        <f>+Comp_3!C6</f>
        <v>Definir directrices de Mesas Publicas y Rendición Publica de Cuentas 2021.</v>
      </c>
      <c r="D33" s="155" t="str">
        <f>+Comp_3!D6</f>
        <v>Memorando  para Mesas Públicas y Rendición Pública de Cuentas 2021</v>
      </c>
      <c r="E33" s="156" t="str">
        <f>+Comp_3!E6</f>
        <v xml:space="preserve">Subdirección de  Monitoreo y Evaluación </v>
      </c>
      <c r="F33" s="145">
        <f>+Comp_3!F6</f>
        <v>44286</v>
      </c>
      <c r="G33" s="118"/>
      <c r="H33" s="128"/>
      <c r="I33" s="120" t="str">
        <f>+Comp_3!I6</f>
        <v>Cumplida (DT)</v>
      </c>
      <c r="J33" s="124"/>
      <c r="K33" s="122" t="str">
        <f>+Comp_3!K6</f>
        <v>Maritza Liliana Beltrán Albadán
Yaneth Burgos Duitama</v>
      </c>
      <c r="L33" s="123" t="str">
        <f>+Comp_3!L6</f>
        <v>Se evidencia socialización de directrices para la realización de mesas públicas y Rendición de Cuentas 2021
Evidencias
- Correo Electrónico de la Directora de Planeación y Control de la Gestión a las Direcciones Regionales y coordinadores de Centro Zonales 26/03/21
- Memorando Radicado 202113000000033783 con Directrices para la realización de mesas públicas MP y Rendición de Cuentas 2021 RPC</v>
      </c>
      <c r="N33" s="128"/>
      <c r="O33" s="120" t="str">
        <f>+Comp_3!O6</f>
        <v>Cumplida (DT)</v>
      </c>
      <c r="P33" s="124"/>
      <c r="Q33" s="122" t="str">
        <f>+Comp_3!Q6</f>
        <v>Maritza Liliana Beltrán Albadán
Yaneth Burgos Duitama</v>
      </c>
      <c r="R33" s="130" t="str">
        <f>+Comp_3!R6</f>
        <v>Actividad cumplida en el primer cuatrimestre.</v>
      </c>
    </row>
    <row r="34" spans="1:18" ht="219.75" customHeight="1">
      <c r="A34" s="660">
        <f>+Comp_3!A7</f>
        <v>0</v>
      </c>
      <c r="B34" s="157">
        <f>+Comp_3!B7</f>
        <v>3</v>
      </c>
      <c r="C34" s="155" t="str">
        <f>+Comp_3!C7</f>
        <v>Definir roles a nivel nacional, regional y zonal en el procedimiento Rendición de Cuentas y Mesas Públicas</v>
      </c>
      <c r="D34" s="155" t="str">
        <f>+Comp_3!D7</f>
        <v>Guia  de Rendición de Cuentas y Mesas Públicas actualizada</v>
      </c>
      <c r="E34" s="156" t="str">
        <f>+Comp_3!E7</f>
        <v xml:space="preserve">Subdirección de  Monitoreo y Evaluación </v>
      </c>
      <c r="F34" s="145">
        <f>+Comp_3!F7</f>
        <v>44286</v>
      </c>
      <c r="G34" s="118"/>
      <c r="H34" s="128"/>
      <c r="I34" s="120" t="str">
        <f>+Comp_3!I7</f>
        <v>Cumplida (DT)</v>
      </c>
      <c r="J34" s="124"/>
      <c r="K34" s="122" t="str">
        <f>+Comp_3!K7</f>
        <v>Maritza Liliana Beltrán Albadán
Yaneth Burgos Duitama</v>
      </c>
      <c r="L34" s="139" t="str">
        <f>+Comp_3!L7</f>
        <v>Se evidencia la definición de Roles en el nivel nacional, regional y zonal actualizada al 31/03/21.
Evidencia:
G1.P2.MS GUÍA PARA LA RENDICIÓN PÚBLICA DE CUENTAS EN EL ICBF Versión 4 del 31/03/2021 publicada en https://www.icbf.gov.co/system/files/procesos/g1.p2.ms_guia_para_la_rendicion_publica_de_cuentas_en_el_icbf_v4.pdf</v>
      </c>
      <c r="N34" s="128"/>
      <c r="O34" s="120" t="str">
        <f>+Comp_3!O7</f>
        <v>Cumplida (DT)</v>
      </c>
      <c r="P34" s="124"/>
      <c r="Q34" s="122" t="str">
        <f>+Comp_3!Q7</f>
        <v>Maritza Liliana Beltrán Albadán
Yaneth Burgos Duitama</v>
      </c>
      <c r="R34" s="139" t="str">
        <f>+Comp_3!R7</f>
        <v>Actividad cumplida en el primer cuatrimestre.</v>
      </c>
    </row>
    <row r="35" spans="1:18" ht="409.5" customHeight="1">
      <c r="A35" s="660">
        <f>+Comp_3!A8</f>
        <v>0</v>
      </c>
      <c r="B35" s="124">
        <f>+Comp_3!B8</f>
        <v>4</v>
      </c>
      <c r="C35" s="155" t="str">
        <f>+Comp_3!C8</f>
        <v>Ajustar los instrumentos de acuerdo a las directrices definidas</v>
      </c>
      <c r="D35" s="155" t="str">
        <f>+Comp_3!D8</f>
        <v>Formatos ajustados Rendición Pública de Cuentas y Mesas Públicas ajustados</v>
      </c>
      <c r="E35" s="156" t="str">
        <f>+Comp_3!E8</f>
        <v xml:space="preserve">Subdirección de  Monitoreo y Evaluación </v>
      </c>
      <c r="F35" s="145">
        <f>+Comp_3!F8</f>
        <v>44286</v>
      </c>
      <c r="G35" s="118"/>
      <c r="H35" s="128"/>
      <c r="I35" s="120" t="str">
        <f>+Comp_3!I8</f>
        <v>Cumplida (DT)</v>
      </c>
      <c r="J35" s="124"/>
      <c r="K35" s="122" t="str">
        <f>+Comp_3!K8</f>
        <v>Maritza Liliana Beltrán Albadán
Yaneth Burgos Duitama</v>
      </c>
      <c r="L35" s="158" t="str">
        <f>+Comp_3!L8</f>
        <v xml:space="preserve">Se evidenció la actualización de 6 formatos al 31 de marzo 2021 
Evidencia:
- F1.P2.MS Formato Programación y Monitoreo de Eventos RPC y MP v6
- F11.P2.MS Formato Compromisos RPC y MP v3 
- F12.P2.MS Formato Resultados RPC y MP v3 
- F6.P2.MS Formato Consulta Previa MP v3
- F7.P2.MS Formato Análisis Consulta Previa MP v3
- F8.P2.MS Formato Lista de Asistentes RPC y MP v2
</v>
      </c>
      <c r="N35" s="128"/>
      <c r="O35" s="120" t="str">
        <f>+Comp_3!O8</f>
        <v>Cumplida (DT)</v>
      </c>
      <c r="P35" s="124"/>
      <c r="Q35" s="122" t="str">
        <f>+Comp_3!Q8</f>
        <v>Maritza Liliana Beltrán Albadán
Yaneth Burgos Duitama</v>
      </c>
      <c r="R35" s="158" t="str">
        <f>+Comp_3!R8</f>
        <v>Actividad cumplida en el primer cuatrimestre.</v>
      </c>
    </row>
    <row r="36" spans="1:18" ht="221.25" customHeight="1">
      <c r="A36" s="660">
        <f>+Comp_3!A9</f>
        <v>0</v>
      </c>
      <c r="B36" s="157">
        <f>+Comp_3!B9</f>
        <v>5</v>
      </c>
      <c r="C36" s="155" t="str">
        <f>+Comp_3!C9</f>
        <v>Socializar directrices de Mesas Publicas y Rendición Publica de Cuentas 2021.</v>
      </c>
      <c r="D36" s="155" t="str">
        <f>+Comp_3!D9</f>
        <v>Directrices e instrumentos socializados</v>
      </c>
      <c r="E36" s="156" t="str">
        <f>+Comp_3!E9</f>
        <v xml:space="preserve">Subdirección de  Monitoreo y Evaluación </v>
      </c>
      <c r="F36" s="145">
        <f>+Comp_3!F9</f>
        <v>44316</v>
      </c>
      <c r="G36" s="118"/>
      <c r="H36" s="128"/>
      <c r="I36" s="120" t="str">
        <f>+Comp_3!I9</f>
        <v>Cumplida (DT)</v>
      </c>
      <c r="J36" s="124"/>
      <c r="K36" s="122" t="str">
        <f>+Comp_3!K9</f>
        <v>Maritza Liliana Beltrán Albadán
Yaneth Burgos Duitama</v>
      </c>
      <c r="L36" s="158" t="str">
        <f>+Comp_3!L9</f>
        <v xml:space="preserve">Se evidencia socialización de Directrices de Mesas Publicas y Rendición Publica de Cuentas 2021.
Evidencia:
- Citación por correo electrónico de la Socialización a Directores Regionales y Coordinadores de Centros Zonales 26/03/21
- Presentación en Power Point con las Directrices 
- Grabación de La Socialización del 09/04/21
</v>
      </c>
      <c r="N36" s="128"/>
      <c r="O36" s="120" t="str">
        <f>+Comp_3!O9</f>
        <v>Cumplida (DT)</v>
      </c>
      <c r="P36" s="124"/>
      <c r="Q36" s="122" t="str">
        <f>+Comp_3!Q9</f>
        <v>Maritza Liliana Beltrán Albadán
Yaneth Burgos Duitama</v>
      </c>
      <c r="R36" s="158" t="str">
        <f>+Comp_3!R9</f>
        <v>Actividad cumplida en el primer cuatrimestre.</v>
      </c>
    </row>
    <row r="37" spans="1:18" ht="105">
      <c r="A37" s="660">
        <f>+Comp_3!A10</f>
        <v>0</v>
      </c>
      <c r="B37" s="157">
        <f>+Comp_3!B10</f>
        <v>6</v>
      </c>
      <c r="C37" s="155" t="str">
        <f>+Comp_3!C10</f>
        <v>Disponer los recursos para la logística de realización o divulgación de Rendición Pública de Cuentas y Mesas Públicas.</v>
      </c>
      <c r="D37" s="155" t="str">
        <f>+Comp_3!D10</f>
        <v xml:space="preserve">Recursos para logística garantizados </v>
      </c>
      <c r="E37" s="156" t="str">
        <f>+Comp_3!E10</f>
        <v>Dirección de Abastecimiento</v>
      </c>
      <c r="F37" s="145">
        <f>+Comp_3!F10</f>
        <v>44545</v>
      </c>
      <c r="G37" s="118"/>
      <c r="H37" s="128"/>
      <c r="I37" s="120" t="str">
        <f>+Comp_3!I10</f>
        <v>N/A</v>
      </c>
      <c r="J37" s="124"/>
      <c r="K37" s="122" t="str">
        <f>+Comp_3!K10</f>
        <v>Maritza Liliana Beltrán Albadán
Yaneth Burgos Duitama</v>
      </c>
      <c r="L37" s="158" t="str">
        <f>+Comp_3!L10</f>
        <v>Esta Actividad inicia a partir del junio 2021.</v>
      </c>
      <c r="N37" s="128"/>
      <c r="O37" s="120" t="str">
        <f>+Comp_3!O10</f>
        <v>N/A</v>
      </c>
      <c r="P37" s="124"/>
      <c r="Q37" s="122" t="str">
        <f>+Comp_3!Q10</f>
        <v>Maritza Liliana Beltrán Albadán
Yaneth Burgos Duitama</v>
      </c>
      <c r="R37" s="158" t="str">
        <f>+Comp_3!R10</f>
        <v>Actividad que se reportará en septiembre 2021.</v>
      </c>
    </row>
    <row r="38" spans="1:18" ht="165" customHeight="1">
      <c r="A38" s="660">
        <f>+Comp_3!A11</f>
        <v>0</v>
      </c>
      <c r="B38" s="124">
        <f>+Comp_3!B11</f>
        <v>7</v>
      </c>
      <c r="C38" s="155" t="str">
        <f>+Comp_3!C11</f>
        <v>Generar boletín  de  análisis de PQRS</v>
      </c>
      <c r="D38" s="155" t="str">
        <f>+Comp_3!D11</f>
        <v>Publicar boletín con análisis de PQRS ,</v>
      </c>
      <c r="E38" s="156" t="str">
        <f>+Comp_3!E11</f>
        <v>Dirección de Servicios y Atención</v>
      </c>
      <c r="F38" s="159">
        <f>+Comp_3!F11</f>
        <v>44545</v>
      </c>
      <c r="G38" s="118"/>
      <c r="H38" s="128"/>
      <c r="I38" s="120" t="str">
        <f>+Comp_3!I11</f>
        <v>En Avance</v>
      </c>
      <c r="J38" s="124"/>
      <c r="K38" s="122" t="str">
        <f>+Comp_3!K11</f>
        <v>Maritza Liliana Beltrán Albadán
Yaneth Burgos Duitama</v>
      </c>
      <c r="L38" s="130" t="str">
        <f>+Comp_3!L11</f>
        <v xml:space="preserve">Se evidencia publicación de Informe de PQRS correspondiente a los meses de Diciembre 2020, Enero, febrero, marzo de 2021.
Evidencia:
Informes publicados en https://www.icbf.gov.co/servicios/informes-boletines-pqrds
</v>
      </c>
      <c r="N38" s="128"/>
      <c r="O38" s="120" t="str">
        <f>+Comp_3!O11</f>
        <v>En Avance</v>
      </c>
      <c r="P38" s="124"/>
      <c r="Q38" s="122" t="str">
        <f>+Comp_3!Q11</f>
        <v>Maritza Liliana Beltrán Albadán
Yaneth Burgos Duitama</v>
      </c>
      <c r="R38" s="130" t="str">
        <f>+Comp_3!R11</f>
        <v xml:space="preserve">Se evidencia Boletín de Peticiones, Quejas, Reclamos, Sugerencias y Reportes de Amenaza o Vulneración de Derechos, de los meses de abril, mayo, junio y julio  de 2021, fue publicado en la página Web en la ruta En el mismo, se realiza el análisis comparativo de cada uno de estos tipos de petición a nivel nacional, los canales por los que se reporta el mayor número de registros,  y los principales motivos por los cuales la ciudadanía puso en conocimiento hechos de vulneración, o expresaron algún tipo de sugerencia, reclamo o queja. Así mismo, se expone el resultado de las encuestas de satisfacción del cliente interno, según los resultados acopiados a través de los canales de atención administrados por el centro de contacto.
Evidencia:
https://www.icbf.gov.co/servicios/informes-boletines-pqrds. </v>
      </c>
    </row>
    <row r="39" spans="1:18" ht="339" customHeight="1">
      <c r="A39" s="660">
        <f>+Comp_3!A12</f>
        <v>0</v>
      </c>
      <c r="B39" s="157">
        <f>+Comp_3!B12</f>
        <v>8</v>
      </c>
      <c r="C39" s="155" t="str">
        <f>+Comp_3!C12</f>
        <v>Definir temática de la Mesa Publica</v>
      </c>
      <c r="D39" s="155" t="str">
        <f>+Comp_3!D12</f>
        <v>Temas definidos para dialogar con la comunidad en Mesas Públicas</v>
      </c>
      <c r="E39" s="156" t="str">
        <f>+Comp_3!E12</f>
        <v xml:space="preserve">Subdirección de  Monitoreo y Evaluación </v>
      </c>
      <c r="F39" s="159">
        <f>+Comp_3!F12</f>
        <v>44377</v>
      </c>
      <c r="G39" s="118"/>
      <c r="H39" s="128"/>
      <c r="I39" s="120" t="str">
        <f>+Comp_3!I12</f>
        <v>N/A</v>
      </c>
      <c r="J39" s="124"/>
      <c r="K39" s="122" t="str">
        <f>+Comp_3!K12</f>
        <v>Maritza Liliana Beltrán Albadán
Yaneth Burgos Duitama</v>
      </c>
      <c r="L39" s="158" t="str">
        <f>+Comp_3!L12</f>
        <v>Esta actividad tiene único reporte con fecha 30/06/21.</v>
      </c>
      <c r="N39" s="128"/>
      <c r="O39" s="120" t="str">
        <f>+Comp_3!O12</f>
        <v>Cumplida (DT)</v>
      </c>
      <c r="P39" s="124"/>
      <c r="Q39" s="122" t="str">
        <f>+Comp_3!Q12</f>
        <v>Maritza Liliana Beltrán Albadán
Yaneth Burgos Duitama</v>
      </c>
      <c r="R39" s="158" t="str">
        <f>+Comp_3!R12</f>
        <v xml:space="preserve">En cumplimiento de la actividad establecida en el Plan Anticorrupción y Atención al Ciudadano – para la vigencia 2021, se recibieron 98.370 respuestas a la encuestas de consulta previa para definir los temas de interés de las mesas públicas de manera participativa. 
Se presenta el reporte de los temas definidos en los 215 centros zonales resaltando que 169 centro zonales  definieron como tema  Políticas y líneas de acción para la atención integral de niños y niñas de 0 a 5 
Evidencia:
Act 8 TEMAS DE INTERES MP 2021
Anexo 8 Informe de Seguimiento RPC y MP  Segundo Trimestre 2021
Ruta: https://icbfgob.sharepoint.com/:b:/r/sites/MICROSITIOPLANANTICORRUPCINYDEATENCINALCIUDADANO2021/Documentos%20compartidos/COMPONENTE%203-%20RENDICI%C3%93N%20DE%20CUENTAS/I.%20Fase%20de%20alistamiento/8/Anexo%208%20Informe%20de%20Seguimiento%20RPC%20y%20MP%20%20Segundo%20Trimestre%202021.pdf?csf=1&amp;web=1&amp;e=Lms8i7
</v>
      </c>
    </row>
    <row r="40" spans="1:18" ht="99.75" customHeight="1" thickBot="1">
      <c r="A40" s="661">
        <f>+Comp_3!A13</f>
        <v>0</v>
      </c>
      <c r="B40" s="157">
        <f>+Comp_3!B13</f>
        <v>9</v>
      </c>
      <c r="C40" s="155" t="str">
        <f>+Comp_3!C13</f>
        <v>Actualizar y publicar el time line de mesas públicas y rendición pública de cuentas de la entidad  en la pagina WEB de la entidad.</v>
      </c>
      <c r="D40" s="155" t="str">
        <f>+Comp_3!D13</f>
        <v>Calendario de eventos de mesas públicas y rendición pública de cuentas publicado en la pagina WEB de la entidad.</v>
      </c>
      <c r="E40" s="156" t="str">
        <f>+Comp_3!E13</f>
        <v xml:space="preserve">Subdirección de  Monitoreo y Evaluación </v>
      </c>
      <c r="F40" s="159">
        <f>+Comp_3!F13</f>
        <v>44500</v>
      </c>
      <c r="G40" s="118"/>
      <c r="H40" s="128"/>
      <c r="I40" s="120" t="str">
        <f>+Comp_3!I13</f>
        <v>N/A</v>
      </c>
      <c r="J40" s="124"/>
      <c r="K40" s="122" t="str">
        <f>+Comp_3!K13</f>
        <v>Maritza Liliana Beltrán Albadán
Yaneth Burgos Duitama</v>
      </c>
      <c r="L40" s="158" t="str">
        <f>+Comp_3!L13</f>
        <v xml:space="preserve">Esta Actividad tiene fecha programada 31/10/2021 con un único reporte.
</v>
      </c>
      <c r="N40" s="128"/>
      <c r="O40" s="120" t="str">
        <f>+Comp_3!O13</f>
        <v>N/A</v>
      </c>
      <c r="P40" s="124"/>
      <c r="Q40" s="122" t="str">
        <f>+Comp_3!Q13</f>
        <v>Maritza Liliana Beltrán Albadán
Yaneth Burgos Duitama</v>
      </c>
      <c r="R40" s="158" t="str">
        <f>+Comp_3!R13</f>
        <v xml:space="preserve">Esta Actividad tiene fecha programada 31/10/2021 con un único reporte.
</v>
      </c>
    </row>
    <row r="41" spans="1:18" ht="30.75" thickBot="1">
      <c r="A41" s="645" t="str">
        <f>+Comp_3!A14</f>
        <v>Subcomponente 1</v>
      </c>
      <c r="B41" s="108"/>
      <c r="C41" s="603" t="str">
        <f>+Comp_3!C14</f>
        <v>Información de calidad y en lenguaje comprensible</v>
      </c>
      <c r="D41" s="108"/>
      <c r="E41" s="108"/>
      <c r="F41" s="154"/>
      <c r="G41" s="101"/>
      <c r="H41" s="109">
        <f>+Comp_3!H14</f>
        <v>2</v>
      </c>
      <c r="I41" s="110">
        <f>+Comp_3!I14</f>
        <v>0</v>
      </c>
      <c r="J41" s="111">
        <f>+Comp_3!J14</f>
        <v>0</v>
      </c>
      <c r="K41" s="112">
        <f>+Comp_3!K14</f>
        <v>0</v>
      </c>
      <c r="L41" s="113"/>
      <c r="N41" s="109">
        <f>+Comp_3!N14</f>
        <v>2</v>
      </c>
      <c r="O41" s="110">
        <f>+Comp_3!O14</f>
        <v>0</v>
      </c>
      <c r="P41" s="111">
        <f>+Comp_3!P14</f>
        <v>0</v>
      </c>
      <c r="Q41" s="112">
        <f>+Comp_3!Q14</f>
        <v>0</v>
      </c>
      <c r="R41" s="113"/>
    </row>
    <row r="42" spans="1:18" ht="91.5" customHeight="1">
      <c r="A42" s="646">
        <f>+Comp_3!A15</f>
        <v>0</v>
      </c>
      <c r="B42" s="126">
        <f>+Comp_3!B15</f>
        <v>10</v>
      </c>
      <c r="C42" s="155" t="str">
        <f>+Comp_3!C15</f>
        <v>Producir la información que se utilizara en Rendición Pública de Cuentas y Mesas Publicas de cada Regional / CZ</v>
      </c>
      <c r="D42" s="155" t="str">
        <f>+Comp_3!D15</f>
        <v>Información en su medio de soporte construida para la Rendición Pública de Cuentas y Mesas Públicas en cada Regional / CZ</v>
      </c>
      <c r="E42" s="156" t="str">
        <f>+Comp_3!E15</f>
        <v xml:space="preserve">Subdirección de  Monitoreo y Evaluación </v>
      </c>
      <c r="F42" s="145">
        <f>+Comp_3!F15</f>
        <v>44545</v>
      </c>
      <c r="G42" s="118"/>
      <c r="H42" s="128"/>
      <c r="I42" s="120" t="str">
        <f>+Comp_3!I15</f>
        <v>N/A</v>
      </c>
      <c r="J42" s="124"/>
      <c r="K42" s="122" t="str">
        <f>+Comp_3!K15</f>
        <v>Maritza Liliana Beltrán Albadán
Yaneth Burgos Duitama</v>
      </c>
      <c r="L42" s="158" t="str">
        <f>+Comp_3!L15</f>
        <v>Esta actividad inicia el 30 de junio 2021.</v>
      </c>
      <c r="N42" s="128"/>
      <c r="O42" s="120" t="str">
        <f>+Comp_3!O15</f>
        <v>N/A</v>
      </c>
      <c r="P42" s="124"/>
      <c r="Q42" s="122" t="str">
        <f>+Comp_3!Q15</f>
        <v>Maritza Liliana Beltrán Albadán
Yaneth Burgos Duitama</v>
      </c>
      <c r="R42" s="158" t="str">
        <f>+Comp_3!R15</f>
        <v>La primera medición se realizará el 30 de septiembre/21.  A la fecha no se reportan avances.</v>
      </c>
    </row>
    <row r="43" spans="1:18" ht="264" customHeight="1" thickBot="1">
      <c r="A43" s="647">
        <f>+Comp_3!A16</f>
        <v>0</v>
      </c>
      <c r="B43" s="126">
        <f>+Comp_3!B16</f>
        <v>11</v>
      </c>
      <c r="C43" s="155" t="str">
        <f>+Comp_3!C16</f>
        <v>Publicar en la pagina WEB la información correspondiente a cada Rendición Pública de Cuentas y Mesas Públicas.</v>
      </c>
      <c r="D43" s="155" t="str">
        <f>+Comp_3!D16</f>
        <v>Documentos en pagina WEB institucional</v>
      </c>
      <c r="E43" s="156" t="str">
        <f>+Comp_3!E16</f>
        <v xml:space="preserve">Subdirección de  Monitoreo y Evaluación </v>
      </c>
      <c r="F43" s="159">
        <f>+Comp_3!F16</f>
        <v>44545</v>
      </c>
      <c r="G43" s="118"/>
      <c r="H43" s="128"/>
      <c r="I43" s="120" t="str">
        <f>+Comp_3!I16</f>
        <v>N/A</v>
      </c>
      <c r="J43" s="124"/>
      <c r="K43" s="122" t="str">
        <f>+Comp_3!K16</f>
        <v>Maritza Liliana Beltrán Albadán
Yaneth Burgos Duitama</v>
      </c>
      <c r="L43" s="158" t="str">
        <f>+Comp_3!L16</f>
        <v>Esta actividad inicia el 30 de junio 2021.</v>
      </c>
      <c r="N43" s="128"/>
      <c r="O43" s="120" t="str">
        <f>+Comp_3!O16</f>
        <v>En Avance</v>
      </c>
      <c r="P43" s="124"/>
      <c r="Q43" s="122" t="str">
        <f>+Comp_3!Q16</f>
        <v>Maritza Liliana Beltrán Albadán
Yaneth Burgos Duitama</v>
      </c>
      <c r="R43" s="158" t="str">
        <f>+Comp_3!R16</f>
        <v>Se evidencia len la página la Presentación de la Mesa pública - informe de resultados de las mesas adelantadas en el cuatrimestre.
Evidencia:
https://www.icbf.gov.co/rendicion-de-cuentas-icbf/rendicion-de-cuentas-en-regiones
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
Recomendación:  Complementar las presentaciones cargadas con la demás documentación (actas y compromisos como mínimo) que se pueda cargar que de cuenta dela realización de las mesas.  Lo anterior teniendo en cuenta que nela actualidad los documentos reposan en la ruta del File Server \icbf.gov.co\FS_DPC\DPC\RPC_y_MP\2021\Evidencias_RPC_y_MP_2021</v>
      </c>
    </row>
    <row r="44" spans="1:18" ht="45.75" thickBot="1">
      <c r="A44" s="645" t="str">
        <f>+Comp_3!A17</f>
        <v>Subcomponente 2</v>
      </c>
      <c r="B44" s="108"/>
      <c r="C44" s="603" t="str">
        <f>+Comp_3!C17</f>
        <v>Diálogo de doble vía con la ciudadanía y sus organizaciones</v>
      </c>
      <c r="D44" s="108"/>
      <c r="E44" s="108"/>
      <c r="F44" s="154"/>
      <c r="G44" s="101"/>
      <c r="H44" s="109">
        <f>+Comp_3!H17</f>
        <v>2</v>
      </c>
      <c r="I44" s="110">
        <f>+Comp_3!I17</f>
        <v>0</v>
      </c>
      <c r="J44" s="111">
        <f>+Comp_3!J17</f>
        <v>0</v>
      </c>
      <c r="K44" s="112">
        <f>+Comp_3!K17</f>
        <v>0</v>
      </c>
      <c r="L44" s="113"/>
      <c r="N44" s="109">
        <f>+Comp_3!N17</f>
        <v>2</v>
      </c>
      <c r="O44" s="110">
        <f>+Comp_3!O17</f>
        <v>0</v>
      </c>
      <c r="P44" s="111">
        <f>+Comp_3!P17</f>
        <v>0</v>
      </c>
      <c r="Q44" s="112">
        <f>+Comp_3!Q17</f>
        <v>0</v>
      </c>
      <c r="R44" s="113"/>
    </row>
    <row r="45" spans="1:18" ht="142.5" customHeight="1">
      <c r="A45" s="646">
        <f>+Comp_3!A18</f>
        <v>0</v>
      </c>
      <c r="B45" s="126">
        <f>+Comp_3!B18</f>
        <v>2.1</v>
      </c>
      <c r="C45" s="155" t="str">
        <f>+Comp_3!C18</f>
        <v>Convocar a las partes interesadas</v>
      </c>
      <c r="D45" s="155" t="str">
        <f>+Comp_3!D18</f>
        <v>Actores involucrados convocados e invitados a participar en las Mesas Públicas y Rendición Pública de Cuentas verificable a partir de oficios, correos electrónicos e imágenes de invitaciones dispuestas en carteleras físicas.</v>
      </c>
      <c r="E45" s="156" t="str">
        <f>+Comp_3!E18</f>
        <v xml:space="preserve">Subdirección de  Monitoreo y Evaluación </v>
      </c>
      <c r="F45" s="159">
        <f>+Comp_3!F18</f>
        <v>44545</v>
      </c>
      <c r="G45" s="118"/>
      <c r="H45" s="128"/>
      <c r="I45" s="120" t="str">
        <f>+Comp_3!I18</f>
        <v>N/A</v>
      </c>
      <c r="J45" s="124"/>
      <c r="K45" s="122" t="str">
        <f>+Comp_3!K18</f>
        <v>Maritza Liliana Beltrán Albadán
Yaneth Burgos Duitama</v>
      </c>
      <c r="L45" s="158" t="str">
        <f>+Comp_3!L18</f>
        <v>Esta actividad inicia el 30 de junio 2021.</v>
      </c>
      <c r="N45" s="128"/>
      <c r="O45" s="120" t="str">
        <f>+Comp_3!O18</f>
        <v>En Avance</v>
      </c>
      <c r="P45" s="124"/>
      <c r="Q45" s="122" t="str">
        <f>+Comp_3!Q18</f>
        <v>Maritza Liliana Beltrán Albadán
Yaneth Burgos Duitama</v>
      </c>
      <c r="R45" s="158" t="str">
        <f>+Comp_3!R18</f>
        <v xml:space="preserve">Se evidencia convocatoria para que los diferentes actores involucrados asistan a las MP.
Evidencia:
Archivo PDF con enlaces CZ Barrios Unidos , CZ Creer(Bogotá), CZ Aburrá Sur (Antioquia) y CZ Cocuy (Boyacá) en los que se evidencias las invitaciones de particiación a la mesas públicas.
</v>
      </c>
    </row>
    <row r="46" spans="1:18" ht="216" customHeight="1" thickBot="1">
      <c r="A46" s="647">
        <f>+Comp_3!A19</f>
        <v>0</v>
      </c>
      <c r="B46" s="126">
        <f>+Comp_3!B19</f>
        <v>2.2000000000000002</v>
      </c>
      <c r="C46" s="155" t="str">
        <f>+Comp_3!C19</f>
        <v>Realizar audiencias publicas participativas</v>
      </c>
      <c r="D46" s="155" t="str">
        <f>+Comp_3!D19</f>
        <v>Mesas Públicas y Rendición Pública de Cuentas realizadas</v>
      </c>
      <c r="E46" s="156" t="str">
        <f>+Comp_3!E19</f>
        <v xml:space="preserve">Subdirección de  Monitoreo y Evaluación </v>
      </c>
      <c r="F46" s="159">
        <f>+Comp_3!F19</f>
        <v>44545</v>
      </c>
      <c r="G46" s="118"/>
      <c r="H46" s="128"/>
      <c r="I46" s="120" t="str">
        <f>+Comp_3!I19</f>
        <v>N/A</v>
      </c>
      <c r="J46" s="124"/>
      <c r="K46" s="122" t="str">
        <f>+Comp_3!K19</f>
        <v>Maritza Liliana Beltrán Albadán
Yaneth Burgos Duitama</v>
      </c>
      <c r="L46" s="158" t="str">
        <f>+Comp_3!L19</f>
        <v>Esta actividad inicia el 30 de junio 2021.</v>
      </c>
      <c r="N46" s="128"/>
      <c r="O46" s="120" t="str">
        <f>+Comp_3!O19</f>
        <v>En Avance</v>
      </c>
      <c r="P46" s="124"/>
      <c r="Q46" s="122" t="str">
        <f>+Comp_3!Q19</f>
        <v>Maritza Liliana Beltrán Albadán
Yaneth Burgos Duitama</v>
      </c>
      <c r="R46" s="158" t="str">
        <f>+Comp_3!R19</f>
        <v>Se evidenció la realización de mesas públicas.
Evidencia:
https://www.icbf.gov.co/rendicion-de-cuentas-icbf/rendicion-de-cuentas-en-regiones
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v>
      </c>
    </row>
    <row r="47" spans="1:18" ht="45.75" thickBot="1">
      <c r="A47" s="645" t="str">
        <f>+Comp_3!A20</f>
        <v>Subcomponente 3</v>
      </c>
      <c r="B47" s="108">
        <f>+Comp_3!B20</f>
        <v>0</v>
      </c>
      <c r="C47" s="603" t="str">
        <f>+Comp_3!C20</f>
        <v>Incentivos para motivar la cultura de la rendición y petición de cuentas</v>
      </c>
      <c r="D47" s="108"/>
      <c r="E47" s="108"/>
      <c r="F47" s="154"/>
      <c r="G47" s="101"/>
      <c r="H47" s="109">
        <f>+Comp_3!H20</f>
        <v>3</v>
      </c>
      <c r="I47" s="110">
        <f>+Comp_3!I20</f>
        <v>1</v>
      </c>
      <c r="J47" s="111">
        <f>+Comp_3!J20</f>
        <v>0.33333333333333331</v>
      </c>
      <c r="K47" s="112">
        <f>+Comp_3!K20</f>
        <v>0</v>
      </c>
      <c r="L47" s="113"/>
      <c r="N47" s="109">
        <f>+Comp_3!N20</f>
        <v>3</v>
      </c>
      <c r="O47" s="110">
        <f>+Comp_3!O20</f>
        <v>1</v>
      </c>
      <c r="P47" s="111">
        <f>+Comp_3!P20</f>
        <v>0.33333333333333331</v>
      </c>
      <c r="Q47" s="112">
        <f>+Comp_3!Q20</f>
        <v>0</v>
      </c>
      <c r="R47" s="113"/>
    </row>
    <row r="48" spans="1:18" ht="299.25" customHeight="1">
      <c r="A48" s="646">
        <f>+Comp_3!A21</f>
        <v>0</v>
      </c>
      <c r="B48" s="126" t="str">
        <f>+Comp_3!B21</f>
        <v>3.1</v>
      </c>
      <c r="C48" s="155" t="str">
        <f>+Comp_3!C21</f>
        <v>Fortalecer la temática Rendición de Cuentas en el Aula Virtual Estrategia de Transparencia, Participación y Buen Gobierno</v>
      </c>
      <c r="D48" s="155" t="str">
        <f>+Comp_3!D21</f>
        <v>Aula virtual con información actualizada</v>
      </c>
      <c r="E48" s="156" t="str">
        <f>+Comp_3!E21</f>
        <v xml:space="preserve">Subdirección de  Monitoreo y Evaluación </v>
      </c>
      <c r="F48" s="159">
        <f>+Comp_3!F21</f>
        <v>44316</v>
      </c>
      <c r="G48" s="118"/>
      <c r="H48" s="128"/>
      <c r="I48" s="120" t="str">
        <f>+Comp_3!I21</f>
        <v>Cumplida (DT)</v>
      </c>
      <c r="J48" s="124"/>
      <c r="K48" s="122" t="str">
        <f>+Comp_3!K21</f>
        <v>Maritza Liliana Beltrán Albadán
Yaneth Burgos Duitama</v>
      </c>
      <c r="L48" s="123" t="str">
        <f>+Comp_3!L21</f>
        <v xml:space="preserve">Se evidenció la presentación, en un espacio del sharepoint "llamado Aula Virtual" evidencia del 08/02/21
Evidencias
-https://icbfgob.sharepoint.com/:p:/r/sites/AULADETRANSPARENCIA2021/_layouts/15/Doc.aspx?sourcedoc=%7BB73C7377-2CF5-4CAA-ACE6-7574C85FAAFB%7D&amp;file=AULA%20ACTUALIZADA%202021.pptx&amp;action=edit&amp;mobileredirect=true
- Presentación PP "Aula Virtual : COMPONENTE 3: RENDICIÓN DE CUENTAS"  Diapositivas 60 a la 66
- Correo electrónico del 16/03/21 de Gestión Humana comn oferta.para colaboradores ICBF.
</v>
      </c>
      <c r="N48" s="128"/>
      <c r="O48" s="120" t="str">
        <f>+Comp_3!O21</f>
        <v>Cumplida (DT)</v>
      </c>
      <c r="P48" s="124"/>
      <c r="Q48" s="122" t="str">
        <f>+Comp_3!Q21</f>
        <v>Maritza Liliana Beltrán Albadán
Yaneth Burgos Duitama</v>
      </c>
      <c r="R48" s="130" t="str">
        <f>+Comp_3!R21</f>
        <v>Actividad cumplida en el primer cuatrimestre.</v>
      </c>
    </row>
    <row r="49" spans="1:18" ht="409.5" customHeight="1" thickBot="1">
      <c r="A49" s="646">
        <f>+Comp_3!A22</f>
        <v>0</v>
      </c>
      <c r="B49" s="126" t="str">
        <f>+Comp_3!B22</f>
        <v>3.2</v>
      </c>
      <c r="C49" s="155" t="str">
        <f>+Comp_3!C22</f>
        <v xml:space="preserve">Socializar y visibilizar la información </v>
      </c>
      <c r="D49" s="155" t="str">
        <f>+Comp_3!D22</f>
        <v xml:space="preserve">Estrategia de Comunicación: de transparencia verificable a partir de boletines ICBF, correos electrónicos o mensajes en redes sociales. </v>
      </c>
      <c r="E49" s="156" t="str">
        <f>+Comp_3!E22</f>
        <v>Oficina Asesora de Comunicaciones</v>
      </c>
      <c r="F49" s="159">
        <f>+Comp_3!F22</f>
        <v>44545</v>
      </c>
      <c r="G49" s="118"/>
      <c r="H49" s="128"/>
      <c r="I49" s="120" t="str">
        <f>+Comp_3!I22</f>
        <v>En Avance</v>
      </c>
      <c r="J49" s="124"/>
      <c r="K49" s="122" t="str">
        <f>+Comp_3!K22</f>
        <v>Maritza Liliana Beltrán Albadán
Yaneth Burgos Duitama</v>
      </c>
      <c r="L49" s="160" t="str">
        <f>+Comp_3!L22</f>
        <v>Se evidenciaron piezas de comunicación de Rendición de Cuentas.
Evidencias:
Febrero
-Boletín Interno Vive ICBF No. 140 del 19/02/21, pieza de Rendición de Cuentas sobre: Actualízate sobre los resultados de la Rendición Pública de Cuentas del ICBF. https://www.icbf.gov.co/system/files/vive_icbf_140.pdf
Marzo
- Boletín Interno Vive ICBF No. 145 del 26/03/21, pieza de Rendición de Cuentas: Informe de resultados  de la Estrategia Rendición de Cuentas 2020 - Conoce los componentes que permiten garantizar la responsabilidad pública de las autoridades y el derecho ciudadano a participar y vigilar la gestión. https://www.icbf.gov.co/system/files/trnasparencia_26_de_marzoi.pdf
Abril
- Boletín Interno Vive ICBF No. 147 del 16/04/21, pieza de Rendición de Cuentas y Mesas Publicas sobre: Temas de consulta previa en las mesas públicas para la vigencia 2021 - https://www.icbf.gov.co/system/files/vive_icbf_147.pdf</v>
      </c>
      <c r="N49" s="128"/>
      <c r="O49" s="120" t="str">
        <f>+Comp_3!O22</f>
        <v>En Avance</v>
      </c>
      <c r="P49" s="124"/>
      <c r="Q49" s="122" t="str">
        <f>+Comp_3!Q22</f>
        <v>Maritza Liliana Beltrán Albadán
Yaneth Burgos Duitama</v>
      </c>
      <c r="R49" s="168" t="str">
        <f>+Comp_3!R22</f>
        <v>Se evidenciaron piezas de comunicación de Rendición de Cuentas durante los meses del cuatrimestre
Evidencias:
mayo
-Publicación el Twitter post de Rendición de Cuentas de Sector de la inclusión Social y la Reconciliación del 28/05/21 https://twitter.com/ICBFColombia/status/1398308464875745282
- Publicación en la página Web de pieza de comunicación "rendición de cuentas sobre: Infórmate de las acciones de cumplimiento en la implementación del Acuerdo de Paz: Informe de Rendición de cuentas Enero-diciembre de 2020" del 14/05/21 https://www.icbf.gov.co/sites/default/files/informe_rendicion_de_cuentas_acuerdo_paz_marzo2021_2.pdf
- Boletín ICBF # 151 del 14/05/21 "Participación Ciudadana -Sabes qué espacios de participación para la infancia y la adolescencia promueveel ICBF?"
Rendicion de cuentas Boletin 151_14 de mayo
junio
- Pieza de comunicación en twitter realización "Rendición de Cuentas Sector de la Inclusión Social y la Reconciliación"  25/06/21
http://icbf.gov.co
https://twitter.com/ICBFColombia/status/1408552372561907717
julio
Boletin ICBF # 159 del 9/07/21 con pieza de Rendición de Cuentas sobre: comunicación de participación por departamento de respuestas a la consulta previa para definir los temas de
interés de las mesas públicas de manera participativa. https://www.icbf.gov.co/system/files/vive_icbf_159.pdf
Agosto
- Boletín ICBF #164 "Rendición de Cuentas sobre: ¿Qué es, cómo se realiza y por qué es importante para el ICBF?" https://www.icbf.gov.co/system/files/vive_icbf_164_0.pdf</v>
      </c>
    </row>
    <row r="50" spans="1:18" ht="30.75" thickBot="1">
      <c r="A50" s="645" t="str">
        <f>+Comp_3!A24</f>
        <v>Subcomponente 4</v>
      </c>
      <c r="B50" s="108"/>
      <c r="C50" s="603" t="str">
        <f>+Comp_3!C23</f>
        <v>Evaluación y retroalimentación a la gestión institucional</v>
      </c>
      <c r="D50" s="108"/>
      <c r="E50" s="108"/>
      <c r="F50" s="154"/>
      <c r="G50" s="101"/>
      <c r="H50" s="109">
        <f>+Comp_3!H23</f>
        <v>7</v>
      </c>
      <c r="I50" s="110">
        <f>+Comp_3!I23</f>
        <v>1</v>
      </c>
      <c r="J50" s="111">
        <f>+Comp_3!J23</f>
        <v>0.14285714285714285</v>
      </c>
      <c r="K50" s="112">
        <f>+Comp_3!K23</f>
        <v>0</v>
      </c>
      <c r="L50" s="113"/>
      <c r="N50" s="109">
        <f>+Comp_3!N23</f>
        <v>7</v>
      </c>
      <c r="O50" s="110">
        <f>+Comp_3!O23</f>
        <v>1</v>
      </c>
      <c r="P50" s="111">
        <f>+Comp_3!P23</f>
        <v>0.14285714285714285</v>
      </c>
      <c r="Q50" s="112">
        <f>+Comp_3!Q23</f>
        <v>0</v>
      </c>
      <c r="R50" s="113"/>
    </row>
    <row r="51" spans="1:18" ht="123.75" customHeight="1">
      <c r="A51" s="646" t="e">
        <f>+Comp_3!#REF!</f>
        <v>#REF!</v>
      </c>
      <c r="B51" s="126" t="str">
        <f>+Comp_3!B24</f>
        <v>4.1</v>
      </c>
      <c r="C51" s="155" t="str">
        <f>+Comp_3!C24</f>
        <v>Realizar seguimiento a la gestión de los eventos de Rendición Pública de Cuentas y Mesas Públicas</v>
      </c>
      <c r="D51" s="155" t="str">
        <f>+Comp_3!D24</f>
        <v xml:space="preserve">(4) Informe trimestral de Rendición de Cuentas y Mesas Públicas realizadas </v>
      </c>
      <c r="E51" s="156" t="str">
        <f>+Comp_3!E24</f>
        <v xml:space="preserve">Subdirección de  Monitoreo y Evaluación </v>
      </c>
      <c r="F51" s="159">
        <f>+Comp_3!F24</f>
        <v>44560</v>
      </c>
      <c r="G51" s="118"/>
      <c r="H51" s="128"/>
      <c r="I51" s="120" t="str">
        <f>+Comp_3!I24</f>
        <v>En Avance</v>
      </c>
      <c r="J51" s="124"/>
      <c r="K51" s="122" t="str">
        <f>+Comp_3!K24</f>
        <v>Maritza Liliana Beltrán Albadán
Yaneth Burgos Duitama</v>
      </c>
      <c r="L51" s="139" t="str">
        <f>+Comp_3!L24</f>
        <v xml:space="preserve">Se evidencia Informe Trimestral de Rendición y Cuentas, con corte a 31 de Marzo 2021.
Evidencias:
https://www.icbf.gov.co/system/files/informe_de_seguimiento_rpc_y_mp_primer_trimestre_2021.pdf
https://www.icbf.gov.co/rendicion-de-cuentas-icbf/sede-direccion-general
</v>
      </c>
      <c r="N51" s="128"/>
      <c r="O51" s="120" t="str">
        <f>+Comp_3!O24</f>
        <v>En Avance</v>
      </c>
      <c r="P51" s="124"/>
      <c r="Q51" s="122" t="str">
        <f>+Comp_3!Q24</f>
        <v>Maritza Liliana Beltrán Albadán
Yaneth Burgos Duitama</v>
      </c>
      <c r="R51" s="139" t="str">
        <f>+Comp_3!R24</f>
        <v>Se evidencia Informe Trimestral de Rendición y Cuentas, con corte a 30 de junio 2021.
Evidencias:
https://www.icbf.gov.co/rendicion-de-cuentas-icbf/sede-direccion-general
https://www.icbf.gov.co/system/files/informe_de_seguimiento_rpc_y_mp_segundo_trimestre_2021.pdf</v>
      </c>
    </row>
    <row r="52" spans="1:18" ht="210" customHeight="1">
      <c r="A52" s="646">
        <f>+Comp_3!A25</f>
        <v>0</v>
      </c>
      <c r="B52" s="126" t="str">
        <f>+Comp_3!B25</f>
        <v>4.2</v>
      </c>
      <c r="C52" s="155" t="str">
        <f>+Comp_3!C25</f>
        <v>Realizar encuestas de evaluación del evento en cada una de las actividades de Rendición Pública de Cuentas y Mesas Públicas</v>
      </c>
      <c r="D52" s="155" t="str">
        <f>+Comp_3!D25</f>
        <v>Encuestas de evaluación del evento</v>
      </c>
      <c r="E52" s="156" t="str">
        <f>+Comp_3!E25</f>
        <v xml:space="preserve">Subdirección de  Monitoreo y Evaluación </v>
      </c>
      <c r="F52" s="159">
        <f>+Comp_3!F25</f>
        <v>44545</v>
      </c>
      <c r="G52" s="118"/>
      <c r="H52" s="128"/>
      <c r="I52" s="120" t="str">
        <f>+Comp_3!I25</f>
        <v>N/A</v>
      </c>
      <c r="J52" s="124"/>
      <c r="K52" s="122" t="str">
        <f>+Comp_3!K25</f>
        <v>Maritza Liliana Beltrán Albadán
Yaneth Burgos Duitama</v>
      </c>
      <c r="L52" s="139" t="str">
        <f>+Comp_3!L25</f>
        <v>Esta actividad inicia el 30 de junio 2021.</v>
      </c>
      <c r="N52" s="128"/>
      <c r="O52" s="120" t="str">
        <f>+Comp_3!O25</f>
        <v>En Avance</v>
      </c>
      <c r="P52" s="124"/>
      <c r="Q52" s="122" t="str">
        <f>+Comp_3!Q25</f>
        <v>Maritza Liliana Beltrán Albadán
Yaneth Burgos Duitama</v>
      </c>
      <c r="R52" s="139" t="str">
        <f>+Comp_3!R25</f>
        <v>Se evidenció la realización de encuesta y la tabulacipon del resultado y análisis del resultado (Formato F10.P2.MS Análisis Evaluación) 
Evidencia:
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v>
      </c>
    </row>
    <row r="53" spans="1:18" ht="105" customHeight="1">
      <c r="A53" s="646">
        <f>+Comp_3!A26</f>
        <v>0</v>
      </c>
      <c r="B53" s="126" t="str">
        <f>+Comp_3!B26</f>
        <v>4.3</v>
      </c>
      <c r="C53" s="155" t="str">
        <f>+Comp_3!C26</f>
        <v>Realizar seguimiento a los compromisos adquiridos con las comunidades en el desarrollo de las mesas públicas.</v>
      </c>
      <c r="D53" s="155" t="str">
        <f>+Comp_3!D26</f>
        <v>Reporte indicador PA 98, de acuerdo con los cortes del aplicativo SIMEI,  se tendra en cuentra pare el último bimestre de la vigencia 2021 el reporte parcial del grupo de monitoreo dado que el cierre oficial de indicadores se realiza en el mes de enero de 2022</v>
      </c>
      <c r="E53" s="156" t="str">
        <f>+Comp_3!E26</f>
        <v xml:space="preserve">Subdirección de  Monitoreo y Evaluación </v>
      </c>
      <c r="F53" s="159">
        <f>+Comp_3!F26</f>
        <v>44561</v>
      </c>
      <c r="G53" s="118"/>
      <c r="H53" s="128"/>
      <c r="I53" s="120" t="str">
        <f>+Comp_3!I26</f>
        <v>N/A</v>
      </c>
      <c r="J53" s="124"/>
      <c r="K53" s="122" t="str">
        <f>+Comp_3!K26</f>
        <v>Maritza Liliana Beltrán Albadán
Yaneth Burgos Duitama</v>
      </c>
      <c r="L53" s="139" t="str">
        <f>+Comp_3!L26</f>
        <v>Esta actividad inicia el Agosto 2021.</v>
      </c>
      <c r="N53" s="128"/>
      <c r="O53" s="120" t="str">
        <f>+Comp_3!O26</f>
        <v>En Avance</v>
      </c>
      <c r="P53" s="124"/>
      <c r="Q53" s="122" t="str">
        <f>+Comp_3!Q26</f>
        <v>Maritza Liliana Beltrán Albadán
Yaneth Burgos Duitama</v>
      </c>
      <c r="R53" s="139" t="str">
        <f>+Comp_3!R26</f>
        <v>Se evidencia archivo Excel con el reporte SIMEI correspondiente a los compromisos del mes de agosto (12) Tolima, Cesar, Santander, Nariño Valle y Quindío, los cuales se encuentran reportados como "Ejecutados".
Evidencia:
Act 4.3 SIMEI REPORTES_COMPROMISOS_MP_AGOSTO</v>
      </c>
    </row>
    <row r="54" spans="1:18" ht="409.5" customHeight="1">
      <c r="A54" s="646" t="str">
        <f>+Comp_3!A27</f>
        <v>5. Acuerdo de Paz</v>
      </c>
      <c r="B54" s="126">
        <f>+Comp_3!B27</f>
        <v>5.0999999999999996</v>
      </c>
      <c r="C54" s="155" t="str">
        <f>+Comp_3!C27</f>
        <v xml:space="preserve">Elaborar un informe individual de rendición de cuentas  sobre la gestión de implementación del Acuerdo de Paz con corte a 31 de diciembre de 2020 y publicarlo en la página Web en la seccion "Transparencia y acceso a la información pública" </v>
      </c>
      <c r="D54" s="155" t="str">
        <f>+Comp_3!D27</f>
        <v>Informe</v>
      </c>
      <c r="E54" s="156" t="str">
        <f>+Comp_3!E27</f>
        <v xml:space="preserve">Subdirección General ICBF </v>
      </c>
      <c r="F54" s="159">
        <f>+Comp_3!F27</f>
        <v>44285</v>
      </c>
      <c r="G54" s="118"/>
      <c r="H54" s="128"/>
      <c r="I54" s="120" t="str">
        <f>+Comp_3!I27</f>
        <v>Cumplida (DT)</v>
      </c>
      <c r="J54" s="124"/>
      <c r="K54" s="122" t="str">
        <f>+Comp_3!K27</f>
        <v>Maritza Liliana Beltrán Albadán
Yaneth Burgos Duitama</v>
      </c>
      <c r="L54" s="139" t="str">
        <f>+Comp_3!L27</f>
        <v xml:space="preserve">Se evidenció informe de Rendición de Cuentas sobre la implementación del acuerdo de Paz Enero - Diciembre 2020.
Evidencias 
https://www.icbf.gov.co/sites/default/files/informe_rendicion_de_cuentas_acuerdo_paz_marzo2021_2.pdf
https://www.icbf.gov.co/acuerdos-de-paz
</v>
      </c>
      <c r="N54" s="128"/>
      <c r="O54" s="120" t="str">
        <f>+Comp_3!O27</f>
        <v>Cumplida (DT)</v>
      </c>
      <c r="P54" s="124"/>
      <c r="Q54" s="122" t="str">
        <f>+Comp_3!Q27</f>
        <v>Maritza Liliana Beltrán Albadán
Yaneth Burgos Duitama</v>
      </c>
      <c r="R54" s="139" t="str">
        <f>+Comp_3!R27</f>
        <v>Actividad cumplida en el primer cuatrimestre.</v>
      </c>
    </row>
    <row r="55" spans="1:18" ht="150" customHeight="1">
      <c r="A55" s="646">
        <f>+Comp_3!A28</f>
        <v>0</v>
      </c>
      <c r="B55" s="126">
        <f>+Comp_3!B28</f>
        <v>5.2</v>
      </c>
      <c r="C55" s="155" t="str">
        <f>+Comp_3!C28</f>
        <v>Producir y documentar de manera permanente en el año 2021 la información sobre los avances de la gestión en la implementación del Acuerdo de Paz bajo los lineamientos del Sistema de Rendición de Cuentas a cargo del Departamento Adminsitrativo de la Función Pública.</v>
      </c>
      <c r="D55" s="155" t="str">
        <f>+Comp_3!D28</f>
        <v>Infografía o informe ejecutivo</v>
      </c>
      <c r="E55" s="156" t="str">
        <f>+Comp_3!E28</f>
        <v>Subdirección General ICBF</v>
      </c>
      <c r="F55" s="145">
        <f>+Comp_3!F28</f>
        <v>44561</v>
      </c>
      <c r="G55" s="118"/>
      <c r="H55" s="128"/>
      <c r="I55" s="120" t="str">
        <f>+Comp_3!I28</f>
        <v>N/A</v>
      </c>
      <c r="J55" s="124"/>
      <c r="K55" s="122" t="str">
        <f>+Comp_3!K28</f>
        <v>Maritza Liliana Beltrán Albadán
Yaneth Burgos Duitama</v>
      </c>
      <c r="L55" s="139" t="str">
        <f>+Comp_3!L28</f>
        <v>Esta actividad inicia el 30 de junio 2021.</v>
      </c>
      <c r="N55" s="128"/>
      <c r="O55" s="120" t="str">
        <f>+Comp_3!O28</f>
        <v>En Avance</v>
      </c>
      <c r="P55" s="124"/>
      <c r="Q55" s="122" t="str">
        <f>+Comp_3!Q28</f>
        <v>Maritza Liliana Beltrán Albadán
Yaneth Burgos Duitama</v>
      </c>
      <c r="R55" s="139" t="str">
        <f>+Comp_3!R28</f>
        <v>Se evidenicó  Informe ejecutivo primer semestre 2021 (30/06/21) ¡El ICBF avanza en la implementación del Acuerdo de Paz!.
Evidencia:
-   https://www.icbf.gov.co/sites/default/files/v1._1erinforme_posconflicto_junio_2021.pdf 
- Correo electronico  enviado por la referente  con la autorizacion de la Subdirectora general para publicar miércoles, 30 de junio de 2021 9:05 p. m.</v>
      </c>
    </row>
    <row r="56" spans="1:18" ht="355.5" customHeight="1">
      <c r="A56" s="646">
        <f>+Comp_3!A29</f>
        <v>0</v>
      </c>
      <c r="B56" s="126" t="str">
        <f>+Comp_3!B29</f>
        <v>5.3</v>
      </c>
      <c r="C56" s="155" t="str">
        <f>+Comp_3!C29</f>
        <v>Divulgación de los avances de las entidad respecto a la implementación del Acuerdo de Paz</v>
      </c>
      <c r="D56" s="155" t="str">
        <f>+Comp_3!D29</f>
        <v>Divulgación en medios institucionales</v>
      </c>
      <c r="E56" s="156" t="str">
        <f>+Comp_3!E29</f>
        <v>Oficina Asesora de Comunicaciones</v>
      </c>
      <c r="F56" s="159">
        <f>+Comp_3!F29</f>
        <v>44561</v>
      </c>
      <c r="G56" s="118"/>
      <c r="H56" s="128"/>
      <c r="I56" s="120" t="str">
        <f>+Comp_3!I29</f>
        <v>En Avance</v>
      </c>
      <c r="J56" s="124"/>
      <c r="K56" s="122" t="str">
        <f>+Comp_3!K29</f>
        <v>Maritza Liliana Beltrán Albadán
Yaneth Burgos Duitama</v>
      </c>
      <c r="L56" s="139" t="str">
        <f>+Comp_3!L29</f>
        <v>Se evidenció divulgacion en medios institucionales de los avances de la implemenentacion del acuerdo de paz para el primer cuatrimestre.
Evidencias:
Redes: 
Seminario de Paz con Legalidad.  24 febrero 2021. https://twitter.com/ICBFColombia/status/1364748980303892480?s=20
Página WEB - Noticias: 
-ICBF cierra brechas de equidad con la atención de niños y adolescentes en zonas rurales y rurales dispersas. 24 de Febrero de 2021 - 07:49 PM
-ICBF benefició a más de 578 mil menores de edad en los territorios PDET en 2020.  10 de Abril de 2021 - 08:15 PM</v>
      </c>
      <c r="N56" s="128"/>
      <c r="O56" s="120" t="str">
        <f>+Comp_3!O29</f>
        <v>En Avance</v>
      </c>
      <c r="P56" s="124"/>
      <c r="Q56" s="122" t="str">
        <f>+Comp_3!Q29</f>
        <v>Maritza Liliana Beltrán Albadán
Yaneth Burgos Duitama</v>
      </c>
      <c r="R56" s="139" t="str">
        <f>+Comp_3!R29</f>
        <v xml:space="preserve">Divulgacion en medios institucionales de los avances de la implemenentacion del acuerdo de paz, 
Evidencias:
Pagina Web ICBF - Noticias
MAYO
ICBF brinda acompañamiento psicosocial en Territorios PDET de La Guajira
https://www.icbf.gov.co/noticias/icbf-brinda-acompanamiento-psicosocial-enterritorios-pdet-de-la-guajira
Más de 7.000 niños en los municipios PDET han sido beneficiados en Arauca
https://www.icbf.gov.co/noticias/mas-de-7000-ninos-en-los-municipios-pdet-han-sidobeneficiados-en-arauca
ICBF atiende más de 20.000 niños y niñas de primera infancia en los municipios PDET de
Bolívar
https://www.icbf.gov.co/noticias/icbf-atiende-mas-de-20000-ninos-y-ninas-de-primerainfancia-en-los-municipios-pdet-de
ICBF previene la desnutrición de niños y niñas en municipios PDET de Cesar
https://www.icbf.gov.co/noticias/icbf-previene-la-desnutricion-de-ninos-y-ninas-enmunicipios-pdet-de-cesar
ICBF brinda atención psicosocial a familias ubicadas en municipios PDET de Sucre
https://www.icbf.gov.co/noticias/icbf-brinda-atencion-psicosocial-familias-ubicadas-enmunicipios-pdet-de-sucre
ICBF atiende a más de 29 mil niños y niñas de primera infancia en los 16 municipios
PDET de Nariño
https://www.icbf.gov.co/noticias/icbf-atiende-mas-de-29-mil-ninos-y-ninas-de-primerainfancia-en-los-16-municipios-pdet-de
ICBF avanza en el cumplimiento de los compromisos en municipios PDET de Antioquia
https://www.icbf.gov.co/noticias/icbf-avanza-en-el-cumplimiento-de-los-compromisosen-municipios-pdet-de-antioquia
JUNIO
ICBF beneficia a la primera infancia en territorios PDET en Caquetá
https://www.icbf.gov.co/noticias/icbf-beneficia-la-primera-infancia-en-territorios-pdeten-caqueta
ICBF previene la desnutrición de niños y niñas en municipios PDET de Cesar
https://www.icbf.gov.co/noticias/icbf-previene-la-desnutricion-de-ninos-y-ninas-enmunicipios-pdet-de-cesar
ICBF brinda atención psicosocial a familias ubicadas en municipios PDET de Sucre
https://www.icbf.gov.co/noticias/icbf-brinda-atencion-psicosocial-familias-ubicadas-enmunicipios-pdet-de-sucre
ICBF atiende a más de 29 mil niños y niñas de primera infancia en los 16 municipios
PDET de Nariño
https://www.icbf.gov.co/noticias/icbf-atiende-mas-de-29-mil-ninos-y-ninas-de-primerainfancia-en-los-16-municipios-pdet-de
REDES SOCIALES:
https://twitter.com/linaarbelaez/status/1384181702235365382?s=20
https://twitter.com/linaarbelaez/status/1384246798043140097?s=20
https://twitter.com/ICBFColombia/status/1408100252943593480?s=20
https://twitter.com/ICBFColombia/status/1409993836525457411?s=20
Informe publicaciones PDET julio y agosto 2021
JULIO
En Guaviare ICBF beneficia a la primera infancia en territorios PDET
https://www.icbf.gov.co/noticias/en-guaviare-icbf-beneficia-la-primera-infancia-en-territoriospdet
ICBF avanza en el cumplimiento de los compromisos en municipios PDET de Antioquia
https://www.icbf.gov.co/noticias/icbf-avanza-en-el-cumplimiento-de-los-compromisos-enmunicipios-pdet-de-antioquia
ICBF se vincula a Plan de Acción Integral que atenderá algunos municipios PDET
priorizados por el Ministerio de Defensa
https://www.icbf.gov.co/noticias/icbf-se-vincula-plan-de-accion-integral-que-atendera-algunosmunicipios-pdet-priorizados
AGOSTO
ICBF brinda acompañamiento psicosocial en Territorios PDET de La Guajira
https://www.icbf.gov.co/noticias/icbf-brinda-acompanamiento-psicosocial-enterritorios-pdet-de-la-guajira
ICBF avanza en la atención a niñas, niños y adolescentes en territorios PDET
https://www.icbf.gov.co/noticias/icbf-avanza-en-la-atencion-ninas-ninos-yadolescentes-en-territorios-pdet
ICBF ha beneficiado a más de 7 mil personas en los territorios PDET de Tolima
https://www.icbf.gov.co/noticias/icbf-ha-beneficado-mas-de-7-mil-personas-en-losterritorios-pdet-de-tolima
Las jóvenes víctimas del conflicto deben ser una prioridad en el Pacto: Colombia con las
Juventudes
https://www.icbf.gov.co/noticias/las-jovenes-victimas-del-conflicto-deben-ser-unaprioridad-en-el-pacto-colombia-con-las
ICBF garantiza atención en territorios PDET en el departamento del Chocó
https://www.icbf.gov.co/noticias/icbf-garantiza-atencion-en-territorios-pdet-en-eldepartamento-del-choco
ICBF invierte más de 56.000 millones en 20 municipios PDET del Cauca
https://www.icbf.gov.co/noticias/icbf-invierte-mas-de-56000-millones-en-20-
municipios-pdet-del-cauca
ICBF prioriza atención a la primera infancia en territorios PDET en Valle del Cauca
https://www.icbf.gov.co/noticias/icbf-prioriza-atencion-la-primera-infancia-enterritorios-pdet-en-valle-del-cauca
ICBF beneficia más de 35.800 niños en municipios PDET en el Magdalena
https://www.icbf.gov.co/noticias/icbf-beneficia-mas-de-35800-ninos-en-municipiospdet-en-el-magdalena
ICBF avanza en la atención de niñas y niños en municipios PDET de Córdoba
https://www.icbf.gov.co/noticias/icbf-avanza-en-la-atencion-de-ninas-y-ninos-enmunicipios-pdet-de-cordoba
REDES SOCIALES:
https://twitter.com/ICBFColombia/status/1416487890914353153?s=20
https://twitter.com/PosconflictoCO/status/1426201779214196749?s=20
https://twitter.com/linaarbelaez/status/1426236645855145990?s=20
https://twitter.com/PosconflictoCO/status/1426241773966348292?s=20
https://www.facebook.com/277742535585449/posts/6611651342194505/?d=n
</v>
      </c>
    </row>
    <row r="57" spans="1:18" ht="64.5" customHeight="1" thickBot="1"/>
    <row r="58" spans="1:18" ht="45.75" customHeight="1" thickBot="1">
      <c r="A58" s="648" t="str">
        <f>+Comp_4!A1</f>
        <v>Plan Anticorrupción y de Atención al Ciudadano</v>
      </c>
      <c r="B58" s="649">
        <f>+Comp_4!B1</f>
        <v>0</v>
      </c>
      <c r="C58" s="649">
        <f>+Comp_4!C1</f>
        <v>0</v>
      </c>
      <c r="D58" s="649">
        <f>+Comp_4!D1</f>
        <v>0</v>
      </c>
      <c r="E58" s="649">
        <f>+Comp_4!E1</f>
        <v>0</v>
      </c>
      <c r="F58" s="650">
        <f>+Comp_4!F1</f>
        <v>0</v>
      </c>
      <c r="G58" s="98"/>
      <c r="H58" s="643" t="str">
        <f>+Comp_4!H1</f>
        <v>Seguimiento 1 OCI
Componente 4: MECANISMOS PARA LA ATENCIÓN AL CIUDADANO</v>
      </c>
      <c r="I58" s="639">
        <f>+Comp_4!I1</f>
        <v>0</v>
      </c>
      <c r="J58" s="639">
        <f>+Comp_4!J1</f>
        <v>0</v>
      </c>
      <c r="K58" s="639">
        <f>+Comp_4!K1</f>
        <v>0</v>
      </c>
      <c r="L58" s="640">
        <f>+Comp_4!L1</f>
        <v>0</v>
      </c>
      <c r="N58" s="643" t="str">
        <f>+Comp_4!N1</f>
        <v>Seguimiento 2 OCI
Componente 4: MECANISMOS PARA LA ATENCIÓN AL CIUDADANO</v>
      </c>
      <c r="O58" s="639">
        <f>+Comp_4!O1</f>
        <v>0</v>
      </c>
      <c r="P58" s="639">
        <f>+Comp_4!P1</f>
        <v>0</v>
      </c>
      <c r="Q58" s="639">
        <f>+Comp_4!Q1</f>
        <v>0</v>
      </c>
      <c r="R58" s="640">
        <f>+Comp_4!R1</f>
        <v>0</v>
      </c>
    </row>
    <row r="59" spans="1:18" ht="103.5" customHeight="1" thickBot="1">
      <c r="A59" s="100" t="str">
        <f>+Comp_4!A2</f>
        <v>Componente 4:</v>
      </c>
      <c r="B59" s="651" t="str">
        <f>+Comp_4!B2</f>
        <v xml:space="preserve">Mecanismos para mejorar la atención al Ciudadano
Objetivo: 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v>
      </c>
      <c r="C59" s="652">
        <f>+Comp_4!C2</f>
        <v>0</v>
      </c>
      <c r="D59" s="652">
        <f>+Comp_4!D2</f>
        <v>0</v>
      </c>
      <c r="E59" s="652">
        <f>+Comp_4!E2</f>
        <v>0</v>
      </c>
      <c r="F59" s="653">
        <f>+Comp_4!F2</f>
        <v>0</v>
      </c>
      <c r="G59" s="153"/>
      <c r="H59" s="654" t="str">
        <f>+Comp_4!H2</f>
        <v xml:space="preserve">             Fecha seguimiento: 30/04/2021</v>
      </c>
      <c r="I59" s="655"/>
      <c r="J59" s="656"/>
      <c r="K59" s="634" t="str">
        <f>+Comp_4!K2</f>
        <v>Responsable del Seguimiento</v>
      </c>
      <c r="L59" s="634" t="str">
        <f>+Comp_4!L2</f>
        <v>Observaciones</v>
      </c>
      <c r="N59" s="638" t="str">
        <f>+Comp_4!N2</f>
        <v xml:space="preserve">             Fecha seguimiento: 31/08/2021</v>
      </c>
      <c r="O59" s="639"/>
      <c r="P59" s="640"/>
      <c r="Q59" s="634" t="str">
        <f>+Comp_4!Q2</f>
        <v>Responsable del Seguimiento</v>
      </c>
      <c r="R59" s="634" t="str">
        <f>+Comp_4!R2</f>
        <v>Observaciones</v>
      </c>
    </row>
    <row r="60" spans="1:18" ht="32.25" thickBot="1">
      <c r="A60" s="103" t="str">
        <f>+Comp_4!A3</f>
        <v>Subcomponente</v>
      </c>
      <c r="B60" s="648" t="str">
        <f>+Comp_4!B3</f>
        <v>Objetivos y Actividades</v>
      </c>
      <c r="C60" s="650">
        <f>+Comp_4!C3</f>
        <v>0</v>
      </c>
      <c r="D60" s="104" t="str">
        <f>+Comp_4!D3</f>
        <v>Meta</v>
      </c>
      <c r="E60" s="104" t="str">
        <f>+Comp_4!E3</f>
        <v xml:space="preserve">Responsable </v>
      </c>
      <c r="F60" s="105" t="str">
        <f>+Comp_4!F3</f>
        <v>Fecha programada</v>
      </c>
      <c r="G60" s="118"/>
      <c r="H60" s="107" t="str">
        <f>+Comp_4!H3</f>
        <v>Actividades programadas</v>
      </c>
      <c r="I60" s="604" t="str">
        <f>+Comp_4!I3</f>
        <v>Actividades cumplidas</v>
      </c>
      <c r="J60" s="604" t="str">
        <f>+Comp_4!J3</f>
        <v>% de avance por objetivo</v>
      </c>
      <c r="K60" s="635">
        <f>+Comp_4!K3</f>
        <v>0</v>
      </c>
      <c r="L60" s="635">
        <f>+Comp_4!L3</f>
        <v>0</v>
      </c>
      <c r="N60" s="107" t="str">
        <f>+Comp_4!N3</f>
        <v>Actividades programadas</v>
      </c>
      <c r="O60" s="614" t="str">
        <f>+Comp_4!O3</f>
        <v>Actividades cumplidas</v>
      </c>
      <c r="P60" s="614" t="str">
        <f>+Comp_4!P3</f>
        <v>% de avance por objetivo</v>
      </c>
      <c r="Q60" s="635">
        <f>+Comp_4!Q3</f>
        <v>0</v>
      </c>
      <c r="R60" s="635">
        <f>+Comp_4!R3</f>
        <v>0</v>
      </c>
    </row>
    <row r="61" spans="1:18" ht="77.25" customHeight="1" thickBot="1">
      <c r="A61" s="645" t="str">
        <f>+Comp_4!A4</f>
        <v>Subcomponente 1.
Estructura Administrativa y Direccionamiento Estratégico</v>
      </c>
      <c r="B61" s="108"/>
      <c r="C61" s="603" t="str">
        <f>+Comp_4!C4</f>
        <v>Estructura Administrativa y Direccionamiento Estratégico</v>
      </c>
      <c r="D61" s="108"/>
      <c r="E61" s="108"/>
      <c r="F61" s="154"/>
      <c r="G61" s="101"/>
      <c r="H61" s="109">
        <f>+Comp_4!H4</f>
        <v>1</v>
      </c>
      <c r="I61" s="110">
        <f>+Comp_4!I4</f>
        <v>0</v>
      </c>
      <c r="J61" s="111">
        <f>+Comp_4!J4</f>
        <v>0</v>
      </c>
      <c r="K61" s="112"/>
      <c r="L61" s="113"/>
      <c r="N61" s="109">
        <f>+Comp_4!N4</f>
        <v>1</v>
      </c>
      <c r="O61" s="110">
        <f>+Comp_4!O4</f>
        <v>0</v>
      </c>
      <c r="P61" s="111">
        <f>+Comp_4!P4</f>
        <v>0</v>
      </c>
      <c r="Q61" s="112"/>
      <c r="R61" s="113"/>
    </row>
    <row r="62" spans="1:18" ht="183.75" customHeight="1" thickBot="1">
      <c r="A62" s="646">
        <f>+Comp_4!A5</f>
        <v>0</v>
      </c>
      <c r="B62" s="161" t="str">
        <f>+Comp_4!B5</f>
        <v>1.1</v>
      </c>
      <c r="C62" s="162" t="str">
        <f>+Comp_4!C5</f>
        <v xml:space="preserve">Conmemorar el día del servicio en el ICBF </v>
      </c>
      <c r="D62" s="163" t="str">
        <f>+Comp_4!D5</f>
        <v>Evento de conmemoración del día del servicio.</v>
      </c>
      <c r="E62" s="164" t="str">
        <f>+Comp_4!E5</f>
        <v xml:space="preserve">Dirección de Servicios y Atención </v>
      </c>
      <c r="F62" s="165">
        <f>+Comp_4!F5</f>
        <v>44469</v>
      </c>
      <c r="G62" s="118"/>
      <c r="H62" s="128"/>
      <c r="I62" s="120" t="str">
        <f>+Comp_4!I5</f>
        <v>N/A</v>
      </c>
      <c r="J62" s="124"/>
      <c r="K62" s="126" t="str">
        <f>+Comp_4!K5</f>
        <v>Angela Parra
Ivan Lerma</v>
      </c>
      <c r="L62" s="166" t="str">
        <f>+Comp_4!L5</f>
        <v>Esta Actividad está programada para el 30/09/21.</v>
      </c>
      <c r="N62" s="128"/>
      <c r="O62" s="120" t="str">
        <f>+Comp_4!O5</f>
        <v>En Avance</v>
      </c>
      <c r="P62" s="124"/>
      <c r="Q62" s="126" t="str">
        <f>+Comp_4!Q5</f>
        <v>Angela Parra
Ivan Lerma</v>
      </c>
      <c r="R62" s="166" t="str">
        <f>+Comp_4!R5</f>
        <v xml:space="preserve">Se evidenciaron gestiones de la Dirección de Servicios y Atención para la realización del "Día del Servicio" el 03 de septiembre de 2021; para este evento se programa la charla “Importancia del Lenguaje Claro” que contara con el apoyo del Departamento Nacional de Planeación y la premiación del Concurso “Yo sí conozco de Servicio”.
Durante el mes de agosto se realizó el concurso “Yo sí conozco de Servicio” convocando a todos los Responsables de Servicios y Atención a Nivel Nacional a contestar una serie de preguntas sobre temas relacionados con el servicio, se obtienen puntuaciones por cada respuestas para asi definir los 3 primeros puestos que recibiran un incentivo. 
Evidencia: 
Correo electrónico del August 18, 2021, Subject: PROPUESTA DEFINITIVA CELEBRACIÓN DÍA DEL SERVICIO 2021
Correo electrónico del August 19, 2021 Subject: SOLICITUD APOYO EVENTO TEAMS - día del servicio
Correo electrónico del August 20, 2021 Subject: CÁPSULA DEL SERVICIO: CONCURSO "YO SÍ CONOZCO DE SERVICIO" - DÍA DEL SERVICIO - (con las CONDICIONES CONCURSO YO SÍ CONOZCO DE SERVICIO)
Correo electrónico del  August 20, 2021, Subject: CONCURSO "YO SÍ CONOZCO DE SERVICIO" - DÍA DEL SERVICIO - DÍA 1
Correo electrónico del August 23, 2021, Subject: PARTICIPACIÓN CONCURSO "YO SÍ CONOZCO DE SERVICIO" - DÍA DEL SERVICIO - 
Correo electrónico del August 24, 2021, Subject: CONCURSO "YO SÍ CONOZCO DE SERVICIO" DÍA 2
Correo electrónico del August 24, 2021, Subject: CONCURSO "YO SÍ CONOZCO DE SERVICIO" RESULTADOS DÍA 1
Correo electrónico del August 25, 2021, Subject: CONCURSO "YO SÍ CONOZCO DE SERVICIO" DÍA 3
Correo electrónico del August 25, 2021, Subject: CONCURSO "YO SÍ CONOZCO DE SERVICIO" RESULTADOS DÍA 2
</v>
      </c>
    </row>
    <row r="63" spans="1:18" ht="30.75" thickBot="1">
      <c r="A63" s="645" t="str">
        <f>+Comp_4!A6</f>
        <v>Subcomponente 2.
Fortalecimiento de los Canales de Atención</v>
      </c>
      <c r="B63" s="108">
        <f>+Comp_4!B6</f>
        <v>0</v>
      </c>
      <c r="C63" s="603" t="str">
        <f>+Comp_4!C6</f>
        <v>Fortalecimiento de los Canales de Atención</v>
      </c>
      <c r="D63" s="108"/>
      <c r="E63" s="108"/>
      <c r="F63" s="154"/>
      <c r="G63" s="101"/>
      <c r="H63" s="109">
        <f>+Comp_4!H6</f>
        <v>1</v>
      </c>
      <c r="I63" s="110">
        <f>+Comp_4!I6</f>
        <v>0</v>
      </c>
      <c r="J63" s="111">
        <f>+Comp_4!J6</f>
        <v>0</v>
      </c>
      <c r="K63" s="112"/>
      <c r="L63" s="113"/>
      <c r="N63" s="109">
        <f>+Comp_4!N6</f>
        <v>1</v>
      </c>
      <c r="O63" s="110">
        <f>+Comp_4!O6</f>
        <v>0</v>
      </c>
      <c r="P63" s="111">
        <f>+Comp_4!P6</f>
        <v>0</v>
      </c>
      <c r="Q63" s="112"/>
      <c r="R63" s="113"/>
    </row>
    <row r="64" spans="1:18" ht="169.5" customHeight="1" thickBot="1">
      <c r="A64" s="646">
        <f>+Comp_4!A7</f>
        <v>0</v>
      </c>
      <c r="B64" s="161" t="str">
        <f>+Comp_4!B7</f>
        <v>2.1</v>
      </c>
      <c r="C64" s="162" t="str">
        <f>+Comp_4!C7</f>
        <v>Generación  de alertas basadas en los reportes de tiempos de espera y de atención de los Sistemas Electrónicos de Asignación de Turnos</v>
      </c>
      <c r="D64" s="163" t="str">
        <f>+Comp_4!D7</f>
        <v>3 alertas generadas a  Centros Zonales que este fuera de los parametros establecidos para tiempo de espera.</v>
      </c>
      <c r="E64" s="164" t="str">
        <f>+Comp_4!E7</f>
        <v xml:space="preserve">Dirección de Servicios y Atención </v>
      </c>
      <c r="F64" s="165">
        <f>+Comp_4!F7</f>
        <v>44545</v>
      </c>
      <c r="G64" s="118"/>
      <c r="H64" s="128"/>
      <c r="I64" s="120" t="str">
        <f>+Comp_4!I7</f>
        <v>En Avance</v>
      </c>
      <c r="J64" s="124"/>
      <c r="K64" s="126" t="str">
        <f>+Comp_4!K7</f>
        <v>Angela Parra
Ivan Lerma</v>
      </c>
      <c r="L64" s="158" t="str">
        <f>+Comp_4!L7</f>
        <v>Se enviaron correos electrónicos a Coordinadores de Centro Zonal y Responsables de Servicios y Atención indicando que ya estaban publicados los informes del Sistema Digital de Asignación De Turnos - SDAT de los meses febrero de 2021 y el marzo de 2021.
Evidencia:
Correo electrónico April 5, 2021 1:00:40 PM, Subject: PUBLICACIÓN INFORMES SDAT- FEBRERO 2021
Correo electrónico April 26, 2021 4:12:45 PM, Subject: PUBLICACIÓN INFORMES SDAT- MARZO 2021</v>
      </c>
      <c r="N64" s="128"/>
      <c r="O64" s="120" t="str">
        <f>+Comp_4!O7</f>
        <v>En Avance</v>
      </c>
      <c r="P64" s="124"/>
      <c r="Q64" s="126" t="str">
        <f>+Comp_4!Q7</f>
        <v>Angela Parra
Ivan Lerma</v>
      </c>
      <c r="R64" s="158" t="str">
        <f>+Comp_4!R7</f>
        <v>Se enviaron correos electrónicos a Coordinadores de Centro Zonal y Responsables de Servicios y Atención indicando que ya estaban publicados los informes del Sistema Digital de Asignación De Turnos - SDAT de los meses abril de 2021, junio 2021 y julio de 2021.
Para el mes de mayo y de acuerdo con lo reportado por el responsable de la Dirección de Servicios y Atención "...no se remitió alerta de utilización de SDAT."
Evidencia:
Correo electrónico June 4, 2021, Subject: PUBLICACIÓN INFORMES SDAT- ABRIL DE 2021 - CZ CON PRESENCIALIDAD
Correo electrónico July 28, 2021, Subject: PUBLICACIÓN INFORMES SDAT- JUNIO DE 2021 - CZ CON PRESENCIALIDAD
Correo electrónico August 30, 2021, Subject: PUBLICACIÓN INFORMES MENSUALES SDAT- CZS CON PRESENCIALIDAD- JULIO DE 2021</v>
      </c>
    </row>
    <row r="65" spans="1:18" ht="16.5" thickBot="1">
      <c r="A65" s="645" t="str">
        <f>+Comp_4!A8</f>
        <v>Subcomponente 3
Talento Humano</v>
      </c>
      <c r="B65" s="108"/>
      <c r="C65" s="603" t="str">
        <f>+Comp_4!C8</f>
        <v>Talento Humano</v>
      </c>
      <c r="D65" s="108"/>
      <c r="E65" s="108"/>
      <c r="F65" s="154"/>
      <c r="G65" s="101"/>
      <c r="H65" s="109">
        <f>+Comp_4!H8</f>
        <v>1</v>
      </c>
      <c r="I65" s="110">
        <f>+Comp_4!I8</f>
        <v>0</v>
      </c>
      <c r="J65" s="111">
        <f>+Comp_4!J8</f>
        <v>0</v>
      </c>
      <c r="K65" s="112">
        <f>+Comp_4!K8</f>
        <v>0</v>
      </c>
      <c r="L65" s="113"/>
      <c r="N65" s="109">
        <f>+Comp_4!N8</f>
        <v>1</v>
      </c>
      <c r="O65" s="110">
        <f>+Comp_4!O8</f>
        <v>0</v>
      </c>
      <c r="P65" s="111">
        <f>+Comp_4!P8</f>
        <v>0</v>
      </c>
      <c r="Q65" s="112">
        <f>+Comp_4!Q8</f>
        <v>0</v>
      </c>
      <c r="R65" s="113"/>
    </row>
    <row r="66" spans="1:18" ht="409.6" customHeight="1" thickBot="1">
      <c r="A66" s="647">
        <f>+Comp_4!A9</f>
        <v>0</v>
      </c>
      <c r="B66" s="161" t="str">
        <f>+Comp_4!B9</f>
        <v>3.1</v>
      </c>
      <c r="C66" s="162" t="str">
        <f>+Comp_4!C9</f>
        <v xml:space="preserve">Apropiar el conocimiento del personal vinculado al proceso de Relación con el Ciudadano. </v>
      </c>
      <c r="D66" s="163" t="str">
        <f>+Comp_4!D9</f>
        <v>4 video conferencias y 2 valoraciones de conocimientos</v>
      </c>
      <c r="E66" s="164" t="str">
        <f>+Comp_4!E9</f>
        <v xml:space="preserve">Dirección de Servicios y Atención </v>
      </c>
      <c r="F66" s="165">
        <f>+Comp_4!F9</f>
        <v>44545</v>
      </c>
      <c r="G66" s="118"/>
      <c r="H66" s="128"/>
      <c r="I66" s="120" t="str">
        <f>+Comp_4!I9</f>
        <v>En Avance</v>
      </c>
      <c r="J66" s="124"/>
      <c r="K66" s="126" t="str">
        <f>+Comp_4!K9</f>
        <v>Angela Parra
Ivan Lerma</v>
      </c>
      <c r="L66" s="130" t="str">
        <f>+Comp_4!L9</f>
        <v>Durante el periodo evaluado se realizaron 8 capacitaciones, 2 talleres, 1 videoconferencia relacionadas con temas del proceso de Relación con el Ciudadano como son: Empatia y proactividad, Asertividad en la comunicación, Importancia de la postura y la actitud en la voz al hablar, Lenguaje Claro, Actualización del Protocolo de Servicios y Atención, Atención con Calidez a los Usuarios, entre otros.
Por otra parte se evidenciaron correos electrónicos (invitación y enlace para ingresar al cuestionario) para la PRIMERA VALORACIÓN TRIMESTRAL DE CONOCIMIENTOS realizada el 30 de abril y los archivos correspondientes a los resultados obtenidos por Grupo: G1 - Responsables de Servicios y Atención Regionales Amazonas, Antioquia, Arauca, Atlántico, Bogotá, Bolívar, Boyacá, Caldas, Caquetá, Casanare, Cauca y sus Centros Zonales, G2 - Responsables de Servicios y Atención Regionales Cesar, Chocó, Córdoba, Cundinamarca, Guainía, Guajira, Guaviare, Huila, Magdalena, Meta, Nariño y sus Centros Zonales, y G3 - Responsables de Servicios y Atención Regionales Putumayo, Risaralda, Norte de Santander, Santander, Sucre, Tolima, Valle, Vaupés, Vichada, San Andrés, y sus Centros Zonales.
Evidencia:
Correo electrónico February 19, 2021 10:36:10 PM, Subject: SOPORTES CAPACITACIÓN INDICADORES Y PROTOCOLO SyA - R.CÓRDOBA
Correo electrónico February 17, 2021 9:49:37 PM, Subject: RE: Solicitud taller Actitud del Servicio constatadores CE Revivir
Correo electrónico February 12, 2021 7:54:15 PM, Subject: RV: Importante: Fichas de Estructuración e indicaciones regionales _ PIC 2021
Correo electrónico  March 4, 2021 5:09:05 PM, Subject: INVITACIÓN CAPACITACIÓN 11 DE MARZO
Correo electrónico March 4, 2021 5:35:27 PM, Subject: INVITACIÓN CAPACITACIÓN 12 DE MARZO
Correo electrónico March 10, 2021 6:58:48 PM, Subject: CAPACITACIÓN LENGUAJE CLARO
Correo electrónico  March 13, 2021 3:11:12 AM, Subject: RE: SOLICITUD DE CAPACITACION EN LENGUAJE CLARO REGIONAL BOGOTA
Correo electrónico March 18, 2021 11:19:40 PM, Subject: INVITACIÓN VIDEOCONFERENCIA MARZO 2021
Correo electrónico March 31, 2021 1:47:57 PM, Subject: RE: Solicitud capacitación lenguaje claro - REGIONAL ANTIOQUIA
Correo electrónico April 5, 2021 11:27:05 PM, Subject: RE: SOLICITUD ASISTENCIA TÉCNICA EN ATENCIÓN CON CALIDEZ HACIA LOS USUARIOS
Correo electrónico April 6, 2021 4:28:16 PM, Subject: TALLER LENGUAJE CLARO Y PROTOCOLO DE SERVICIO Y ATENCIÓN
Correo electrónico April 28, 2021 1:25:55 AM,Subject: PRIMERA VALORACIÓN TRIMESTRAL DE CONOCIMIENTOS
Correo electrónico April 28, 2021 11:11:53 PM, Subject: ENLACE 1A VALORACIÓN TRIMESTRAL DE CONOCIMIENTOS - G1 - 
Correo electrónico April 29, 2021 10:43:16 PM, Subject: ENLACE 1A VALORACIÓN TRIMESTRAL DE CONOCIMIENTOS - G2 - 
Correo electrónico April 29, 2021 11:15:58 PM, Subject: ENLACE 1A VALORACIÓN TRIMESTRAL DE CONOCIMIENTOS - G3 - 
Listados Asistencia Forms: 19/02/2021 - Regional Córdoba - 20 registros; 24/02/2021 - Regional Boyacá - 102 registros; 26/02/2021 - Regional Bogotá - CENTRO ESPECIALIZADO REVIVIR - 22 registros; 10/03/2021 - Regional Santander - 26 registros; 11/03/2021 - Centro de Contacto - 23 registros; 12/03/2021 - Centro de Contacto - 35 registros; 15/03/2021 - Regional Meta - 64 registros; 26/03/2021 - Varias Regionales - 119 registros; 09/04/2021 - Regional Cundinamarca - 28 registros; 13/04/2021 - Regional Bogotá - 117 registros; 16/04/2021 - Regional Huila - 35 registros; 21/04/2021 - Regional Vichada - 35 registros; . (los registros incluyen las personas de la DSyA)
Evaluación Capacitación: 20/04/2021 - 11 registros
Excel G1  VALORACIÓN TRIMESTRAL DE CONOCIMIENTOS - PRIMER TRIMESTRE 2021
Excel G2  VALORACIÓN TRIMESTRAL DE CONOCIMIENTOS - PRIMER TRIMESTRE 2021
Excel G3  VALORACIÓN TRIMESTRAL DE CONOCIMIENTOS - PRIMER TRIMESTRE 2021</v>
      </c>
      <c r="N66" s="128"/>
      <c r="O66" s="120" t="str">
        <f>+Comp_4!O9</f>
        <v>En Avance</v>
      </c>
      <c r="P66" s="124"/>
      <c r="Q66" s="126" t="str">
        <f>+Comp_4!Q9</f>
        <v>Angela Parra
Ivan Lerma</v>
      </c>
      <c r="R66" s="130" t="str">
        <f>+Comp_4!R9</f>
        <v xml:space="preserve">Durante el periodo evaluado se realizaron 35 capacitaciones, 01 taller y 03 participaciones en la inducción relacionadas con temas del proceso de Relación con el Ciudadano como son: Lenguaje Claro, Protocolo de Atención y Servicio al Ciudadano, Atención Población Refugiada y Migrante, Primeros Auxilios Psicologicos - Atención en Crisis, taller Importancia de utilizar un Lenguaje claro en la comunicación, Inducción (Protocolo de SyA, Cultura de Servicio y Gestión de PQRS), Atención a Población Migrante y Refugiada, Cultura de Servicio, entre otros.
Se evidenciaron los resultados de la 1ra Valoración de Concimiento realizada a los Responsables de Servicios y Atención de las Regionales Amazonas, Antioquia, Arauca, Atlántico, Bogotá, Bolívar, Boyacá, Caldas, Caquetá, Casanare, Cauca, Cesar, Chocó, Córdoba, Cundinamarca, Guainía, Guajira, Guaviare, Huila, Magdalena, Meta, Nariño y sus Centros Zonales.
Se evidenció la realización el 30 de julio del consurso ¿QUIERES SER MILLONARIO DEL SABER? con los Responsables de Servicios y Atención de los Centros Zonales. 
Evidencia:
Correo electrónico del May 22, 2021, Subject: RESULTADOS 1A VALORACIÓN TRIMESTRAL DE CONOCIMIENTOS - G1 -
Citación Outlook de la INDUCCIÓN COMPLEMENTARIA MAYO 2021 25 A 28
Citación Outlook de la CAPACITACIÓN LENGUAJE CLARO - Regional Bolivar - Fecha: 6may2021
Citación Outlook de la CAPACITACIÓN LENGUAJE CLARO - Regional Huila (CZ La Plata) - Fecha: 06may2021
Citación Outlook de la CAPACITACIÓN PROTOCOLO DE ATENCIÓN Y SERVICIO AL CIUDADANO - Regional Santander - Fecha: 12may2021
Citación Outlook de la CAPACITACIÓN LENGUAJE CLARO - Regional Antioquia (CZ Occidente Medio) - Fecha: 19may2021
Citación Outlook de la CAPACITACIÓN LENGUAJE CLARO - Regional Antioquia (CZ Oriente) - Fecha: 20may2021
Correo electrónico del May 22, 2021, Subject: CHARLA: PRIMEROS AUXILIOS PSICOLÓGICOS - ATENCIÓN EN CRISIS G1 (Charla 09 junio)
Correo electrónico del May 22, 2021, Subject: CHARLA: PRIMEROS AUXILIOS PSICOLÓGICOS - ATENCIÓN EN CRISIS G2 (Charla 09 junio)
Citación Outlook de la CAPACITACIÓN LENGUAJE CLARO Grupo1 - Regional Cundinamarca - Fecha: 02jun2021 (inicialmente estaba para el 25may2021)
Correo electrónico del June 8, 2021, Subject: MATERIAL CHARLA: ATENCIÓN A POBLACIÓN MIGRANTE Y REFUGIADA G2 (Charla 03 de junio)
Citación Outlook INVITACIÓN CAPACITACIÓN "PROTOCOLO DE SERVICIO Y ATENCIÓN" - Regional Bolivar - Fecha: 11jun2021
Correo electrónico del June 16, 2021, Subject: CAPACITACION LENGUAJE CLARO (Información Capacitación 10 de junio) - Regional Huila
Citación Outlook de la CAPACITACIÓN LENGUAJE CLARO - Regional Chocó (CZ ISTMINA, QUIBDO, TADO) - Fecha: 16jun2021
Correo electrónico del June 21, 2021, Subject: DESIGNACIÓN INDUCCIÓN COMPLEMENTARIA JUNIO 2021
Citación Outlook del Taller lenguaje Claro: Importancia de utilizar un Lenguaje claro en la comunicación - Regional Atlántico - Fecha: 28jun2021
Correo electrónico del June 22, 2021 , Subject: RESULTADOS 1A VALORACIÓN TRIMESTRAL DE CONOCIMIENTOS - G2 -
Citación Outlook de la CAPACITACIÓN PROTOCOLO DE ATENCIÓN Y SERVICIO AL CIUDADANO - Regional Bogotá - Fecha: 7jul2021
Citación Outlook de la CAPACITACIÓN LENGUAJE CLARO - Regional Caldas - Fecha: 9jul2021
Citación Outlook de la CAPACITACIÓN PROTOCOLO DE ATENCIÓN Y SERVICIO AL CIUDADANO - Regional Boyacá - Fecha: 13jul2021
Citación Outlook de la CAPACITACIÓN LENGUAJE CLARO Grupo2 - Regional Cundinamarca - Fecha: 14jul2021
Citación Outlook de la CAPACITACIÓN PROTOCOLO DE ATENCIÓN Y SERVICIO AL CIUDADANO - Regional Risaralda - Fecha: 15jul2021
Citación Outlook de la CAPACITACIÓN CULTURA DEL SERVICIO - Regional Tolima - Fecha: 19jul2021
Citación Outlook de la CAPACITACIÓN PROTOCOLO DE ATENCIÓN Y SERVICIO AL CIUDADANO - Regional Casanare - Fecha: 21jul2021
Citación Outlook de la CAPACITACIÓN PROTOCOLO DE ATENCIÓN Y SERVICIO AL CIUDADANO - Regional Amazonas - Fecha: 26jul2021
Citación Outlook de la CAPACITACIÓN DEL SERVICIO - Regional Chocó - Fecha: 27jul2021
Correo electrónico del July 27, 2021 , Subject: ¿QUIERES SER MILLONARIO DEL SABER?, PREPÁRATE, PARA SERLO ESTE VIERNES 3O DE JULIO - G1
Correo electrónico del July 27, 2021 , Subject: ¿QUIERES SER MILLONARIO DEL SABER?, PREPÁRATE, PARA SERLO ESTE VIERNES 3O DE JULIO - G2
Correo electrónico del July 27, 2021 , Subject: ¿QUIERES SER MILLONARIO DEL SABER?, PREPÁRATE, PARA SERLO ESTE VIERNES 3O DE JULIO - G3
Citación Outlook de la CAPACITACIÓN PROTOCOLO DE ATENCIÓN Y SERVICIO AL CIUDADANO - Regional Putumayo - Fecha: 2agot2021
Citación Outlook de la CAPACITACIÓN PROTOCOLO DE ATENCIÓN Y SERVICIO AL CIUDADANO - Regional Valle - Fecha: 3agot2021
Citación Outlook de la CAPACITACIÓN LENGUAJE CLARO - Regional Meta - Fecha: 10agot2021
Citación Outlook de la CAPACITACIÓN LENGUAJE CLARO - Regional Caldas - Fecha: 11agot2021
Citación Outlook de la CAPACITACIÓN RELACIONES INTERPERSONALES Y HABILIDADES PARA INTERACTUAR - Regional Quindío - Fecha: 11agot2021
Citación Outlook de la CAPACITACIÓN COMPETENCIA DEL SERVICIO AL CIUDADANO - Regional San Andrés - Fecha: 13agot2021
Citación Outlook de la CAPACITACIÓN LENGUAJE CLARO - Regional Antioquia - Fecha: 17agot2021
Citación Outlook de la CAPACITACIÓN CULTURA DEL SERVICIO - Regional Putumayo - Fecha: 18agot2021
Citación Outlook de la CAPACITACIÓN CULTURA DEL SERVICIO - Regional Sucre - Fecha: 19agot2021
Citación Outlook de la CAPACITACIÓN LENGUAJE CLARO - Regional Risaralda - Fecha: 20agot2021
Citación Outlook de la CAPACITACIÓN TRABAJO EN EQUIPO Y GESTIÓN DEL TIEMPO - Regional Bogotá - Fecha: 23agot2021
Citación Outlook de la CAPACITACIÓN LENGUAJE CLARO G3 - Regional Cundinamarca - Fecha: 24agot2021
Citación Outlook de la GET CENTRO ZONAL JORDAN - Regional Tolima - Fecha: 25agot2021
Citación Outlook de la CAPACITACIÓN HERRAMIENTAS DE SERVICIO PARA UNA INTERACCION EFECTIVA - SDG - Fecha: 27agot2021
Correo electrónico del August 19, 2021, Subject: DESIGNACIÓN PROFESIONAL INDUCCIÓN COMPLEMENTARIA DGH
Citación Outlook de la INDUCCION COMPLEMENTARIA - Fecha: 30agot2021
Listados Asistencia Forms: 06/05/2021 - Regional Huila - 20 Registros; 6/05/2021 - Regional Bolivar - 64 Registros; 12/05/2021 - Regional Santander - 62 Registros; 19/05/2021  - Regional Antioquia (CZ Occidente Medio) - 6 Registros; 21/05/2021 - Regional Antioquia (CZ Oriente) - 22 Registros; 27/05/2021 - Induccion Complementaria - 177 Registros; 02/06/2021 - Regional Cundinamarca - 44 Registros;  03/06/2021 - Atención Población Refugiada y Migrante - 95 Registros; 09/06/2021 - Atención en Crisis G1 - 92 Registros; 09/06/2021 - Atención en Crisis G2  - 99 Registros; 10/06/2021 - Regional Huila - 47 Registros; 11/06/2021 - Regional Bolivar - 77 Registros; 16/06/2021 - Regional Chocó - 35 Registros; 28/06/2021 - Regional Atlántico - 72 Registros; 30/06/2021 - Induccion Complementaria - 125 Registros; 07/07/2021  - Regional Bogotá - 185 Registros; 09/07/2021 - Regional Caldas - 32 Registros; 13/07/2021  - Regional Boyaca - 119 Registros; 14/07/2021  - Regional Cundinamarca - 43 Registros; 15/07/2021 - Regional Risaralda - 83 Registros; 19/07/2021 - Regional Tolima - 71 Registros; 21/07/2021  - Regional Casanare - 40 Registros; 26/07/2021 - Regional Amazonas - 31 Registros; 27/07/2021 - Regional Chocó - 53 Registros; 30/07/2021 - QUIERES SER MILLONARIO DEL SABER G1 - 19 Registros; 30/07/2021 - QUIERES SER MILLONARIO DEL SABER G2 - 14 Registros; 30/07/2021 - QUIERES SER MILLONARIO DEL SABER G3 - 14 Registros;  02/08/2021 - Regional Putumayo - 71 Registros; 03/08/2021 - Regional Valle - 150 Registros; 10/08/2021 - Regional Meta - 96 Registros; 11/08/2021 - Regional Quindío - 59 Registros; 13/08/2021 - Regional San Andrés - 28 Registros; 17/08/2021 - Regional Antioquia - 31 Registros; 18/08/2021 Regional Putumayo - 42 Registros; 19/08/2021 - Regional Sucre - 24 Registros; 20/08/2021 - Regional Risaralda - 157 Registros; 23/08/2021 - Regional Bogotá - 109 Registros; 24/08/2021 - Regional Cundinamarca - 35 Registros; 25/8/2021 - CZ Jordan GET - 81 Registros; 27/08/2021 - Dirección General - 38 Registros. 
</v>
      </c>
    </row>
    <row r="67" spans="1:18" ht="48" customHeight="1" thickBot="1">
      <c r="A67" s="645" t="str">
        <f>+Comp_4!A10</f>
        <v>Subcomponente 4.
Normativo y procedimental</v>
      </c>
      <c r="B67" s="108"/>
      <c r="C67" s="603" t="str">
        <f>+Comp_4!C10</f>
        <v>Normativo y procedimental</v>
      </c>
      <c r="D67" s="108"/>
      <c r="E67" s="108"/>
      <c r="F67" s="154"/>
      <c r="G67" s="101"/>
      <c r="H67" s="109">
        <f>+Comp_4!H10</f>
        <v>1</v>
      </c>
      <c r="I67" s="110">
        <f>+Comp_4!I10</f>
        <v>0</v>
      </c>
      <c r="J67" s="111">
        <f>+Comp_4!J10</f>
        <v>0</v>
      </c>
      <c r="K67" s="112"/>
      <c r="L67" s="113"/>
      <c r="N67" s="109">
        <f>+Comp_4!N10</f>
        <v>1</v>
      </c>
      <c r="O67" s="110">
        <f>+Comp_4!O10</f>
        <v>0</v>
      </c>
      <c r="P67" s="111">
        <f>+Comp_4!P10</f>
        <v>0</v>
      </c>
      <c r="Q67" s="112"/>
      <c r="R67" s="113"/>
    </row>
    <row r="68" spans="1:18" ht="374.25" customHeight="1" thickBot="1">
      <c r="A68" s="646">
        <f>+Comp_4!A11</f>
        <v>0</v>
      </c>
      <c r="B68" s="161">
        <f>+Comp_4!B11</f>
        <v>4.0999999999999996</v>
      </c>
      <c r="C68" s="162" t="str">
        <f>+Comp_4!C11</f>
        <v>Divulgar  los lineamientos e instrucciones con relación a actualizaciones internas que impacten el proceso Relación con el Ciudadano</v>
      </c>
      <c r="D68" s="163" t="str">
        <f>+Comp_4!D11</f>
        <v>10 Divulgaciones</v>
      </c>
      <c r="E68" s="164" t="str">
        <f>+Comp_4!E11</f>
        <v xml:space="preserve">Dirección de Servicios y Atención </v>
      </c>
      <c r="F68" s="165">
        <f>+Comp_4!F11</f>
        <v>44545</v>
      </c>
      <c r="G68" s="118"/>
      <c r="H68" s="128"/>
      <c r="I68" s="120" t="str">
        <f>+Comp_4!I11</f>
        <v>En Avance</v>
      </c>
      <c r="J68" s="167"/>
      <c r="K68" s="126" t="str">
        <f>+Comp_4!K11</f>
        <v>Angela Parra
Ivan Lerma</v>
      </c>
      <c r="L68" s="168" t="str">
        <f>+Comp_4!L11</f>
        <v>Se evidenció socialización de las actualizaciones de: Guía de Gestión de Peticiones, Quejas, Reclamos y Sugerencias del Instituto Colombiano de Bienestar Familiar – ICBF V7; Sistema de Información Misional - SIM: Tipo de Petición - Trámite de Atención Extraprocesal y Tipo de Petición - Solicitud de Restablecimiento de Derechos Otras Autoridades (SRD_OA) - motivo “Solicitud de aval ampliación del seguimiento PARD”; Registro y Trámite de las Solicitudes de Búsquedas de Niños, Niñas y Adolescente; Parámetros para la adecuada gestión de las peticiones externas. Correos electrónicos dirigidos principalmente a los ResponsableSYA &lt;ResponsableSYA@icbf.gov.co&gt; y ResponsablesCZSYA &lt;ResponsablesCZSYA@icbf.gov.co&gt;. 
Evidencia:
- Correo electrónico Marzo 2, 2021 6:02:50 PM, Subject: Creación Nuevo Motivo Elaboración de Demanda
- Correo electrónico Marzo 26, 2021 3:10:31 PM, Subject: RV: ACTUALIZACION GUIA DE GESTION DE PETICIONES, QUEJAS, RECLAMOS Y SUGERENCIAS
-Correo electrónico Abril 16, 2021 4:21:04 PM, Subject: RV: Trámite de las comunicaciones externas recibidas por los colaboradores y por el proceso “Relación con el Ciudadano”, a través de correo electrónico
-Memorando No 202112220000024583, de fecha: 2021-03-04, ASUNTO: Trámite de las comunicaciones externas recibidas por los colaboradores y por el proceso “Relación con el Ciudadano”, a través de correo electrónico Pdf MEMORANDO TRÁMITES COMUNICACIONES EXTERNAS
-Correo electrónico Abril 19, 2021 11:24:21 PM, Subject: Creación Motivo Solicitud de aval ampliación del seguimiento PARD
-Correo electrónico Abril 21, 2021 12:07:26 AM, Subject: RV: Registro y Trámite de las Solicitudes de Búsqueda de Niños, Niñas y Adolescentes.
-Memorando No 202120000000043893 de fecha: 2021-04-16, ASUNTO: REGISTRO Y TRÁMITE DE LAS SOLICITUDES DE BÚSQUEDA DE NIÑOS, NIÑAS Y ADOLESCENTES.</v>
      </c>
      <c r="N68" s="128"/>
      <c r="O68" s="120" t="str">
        <f>+Comp_4!O11</f>
        <v>En Avance</v>
      </c>
      <c r="P68" s="167"/>
      <c r="Q68" s="126" t="str">
        <f>+Comp_4!Q11</f>
        <v>Angela Parra
Ivan Lerma</v>
      </c>
      <c r="R68" s="168" t="str">
        <f>+Comp_4!R11</f>
        <v>Se evidenció socialización de las actualizaciones de: Novedades Módulo de Atención al Ciudadano y Beneficiarios, actualización del Formato Informe Trimestral Cualitativo versión 6 (F1.P1.RC) y publicación de la versión 2 de la Cartilla ABC Trámites Conciliables. Correos electrónicos dirigidos principalmente a los ResponsableSYA &lt;ResponsableSYA@icbf.gov.co&gt; y ResponsablesCZSYA &lt;ResponsablesCZSYA@icbf.gov.co&gt;. 
Evidencia:
Correo electrónico del June 22, 2021, Subject: Novedades Módulo de Atención al Ciudadano y Beneficiarios
Correo electrónico del July 7, 2021, Subject: RV: ACTUALIZACIÓN INFORME TRIMESTRAL CUALITATIVO
Correo electrónico del August 27, 2021, Subject: RV: SOCIALIZACIÓN ABC - TRÁMITES CONCILIABLES V2</v>
      </c>
    </row>
    <row r="69" spans="1:18" ht="30.75" thickBot="1">
      <c r="A69" s="645" t="str">
        <f>+Comp_4!A12</f>
        <v>Subcomponente 5.
Relacionamiento con el Ciudadano</v>
      </c>
      <c r="B69" s="108"/>
      <c r="C69" s="603" t="str">
        <f>+Comp_4!C12</f>
        <v>Relacionamiento con el Ciudadano</v>
      </c>
      <c r="D69" s="108"/>
      <c r="E69" s="108"/>
      <c r="F69" s="154"/>
      <c r="G69" s="101"/>
      <c r="H69" s="109">
        <f>+Comp_4!H12</f>
        <v>2</v>
      </c>
      <c r="I69" s="110">
        <f>+Comp_4!I12</f>
        <v>0</v>
      </c>
      <c r="J69" s="111">
        <f>+Comp_4!J12</f>
        <v>0</v>
      </c>
      <c r="K69" s="112"/>
      <c r="L69" s="113"/>
      <c r="N69" s="109">
        <f>+Comp_4!N12</f>
        <v>2</v>
      </c>
      <c r="O69" s="110">
        <f>+Comp_4!O12</f>
        <v>0</v>
      </c>
      <c r="P69" s="111">
        <f>+Comp_4!P12</f>
        <v>0</v>
      </c>
      <c r="Q69" s="112"/>
      <c r="R69" s="113"/>
    </row>
    <row r="70" spans="1:18" ht="222.75" customHeight="1">
      <c r="A70" s="646">
        <f>+Comp_4!A13</f>
        <v>0</v>
      </c>
      <c r="B70" s="161" t="str">
        <f>+Comp_4!B13</f>
        <v>5.1</v>
      </c>
      <c r="C70" s="162" t="str">
        <f>+Comp_4!C13</f>
        <v>Actualizar la caracterización de peticionarios ICBF</v>
      </c>
      <c r="D70" s="163" t="str">
        <f>+Comp_4!D13</f>
        <v xml:space="preserve">Documento de Caracterización </v>
      </c>
      <c r="E70" s="164" t="str">
        <f>+Comp_4!E13</f>
        <v xml:space="preserve">Dirección de Servicios y Atención </v>
      </c>
      <c r="F70" s="165">
        <f>+Comp_4!F13</f>
        <v>44545</v>
      </c>
      <c r="G70" s="118"/>
      <c r="H70" s="128"/>
      <c r="I70" s="120" t="str">
        <f>+Comp_4!I13</f>
        <v>En Avance</v>
      </c>
      <c r="J70" s="124"/>
      <c r="K70" s="126" t="str">
        <f>+Comp_4!K13</f>
        <v>Angela Parra
Ivan Lerma</v>
      </c>
      <c r="L70" s="139" t="str">
        <f>+Comp_4!L13</f>
        <v>Se evidenciaron gestiones por parte de la Dirección de Servicios y Atención para la consolidación de la información necesaria para caracterizar la población que accede a los servicios del ICBF. 
Evidencia:
Correo electrónico Febrero 13, 2021 12:56:41 PM, Asunto: RE: Solicitud Cruce Base de Datos - Caracterización de Peticionarios Vigencia 2020
Correo electrónico Febrero 24, 2021 7:45:33 PM, Asunto:: Revisión inicial de datos caracterización
Correo electrónico Abril 4, 2021 4:21:31 PM, Asunto: RE: Seguimiento Proceso de Caracterización de Peticionarios
Citación Reunión Marzo 19, 2021 3:25:51 PM, Asunto:: Seguimiento Proceso de Caracterización de Peticionarios</v>
      </c>
      <c r="N70" s="128"/>
      <c r="O70" s="120" t="str">
        <f>+Comp_4!O13</f>
        <v>En Avance</v>
      </c>
      <c r="P70" s="124"/>
      <c r="Q70" s="126" t="str">
        <f>+Comp_4!Q13</f>
        <v>Angela Parra
Ivan Lerma</v>
      </c>
      <c r="R70" s="139" t="str">
        <f>+Comp_4!R13</f>
        <v>Se evidenciaron gestiones por parte de la Dirección de Servicios y Atención para la elaboración del documento de Caracterización de Peticionarios 2021 como son: caracterización de las personas naturales, Ficha Técnica y Fuentes de Información, Protocolo de atención bajo la medida de aislamiento -COVID-19, información sobre las acciones generadas por la entidad durante el 2020 en cuanto  a la participación que tuvo el ICBF y la ciudadanía para el logro de los objetivos de la entidad, primera parte del documento de caracterización de peticionarios 2020, plantillas para la diagramación del documento.
Evidencia:
Correo electrónico del June 2, 2021, Subject: RE: CARGUE DE EVIDENCIAS PAAC MAYO 2021
Correo electrónico del 29/07/2021, Asunto: Datos y gráficas Caracterización Peticionarios 2020 (PDF)
2 Correo electrónico del 29/07/2021, Asunto: Documento Caracterización 2021 (solicitando a  insumos para el documento de caracterización) (PDF)
Correo electrónico del August 17, 2021, Subject: Caracterización de Peticionarios 2020.</v>
      </c>
    </row>
    <row r="71" spans="1:18" ht="298.5" customHeight="1">
      <c r="A71" s="646">
        <f>+Comp_4!A14</f>
        <v>0</v>
      </c>
      <c r="B71" s="161" t="str">
        <f>+Comp_4!B14</f>
        <v>5.2</v>
      </c>
      <c r="C71" s="162" t="str">
        <f>+Comp_4!C14</f>
        <v>Formular acciones de mejora con base en los resultados obtenidos en la realización de mediciones y análisis de la satisfacción de los peticionarios</v>
      </c>
      <c r="D71" s="163" t="str">
        <f>+Comp_4!D14</f>
        <v> Acciones de Mejora formuladas en ISOLUCION</v>
      </c>
      <c r="E71" s="164" t="str">
        <f>+Comp_4!E14</f>
        <v xml:space="preserve">Dirección de Servicios y Atención </v>
      </c>
      <c r="F71" s="165">
        <f>+Comp_4!F14</f>
        <v>44545</v>
      </c>
      <c r="G71" s="118"/>
      <c r="H71" s="128"/>
      <c r="I71" s="120" t="str">
        <f>+Comp_4!I14</f>
        <v>En Avance</v>
      </c>
      <c r="J71" s="124"/>
      <c r="K71" s="126" t="str">
        <f>+Comp_4!K14</f>
        <v>Angela Parra
Ivan Lerma</v>
      </c>
      <c r="L71" s="158" t="str">
        <f>+Comp_4!L14</f>
        <v>Se evidenció correo entre los profesionales de la Dirección de Servicios y Atención con el fin de formular oportunidad de mejora de acuerdo con los resultados del Procedimiento Alertas Eventos Críticos Canal Presencial.
Evidencia: 
Citación Reunion Abril 7, 2021 Asunto:: Oportunidad de Mejora Proceso Relación Con el Ciudadano - Seguimiento Estrategias DOFA 2021 - Procesos SDG
Correo electrónico 2 de abril de 2021 10:42 a. m., Asunto: Oportunidad de Mejora Proceso Relación Con el Ciudadano - Seguimiento Estrategias DOFA 2021 - Procesos SDG</v>
      </c>
      <c r="N71" s="128"/>
      <c r="O71" s="120" t="str">
        <f>+Comp_4!O14</f>
        <v>En Avance</v>
      </c>
      <c r="P71" s="124"/>
      <c r="Q71" s="126" t="str">
        <f>+Comp_4!Q14</f>
        <v>Angela Parra
Ivan Lerma</v>
      </c>
      <c r="R71" s="158" t="str">
        <f>+Comp_4!R14</f>
        <v xml:space="preserve">Se evidenció apertura por parte de la Dirección de Servicios y Atención de la Acción Correctiva # 13156 a la Regional Cundinamarca con base en el reporte de alertas de eventos críticos de la atención presencial en los puntos de atención del ICBF. 
Para la Regional Bogotá se solicito inicialmente apertura de la Acción Correctiva # 13155 pero posteriormente la Directora de Servicios y Atención solicito su anulación indicando que se solicitara a la Regional la creación de una Oportunidad de Mejora. 
Evidencia: 
Correo electrónico del 9 de junio de 2021, Asunto: RV: Acción Correctiva 13155 - Proceso Relación con el Ciudadano
Correo electrónico del 9 de junio de 2021, Asunto: Acción Correctiva 13156 - Proceso Relación con el Ciudadano
Correo electrónico del 21 de julio de 2021, Asunto: Solicitud de Anulación Acción Correctivas 13155 - Relación con el Ciudadano. </v>
      </c>
    </row>
    <row r="72" spans="1:18" ht="16.5" thickBot="1"/>
    <row r="73" spans="1:18" ht="39.75" customHeight="1" thickBot="1">
      <c r="A73" s="648" t="str">
        <f>+Comp_5!A1</f>
        <v>Plan Anticorrupción y de Atención al Ciudadano</v>
      </c>
      <c r="B73" s="649">
        <f>+Comp_5!B1</f>
        <v>0</v>
      </c>
      <c r="C73" s="649">
        <f>+Comp_5!C1</f>
        <v>0</v>
      </c>
      <c r="D73" s="649">
        <f>+Comp_5!D1</f>
        <v>0</v>
      </c>
      <c r="E73" s="649">
        <f>+Comp_5!E1</f>
        <v>0</v>
      </c>
      <c r="F73" s="650">
        <f>+Comp_5!F1</f>
        <v>0</v>
      </c>
      <c r="G73" s="98">
        <f>+Comp_5!G1</f>
        <v>0</v>
      </c>
      <c r="H73" s="631" t="str">
        <f>+Comp_5!H1</f>
        <v>Seguimiento 1 OCI
Componente 5: Transparencia y Acceso a la Información</v>
      </c>
      <c r="I73" s="632">
        <f>+Comp_5!I1</f>
        <v>0</v>
      </c>
      <c r="J73" s="632">
        <f>+Comp_5!J1</f>
        <v>0</v>
      </c>
      <c r="K73" s="632">
        <f>+Comp_5!K1</f>
        <v>0</v>
      </c>
      <c r="L73" s="633">
        <f>+Comp_5!L1</f>
        <v>0</v>
      </c>
      <c r="N73" s="631" t="str">
        <f>+Comp_5!N1</f>
        <v>Seguimiento 2 OCI
Componente 5: Transparencia y Acceso a la Información</v>
      </c>
      <c r="O73" s="632">
        <f>+Comp_5!O1</f>
        <v>0</v>
      </c>
      <c r="P73" s="632">
        <f>+Comp_5!P1</f>
        <v>0</v>
      </c>
      <c r="Q73" s="632">
        <f>+Comp_5!Q1</f>
        <v>0</v>
      </c>
      <c r="R73" s="633">
        <f>+Comp_5!R1</f>
        <v>0</v>
      </c>
    </row>
    <row r="74" spans="1:18" ht="124.5" customHeight="1" thickBot="1">
      <c r="A74" s="100" t="str">
        <f>+Comp_5!A2</f>
        <v>Componente 5:</v>
      </c>
      <c r="B74" s="651" t="str">
        <f>+Comp_5!B2</f>
        <v>Transparencia y Acceso a la Información
Objetivo: 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v>
      </c>
      <c r="C74" s="652">
        <f>+Comp_5!C2</f>
        <v>0</v>
      </c>
      <c r="D74" s="652">
        <f>+Comp_5!D2</f>
        <v>0</v>
      </c>
      <c r="E74" s="652">
        <f>+Comp_5!E2</f>
        <v>0</v>
      </c>
      <c r="F74" s="653">
        <f>+Comp_5!F2</f>
        <v>0</v>
      </c>
      <c r="G74" s="153">
        <f>+Comp_5!G2</f>
        <v>0</v>
      </c>
      <c r="H74" s="638" t="str">
        <f>+Comp_5!H2</f>
        <v>Fecha seguimiento: 30/04/2021</v>
      </c>
      <c r="I74" s="639"/>
      <c r="J74" s="640"/>
      <c r="K74" s="634" t="str">
        <f>+Comp_5!K2</f>
        <v>Responsable del Seguimiento</v>
      </c>
      <c r="L74" s="634" t="str">
        <f>+Comp_5!L2</f>
        <v>Observaciones</v>
      </c>
      <c r="N74" s="638" t="str">
        <f>+Comp_5!N2</f>
        <v xml:space="preserve">             Fecha seguimiento: 31/08/2021</v>
      </c>
      <c r="O74" s="639"/>
      <c r="P74" s="640"/>
      <c r="Q74" s="634" t="str">
        <f>+Comp_5!Q2</f>
        <v>Responsable del Seguimiento</v>
      </c>
      <c r="R74" s="636" t="str">
        <f>+Comp_5!R2</f>
        <v>Observaciones</v>
      </c>
    </row>
    <row r="75" spans="1:18" ht="32.25" thickBot="1">
      <c r="A75" s="103" t="str">
        <f>+Comp_5!A3</f>
        <v>Subcomponente</v>
      </c>
      <c r="B75" s="648" t="str">
        <f>+Comp_5!B3</f>
        <v>Objetivos y Actividades</v>
      </c>
      <c r="C75" s="650">
        <f>+Comp_5!C3</f>
        <v>0</v>
      </c>
      <c r="D75" s="104" t="str">
        <f>+Comp_5!D3</f>
        <v>Meta</v>
      </c>
      <c r="E75" s="104" t="str">
        <f>+Comp_5!E3</f>
        <v xml:space="preserve">Responsable </v>
      </c>
      <c r="F75" s="105" t="str">
        <f>+Comp_5!F3</f>
        <v>Fecha programada</v>
      </c>
      <c r="G75" s="118">
        <f>+Comp_5!G3</f>
        <v>0</v>
      </c>
      <c r="H75" s="107" t="str">
        <f>+Comp_5!H3</f>
        <v>Actividades programadas</v>
      </c>
      <c r="I75" s="604" t="str">
        <f>+Comp_5!I3</f>
        <v>Actividades cumplidas</v>
      </c>
      <c r="J75" s="604" t="str">
        <f>+Comp_5!J3</f>
        <v>% de avance por objetivo</v>
      </c>
      <c r="K75" s="635">
        <f>+Comp_5!K3</f>
        <v>0</v>
      </c>
      <c r="L75" s="635">
        <f>+Comp_5!L3</f>
        <v>0</v>
      </c>
      <c r="N75" s="107" t="str">
        <f>+Comp_5!N3</f>
        <v>Actividades programadas</v>
      </c>
      <c r="O75" s="614" t="str">
        <f>+Comp_5!O3</f>
        <v>Actividades cumplidas</v>
      </c>
      <c r="P75" s="614" t="str">
        <f>+Comp_5!P3</f>
        <v>% de avance por objetivo</v>
      </c>
      <c r="Q75" s="635">
        <f>+Comp_5!Q3</f>
        <v>0</v>
      </c>
      <c r="R75" s="637">
        <f>+Comp_5!R3</f>
        <v>0</v>
      </c>
    </row>
    <row r="76" spans="1:18" ht="16.5" thickBot="1">
      <c r="A76" s="645" t="str">
        <f>+Comp_5!A4</f>
        <v>Subcomponente 1.
Transparencia Activa</v>
      </c>
      <c r="B76" s="108">
        <f>+Comp_5!B4</f>
        <v>0</v>
      </c>
      <c r="C76" s="603" t="str">
        <f>+Comp_5!C4</f>
        <v>Transparencia Activa</v>
      </c>
      <c r="D76" s="108"/>
      <c r="E76" s="108"/>
      <c r="F76" s="154"/>
      <c r="G76" s="101">
        <f>+Comp_5!G4</f>
        <v>0</v>
      </c>
      <c r="H76" s="109">
        <f>+Comp_5!H4</f>
        <v>6</v>
      </c>
      <c r="I76" s="110">
        <f>+Comp_5!I4</f>
        <v>0</v>
      </c>
      <c r="J76" s="111"/>
      <c r="K76" s="112"/>
      <c r="L76" s="113"/>
      <c r="N76" s="109">
        <f>+Comp_5!N4</f>
        <v>6</v>
      </c>
      <c r="O76" s="110">
        <f>+Comp_5!O4</f>
        <v>0</v>
      </c>
      <c r="P76" s="111"/>
      <c r="Q76" s="112"/>
      <c r="R76" s="113"/>
    </row>
    <row r="77" spans="1:18" ht="193.5" customHeight="1">
      <c r="A77" s="646">
        <f>+Comp_5!A5</f>
        <v>0</v>
      </c>
      <c r="B77" s="169" t="str">
        <f>+Comp_5!B5</f>
        <v>1.1</v>
      </c>
      <c r="C77" s="170" t="str">
        <f>+Comp_5!C5</f>
        <v>Promover mensajes de informacion institucional para la  prevención de la corrupción y promoción de la transparencia en la Entidad.</v>
      </c>
      <c r="D77" s="170" t="str">
        <f>+Comp_5!D5</f>
        <v xml:space="preserve">Publicacion o divulgacion de mensajes en el boletín interno de  informacion institucional para la prevención de la corrupción y promoción de la transparencia en la Entidad </v>
      </c>
      <c r="E77" s="170" t="str">
        <f>+Comp_5!E5</f>
        <v>Oficina Asesora de Comunicaciones</v>
      </c>
      <c r="F77" s="171" t="str">
        <f>+Comp_5!F5</f>
        <v>3/02/2021 20/12/2021</v>
      </c>
      <c r="G77" s="118">
        <f>+Comp_5!G5</f>
        <v>0</v>
      </c>
      <c r="H77" s="128"/>
      <c r="I77" s="120" t="str">
        <f>+Comp_5!I5</f>
        <v>En Avance</v>
      </c>
      <c r="J77" s="124"/>
      <c r="K77" s="172" t="str">
        <f>+Comp_5!K5</f>
        <v>Lucerito Achury C.</v>
      </c>
      <c r="L77" s="133" t="str">
        <f>+Comp_5!L5</f>
        <v>Se evidenciaron los siguientes mensajes internos sobre prevención de la corrupción y promoción de la transparencia en la Entidad:
Evidencia:
- Anticorrupcion Boletín Interno No. 138 del 5/02/2021, Sección Transparencia, sobre: Recuerda que el ICBF cuenta con una Política de Riesgos
- Anticorrupción Boletín Interno No. 139 del 12/02/2021, Sección Transparencia, sobre: El ICBF aprobó y publicó los planes institucionales para la vigencia 2021, en cumplimiento del Decreto 612 de 2018. Consúltalos file:///C:/Users/carlos.monroy/AppData/Local/Microsoft/Windows/INetCache/Content.Outlook/9HDEVIRL/Vive%20ICBF%20139.pdf
- Anticorrupción Boletín Interno No. 143 del 12/03/2021, Sección Transparencia, sobre: Recomendaciones para minimizar la corrupción.
- Anticorrupción Boletín Interno No. 148, del 23/04/2021, Sección Transparencia, sobre: Plan Anticorrupción y de Atención al Ciudadano 2021.</v>
      </c>
      <c r="N77" s="128"/>
      <c r="O77" s="120" t="str">
        <f>+Comp_5!O5</f>
        <v>En Avance</v>
      </c>
      <c r="P77" s="124"/>
      <c r="Q77" s="172" t="str">
        <f>+Comp_5!Q5</f>
        <v>Lucerito Achury C.
William Rene Alvarado O.</v>
      </c>
      <c r="R77" s="133" t="str">
        <f>+Comp_5!R5</f>
        <v xml:space="preserve">Se evidenciaron los siguientes mensajes internos sobre prevención de la corrupción y promoción de la transparencia en la Entidad:
Evidencia:
- Anticorrupcion Boletín Interno No. 150 del 7/05/2021, Sección Transparencia, sobre: Riesgos de corrupción de los procesos Relación con el ciudadano y protección para la vigencia 2021.
- Anticorrupción Boletín Interno No. 152 del 21/05/2021, Sección Transparencia, sobre:  Actualización de micrositio de Transparencia y Acceso a la Información Pública - Permite transparencia en la información que debe ser pública para todas las partes interesadas y es una práctica enfocada en mitigar la corrupción. Es el resultado de un trabajo conjunto de la Direcciones de Planeación y Control de Gestión, la Dirección de Información y Tecnología y la Oficina Asesora de Comunicaciones. 
- Anticorrupción Boletín Interno No. 154 del 04/06/2021, Sección Transparencia, sobre: Riesgos de corrupción asociados a los procesos de Gestión Jurídica, Evaluación Independiente, Adquisición de Bienes y Servicios, Gestión del Talento Humano y Gestión Financiera.
https://www.icbf.gov.co/system/files/vive_icbf_154.pdf.
- Anticorrupción Boletín Interno No. 160, del 16/07/2021, Sección Transparencia, sobre: Anticorrupción: La Oficina de Control Interno realizó el primer seguimiento Anticorrupción: La Oficina de Control Interno realizó el primer seguimiento al Plan Anticorrupción y de Atención al Ciudadano 2021  
https://www.icbf.gov.co/system/files/vive_icbf_160.pdf
- Anticorrupción Boletín Interno No. 166, del 27/08/2021, Sección Transparencia, sobre: ¿Quieres saber cuáles son los objetivos del Plan Anticorrupción y de Atención al Ciudadano? 
https://www.icbf.gov.co/system/files/boletin_166.pdf
</v>
      </c>
    </row>
    <row r="78" spans="1:18" ht="345">
      <c r="A78" s="646">
        <f>+Comp_5!A6</f>
        <v>0</v>
      </c>
      <c r="B78" s="169" t="str">
        <f>+Comp_5!B6</f>
        <v>1.2</v>
      </c>
      <c r="C78" s="170" t="str">
        <f>+Comp_5!C6</f>
        <v>Actualizar los Planes de Mejoramiento de auditorias de los Órganos  de control en Portal Web de la Entidad.</v>
      </c>
      <c r="D78" s="170" t="str">
        <f>+Comp_5!D6</f>
        <v>Planes de Mejoramiento de auditorias de los Órganos  de control actualizados en el Portal Web de la Entidad.</v>
      </c>
      <c r="E78" s="170" t="str">
        <f>+Comp_5!E6</f>
        <v>Oficina de Control Interno</v>
      </c>
      <c r="F78" s="173">
        <f>+Comp_5!F6</f>
        <v>44561</v>
      </c>
      <c r="G78" s="118">
        <f>+Comp_5!G6</f>
        <v>0</v>
      </c>
      <c r="H78" s="128"/>
      <c r="I78" s="120" t="str">
        <f>+Comp_5!I6</f>
        <v>En Avance</v>
      </c>
      <c r="J78" s="124"/>
      <c r="K78" s="172" t="str">
        <f>+Comp_5!K6</f>
        <v>Elizabeth Castillo R.
Lucerito Achury C.</v>
      </c>
      <c r="L78" s="130" t="str">
        <f>+Comp_5!L6</f>
        <v xml:space="preserve">Se evidenció la publicación del Informe de seguimiento de avance semestral corte 30/12/20 y la formulación del Plan de Mejoramiento Auditoría de cumplimiento Banco Nacional de Oferentes. 
Evidencia:
- https://www.icbf.gov.co/planeacion/planes-de-mejoramiento
- Certifciado Acuse de Aceptación de Rendición Consecutivo No. 45462020-12-31 del 05/02/21 del Seguimiento Semestral al Plan de Mejoramiento con corte a 31 diciembre 2020.
- Certificado Acuse de Aceptación de Rendición Consecutivo No. 45402020-12-15  del 12/02/21 del Plan de Mejoramiento Banco Nacional de Oferentes Primera Infancia </v>
      </c>
      <c r="N78" s="128"/>
      <c r="O78" s="120" t="str">
        <f>+Comp_5!O6</f>
        <v>En Avance</v>
      </c>
      <c r="P78" s="124"/>
      <c r="Q78" s="172" t="str">
        <f>+Comp_5!Q6</f>
        <v>Lucerito Achury C.
William Rene Alvarado O.</v>
      </c>
      <c r="R78" s="130" t="str">
        <f>+Comp_5!R6</f>
        <v>Para este cuatrimestre se evidenció lo siguiente:
1. En mayo se recibió DENUNCIA_ CTO1121/16_APFNUH_MIS JUGUETES y la Auditoria de Cumplimiento del Banco de Oferentes, para la cual se procedió a la formulación de acciones por parte de los responsables y se realizó el cargue y transmisión en el aplicativo SIRECI, posteriormente se publicó en la página web del ICBF.
2. En junio se recibió el Informe de Auditoria Financiera vigencia 2020 para la cual se procede a su comunicación a los responsables para el correspondiente análisis, formulación de acciones y posterior reporte mediante el SIRECI ante la CGR.
Evidencia:
- Plantilla Reporte Plan de Mejoramiento Corte 22 de Abril 2021.msg, 
- correo del 21/05/2021 asunto: Certificado_ FORMULACION_PLAN_DE_MEJORAMIENTO_DENUNCIA_ CTO1121_16_APFNUH_MIS JUGUETES_ .msg, 
- Correo del 21/05/2021 asunto: Publicación_ FORMULACION_PLAN_DE_MEJORAMIENTO_DENUNCIA_ CTO1121_16_APFNUH_MIS JUGUETES_ 
- Correo del 12/07/2021 asunto: RV_ COMUNICACIÓN Informe Auditoría Financiera CGR - Vigencia 2020.msg,
- archivo 53_000000454_20210630.xlsx, 
- INFORME EFECTIVIDAD ICBF 300621.pdf.
- Correo del 04/08/2021 asunto: Soportes Informe Semestral 30_06_21 PMCGR Y Seguimiento Efectividad.msg
Información publicada en el portal web: ruta https://www.icbf.gov.co/transparencia/control/planes-de-mejoramiento
- Formulación PM CGR Aud Cumplimiento Banco Nacional de Oferentes de Primera Infancia
- Certificado PM CGR Aud Cumplimiento Banco Nacional de Oferentes de Primera Infancia Consecutivo: 45402020-12-15 del CGR del 2021-02-12 
- Formulación PM CGR Denuncia CTO1121/16 APFNUH MIS JUGUETES
- Certificado Acuse de aceptación de Rendición, Consecutivo: 45462020-04-22 del CGR del 2020/05/21 
-  Consolidado Avance Actividades Plan de Mejoramiento SIRECI Jun 2021
- Certificado Acuse de Aceptación de Rendición Consecutivo No. 45462021-06-30 del 2021/07/29</v>
      </c>
    </row>
    <row r="79" spans="1:18" ht="409.5">
      <c r="A79" s="646">
        <f>+Comp_5!A7</f>
        <v>0</v>
      </c>
      <c r="B79" s="169" t="str">
        <f>+Comp_5!B7</f>
        <v>1.3</v>
      </c>
      <c r="C79" s="170" t="str">
        <f>+Comp_5!C7</f>
        <v>Publicación de la ejecución de los contratos</v>
      </c>
      <c r="D79" s="170" t="str">
        <f>+Comp_5!D7</f>
        <v>Publicar mensualmente la ejecución de la contratación en la página web de la Entidad</v>
      </c>
      <c r="E79" s="170" t="str">
        <f>+Comp_5!E7</f>
        <v>Dirección de Contratación</v>
      </c>
      <c r="F79" s="173" t="str">
        <f>+Comp_5!F7</f>
        <v>01/01/2021 -31/12/2021</v>
      </c>
      <c r="G79" s="118">
        <f>+Comp_5!G7</f>
        <v>0</v>
      </c>
      <c r="H79" s="128"/>
      <c r="I79" s="120" t="str">
        <f>+Comp_5!I7</f>
        <v>En Avance</v>
      </c>
      <c r="J79" s="124"/>
      <c r="K79" s="172" t="str">
        <f>+Comp_5!K7</f>
        <v>Elizabeth Castillo R.
Lucerito Achury C.</v>
      </c>
      <c r="L79" s="133" t="str">
        <f>+Comp_5!L7</f>
        <v>De acuerdo con las evidencias aportadas se encontró en la pagina web del ICBF en la sección de Transparencia y acceso a la información pública en el numeral 3. Contratación, sub numeral 3.3 Publicación de la Ejecución de Contratos archivo en excel   ejecución_contractual_icbf_21.4.21  de los meses de enero, febrero, marzo y abril con un total de 1.242 contratos modalidad: Contratación directa, Contratación directa con ofertas y contratación régimen especial; tipo de contrato: prestación de servicios, suministros y otros, vigencia 2021 con corte al 21/04/2021, con la urlproceso contenida en el archivo se puede consultar en internet la información del contrato y desde allí en el link ver contrato se puede consultar la ejecución del contrato.
Por otra parte, en el portal web en la sección de Transparencia y acceso a la información pública en el Numeral 3.2 Publicación de la información contractual, Procesos de contratación ICBF en el link Directorio de Contratistas se encuentran publicados los directorios de contratistas año por año por Regional y de la Sede de la Dirección General  -archivo en excel directorio_contratistas_2021_marzo- en este archivo se encuentra la información de los contratos por prestación de servicios profesionales y de apoyo a la gestión 2021 (4.936 contratos) en la fila 1 del mismo archivo se encuentra la siguiente instrucción *Para consultar los procesos en SECOP II puede utilizar la estructura que se muestre en el siguiente ejemplo: ICBF-CPS-79509-2020SEN .
Se observó el envío por correo electrónico de "Recomendaciones supervisores seguimiento y cargue en SECOPII" dirigido a los supervisores de contratos/convenios,  para el seguimiento y cargue de los documentos relacionados con la etapa de ejecución en la plataforma SECOP II.
Evidencia:
links:
https://www.icbf.gov.co/transparencia-y-acceso-informacion-publica/contratacion
https://www.icbf.gov.co/contratacion/directorio-contratistas
https://www.colombiacompra.gov.co/secop-ii
https://community.secop.gov.co/Public/Tendering/ContractNoticeManagement/Index?currentLanguage=es-CO&amp;Page=login&amp;Country=CO&amp;SkinName=CCE
Correo del 09/03/2021 asunto: Actualización data 8.2 botón de transparencia con archivo adjunto Ejecución contractual ICBF 8.3.21.
Correo del 05/04/2021 asunto: Actualización data 3.3 botón de transparencia con archivo adjunto Ejecución contractual ICBF 4.4.21
Correo del 21/04/2021 asunto: Actualización data 3.3 botón de transparencia con archivo adjunto Ejecución contractual ICBF 21.4.21.
Correo del 15/04/2021 asunto: Recomendaciones supervisores seguimiento y cargue en SECOPII
Recomendación:
Asegurar el cumplimiento de la periodicidad establecida en la actividad propuesta.</v>
      </c>
      <c r="N79" s="128"/>
      <c r="O79" s="120" t="str">
        <f>+Comp_5!O7</f>
        <v>En Avance</v>
      </c>
      <c r="P79" s="124"/>
      <c r="Q79" s="172" t="str">
        <f>+Comp_5!Q7</f>
        <v>Lucerito Achury C.
William Rene Alvarado O.</v>
      </c>
      <c r="R79" s="133" t="str">
        <f>+Comp_5!R7</f>
        <v>De acuerdo con las evidencias aportadas se encontró en la pagina web del ICBF en la sección de Transparencia y acceso a la información pública en el numeral 3. Contratación, sub numeral 3.3 Publicación de la Ejecución de Contratos archivo en excel  ejecucion_contractual_icbf_corte_31.08.2021 de los meses de enero, febrero, marzo, abril, mayo, junio, julio y agosto con un total de 1.515 contratos modalidad: Concurso de méritos abierto, Contratación directa, Contratación directa con ofertas, contratación régimen especial, contratación régimen especial con ofertas, Enajenación de bienes con sobre cerrado, Licitación pública, Mínima Cuantía, Selección Abreviada de Menor Cuantía y Selección Subasta Inversa; tipo de contrato: prestación de servicios, suministros, consultoría y otros, vigencia 2021 con corte al 31/08/2021, con la urlproceso contenida en el archivo se puede consultar en internet la información del contrato y desde allí en el linkver contrato se puede consultar la ejecución del contrato.
Por otra parte, en el portal web en la sección de Transparencia y acceso a la información pública en el Numeral 3.2 Publicación de la información contractual, Procesos de contratación ICBF en el link Directorio de Contratistas se encuentran publicados los directorios de contratistas año por año por Regional y de la Sede de la Dirección General  -archivo en excel directorio_contratistas_con_corte_julio_2021 en este archivo se encuentra la información de los contratos por prestación de servicios profesionales y de apoyo a la gestión 2021 (4.320 contratos) en la columna X del mismo archivo se encuentra el vínculo SECOP que direcciona a la plataforma SECOP II se puede consultar en internet la información del contrato y desde allí en el link ver contrato se puede consultar la ejecución del contrato.
Evidencia:
links:
https://www.icbf.gov.co/transparencia-y-acceso-informacion-publica/contratacion
https://www.icbf.gov.co/contratacion/directorio-contratistas
https://www.colombiacompra.gov.co/secop-ii
https://community.secop.gov.co/Public/Tendering/ContractNoticeManagement/Index?currentLanguage=es-CO&amp;Page=login&amp;Country=CO&amp;SkinName=CCE
Correo del 03/06/2021 asunto: Solicitud Actualización data 3.3 botón de transparencia - Ejecución contractual
Correo del 03/06/2021 asunto: Actualización data 3.3 botón de transparencia - Ejecución contractual
archivo Ejecución Contractual ICBF corte 31-05-2021.xls
Correo del 05/04/2021 asunto: Actualización data 3.3 botón de transparencia con archivo adjunto Ejecución contractual ICBF 4.4.21
Correo del 02/07/2021 asunto: Solicitud actualización data 3.3 boton de transparencia - ejecución contractual
Correo del 06/07/2021 asunto: Actualización data 3.3 botón de transparencia - Ejecución contractual 
Archivo Ejecución contractual ICBF corte 30.06.2021.xlsx
Correo del 03/08/2021 asunto: Correo_ solicitud Ejecución contractual PAAC Julio
Correo del 05/08/2021 asunto: Correo_ publicación pagina web Ejecución contractual PAAC corte 31 de julio
Achivo Ejecución contractual ICBF corte 31.07.2021.xlsx fecha de publicación Agosto 12 de 2021</v>
      </c>
    </row>
    <row r="80" spans="1:18" ht="409.5" customHeight="1">
      <c r="A80" s="646">
        <f>+Comp_5!A8</f>
        <v>0</v>
      </c>
      <c r="B80" s="169" t="str">
        <f>+Comp_5!B8</f>
        <v>1.4</v>
      </c>
      <c r="C80" s="170" t="str">
        <f>+Comp_5!C8</f>
        <v>Publicar o divulgar de forma externa el Plan Anticorrupción y de Atención al Ciudadano del ICBF.</v>
      </c>
      <c r="D80" s="170" t="str">
        <f>+Comp_5!D8</f>
        <v xml:space="preserve">Publicacion o divulgacion de mensajes en redes sociales y/o correo masivo externo para la prevención de la corrupción y promoción de la transparencia en la Entidad </v>
      </c>
      <c r="E80" s="170" t="str">
        <f>+Comp_5!E8</f>
        <v>Oficina Asesora de Comunicaciones</v>
      </c>
      <c r="F80" s="173" t="str">
        <f>+Comp_5!F8</f>
        <v>3/02/2021 - /20/12/2021</v>
      </c>
      <c r="G80" s="118">
        <f>+Comp_5!G8</f>
        <v>0</v>
      </c>
      <c r="H80" s="128"/>
      <c r="I80" s="120" t="str">
        <f>+Comp_5!I8</f>
        <v>En Avance</v>
      </c>
      <c r="J80" s="124"/>
      <c r="K80" s="172" t="str">
        <f>+Comp_5!K8</f>
        <v>Elizabeth Castillo R.
Lucerito Achury C.</v>
      </c>
      <c r="L80" s="174" t="str">
        <f>+Comp_5!L8</f>
        <v>Se evidenció la publicación de mensajes en la red social Twitter durante el primer cuatrimestre del 2021.
Evidencia:
- Post Anticorrupción Twitter 10/02/2021 sobre: #ICBFesTransparencia sobre: | Los recursos destinados a la primera infancia, niñez y adolescencia no se roban ni se malgastan; es deber de todos protegerlos. ¡Juntos luchamos contra la corrupción!  #ElPaísDeLaNiñez, TeléfonoOjosDenuncia en la línea 018000918080 opción 4 https://twitter.com/ICBFColombia/status/1359556178611683329
- Post Anticorrupción Twitter 26/03/2021  sobre: #ICBFesTransparencia |Los recursos destinados a la primera infancia, niñez y adolescencia no se roban ni se malgastan, es deber de todos protegerlos. ¡Juntos luchamos contra la corrupción!  #PrimeroLaNiñez, TeléfonoOjosDenuncia a la línea 018000918080 opción 4
https://twitter.com/ICBFColombia/status/1375478459745570819
- Post Anticorrupción Twitter 26/04/2021 sobre:  #ICBFesTransparencia sobre: | Los recursos destinados a la primera infancia, niñez y adolescenciano se roban ni se malgasta, es deber de todos protegerlos. ¡Juntos luchamos contra la corrupción! #PrimeroLaNiñez. Denuncia a la línea 018000918080 opción 4
https://twitter.com/ICBFColombia/status/1386675990735298562</v>
      </c>
      <c r="N80" s="128"/>
      <c r="O80" s="120" t="str">
        <f>+Comp_5!O8</f>
        <v>En Avance</v>
      </c>
      <c r="P80" s="124"/>
      <c r="Q80" s="172" t="str">
        <f>+Comp_5!Q8</f>
        <v>Lucerito Achury C.
William Rene Alvarado O.</v>
      </c>
      <c r="R80" s="174" t="str">
        <f>+Comp_5!R8</f>
        <v>Se evidenció la publicación de mensajes en la red social Twitter durante el segundo cuatrimestre del 2021.
Evidencia:
- Post Anticorrupción Twitter 19/05/2021 sobre:El contrato de servicios de transporte especial de pasajeros del @ICBFColombia se adjudicó mediante el Acuerdo Marco de 
@colombiacompra. Se garantizó agilidad, competitividad y transparencia en el proceso de selección.
https://twitter.com/ICBFColombia/status/1395057322880290822
- Post Anticorrupción Twitter 27/05/2021 sobre: ¡Atención Luz giratoria de coches de policía! ¡No se deje estafar! El @ICBFColombia no solicita anticipos, ni ningún tipo de recurso para realizar trámites. Absténgase de entregar dinero o productos y escríbanos a los correos anticorrupcion@icbf.gov.co o atencionalciudadano@icbf.gov.co
https://twitter.com/ICBFColombia/status/1397936323403694084
- Post Anticorrupción Twitter 28/05/2021 sobre: En el #BalanceDeEquidad les contaremos las acciones que se incluyeron en este Plan y que entraron a fortalecer y mantener la integridad, el diálogo público y el control social, para lo cual se promovió la participación y el acompañamiento ciudadano en su formulación y seguimiento
https://twitter.com/ICBFColombia/status/1398308464875745282 
- Post Anticorrupción Twitter 03/06/2021 sobre: #ICBFesTransparencia | Los recursos destinados a la primera infancia, niñez y adolescencia no se roban ni se malgastan, es deber de todos protegerlos. ¡Juntos luchamos contra la corrupción!  #PrimeroLaNiñez 
https://twitter.com/ICBFColombia/status/1415710555344674817
- Post Anticorrupción Twitter 15/07/2021 sobre: #ICBFesTransparencia | Los recursos destinados a la primera infancia, niñez y adolescencia no se roban ni se malgastan, es deber de todos protegerlos. ¡Juntos luchamos contra la corrupción!  #PrimeroLaNiñez  Denuncia a la línea 018000918080 opción 4.
https://twitter.com/ICBFColombia/status/1415710555344674817
- Del 1 al 31/08/2021 se publicó en la página web del ICBF, banner anticorrupción sobre: Quieres saber cuales son los objetivos del Plan Anticorrupción y de Atención al Ciudadano 2021.
https://www.icbf.gov.co/</v>
      </c>
    </row>
    <row r="81" spans="1:18" ht="300">
      <c r="A81" s="646">
        <f>+Comp_5!A9</f>
        <v>0</v>
      </c>
      <c r="B81" s="175" t="str">
        <f>+Comp_5!B9</f>
        <v>1.5</v>
      </c>
      <c r="C81" s="170" t="str">
        <f>+Comp_5!C9</f>
        <v>Informe del estado de las denuncias de presuntos actos de corrupción recibidas por el ICBF.</v>
      </c>
      <c r="D81" s="176" t="str">
        <f>+Comp_5!D9</f>
        <v>Informe trimestral publicado en el Boletín de PQRS del ICBF.</v>
      </c>
      <c r="E81" s="176" t="str">
        <f>+Comp_5!E9</f>
        <v xml:space="preserve">Oficina Asesora Jurídica </v>
      </c>
      <c r="F81" s="138">
        <f>+Comp_5!F9</f>
        <v>44545</v>
      </c>
      <c r="G81" s="118">
        <f>+Comp_5!G9</f>
        <v>0</v>
      </c>
      <c r="H81" s="128"/>
      <c r="I81" s="120" t="str">
        <f>+Comp_5!I9</f>
        <v>En Avance</v>
      </c>
      <c r="J81" s="124"/>
      <c r="K81" s="172" t="str">
        <f>+Comp_5!K9</f>
        <v>Elizabeth Castillo R.
Lucerito Achury C.</v>
      </c>
      <c r="L81" s="174" t="str">
        <f>+Comp_5!L9</f>
        <v>Aunque la actividad indica su periodicidad es cuatrimestral se evidenciaron las denuncias por presuntos actos de corrupción inmersos en los Informes PQRSD de diciembre 2020, enero, febrero y marzo de 2021 publicados en el portal web y en la intranet, asimismo se aportaron los Informes de Denuncias Cerradas de febrero y marzo 2021.
Evidencia:
- Informe de PQRS, Reporte de Amenazas o Vulneración de Derechos y solicitudes de acceso a la información Diciembre 2020, Denuncias por Presuntos Actos de Corrupción, página 14.
- Informe de PQRS, Reporte de Amenazas o Vulneración de Derechos y solicitudes de acceso a la información Enero 2021, Denuncias por Presuntos Actos de Corrupción, página 14.
- Informe de PQRS, Reporte de Amenazas o Vulneración de Derechos y solicitudes de acceso a la información Febrero 2021, Denuncias por Presuntos Actos de Corrupción, página 14.
- Informe de PQRS, Reporte de Amenazas o Vulneración de Derechos y solicitudes de acceso a la información Marzo 2021, Denuncias por Presuntos Actos de Corrupción, página 14.
- Correo del 01/03/2021 asunto: Informe Denuncias Cerradas Febrero 2021
- Correo del 07/04/2021 asunto: Informe Denuncias Cerradas Marzo 2021
Portal web: ruta: https://www.icbf.gov.co/servicios/informes-boletines-pqrds
Intranet ruta: https://intranet.icbf.gov.co/secretaria-general/direccion-de-servicios-y-atencion/procesos-y-eventos</v>
      </c>
      <c r="N81" s="128"/>
      <c r="O81" s="120" t="str">
        <f>+Comp_5!O9</f>
        <v>En Avance</v>
      </c>
      <c r="P81" s="124"/>
      <c r="Q81" s="172" t="str">
        <f>+Comp_5!Q9</f>
        <v>Lucerito Achury C.
William Rene Alvarado O.</v>
      </c>
      <c r="R81" s="174" t="str">
        <f>+Comp_5!R9</f>
        <v>Aunque la actividad indica su periodicidad es cuatrimestral se evidenciaron las denuncias por presuntos actos de corrupción inmersos en los Informes PQRSD de diciembre 2020, abril, mayo, junio y julio de 2021 publicados en el portal web y en la intranet, asimismo se aportaron los Informes de Denuncias Cerradas de junio 2021.
Evidencia:
- Informe de PQRS, Reporte de Amenazas o Vulneración de Derechos y solicitudes de acceso a la información abril 2020, Denuncias por Presuntos Actos de Corrupción, página 13.
- Informe de PQRS, Reporte de Amenazas o Vulneración de Derechos y solicitudes de acceso a la información mayo 2021, Denuncias por Presuntos Actos de Corrupción, página 13.
- Informe de PQRS, Reporte de Amenazas o Vulneración de Derechos y solicitudes de acceso a la información junio 2021, Denuncias por Presuntos Actos de Corrupción, página 13.
- Informe de PQRS, Reporte de Amenazas o Vulneración de Derechos y solicitudes de acceso a la información julio 2021, Denuncias por Presuntos Actos de Corrupción, página 13.
- Informe de PQRS, Reporte de Amenazas o Vulneración de Derechos y solicitudes de acceso a la información, Denuncias por Presuntos Actos de Corrupción,  Semestre I 2021.
- Correo del 14/07/2021 asunto: Informe Trimestral Abril - Junio 2021 E Informe Denuncias Cerradas Junio 2021
Documento word Informe Denuncias Cerradas Junio 2021.pdf
Documento word Archivo Informe del Estado de las denuncias de presuntos actos de corrupción recibidas por el ICBF.
Portal web: ruta: https://www.icbf.gov.co/servicios/informes-pqrs
Intranet ruta: https://intranet.icbf.gov.co/secretaria-general/direccion-de-servicios-y-atencion/procesos-y-eventos</v>
      </c>
    </row>
    <row r="82" spans="1:18" ht="408" customHeight="1" thickBot="1">
      <c r="A82" s="646">
        <f>+Comp_5!A10</f>
        <v>0</v>
      </c>
      <c r="B82" s="169" t="str">
        <f>+Comp_5!B10</f>
        <v>1.6</v>
      </c>
      <c r="C82" s="170" t="str">
        <f>+Comp_5!C10</f>
        <v xml:space="preserve">Mantener actualizada la información en el proceso presupuestal de la entidad, en lo concerniente al presupuesto general asignado, ejecución presupuestal y estados financieros. </v>
      </c>
      <c r="D82" s="170" t="str">
        <f>+Comp_5!D10</f>
        <v>Información institucional actualizada en el Portal Web de la Entidad.</v>
      </c>
      <c r="E82" s="170" t="str">
        <f>+Comp_5!E10</f>
        <v>Dirección Financiera</v>
      </c>
      <c r="F82" s="173">
        <f>+Comp_5!F10</f>
        <v>44561</v>
      </c>
      <c r="G82" s="118">
        <f>+Comp_5!G10</f>
        <v>0</v>
      </c>
      <c r="H82" s="128"/>
      <c r="I82" s="120" t="str">
        <f>+Comp_5!I10</f>
        <v>En Avance</v>
      </c>
      <c r="J82" s="124"/>
      <c r="K82" s="172" t="str">
        <f>+Comp_5!K10</f>
        <v>Elizabeth Castillo R.
Lucerito Achury C.</v>
      </c>
      <c r="L82" s="174" t="str">
        <f>+Comp_5!L10</f>
        <v>Se evidenció la publicación de la información del presupuesto General Asignado, ejecución presupuestal y Estados Financieros en la página web de loa Entidad.
Evidencias:
Presupuesto General Asignado: Se encontró publicado el presupuesto inicial ICBF 2021 - Fuente de información: Reporte Ejecución Presupuestal SIIF Nación- Fecha Reporte: Enero 04 de 2021-
Ruta: https://www.icbf.gov.co/informacion-financiera/presupuesto-general
Ejecución Presupuestal: 
- ejecucion_reserva_a_diciembre_31.xlsx
- ejecucion_presupuestal_a_enero_cierre_areas_definitivo_2021.xlsx
- ejecucion_presupuestal_a_enero_cierre_sin_areas_definitivo_2021.xlsx
- ejecucion_presupuestal_a_febrero_cierre_sin_areas_definitivo_2021.xlsx
- ejecucion_presupuestal_a_marzo_cierre_sin_areas_definitivo_2021.xlsx
- ejecucion_presupuestal_a_marzo_cierre_areas_definitivo_2021.xlsx
Portal web ruta: https://www.icbf.gov.co/informacion-financiera/ejecucion-presupuestal-historica
Estados Financieros:  Estados Financieros Corte 31 de Diciembre 2020
NOTAS ESTADOS FINANCIEROS CORTE 31 DE DICIEMBRE 2020
Portal web ruta: https://www.icbf.gov.co/informacion-financiera/estados-financieros
Estados financieron de Enero y Febrero se publicaron el 10 de mayo/21.</v>
      </c>
      <c r="N82" s="128"/>
      <c r="O82" s="120" t="str">
        <f>+Comp_5!O10</f>
        <v>En Avance</v>
      </c>
      <c r="P82" s="124"/>
      <c r="Q82" s="172" t="str">
        <f>+Comp_5!Q10</f>
        <v>Lucerito Achury C.
William Rene Alvarado O.</v>
      </c>
      <c r="R82" s="174" t="str">
        <f>+Comp_5!R10</f>
        <v>Se evidenció la publicación de la información del presupuesto General Asignado, ejecución presupuestal y Estados Financieros en la página web de la Entidad.
Evidencias:
Presupuesto General Asignado: Se encontró publicado el presupuesto inicial ICBF 2021 - Fuente de información: Reporte Ejecución Presupuestal SIIF Nación- Fecha Reporte: Enero 04 de 2021
Ruta: https://www.icbf.gov.co/informacion-financiera/presupuesto-general
Ejecución Presupuestal: 
- eejecucion_presupuestal_a_abril_cierre_areas_definitivo_2021.xlsx
- ejecucion_presupuestal_a_abril_cierre_sin_areas_definitivo_2021.xlsx
- ejecucion_presupuestal_a_mayo_cierre_areas_definitivo_2021.xlsx
- ejecucion_presupuestal_a_mayo_cierre_sin_areas_definitivo_2021.xlsx
- bd_ejecucion_vigencia_a_junio_areas_cierre_definitivo_2021.xlsx
- bd_ejecucion_vigencia_a_junio_cierre_sin_areas_definitivo_2021.xlsx
- bd_ejecucion_vigencia_a_julio_areas_cierre_definitivo_2021.xlsx
- bd_ejecucion_vigencia_a_julio_cierre_sin_areas_definitivo_2021.xlsx
Portal web ruta: https://www.icbf.gov.co/informacion-financiera/ejecucion-presupuestal-historica
Estados Financieros:  
- Estados Financieros con corte a 31 de marzo de 2021, Fecha de publicación: 18/Mayo/2021
- Notas Estados Financieros con corte al 31 de marzo de 2021, Fecha de publicación: 18/Mayo/2021
- Estados Financieros con corte al 30 de abril de 2021, Fecha de publicación: 01/Jul/2021
- Notas Estados Financieros con corte al 30 de abril de 2021, Fecha de publicación: 01/Jul/2021
- ESTADOS FINANCIEROS CON CORTE DE 31 DE MAYO DE 2021: Fecha de publicación: 08/Sep/2021
- NOTAS ESTADOS FINANCIEROS CON CORTE DE 31 DE MAYO DE 2021: Fecha de publicación: 08/Sep/2021
- Estados Financieros con corte a 30 de junio de 2021, Fecha de publicación: 31/Ago/2021
- notas_estados_financieros_con_corte_30_de_junio_de_2021.pdf, Fecha de publicación: 31/Ago/2021
- ESTADOS FINANCIEROS CON CORTE DE 31 DE JULIO DE 2021: Fecha de publicación: 08/Sep/2021
- NOTAS ESTADOS FINANCIEROS CON CORTE DE 31 DE JULIO DE 2021: Fecha de publicación: 08/Sep/2021
Portal web ruta: https://www.icbf.gov.co/informacion-financiera/estados-financieros</v>
      </c>
    </row>
    <row r="83" spans="1:18" ht="16.5" thickBot="1">
      <c r="A83" s="645" t="str">
        <f>+Comp_5!A11</f>
        <v>Subcomponente 2.
Transparencia Pasiva</v>
      </c>
      <c r="B83" s="108"/>
      <c r="C83" s="603" t="str">
        <f>+Comp_5!C11</f>
        <v>Transparencia Pasiva</v>
      </c>
      <c r="D83" s="108"/>
      <c r="E83" s="108"/>
      <c r="F83" s="154"/>
      <c r="G83" s="101">
        <f>+Comp_5!G11</f>
        <v>0</v>
      </c>
      <c r="H83" s="109">
        <f>+Comp_5!H11</f>
        <v>1</v>
      </c>
      <c r="I83" s="110">
        <f>+Comp_5!I11</f>
        <v>0</v>
      </c>
      <c r="J83" s="111"/>
      <c r="K83" s="112"/>
      <c r="L83" s="113"/>
      <c r="N83" s="109">
        <f>+Comp_5!N11</f>
        <v>1</v>
      </c>
      <c r="O83" s="110">
        <f>+Comp_5!O11</f>
        <v>0</v>
      </c>
      <c r="P83" s="111"/>
      <c r="Q83" s="112"/>
      <c r="R83" s="113"/>
    </row>
    <row r="84" spans="1:18" ht="409.6" thickBot="1">
      <c r="A84" s="646">
        <f>+Comp_5!A12</f>
        <v>0</v>
      </c>
      <c r="B84" s="169" t="str">
        <f>+Comp_5!B12</f>
        <v>2.1</v>
      </c>
      <c r="C84" s="170" t="str">
        <f>+Comp_5!C12</f>
        <v>Mejorar la experiencia del micrositio de Transparencia en el portal web, con el fin de garantizar la gestión de contenidos con las áreas respondables de la información por cada item de la ley 1712 de 2014 y normativa vigente</v>
      </c>
      <c r="D84" s="170" t="str">
        <f>+Comp_5!D12</f>
        <v>Matriz de verificación y seguimiento de contenidos actualizada por item del micrositio de transparencia.</v>
      </c>
      <c r="E84" s="170" t="str">
        <f>+Comp_5!E12</f>
        <v>Subdirección de mejoramiento organizacional.</v>
      </c>
      <c r="F84" s="173">
        <f>+Comp_5!F12</f>
        <v>44550</v>
      </c>
      <c r="G84" s="118">
        <f>+Comp_5!G12</f>
        <v>0</v>
      </c>
      <c r="H84" s="128"/>
      <c r="I84" s="120" t="str">
        <f>+Comp_5!I12</f>
        <v>En Avance</v>
      </c>
      <c r="J84" s="124"/>
      <c r="K84" s="172" t="str">
        <f>+Comp_5!K12</f>
        <v>Elizabeth Castillo R.
Lucerito Achury C.</v>
      </c>
      <c r="L84" s="174" t="str">
        <f>+Comp_5!L12</f>
        <v xml:space="preserve">Se evidencian mejoras en la actualización del micrositio de Transparencia y Acceso a Información Pública para el 2021 de acuerdo con la Resolución 1519 de 2020, de igual manera se observó la actualización y el seguimiento del contenido con corte abril de 2021 através de la Matriz de seguimiento - Micrositio de Transparencia 2021- ABRIL.
Evidencias:
- Matriz de seguimiento - Micrositio de Transparencia 2021- ABRIL.xlsx
- Correo del 22/02/2021 asunto: Solicitud actualización "Micrositio de Transparencia" Resolución 1519 de 2020 MinTic asunto 
- Correo del 25 y 26/02/2021 asunto: RV: Solicitud actualización "Micrositio de Transparencia" Resolución 1519 de 2020 MinTic
- Correo del 02/03/2021 asunto: Revisión estructura botón de Transparencia-  Resolución 1519 de 2020 MinTic
- Correo del 19/03/2021 asunto: RE: Solicitud revisión y retroalimentación NUEVO "Micrositio de Transparencia" - Resolución 1519 de 2020.
- Correo del 06/04/2021 asunto: RE: Solicitud apoyo - Publicación  Informe de rendición de cuentas acuerdo de paz para publicar
- Correo del 25/03/2021 asunto: RE: Solicitud actualización micrositio de transparencia apartado de participación
- Correo del 16/03/2021 asunto: RE: Solicitud actualización micrositio de transparencia apartado de participación
- Correo del 30/03/2021 asunto: RE: Solicitud - Corrección información en la web
- Correo del 25/03/2021 asunto: RE: Respuesta OCI: Solicitud revisión y retroalimentación NUEVO "Micrositio de Transparencia" - Resolución 1519 de 2020
- Correo del 25/03/2021 asunto: RE: Micrositio de Transparencia - Informe Índice de Transparencia 2020 
- Correo del 15/04/2021 asunto: RE: Diligenciar - Matriz de Seguimiento "MICROSITIO DE TRANSPARENCIA" 
- Correo del 04/03/2021 asunto: RE: Correo proyectado: Solicitud revisión y retroalimentación NUEVO "Micrositio de Transparencia" - Resolución 1519 de 2020
- Correo del 06/04/2021 asunto: RE: Cargue de Información Micrositio Transparencia
- Correo del 26/03/2021 asunto: RE: Aprobación --  Solicitud de Cambio -- EMERGENCIA --  RFC_V1_7939_27038_PORTAL_WEB-v2
- Correo del 25/03/2021 asunto: Actualización Portal ICBF - Micrositio Transparencia - Servicios. Resolución No.1519 2020
</v>
      </c>
      <c r="N84" s="128"/>
      <c r="O84" s="120" t="str">
        <f>+Comp_5!O12</f>
        <v>En Avance</v>
      </c>
      <c r="P84" s="124"/>
      <c r="Q84" s="172" t="str">
        <f>+Comp_5!Q12</f>
        <v>Lucerito Achury C.
William Rene Alvarado O.</v>
      </c>
      <c r="R84" s="174" t="str">
        <f>+Comp_5!R12</f>
        <v xml:space="preserve">Se observó que se hizo el seguimiento del contenido al micrositio de Transparencia y acceso a la información con corte a agosto de 2021, de acuerdo con el archivo aportado Matriz de seguimiento - Micrositio de Transparencia 2021- ABRIL.
Evidencia:
- Archivo excel Matriz de seguimiento - Micrositio de Transparencia 2021- ABRIL
</v>
      </c>
    </row>
    <row r="85" spans="1:18" ht="66" customHeight="1" thickBot="1">
      <c r="A85" s="645" t="str">
        <f>+Comp_5!A13</f>
        <v>Subcomponente 3.
Instrumentos de Gestión de la Información</v>
      </c>
      <c r="B85" s="108"/>
      <c r="C85" s="603" t="str">
        <f>+Comp_5!C13</f>
        <v>Instrumentos de Gestión de la Información</v>
      </c>
      <c r="D85" s="108"/>
      <c r="E85" s="108"/>
      <c r="F85" s="154"/>
      <c r="G85" s="101">
        <f>+Comp_5!G13</f>
        <v>0</v>
      </c>
      <c r="H85" s="109">
        <f>+Comp_5!H13</f>
        <v>6</v>
      </c>
      <c r="I85" s="110">
        <f>+Comp_5!I13</f>
        <v>0</v>
      </c>
      <c r="J85" s="111"/>
      <c r="K85" s="112"/>
      <c r="L85" s="113"/>
      <c r="N85" s="109">
        <f>+Comp_5!N13</f>
        <v>6</v>
      </c>
      <c r="O85" s="110">
        <f>+Comp_5!O13</f>
        <v>2</v>
      </c>
      <c r="P85" s="111"/>
      <c r="Q85" s="112"/>
      <c r="R85" s="113"/>
    </row>
    <row r="86" spans="1:18" ht="90" customHeight="1">
      <c r="A86" s="646">
        <f>+Comp_5!A14</f>
        <v>0</v>
      </c>
      <c r="B86" s="169" t="str">
        <f>+Comp_5!B14</f>
        <v>3.1</v>
      </c>
      <c r="C86" s="170" t="str">
        <f>+Comp_5!C14</f>
        <v>Actualizar el  instrumento de inventario de activos de Información del ICBF.</v>
      </c>
      <c r="D86" s="170" t="str">
        <f>+Comp_5!D14</f>
        <v>(1) Matriz consolidada del Inventario de activos de información.</v>
      </c>
      <c r="E86" s="170" t="str">
        <f>+Comp_5!E14</f>
        <v>Dirección de Información y Tecnología</v>
      </c>
      <c r="F86" s="173">
        <f>+Comp_5!F14</f>
        <v>44550</v>
      </c>
      <c r="G86" s="118">
        <f>+Comp_5!G14</f>
        <v>0</v>
      </c>
      <c r="H86" s="128"/>
      <c r="I86" s="120" t="str">
        <f>+Comp_5!I14</f>
        <v>N/A</v>
      </c>
      <c r="J86" s="124"/>
      <c r="K86" s="172" t="str">
        <f>+Comp_5!K14</f>
        <v>Elizabeth Castillo R.
Lucerito Achury C.</v>
      </c>
      <c r="L86" s="174" t="str">
        <f>+Comp_5!L14</f>
        <v>Actividad programada para el tercer cuatrimestre.</v>
      </c>
      <c r="N86" s="128"/>
      <c r="O86" s="120" t="str">
        <f>+Comp_5!O14</f>
        <v>En Avance</v>
      </c>
      <c r="P86" s="124"/>
      <c r="Q86" s="172" t="str">
        <f>+Comp_5!Q14</f>
        <v>Lucerito Achury C.
William Rene Alvarado O.</v>
      </c>
      <c r="R86" s="174" t="str">
        <f>+Comp_5!R14</f>
        <v>Para esta actividad se evidenció el avance en los siguientes aspectos:
La Dirección de Información y Tecnología solicitó el 27/07/2021 a la Subdirección de Mejoramiento la publicación de las matrices de activos de información vigencia 2021 en cada uno de los procesos.
En la cual se pudo constatar verificando en la intranet la publicación de las matrices de activos de información en cada uno de los procesos a excepción del proceso de Mejora e Innovación.
Evidencia:
- Correo del 27/07/2021 de la DIT a la Subidrección de Mejoramiento con el asunto: RV: Publicación Matrices de Activos de Información.</v>
      </c>
    </row>
    <row r="87" spans="1:18" ht="90" customHeight="1">
      <c r="A87" s="646">
        <f>+Comp_5!A15</f>
        <v>0</v>
      </c>
      <c r="B87" s="169" t="str">
        <f>+Comp_5!B15</f>
        <v>3.2</v>
      </c>
      <c r="C87" s="170" t="str">
        <f>+Comp_5!C15</f>
        <v>Actualizar el  Esquema de publicación de información del ICBF.</v>
      </c>
      <c r="D87" s="170" t="str">
        <f>+Comp_5!D15</f>
        <v>(1) Esquema de Publicación actualizado a corte 31 de diciembre de 2020</v>
      </c>
      <c r="E87" s="170" t="str">
        <f>+Comp_5!E15</f>
        <v>Oficina Asesora de Comunicaciones</v>
      </c>
      <c r="F87" s="173">
        <f>+Comp_5!F15</f>
        <v>44550</v>
      </c>
      <c r="G87" s="153">
        <f>+Comp_5!G15</f>
        <v>0</v>
      </c>
      <c r="H87" s="177"/>
      <c r="I87" s="120" t="str">
        <f>+Comp_5!I15</f>
        <v>N/A</v>
      </c>
      <c r="J87" s="124"/>
      <c r="K87" s="172" t="str">
        <f>+Comp_5!K15</f>
        <v>Elizabeth Castillo R.
Lucerito Achury C.</v>
      </c>
      <c r="L87" s="174" t="str">
        <f>+Comp_5!L15</f>
        <v>Actividad programada para el tercer cuatrimestre.</v>
      </c>
      <c r="N87" s="177"/>
      <c r="O87" s="120" t="str">
        <f>+Comp_5!O15</f>
        <v>N/A</v>
      </c>
      <c r="P87" s="124"/>
      <c r="Q87" s="172" t="str">
        <f>+Comp_5!Q15</f>
        <v>Lucerito Achury C.
William Rene Alvarado O.</v>
      </c>
      <c r="R87" s="174" t="str">
        <f>+Comp_5!R15</f>
        <v>Actividad programada para el tercer cuatrimestre.</v>
      </c>
    </row>
    <row r="88" spans="1:18" ht="90">
      <c r="A88" s="646">
        <f>+Comp_5!A16</f>
        <v>0</v>
      </c>
      <c r="B88" s="169" t="str">
        <f>+Comp_5!B16</f>
        <v>3.3</v>
      </c>
      <c r="C88" s="170" t="str">
        <f>+Comp_5!C16</f>
        <v>Actualizar el  Índice de Información Clasificada y Reservada del ICBF.</v>
      </c>
      <c r="D88" s="170" t="str">
        <f>+Comp_5!D16</f>
        <v>(1) Índice de Información clasificada y reservada actualizado.</v>
      </c>
      <c r="E88" s="170" t="str">
        <f>+Comp_5!E16</f>
        <v>Dirección Servicios y atención y Oficina Asesora Jurídica</v>
      </c>
      <c r="F88" s="173" t="str">
        <f>+Comp_5!F16</f>
        <v>20/12/2021 /25/12/2021</v>
      </c>
      <c r="G88" s="153">
        <f>+Comp_5!G16</f>
        <v>0</v>
      </c>
      <c r="H88" s="177"/>
      <c r="I88" s="120" t="str">
        <f>+Comp_5!I16</f>
        <v>N/A</v>
      </c>
      <c r="J88" s="124"/>
      <c r="K88" s="172" t="str">
        <f>+Comp_5!K16</f>
        <v>Elizabeth Castillo R.
Lucerito Achury C.</v>
      </c>
      <c r="L88" s="174" t="str">
        <f>+Comp_5!L16</f>
        <v>Actividad programada para el tercer cuatrimestre.</v>
      </c>
      <c r="N88" s="177"/>
      <c r="O88" s="120" t="str">
        <f>+Comp_5!O16</f>
        <v>N/A</v>
      </c>
      <c r="P88" s="124"/>
      <c r="Q88" s="172" t="str">
        <f>+Comp_5!Q16</f>
        <v>Lucerito Achury C.
William Rene Alvarado O.</v>
      </c>
      <c r="R88" s="174" t="str">
        <f>+Comp_5!R16</f>
        <v>Actividad programada para el tercer cuatrimestre.</v>
      </c>
    </row>
    <row r="89" spans="1:18" ht="409.5" customHeight="1">
      <c r="A89" s="646">
        <f>+Comp_5!A17</f>
        <v>0</v>
      </c>
      <c r="B89" s="175" t="str">
        <f>+Comp_5!B17</f>
        <v>3.4</v>
      </c>
      <c r="C89" s="176" t="str">
        <f>+Comp_5!C17</f>
        <v xml:space="preserve">Realizar seguimiento a la  convalidación de las tablas de valoración documental por parte del Archivo General de la Nación - AGN, para su posterior aplicación. </v>
      </c>
      <c r="D89" s="176" t="str">
        <f>+Comp_5!D17</f>
        <v xml:space="preserve">Tablas de Valoración Documental - TVD </v>
      </c>
      <c r="E89" s="176" t="str">
        <f>+Comp_5!E17</f>
        <v>Dirección Administrativa- Gestión Documental</v>
      </c>
      <c r="F89" s="138">
        <f>+Comp_5!F17</f>
        <v>44550</v>
      </c>
      <c r="G89" s="153">
        <f>+Comp_5!G17</f>
        <v>0</v>
      </c>
      <c r="H89" s="128"/>
      <c r="I89" s="120" t="str">
        <f>+Comp_5!I17</f>
        <v>En Avance</v>
      </c>
      <c r="J89" s="124"/>
      <c r="K89" s="172" t="str">
        <f>+Comp_5!K17</f>
        <v>Elizabeth Castillo R.
Lucerito Achury C.</v>
      </c>
      <c r="L89" s="168" t="str">
        <f>+Comp_5!L17</f>
        <v xml:space="preserve">Para esta actividad se evidenció el avance en los siguientes aspectos:
- Se recibió citación por parte del AGN para asistir a mesa técnica el día 1/02/2021, durante la cual se recibe aval para comité de evaluación, la fecha tentativa de sustención es en abril.
- Una vez realizados los ajustes solicitados por el AGN, en mesa técnica del 1/02/2021, se solicitó mesa técnica para revisión de los mismos, la cual se programó para el 15 /03/2021.
- Se realizó mesa técnica el 15/03/2021, donde se solicitaron ajustes previa evaluación de Comité evaluador. Se programa sustentación para el día 25 de marzo.
- Durante sesión del 25 de marzo, se sustentó el instrumento archivístico y se logró su convalidación. De lo cual no se ha recibido aún soporte (acta o certificado de convalidación), se está a la espera del acta del Comité Evaluador del AGN o certificado de Convalidación.
Evidencia:
- Archivo pdf correo Programación-Mesa técnica 15032021.pdf
- Acta_ICBF_TVD_mesa técnica 5 f.pdf - firmada (1): Acta No. 5 del 01/02/2021: TEMA: Mesa técnica – INSTITUTO COLOMBIANO DE BIENESTAR FAMILIAR - ICBF - TVD, OBJETIVO: Revisión previa al Comité Evaluador de Documentos las TVD del INSTITUTO COLOMBIANO DE BIENESTAR FAMILIAR - ICBF.
- Acta_ICBF_TVD_mesa REVISIÓN FINAL f (1): Acta No. 6 del 15/03/2021 TEMA: Mesa de revisión final – INSTITUTO COLOMBIANO DE BIENESTAR FAMILIAR - ICBF - TVD, OBJETIVO: Revisión de los ajustes solicitados en la mesa de revisión previa al Comité Evaluador de Documentos las TVD del INSTITUTO COLOMBIANO DE BIENESTAR FAMILIAR - ICBF.
</v>
      </c>
      <c r="N89" s="128"/>
      <c r="O89" s="120" t="str">
        <f>+Comp_5!O17</f>
        <v>Cumplida (DT)</v>
      </c>
      <c r="P89" s="124"/>
      <c r="Q89" s="172" t="str">
        <f>+Comp_5!Q17</f>
        <v>Lucerito Achury C.
William Rene Alvarado O.</v>
      </c>
      <c r="R89" s="168" t="str">
        <f>+Comp_5!R17</f>
        <v xml:space="preserve">Se evidenció el cumplimiento de la actividad por cuanto  el 5 de mayo de 2021 la Dirección Administrativa recibió oficio por parte del AGN donde remitieron el Certificado de Convalidación de las Tablas de Valoración Documental del ICBF, dado lo anterior da por terminado el proceso de convalidación de las TVD del ICBF ante el AGN.
Evidencia:
- 2-2021-4341_OFICIO_REMISORIO_CERTIFICADO Y RUSD_TVD ICBF (1).pdf
- 2-2021-4341 CERTIFICADO_CONVALIDACION_TVD ICBF (3).pdf
- CERTIFICADO_RUSD_TVD_ICBF (1).pdf
</v>
      </c>
    </row>
    <row r="90" spans="1:18" ht="348" customHeight="1" thickBot="1">
      <c r="A90" s="646">
        <f>+Comp_5!A18</f>
        <v>0</v>
      </c>
      <c r="B90" s="175" t="str">
        <f>+Comp_5!B18</f>
        <v>3.5</v>
      </c>
      <c r="C90" s="176" t="str">
        <f>+Comp_5!C18</f>
        <v>Dar continuidad al plan de capacitación archivística</v>
      </c>
      <c r="D90" s="176" t="str">
        <f>+Comp_5!D18</f>
        <v>Plan de capacitación archivística desarrollado</v>
      </c>
      <c r="E90" s="176" t="str">
        <f>+Comp_5!E18</f>
        <v>Dirección Administrativa- Gestión Documental</v>
      </c>
      <c r="F90" s="138">
        <f>+Comp_5!F18</f>
        <v>44550</v>
      </c>
      <c r="G90" s="118">
        <f>+Comp_5!G18</f>
        <v>0</v>
      </c>
      <c r="H90" s="128"/>
      <c r="I90" s="120" t="str">
        <f>+Comp_5!I18</f>
        <v>En Avance</v>
      </c>
      <c r="J90" s="124"/>
      <c r="K90" s="172" t="str">
        <f>+Comp_5!K18</f>
        <v>Elizabeth Castillo R.
Lucerito Achury C.</v>
      </c>
      <c r="L90" s="168" t="str">
        <f>+Comp_5!L18</f>
        <v>Para esta actividad se evidenció el avance en los siguientes aspectos:
Se realizó el V Encuentro Nacional de Referentes, durante los días 11 y 12/03/2021, donde se logró la socialización y explicación de los formatos correspondientes a los dos programas a implementar en la vigencia 2021 a nivel nacional.
Con la implementación del programa de saneamiento ambiental, se da continuidad al desarrollo del Sistema Integrado de Conservación – Plan de Conservación.
Se observaron los soportes de:formato diligenciado de ejecución y reporte de asistancia del PIC del V Encuentro, listado de participación de colaboradores de la Sede de la Dirección General y la tabulación de la encuesta de satisfacción de la capacitación cuyo puntaje obtenido fue de 94.7% (óptimo) y en las presentaciones los temas tratados: Sistema Integrado de Conservacón: Generalidades y reporte, Programa de saneamiento ambiental, Programa de Monitoreo y Control de Condiciones Ambientales, Efectos negativos de la manipulación o sustracción de información, Gestión de riesgos e indicadores, Caso: series nómina y pago SS, ORFEO y Socialización procedimientos GGD
Evidencia:
- f5.p7.gth_formato_ejecucion_y_reporte_de_asistencia_del_pic_v2_0 (1)
- V Encuentro - Registro de asistencia a capacitaciones o entrenamientos virtuales(1-146)
- f7.p7.gth_formato_encuesta_de_satisfaccion_programas_de_aprendizaje_v3
- Formato Encuestas de satisfacción Capacitación V Encuentro Nacional(1-29)
- Presentación V Encuentro nacional de R 11032021.pptx
- Presentación V Encuentro nacional de R 12032021.pptx</v>
      </c>
      <c r="N90" s="128"/>
      <c r="O90" s="120" t="str">
        <f>+Comp_5!O18</f>
        <v>Cumplida (DT)</v>
      </c>
      <c r="P90" s="124"/>
      <c r="Q90" s="172" t="str">
        <f>+Comp_5!Q18</f>
        <v>Lucerito Achury C.
William Rene Alvarado O.</v>
      </c>
      <c r="R90" s="168" t="str">
        <f>+Comp_5!R18</f>
        <v>La Dirección Administrativa informa que con las actividades adelantadas en el primer cuatrimestre finalizaron la actividad por lo tanto se da por cumplida teniendo en cuenta la verificación realizada en el anterior cuatrimestre.</v>
      </c>
    </row>
    <row r="91" spans="1:18" ht="64.5" customHeight="1" thickBot="1">
      <c r="A91" s="645" t="str">
        <f>+Comp_5!A19</f>
        <v>Subcomponente 4.
Criterio diferencial de accesibilidad</v>
      </c>
      <c r="B91" s="108"/>
      <c r="C91" s="603" t="str">
        <f>+Comp_5!C19</f>
        <v>Criterio diferencial de accesibilidad</v>
      </c>
      <c r="D91" s="108"/>
      <c r="E91" s="108"/>
      <c r="F91" s="154"/>
      <c r="G91" s="101">
        <f>+Comp_5!G19</f>
        <v>0</v>
      </c>
      <c r="H91" s="109"/>
      <c r="I91" s="110">
        <f>+Comp_5!I19</f>
        <v>0</v>
      </c>
      <c r="J91" s="111"/>
      <c r="K91" s="112">
        <f>+Comp_5!K19</f>
        <v>0</v>
      </c>
      <c r="L91" s="113"/>
      <c r="N91" s="109"/>
      <c r="O91" s="110">
        <f>+Comp_5!O19</f>
        <v>0</v>
      </c>
      <c r="P91" s="111"/>
      <c r="Q91" s="112">
        <f>+Comp_5!Q19</f>
        <v>0</v>
      </c>
      <c r="R91" s="113"/>
    </row>
    <row r="92" spans="1:18" ht="269.25" customHeight="1" thickBot="1">
      <c r="A92" s="646">
        <f>+Comp_5!A20</f>
        <v>0</v>
      </c>
      <c r="B92" s="169" t="str">
        <f>+Comp_5!B20</f>
        <v>4.1</v>
      </c>
      <c r="C92" s="178" t="str">
        <f>+Comp_5!C20</f>
        <v>Promover videos institucionales en lenguaje de señas</v>
      </c>
      <c r="D92" s="170" t="str">
        <f>+Comp_5!D20</f>
        <v>(5)Videos institucionales en lenguaje de señas promovido</v>
      </c>
      <c r="E92" s="163" t="str">
        <f>+Comp_5!E20</f>
        <v>Oficina Asesora de Comunicaciones</v>
      </c>
      <c r="F92" s="173" t="str">
        <f>+Comp_5!F20</f>
        <v xml:space="preserve">3/02/2021- 20/12/2021 </v>
      </c>
      <c r="G92" s="118">
        <f>+Comp_5!G20</f>
        <v>0</v>
      </c>
      <c r="H92" s="128"/>
      <c r="I92" s="120" t="str">
        <f>+Comp_5!I20</f>
        <v>En Avance</v>
      </c>
      <c r="J92" s="124"/>
      <c r="K92" s="172" t="str">
        <f>+Comp_5!K20</f>
        <v>Elizabeth Castillo R.
Lucerito Achury C.</v>
      </c>
      <c r="L92" s="168" t="str">
        <f>+Comp_5!L20</f>
        <v>Para esta actividad se evidenció el avance en el siguiente aspecto:
- Imagen del video institucional en lenguaje de señas publicado en twitter (@ICBFColombia) el 08/02/2021: sobre ¿Qué se debe tener en cuenta para la elaboración de los menús para la población en condición de discapacidad?.
- Imagen del del video institucional en lenguaje de señas publicado en facebook sobre: ¿Qué se debe hacer si el NNA, en condición de discapacidad, tiene problemas para masticar?
Evidencias:
- https://twitter.com/ICBFColombia/status/1358808789785448448
- video publicado en youtube https://youtu.be/iAKzYPmawV4
- https://www.facebook.com/277742535585449/posts/6182233805136263/
- video publicado en yootube https://youtu.be/JI1byi2Tgxk</v>
      </c>
      <c r="N92" s="128"/>
      <c r="O92" s="120" t="str">
        <f>+Comp_5!O20</f>
        <v>En Avance</v>
      </c>
      <c r="P92" s="124"/>
      <c r="Q92" s="172" t="str">
        <f>+Comp_5!Q20</f>
        <v>Lucerito Achury C.
William Rene Alvarado O.</v>
      </c>
      <c r="R92" s="168" t="str">
        <f>+Comp_5!R20</f>
        <v>Para esta actividad se evidenció el avance en el siguiente aspecto:
- Imagen del video institucional en lenguaje de señas publicado en Facebook (@ICBFColombia) el 03/06/2021: sobre ¿La población con discapacidad puede consumir la #Bienestarina que produce el ICBF?.
Evidencias:
- video publicado en youtube https://youtu.be/cNVMw4Gfrko
https://l.facebook.com/l.php?u=https%3A%2F%2Fyoutu.be%2FcNVMw4Gfrko%3Ffbclid%3DIwAR0uCcB16-TsPwe0dNLCmVV3tdvpojaxvSsfH2Dw7NIW01Ef8A_98Mz2TAk&amp;h=AT2hQTrGkVzcYC-ivVOmWIq-xek2S0nyVWjJ8be1mF1rDe1hCauKNqIaYGQD2_exvSyKjs6rqP6aRUs6Q4kUjRlhaUXEgR9MegMrJTx0ZFgCfBnywSxXl54S55xBdyxsmA&amp;__tn__=%2CmH-R&amp;c[0]=AT0FrpsYpjYMS_sgBSLNpNwPam_xzpSD2tonPj6eFWJrbH2iyCOfx0wKXPHHOehQOuTH6hYnxNII7_A_9yuhIzVcHG_rJMdgOe0GtZrLkIdcLSv-FtS4as7WU7x7P5BbVbXQgcWLUEtmdeHcX-B8rdanTzFLpOc56FNAzLZz4DjfEpI</v>
      </c>
    </row>
    <row r="93" spans="1:18" ht="74.25" customHeight="1" thickBot="1">
      <c r="A93" s="645" t="str">
        <f>+Comp_5!A21</f>
        <v>Subcomponente 5.
Monitoreo del Acceso a la Información Pública</v>
      </c>
      <c r="B93" s="108"/>
      <c r="C93" s="603" t="str">
        <f>+Comp_5!C21</f>
        <v>Monitoreo del Acceso a la Información Pública</v>
      </c>
      <c r="D93" s="108"/>
      <c r="E93" s="108"/>
      <c r="F93" s="154"/>
      <c r="G93" s="101">
        <f>+Comp_5!G21</f>
        <v>0</v>
      </c>
      <c r="H93" s="109"/>
      <c r="I93" s="110">
        <f>+Comp_5!I21</f>
        <v>0</v>
      </c>
      <c r="J93" s="111"/>
      <c r="K93" s="112">
        <f>+Comp_5!K21</f>
        <v>0</v>
      </c>
      <c r="L93" s="113"/>
      <c r="N93" s="109"/>
      <c r="O93" s="110">
        <f>+Comp_5!O21</f>
        <v>0</v>
      </c>
      <c r="P93" s="111"/>
      <c r="Q93" s="112">
        <f>+Comp_5!Q21</f>
        <v>0</v>
      </c>
      <c r="R93" s="113"/>
    </row>
    <row r="94" spans="1:18" ht="298.5" customHeight="1" thickBot="1">
      <c r="A94" s="646">
        <f>+Comp_5!A22</f>
        <v>0</v>
      </c>
      <c r="B94" s="179" t="str">
        <f>+Comp_5!B22</f>
        <v>5.1</v>
      </c>
      <c r="C94" s="180" t="str">
        <f>+Comp_5!C22</f>
        <v>Seguimiento al indicador de oportunidad en la gestión de peticiones</v>
      </c>
      <c r="D94" s="180" t="str">
        <f>+Comp_5!D22</f>
        <v>Correos electrónicos de seguimiento a los indicadores del proceso Relación con el Ciudadano, y reporte del resultado de indicadores final.</v>
      </c>
      <c r="E94" s="180" t="str">
        <f>+Comp_5!E22</f>
        <v>Dirección de Servicios y Atención</v>
      </c>
      <c r="F94" s="181">
        <f>+Comp_5!F22</f>
        <v>44550</v>
      </c>
      <c r="G94" s="118">
        <f>+Comp_5!G22</f>
        <v>0</v>
      </c>
      <c r="H94" s="128"/>
      <c r="I94" s="120" t="str">
        <f>+Comp_5!I22</f>
        <v>En Avance</v>
      </c>
      <c r="J94" s="124"/>
      <c r="K94" s="172" t="str">
        <f>+Comp_5!K22</f>
        <v>Elizabeth Castillo R.
Lucerito Achury C.</v>
      </c>
      <c r="L94" s="168" t="str">
        <f>+Comp_5!L22</f>
        <v xml:space="preserve">Para el I Cuatrimestre del 2021 se evidenciaron correos electrónicos suscritos por Oscar Javier Bernal Parra (Dirección de Servicios y Antención) y Dirigidos a los responsables de responsables de SYA Regional; CZ- SyA y Enlaces SIM.
Evidencia:
1) Correo electrónico del 14/01/2021; correo electrónico del 24/02/2021; correo electrónico del 11/03/2021; correo electrónico del 14/04/2021 remitiendo el resultado preliminar de los indicadores del Proceso de Relación con el Ciudadano correspondientes al mes de marzo de 2021 y los Acumulados de Derechos de Petición (enero 2020 – febrero 2021) Entrega 1 Preliminar.
2) Correo electrónico del 20/01/2021; Correo electrónico del 03/03/2021; Correo electrónico del 17/03/2021; Correo electrónico del 19/04/2021 remitiendo el resultado de los indicadores del Proceso de Relación con el Ciudadano, correspondientes al mes de marzo 2021 - Entrega 2 Cargue SIMEI.
3) Correo electrónico del 22/01/2021; Correo electrónico del 05/03/2021; Correo electrónico del 19/03/2021; Correo electrónico del 21/04/2021, remitiendo el resultado final de los indicadores del Proceso de Relación con el Ciudadano, correspondientes al mes de marzo de 2021, Entrega 3 final.
4) Informe del estado de las denuncias de presuntos actos de corrupción recibidas por el ICBF  de Enero – marzo 2021.
</v>
      </c>
      <c r="N94" s="128"/>
      <c r="O94" s="120" t="str">
        <f>+Comp_5!O22</f>
        <v>En Avance</v>
      </c>
      <c r="P94" s="124"/>
      <c r="Q94" s="172" t="str">
        <f>+Comp_5!Q22</f>
        <v>Lucerito Achury C.
William Rene Alvarado O.</v>
      </c>
      <c r="R94" s="168" t="str">
        <f>+Comp_5!R22</f>
        <v>Para el II Cuatrimestre del 2021 se evidenciaron correos electrónicos suscritos por el Profesional Oscar Javier Bernal Parra (Dirección de Servicios y Antención) y dirigidos a los responsables de Servicios y Atención Regional, Centro Zonal - Servicios y Atención Enlaces SIM.
Evidencia:
1) Correo electrónico del 20/05/2021;  INDICADORES RELACIÓN CON EL CIUDADANO ABRIL 2021 (CARGUE DE RESULTADOS SIMEI)
Attachments: IND_Abril_Entrega2_20210520.xlsx (279.28 KB)
2) Correo electrónico 17/06/2021; INDICADORES RELACIÓN CON EL CIUDADANO MAYO 2021 (CARGUE DE RESULTADOS SIMEI)
Attachments: IND_Mayo_Entrega2_20210617.xlsx (284.8 KB)
Proceso de Relación con el Ciudadano, correspondientes al mes de Mayo 2021   
3) Correo electrónico; 19/07/2021; INDICADORES RELACIÓN CON EL CIUDADANO JUNIO 2021 (CARGUE DE RESULTADOS SIMEI)
Attachments: IND_Junio_Entrega2_20210719.xlsx (374.78 KB)
Proceso de Relación con el Ciudadano, correspondientes al mes de Junio 2021,
4) Correo electrónico; 20/08/2021; INDICADORES RELACIÓN CON EL CIUDADANO JULIO 2021 (CARGUE DE RESULTADOS SIMEI)
Attachments: IND_Julio_Entrega2_20210819.xlsx (331.09 KB)
Proceso de Relación con el Ciudadano, correspondientes al mes de Julio 2021</v>
      </c>
    </row>
    <row r="95" spans="1:18" ht="49.5" customHeight="1" thickBot="1">
      <c r="A95" s="645" t="str">
        <f>+Comp_5!A23</f>
        <v>Subcomponente 6. Código de Integridad</v>
      </c>
      <c r="B95" s="108"/>
      <c r="C95" s="603" t="str">
        <f>+Comp_5!C23</f>
        <v>Código de Ética y Código de Buen gobierno</v>
      </c>
      <c r="D95" s="108"/>
      <c r="E95" s="108"/>
      <c r="F95" s="154"/>
      <c r="G95" s="101">
        <f>+Comp_5!G23</f>
        <v>0</v>
      </c>
      <c r="H95" s="109"/>
      <c r="I95" s="110">
        <f>+Comp_5!I23</f>
        <v>0</v>
      </c>
      <c r="J95" s="111"/>
      <c r="K95" s="112">
        <f>+Comp_5!K23</f>
        <v>0</v>
      </c>
      <c r="L95" s="113"/>
      <c r="N95" s="109"/>
      <c r="O95" s="110">
        <f>+Comp_5!O23</f>
        <v>1</v>
      </c>
      <c r="P95" s="111"/>
      <c r="Q95" s="112">
        <f>+Comp_5!Q23</f>
        <v>0</v>
      </c>
      <c r="R95" s="113"/>
    </row>
    <row r="96" spans="1:18" ht="267.75" customHeight="1">
      <c r="A96" s="646">
        <f>+Comp_5!A24</f>
        <v>0</v>
      </c>
      <c r="B96" s="182" t="str">
        <f>+Comp_5!B24</f>
        <v>6.1</v>
      </c>
      <c r="C96" s="183" t="str">
        <f>+Comp_5!C24</f>
        <v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v>
      </c>
      <c r="D96" s="134" t="str">
        <f>+Comp_5!D24</f>
        <v xml:space="preserve">Planes anuales de Bienestar Social con las actividades de Código de Integridad incluidas.
Seguimientos semestrales de ejecución de actividades de implementación Código de Integridad del ICBF incluidas en el Plan de Bienestar. </v>
      </c>
      <c r="E96" s="184" t="str">
        <f>+Comp_5!E24</f>
        <v>Dirección de Gestión Humana</v>
      </c>
      <c r="F96" s="173">
        <f>+Comp_5!F24</f>
        <v>44561</v>
      </c>
      <c r="G96" s="118">
        <f>+Comp_5!G24</f>
        <v>0</v>
      </c>
      <c r="H96" s="128"/>
      <c r="I96" s="120" t="str">
        <f>+Comp_5!I24</f>
        <v>N/A</v>
      </c>
      <c r="J96" s="124"/>
      <c r="K96" s="172" t="str">
        <f>+Comp_5!K24</f>
        <v>Elizabeth Castillo R.
Lucerito Achury C.</v>
      </c>
      <c r="L96" s="168" t="str">
        <f>+Comp_5!L24</f>
        <v xml:space="preserve">Actividad con periodicidad semestral. Al 30 de Abril no se evidenció avance de la actividad.
</v>
      </c>
      <c r="N96" s="128"/>
      <c r="O96" s="120" t="str">
        <f>+Comp_5!O24</f>
        <v>En Avance</v>
      </c>
      <c r="P96" s="124"/>
      <c r="Q96" s="172" t="str">
        <f>+Comp_5!Q24</f>
        <v>Lucerito Achury C.
William Rene Alvarado O.</v>
      </c>
      <c r="R96" s="168" t="str">
        <f>+Comp_5!R24</f>
        <v>Para el II Cuatrimestre se evidenció el avance de las siguientes actividades: 
Primer semestre 2021:
1. La primera actividad consistió en incluir en el Plan de Bienestar Social e Incentivos la actividad (identificación e interiorización de los valores). Por otra parte, se ajustaron los Planes de Acción Código de Integridad y establecieron el cronograma de actividades para llevar a cabo la interiorización de los siete valores institucionales  por cada una de las 33 regionales y la Sede de la Dirección General.
2. La Dirección de Gestión Humana realizó seguimiento de las actividades del primer trimestre establecidas en cada uno de los Cronogramas en el archivo Seguimiento Trimestral Planes de Codigo de Integridad 2021, donde cada regional y la Sede de la Dirección General.
 Evidencias:
*  Carpeta con el seguimiento a la primera actividad de las regionales Amazonas, Antioquia, Arauca, Atlántico, Bogotá, Bolívar, Boyacá, Caldas, Caquetá, Casanare, Cesar, Chocó, Córdoba, Cundinamarca, Guainía, Putumayo, Vaupés, Cauca, Guaviare, Huila, La Guajira, Magdalena, Meta, Nariño, Norte De Santander, Quindío, Risaralda, San Andrés, Santander, Sucre, Tolima, Valle y Vichada y la sede de la Dirección General el cual contiene correo evidencia del Ajuste de Codigo de Integridad y correo del Cronograma de actividades.
*  Carpeta del seguimiento segunda actividad trimestral donde se observó correo de la Dirección de Gestión Humana para cada una de las 33 regionales y la Sede de la Dirección General informando el seguimiento de las actividades del Cronograma.
*Archivo Seguimiento Trimestral Planes de Codigo de Integridad 2021.xls</v>
      </c>
    </row>
    <row r="97" spans="1:18" ht="408.75" customHeight="1">
      <c r="A97" s="646">
        <f>+Comp_5!A25</f>
        <v>0</v>
      </c>
      <c r="B97" s="182" t="str">
        <f>+Comp_5!B25</f>
        <v>6.2</v>
      </c>
      <c r="C97" s="184" t="str">
        <f>+Comp_5!C25</f>
        <v>Sensibilización y divulgación del Código de Integridad del ICBF a nivel nacional con el fin de guiar el actuar de los colaboradores.</v>
      </c>
      <c r="D97" s="134" t="str">
        <f>+Comp_5!D25</f>
        <v>Campaña de sensibilización y divulgación nacional del Código de Integridad ICBF.</v>
      </c>
      <c r="E97" s="134" t="str">
        <f>+Comp_5!E25</f>
        <v>Dirección de Gestión Humana</v>
      </c>
      <c r="F97" s="173">
        <f>+Comp_5!F25</f>
        <v>44561</v>
      </c>
      <c r="G97" s="118">
        <f>+Comp_5!G25</f>
        <v>0</v>
      </c>
      <c r="H97" s="128"/>
      <c r="I97" s="120" t="str">
        <f>+Comp_5!I25</f>
        <v>N/A</v>
      </c>
      <c r="J97" s="124"/>
      <c r="K97" s="172" t="str">
        <f>+Comp_5!K25</f>
        <v>Elizabeth Castillo R.
Lucerito Achury C.</v>
      </c>
      <c r="L97" s="168" t="str">
        <f>+Comp_5!L25</f>
        <v xml:space="preserve">Actividad con periodicidad semestral. Al 30 de Abril no se evidenció avance de la actividad.
</v>
      </c>
      <c r="N97" s="128"/>
      <c r="O97" s="120" t="str">
        <f>+Comp_5!O25</f>
        <v>En Avance</v>
      </c>
      <c r="P97" s="124"/>
      <c r="Q97" s="172" t="str">
        <f>+Comp_5!Q25</f>
        <v>Lucerito Achury C.
William Rene Alvarado O.</v>
      </c>
      <c r="R97" s="168" t="str">
        <f>+Comp_5!R25</f>
        <v>Para el II Cuatrimestre se evidenció avance en las siguientes actividades cuyo objetivo es sensibilización y divulgación del Código de Integridad: 
1. Semana de la Integridad realizada del 24 al 30 de marzo de 2021, actividad que consistió en enviar por correo electrónico el concepto de uno o dos valores por día a los colaboradores, cada funcionario podía descargar un rompecabezas y al armarlo se visualizaba el nombre del valor que debía ser enviado por correo a la Dirección de Gestión Humana y mencionar como se vivía en el día a día el valor.
2. Concurso EL ICBF VIVE SUS VALORES - ¡el ICBF Vive su Valores! La Huerta de la Integridad – Sembrando Valores con Conciencia Ambiental- del 11 de mayo al 25 de junio cuyo objetivo fue reflejar en una huerta ecológica los siete valores institucionales, esta actividad se realizó con el apoyo del Eje Ambiental y el Jardín Botánico quien dictó una capacitación de como elaborar una huerta ecológica y fue dirigido a los funcionarios planta, una vez recibieron la sensibilización se realizaron las inscripciones y luego la elaboración y envío del producto, posteriormente en el día del servidor público y a traves de correo se dieron a conocer los ganadores del concurso así:
*Primer puesto a nivel nacional – Regional Santander Equipo: Hierba - Buena "un Equipo Íntegro y Consciente".
*Segundo puesto a nivel nacional – Regional Caquetá Equipo: Los Semilleros de Puerto Rico.
*Tercer puesto a nivel nacional – Regional Guaviare Equipo: Coconuco Ancestral.
3.  A traves de los Boletines 150 y 153 VIVE ICBF del 7 y 22 de mayo se socializaron los valores Respeto y Honestidad a los colaboradores ICBF. 
Evidencias: 
Semana de la Integridad:
- 26 correos recibidos RV_ Semana de la Integridad 
- 8 correos rompecabezas Semana de la Integridad - pieza de expectativa, Semana de la Integridad - valor 2, Semana de la Integridad - valor 3, Semana de la Integridad - valor 4, Semana de la Integridad - valor 5, Semana de la Integridad - valor 6, Semana de la Integridad - valor 7 y Semana de la Integridad -valor 1.
- Carpeta formularios de opinión archivos donde se evidenció listados de los servidores que participaron en las diferentes fechas.
* (DÍA 1)(1-498) HONESTIDAD - RESPETO 
* DÍA 2)(1-402) COMPROMISO-DILIGENCIA 
* (DÍA 3)(1-258) JUSTICIA - INTEGRIDAD.xlsx
* (DÍA 4)(1-137) SERVICIO.xlsx
- Archivo PANTALLAZOS ROMPECABEZAS.docx
Concurso El ICBF Vive sus Valores - Huerta de la Integridad
- Carpeta Calificaciones: correos de: Calificación Jennifer Gonzalez, Calificación John Guzmán, Calificación jurado Andrés Mina, Calificación jurado Neyffe Gamboa y Calificación jurado Yeymy Munevar
- Archivo Consolidado calificación videos.xlsx
- Correo del 30/06/2021 de la Dirección de Gestión Humana, asunto: Bonos de turismo familiar ganadores concurso ¡el ICBF Vive su Valores! La Huerta de la Integridad.</v>
      </c>
    </row>
  </sheetData>
  <mergeCells count="70">
    <mergeCell ref="A19:A23"/>
    <mergeCell ref="C19:F19"/>
    <mergeCell ref="A24:A26"/>
    <mergeCell ref="C24:F24"/>
    <mergeCell ref="D25:D26"/>
    <mergeCell ref="A10:A11"/>
    <mergeCell ref="C10:F10"/>
    <mergeCell ref="A12:A15"/>
    <mergeCell ref="C12:F12"/>
    <mergeCell ref="A16:A18"/>
    <mergeCell ref="C16:F16"/>
    <mergeCell ref="H7:L7"/>
    <mergeCell ref="B8:F8"/>
    <mergeCell ref="K8:K9"/>
    <mergeCell ref="L8:L9"/>
    <mergeCell ref="B9:C9"/>
    <mergeCell ref="I8:J8"/>
    <mergeCell ref="A7:F7"/>
    <mergeCell ref="I29:J29"/>
    <mergeCell ref="A58:F58"/>
    <mergeCell ref="H58:L58"/>
    <mergeCell ref="H28:L28"/>
    <mergeCell ref="B29:F29"/>
    <mergeCell ref="B30:C30"/>
    <mergeCell ref="A31:A40"/>
    <mergeCell ref="A28:F28"/>
    <mergeCell ref="A50:A56"/>
    <mergeCell ref="A47:A49"/>
    <mergeCell ref="A44:A46"/>
    <mergeCell ref="A41:A43"/>
    <mergeCell ref="K29:K30"/>
    <mergeCell ref="L29:L30"/>
    <mergeCell ref="B75:C75"/>
    <mergeCell ref="A63:A64"/>
    <mergeCell ref="B59:F59"/>
    <mergeCell ref="K59:K60"/>
    <mergeCell ref="L59:L60"/>
    <mergeCell ref="B60:C60"/>
    <mergeCell ref="A61:A62"/>
    <mergeCell ref="H59:J59"/>
    <mergeCell ref="N7:R7"/>
    <mergeCell ref="Q8:Q9"/>
    <mergeCell ref="R8:R9"/>
    <mergeCell ref="N28:R28"/>
    <mergeCell ref="A95:A97"/>
    <mergeCell ref="A65:A66"/>
    <mergeCell ref="A67:A68"/>
    <mergeCell ref="A69:A71"/>
    <mergeCell ref="A73:F73"/>
    <mergeCell ref="A76:A82"/>
    <mergeCell ref="A83:A84"/>
    <mergeCell ref="A85:A90"/>
    <mergeCell ref="A91:A92"/>
    <mergeCell ref="A93:A94"/>
    <mergeCell ref="H73:L73"/>
    <mergeCell ref="B74:F74"/>
    <mergeCell ref="O29:P29"/>
    <mergeCell ref="N58:R58"/>
    <mergeCell ref="Q59:Q60"/>
    <mergeCell ref="R59:R60"/>
    <mergeCell ref="N59:P59"/>
    <mergeCell ref="Q29:Q30"/>
    <mergeCell ref="R29:R30"/>
    <mergeCell ref="N73:R73"/>
    <mergeCell ref="Q74:Q75"/>
    <mergeCell ref="R74:R75"/>
    <mergeCell ref="H74:J74"/>
    <mergeCell ref="N74:P74"/>
    <mergeCell ref="K74:K75"/>
    <mergeCell ref="L74:L75"/>
  </mergeCells>
  <conditionalFormatting sqref="I10 I12 I16 I19 I24">
    <cfRule type="cellIs" dxfId="2069" priority="997" operator="equal">
      <formula>"Vencida"</formula>
    </cfRule>
    <cfRule type="cellIs" dxfId="2068" priority="998" operator="equal">
      <formula>"No Cumplida"</formula>
    </cfRule>
    <cfRule type="cellIs" dxfId="2067" priority="999" operator="equal">
      <formula>"En Avance"</formula>
    </cfRule>
    <cfRule type="cellIs" dxfId="2066" priority="1000" operator="equal">
      <formula>"Cumplida (FT)"</formula>
    </cfRule>
    <cfRule type="cellIs" dxfId="2065" priority="1001" operator="equal">
      <formula>"Cumplida (DT)"</formula>
    </cfRule>
    <cfRule type="cellIs" dxfId="2064" priority="1002" operator="equal">
      <formula>"Sin Avance"</formula>
    </cfRule>
  </conditionalFormatting>
  <conditionalFormatting sqref="I11">
    <cfRule type="cellIs" dxfId="2063" priority="991" operator="equal">
      <formula>"Vencida"</formula>
    </cfRule>
    <cfRule type="cellIs" dxfId="2062" priority="992" operator="equal">
      <formula>"No Cumplida"</formula>
    </cfRule>
    <cfRule type="cellIs" dxfId="2061" priority="993" operator="equal">
      <formula>"En Avance"</formula>
    </cfRule>
    <cfRule type="cellIs" dxfId="2060" priority="994" operator="equal">
      <formula>"Cumplida (FT)"</formula>
    </cfRule>
    <cfRule type="cellIs" dxfId="2059" priority="995" operator="equal">
      <formula>"Cumplida (DT)"</formula>
    </cfRule>
    <cfRule type="cellIs" dxfId="2058" priority="996" operator="equal">
      <formula>"Sin Avance"</formula>
    </cfRule>
  </conditionalFormatting>
  <conditionalFormatting sqref="I13 I15">
    <cfRule type="cellIs" dxfId="2057" priority="985" operator="equal">
      <formula>"Vencida"</formula>
    </cfRule>
    <cfRule type="cellIs" dxfId="2056" priority="986" operator="equal">
      <formula>"No Cumplida"</formula>
    </cfRule>
    <cfRule type="cellIs" dxfId="2055" priority="987" operator="equal">
      <formula>"En Avance"</formula>
    </cfRule>
    <cfRule type="cellIs" dxfId="2054" priority="988" operator="equal">
      <formula>"Cumplida (FT)"</formula>
    </cfRule>
    <cfRule type="cellIs" dxfId="2053" priority="989" operator="equal">
      <formula>"Cumplida (DT)"</formula>
    </cfRule>
    <cfRule type="cellIs" dxfId="2052" priority="990" operator="equal">
      <formula>"Sin Avance"</formula>
    </cfRule>
  </conditionalFormatting>
  <conditionalFormatting sqref="I17:I18">
    <cfRule type="cellIs" dxfId="2051" priority="979" operator="equal">
      <formula>"Vencida"</formula>
    </cfRule>
    <cfRule type="cellIs" dxfId="2050" priority="980" operator="equal">
      <formula>"No Cumplida"</formula>
    </cfRule>
    <cfRule type="cellIs" dxfId="2049" priority="981" operator="equal">
      <formula>"En Avance"</formula>
    </cfRule>
    <cfRule type="cellIs" dxfId="2048" priority="982" operator="equal">
      <formula>"Cumplida (FT)"</formula>
    </cfRule>
    <cfRule type="cellIs" dxfId="2047" priority="983" operator="equal">
      <formula>"Cumplida (DT)"</formula>
    </cfRule>
    <cfRule type="cellIs" dxfId="2046" priority="984" operator="equal">
      <formula>"Sin Avance"</formula>
    </cfRule>
  </conditionalFormatting>
  <conditionalFormatting sqref="I20:I23">
    <cfRule type="cellIs" dxfId="2045" priority="973" operator="equal">
      <formula>"Vencida"</formula>
    </cfRule>
    <cfRule type="cellIs" dxfId="2044" priority="974" operator="equal">
      <formula>"No Cumplida"</formula>
    </cfRule>
    <cfRule type="cellIs" dxfId="2043" priority="975" operator="equal">
      <formula>"En Avance"</formula>
    </cfRule>
    <cfRule type="cellIs" dxfId="2042" priority="976" operator="equal">
      <formula>"Cumplida (FT)"</formula>
    </cfRule>
    <cfRule type="cellIs" dxfId="2041" priority="977" operator="equal">
      <formula>"Cumplida (DT)"</formula>
    </cfRule>
    <cfRule type="cellIs" dxfId="2040" priority="978" operator="equal">
      <formula>"Sin Avance"</formula>
    </cfRule>
  </conditionalFormatting>
  <conditionalFormatting sqref="I25">
    <cfRule type="cellIs" dxfId="2039" priority="967" operator="equal">
      <formula>"Vencida"</formula>
    </cfRule>
    <cfRule type="cellIs" dxfId="2038" priority="968" operator="equal">
      <formula>"No Cumplida"</formula>
    </cfRule>
    <cfRule type="cellIs" dxfId="2037" priority="969" operator="equal">
      <formula>"En Avance"</formula>
    </cfRule>
    <cfRule type="cellIs" dxfId="2036" priority="970" operator="equal">
      <formula>"Cumplida (FT)"</formula>
    </cfRule>
    <cfRule type="cellIs" dxfId="2035" priority="971" operator="equal">
      <formula>"Cumplida (DT)"</formula>
    </cfRule>
    <cfRule type="cellIs" dxfId="2034" priority="972" operator="equal">
      <formula>"Sin Avance"</formula>
    </cfRule>
  </conditionalFormatting>
  <conditionalFormatting sqref="I26">
    <cfRule type="cellIs" dxfId="2033" priority="961" operator="equal">
      <formula>"Vencida"</formula>
    </cfRule>
    <cfRule type="cellIs" dxfId="2032" priority="962" operator="equal">
      <formula>"No Cumplida"</formula>
    </cfRule>
    <cfRule type="cellIs" dxfId="2031" priority="963" operator="equal">
      <formula>"En Avance"</formula>
    </cfRule>
    <cfRule type="cellIs" dxfId="2030" priority="964" operator="equal">
      <formula>"Cumplida (FT)"</formula>
    </cfRule>
    <cfRule type="cellIs" dxfId="2029" priority="965" operator="equal">
      <formula>"Cumplida (DT)"</formula>
    </cfRule>
    <cfRule type="cellIs" dxfId="2028" priority="966" operator="equal">
      <formula>"Sin Avance"</formula>
    </cfRule>
  </conditionalFormatting>
  <conditionalFormatting sqref="I14">
    <cfRule type="cellIs" dxfId="2027" priority="955" operator="equal">
      <formula>"Vencida"</formula>
    </cfRule>
    <cfRule type="cellIs" dxfId="2026" priority="956" operator="equal">
      <formula>"No Cumplida"</formula>
    </cfRule>
    <cfRule type="cellIs" dxfId="2025" priority="957" operator="equal">
      <formula>"En Avance"</formula>
    </cfRule>
    <cfRule type="cellIs" dxfId="2024" priority="958" operator="equal">
      <formula>"Cumplida (FT)"</formula>
    </cfRule>
    <cfRule type="cellIs" dxfId="2023" priority="959" operator="equal">
      <formula>"Cumplida (DT)"</formula>
    </cfRule>
    <cfRule type="cellIs" dxfId="2022" priority="960" operator="equal">
      <formula>"Sin Avance"</formula>
    </cfRule>
  </conditionalFormatting>
  <conditionalFormatting sqref="I30 I41 I50 I47 I44">
    <cfRule type="cellIs" dxfId="2021" priority="949" operator="equal">
      <formula>"Vencida"</formula>
    </cfRule>
    <cfRule type="cellIs" dxfId="2020" priority="950" operator="equal">
      <formula>"No Cumplida"</formula>
    </cfRule>
    <cfRule type="cellIs" dxfId="2019" priority="951" operator="equal">
      <formula>"En Avance"</formula>
    </cfRule>
    <cfRule type="cellIs" dxfId="2018" priority="952" operator="equal">
      <formula>"Cumplida (FT)"</formula>
    </cfRule>
    <cfRule type="cellIs" dxfId="2017" priority="953" operator="equal">
      <formula>"Cumplida (DT)"</formula>
    </cfRule>
    <cfRule type="cellIs" dxfId="2016" priority="954" operator="equal">
      <formula>"Sin Avance"</formula>
    </cfRule>
  </conditionalFormatting>
  <conditionalFormatting sqref="I31">
    <cfRule type="cellIs" dxfId="2015" priority="943" operator="equal">
      <formula>"Vencida"</formula>
    </cfRule>
    <cfRule type="cellIs" dxfId="2014" priority="944" operator="equal">
      <formula>"No Cumplida"</formula>
    </cfRule>
    <cfRule type="cellIs" dxfId="2013" priority="945" operator="equal">
      <formula>"En Avance"</formula>
    </cfRule>
    <cfRule type="cellIs" dxfId="2012" priority="946" operator="equal">
      <formula>"Cumplida (FT)"</formula>
    </cfRule>
    <cfRule type="cellIs" dxfId="2011" priority="947" operator="equal">
      <formula>"Cumplida (DT)"</formula>
    </cfRule>
    <cfRule type="cellIs" dxfId="2010" priority="948" operator="equal">
      <formula>"Sin Avance"</formula>
    </cfRule>
  </conditionalFormatting>
  <conditionalFormatting sqref="I32:I40">
    <cfRule type="cellIs" dxfId="2009" priority="937" operator="equal">
      <formula>"Vencida"</formula>
    </cfRule>
    <cfRule type="cellIs" dxfId="2008" priority="938" operator="equal">
      <formula>"No Cumplida"</formula>
    </cfRule>
    <cfRule type="cellIs" dxfId="2007" priority="939" operator="equal">
      <formula>"En Avance"</formula>
    </cfRule>
    <cfRule type="cellIs" dxfId="2006" priority="940" operator="equal">
      <formula>"Cumplida (FT)"</formula>
    </cfRule>
    <cfRule type="cellIs" dxfId="2005" priority="941" operator="equal">
      <formula>"Cumplida (DT)"</formula>
    </cfRule>
    <cfRule type="cellIs" dxfId="2004" priority="942" operator="equal">
      <formula>"Sin Avance"</formula>
    </cfRule>
  </conditionalFormatting>
  <conditionalFormatting sqref="I42:I43">
    <cfRule type="cellIs" dxfId="2003" priority="931" operator="equal">
      <formula>"Vencida"</formula>
    </cfRule>
    <cfRule type="cellIs" dxfId="2002" priority="932" operator="equal">
      <formula>"No Cumplida"</formula>
    </cfRule>
    <cfRule type="cellIs" dxfId="2001" priority="933" operator="equal">
      <formula>"En Avance"</formula>
    </cfRule>
    <cfRule type="cellIs" dxfId="2000" priority="934" operator="equal">
      <formula>"Cumplida (FT)"</formula>
    </cfRule>
    <cfRule type="cellIs" dxfId="1999" priority="935" operator="equal">
      <formula>"Cumplida (DT)"</formula>
    </cfRule>
    <cfRule type="cellIs" dxfId="1998" priority="936" operator="equal">
      <formula>"Sin Avance"</formula>
    </cfRule>
  </conditionalFormatting>
  <conditionalFormatting sqref="I45">
    <cfRule type="cellIs" dxfId="1997" priority="925" operator="equal">
      <formula>"Vencida"</formula>
    </cfRule>
    <cfRule type="cellIs" dxfId="1996" priority="926" operator="equal">
      <formula>"No Cumplida"</formula>
    </cfRule>
    <cfRule type="cellIs" dxfId="1995" priority="927" operator="equal">
      <formula>"En Avance"</formula>
    </cfRule>
    <cfRule type="cellIs" dxfId="1994" priority="928" operator="equal">
      <formula>"Cumplida (FT)"</formula>
    </cfRule>
    <cfRule type="cellIs" dxfId="1993" priority="929" operator="equal">
      <formula>"Cumplida (DT)"</formula>
    </cfRule>
    <cfRule type="cellIs" dxfId="1992" priority="930" operator="equal">
      <formula>"Sin Avance"</formula>
    </cfRule>
  </conditionalFormatting>
  <conditionalFormatting sqref="I46">
    <cfRule type="cellIs" dxfId="1991" priority="919" operator="equal">
      <formula>"Vencida"</formula>
    </cfRule>
    <cfRule type="cellIs" dxfId="1990" priority="920" operator="equal">
      <formula>"No Cumplida"</formula>
    </cfRule>
    <cfRule type="cellIs" dxfId="1989" priority="921" operator="equal">
      <formula>"En Avance"</formula>
    </cfRule>
    <cfRule type="cellIs" dxfId="1988" priority="922" operator="equal">
      <formula>"Cumplida (FT)"</formula>
    </cfRule>
    <cfRule type="cellIs" dxfId="1987" priority="923" operator="equal">
      <formula>"Cumplida (DT)"</formula>
    </cfRule>
    <cfRule type="cellIs" dxfId="1986" priority="924" operator="equal">
      <formula>"Sin Avance"</formula>
    </cfRule>
  </conditionalFormatting>
  <conditionalFormatting sqref="I48:I49">
    <cfRule type="cellIs" dxfId="1985" priority="913" operator="equal">
      <formula>"Vencida"</formula>
    </cfRule>
    <cfRule type="cellIs" dxfId="1984" priority="914" operator="equal">
      <formula>"No Cumplida"</formula>
    </cfRule>
    <cfRule type="cellIs" dxfId="1983" priority="915" operator="equal">
      <formula>"En Avance"</formula>
    </cfRule>
    <cfRule type="cellIs" dxfId="1982" priority="916" operator="equal">
      <formula>"Cumplida (FT)"</formula>
    </cfRule>
    <cfRule type="cellIs" dxfId="1981" priority="917" operator="equal">
      <formula>"Cumplida (DT)"</formula>
    </cfRule>
    <cfRule type="cellIs" dxfId="1980" priority="918" operator="equal">
      <formula>"Sin Avance"</formula>
    </cfRule>
  </conditionalFormatting>
  <conditionalFormatting sqref="I51:I55">
    <cfRule type="cellIs" dxfId="1979" priority="907" operator="equal">
      <formula>"Vencida"</formula>
    </cfRule>
    <cfRule type="cellIs" dxfId="1978" priority="908" operator="equal">
      <formula>"No Cumplida"</formula>
    </cfRule>
    <cfRule type="cellIs" dxfId="1977" priority="909" operator="equal">
      <formula>"En Avance"</formula>
    </cfRule>
    <cfRule type="cellIs" dxfId="1976" priority="910" operator="equal">
      <formula>"Cumplida (FT)"</formula>
    </cfRule>
    <cfRule type="cellIs" dxfId="1975" priority="911" operator="equal">
      <formula>"Cumplida (DT)"</formula>
    </cfRule>
    <cfRule type="cellIs" dxfId="1974" priority="912" operator="equal">
      <formula>"Sin Avance"</formula>
    </cfRule>
  </conditionalFormatting>
  <conditionalFormatting sqref="I60:I61 I67 I63 I69 I65">
    <cfRule type="cellIs" dxfId="1973" priority="901" operator="equal">
      <formula>"Vencida"</formula>
    </cfRule>
    <cfRule type="cellIs" dxfId="1972" priority="902" operator="equal">
      <formula>"No Cumplida"</formula>
    </cfRule>
    <cfRule type="cellIs" dxfId="1971" priority="903" operator="equal">
      <formula>"En Avance"</formula>
    </cfRule>
    <cfRule type="cellIs" dxfId="1970" priority="904" operator="equal">
      <formula>"Cumplida (FT)"</formula>
    </cfRule>
    <cfRule type="cellIs" dxfId="1969" priority="905" operator="equal">
      <formula>"Cumplida (DT)"</formula>
    </cfRule>
    <cfRule type="cellIs" dxfId="1968" priority="906" operator="equal">
      <formula>"Sin Avance"</formula>
    </cfRule>
  </conditionalFormatting>
  <conditionalFormatting sqref="I62">
    <cfRule type="cellIs" dxfId="1967" priority="895" operator="equal">
      <formula>"Vencida"</formula>
    </cfRule>
    <cfRule type="cellIs" dxfId="1966" priority="896" operator="equal">
      <formula>"No Cumplida"</formula>
    </cfRule>
    <cfRule type="cellIs" dxfId="1965" priority="897" operator="equal">
      <formula>"En Avance"</formula>
    </cfRule>
    <cfRule type="cellIs" dxfId="1964" priority="898" operator="equal">
      <formula>"Cumplida (FT)"</formula>
    </cfRule>
    <cfRule type="cellIs" dxfId="1963" priority="899" operator="equal">
      <formula>"Cumplida (DT)"</formula>
    </cfRule>
    <cfRule type="cellIs" dxfId="1962" priority="900" operator="equal">
      <formula>"Sin Avance"</formula>
    </cfRule>
  </conditionalFormatting>
  <conditionalFormatting sqref="I64">
    <cfRule type="cellIs" dxfId="1961" priority="889" operator="equal">
      <formula>"Vencida"</formula>
    </cfRule>
    <cfRule type="cellIs" dxfId="1960" priority="890" operator="equal">
      <formula>"No Cumplida"</formula>
    </cfRule>
    <cfRule type="cellIs" dxfId="1959" priority="891" operator="equal">
      <formula>"En Avance"</formula>
    </cfRule>
    <cfRule type="cellIs" dxfId="1958" priority="892" operator="equal">
      <formula>"Cumplida (FT)"</formula>
    </cfRule>
    <cfRule type="cellIs" dxfId="1957" priority="893" operator="equal">
      <formula>"Cumplida (DT)"</formula>
    </cfRule>
    <cfRule type="cellIs" dxfId="1956" priority="894" operator="equal">
      <formula>"Sin Avance"</formula>
    </cfRule>
  </conditionalFormatting>
  <conditionalFormatting sqref="I66">
    <cfRule type="cellIs" dxfId="1955" priority="883" operator="equal">
      <formula>"Vencida"</formula>
    </cfRule>
    <cfRule type="cellIs" dxfId="1954" priority="884" operator="equal">
      <formula>"No Cumplida"</formula>
    </cfRule>
    <cfRule type="cellIs" dxfId="1953" priority="885" operator="equal">
      <formula>"En Avance"</formula>
    </cfRule>
    <cfRule type="cellIs" dxfId="1952" priority="886" operator="equal">
      <formula>"Cumplida (FT)"</formula>
    </cfRule>
    <cfRule type="cellIs" dxfId="1951" priority="887" operator="equal">
      <formula>"Cumplida (DT)"</formula>
    </cfRule>
    <cfRule type="cellIs" dxfId="1950" priority="888" operator="equal">
      <formula>"Sin Avance"</formula>
    </cfRule>
  </conditionalFormatting>
  <conditionalFormatting sqref="I68">
    <cfRule type="cellIs" dxfId="1949" priority="877" operator="equal">
      <formula>"Vencida"</formula>
    </cfRule>
    <cfRule type="cellIs" dxfId="1948" priority="878" operator="equal">
      <formula>"No Cumplida"</formula>
    </cfRule>
    <cfRule type="cellIs" dxfId="1947" priority="879" operator="equal">
      <formula>"En Avance"</formula>
    </cfRule>
    <cfRule type="cellIs" dxfId="1946" priority="880" operator="equal">
      <formula>"Cumplida (FT)"</formula>
    </cfRule>
    <cfRule type="cellIs" dxfId="1945" priority="881" operator="equal">
      <formula>"Cumplida (DT)"</formula>
    </cfRule>
    <cfRule type="cellIs" dxfId="1944" priority="882" operator="equal">
      <formula>"Sin Avance"</formula>
    </cfRule>
  </conditionalFormatting>
  <conditionalFormatting sqref="I70">
    <cfRule type="cellIs" dxfId="1943" priority="871" operator="equal">
      <formula>"Vencida"</formula>
    </cfRule>
    <cfRule type="cellIs" dxfId="1942" priority="872" operator="equal">
      <formula>"No Cumplida"</formula>
    </cfRule>
    <cfRule type="cellIs" dxfId="1941" priority="873" operator="equal">
      <formula>"En Avance"</formula>
    </cfRule>
    <cfRule type="cellIs" dxfId="1940" priority="874" operator="equal">
      <formula>"Cumplida (FT)"</formula>
    </cfRule>
    <cfRule type="cellIs" dxfId="1939" priority="875" operator="equal">
      <formula>"Cumplida (DT)"</formula>
    </cfRule>
    <cfRule type="cellIs" dxfId="1938" priority="876" operator="equal">
      <formula>"Sin Avance"</formula>
    </cfRule>
  </conditionalFormatting>
  <conditionalFormatting sqref="I71">
    <cfRule type="cellIs" dxfId="1937" priority="865" operator="equal">
      <formula>"Vencida"</formula>
    </cfRule>
    <cfRule type="cellIs" dxfId="1936" priority="866" operator="equal">
      <formula>"No Cumplida"</formula>
    </cfRule>
    <cfRule type="cellIs" dxfId="1935" priority="867" operator="equal">
      <formula>"En Avance"</formula>
    </cfRule>
    <cfRule type="cellIs" dxfId="1934" priority="868" operator="equal">
      <formula>"Cumplida (FT)"</formula>
    </cfRule>
    <cfRule type="cellIs" dxfId="1933" priority="869" operator="equal">
      <formula>"Cumplida (DT)"</formula>
    </cfRule>
    <cfRule type="cellIs" dxfId="1932" priority="870" operator="equal">
      <formula>"Sin Avance"</formula>
    </cfRule>
  </conditionalFormatting>
  <conditionalFormatting sqref="I75:I76 I83">
    <cfRule type="cellIs" dxfId="1931" priority="859" operator="equal">
      <formula>"Vencida"</formula>
    </cfRule>
    <cfRule type="cellIs" dxfId="1930" priority="860" operator="equal">
      <formula>"No Cumplida"</formula>
    </cfRule>
    <cfRule type="cellIs" dxfId="1929" priority="861" operator="equal">
      <formula>"En Avance"</formula>
    </cfRule>
    <cfRule type="cellIs" dxfId="1928" priority="862" operator="equal">
      <formula>"Cumplida (FT)"</formula>
    </cfRule>
    <cfRule type="cellIs" dxfId="1927" priority="863" operator="equal">
      <formula>"Cumplida (DT)"</formula>
    </cfRule>
    <cfRule type="cellIs" dxfId="1926" priority="864" operator="equal">
      <formula>"Sin Avance"</formula>
    </cfRule>
  </conditionalFormatting>
  <conditionalFormatting sqref="I77">
    <cfRule type="cellIs" dxfId="1925" priority="841" operator="equal">
      <formula>"Vencida"</formula>
    </cfRule>
    <cfRule type="cellIs" dxfId="1924" priority="842" operator="equal">
      <formula>"No Cumplida"</formula>
    </cfRule>
    <cfRule type="cellIs" dxfId="1923" priority="843" operator="equal">
      <formula>"En Avance"</formula>
    </cfRule>
    <cfRule type="cellIs" dxfId="1922" priority="844" operator="equal">
      <formula>"Cumplida (FT)"</formula>
    </cfRule>
    <cfRule type="cellIs" dxfId="1921" priority="845" operator="equal">
      <formula>"Cumplida (DT)"</formula>
    </cfRule>
    <cfRule type="cellIs" dxfId="1920" priority="846" operator="equal">
      <formula>"Sin Avance"</formula>
    </cfRule>
  </conditionalFormatting>
  <conditionalFormatting sqref="I85">
    <cfRule type="cellIs" dxfId="1919" priority="847" operator="equal">
      <formula>"Vencida"</formula>
    </cfRule>
    <cfRule type="cellIs" dxfId="1918" priority="848" operator="equal">
      <formula>"No Cumplida"</formula>
    </cfRule>
    <cfRule type="cellIs" dxfId="1917" priority="849" operator="equal">
      <formula>"En Avance"</formula>
    </cfRule>
    <cfRule type="cellIs" dxfId="1916" priority="850" operator="equal">
      <formula>"Cumplida (FT)"</formula>
    </cfRule>
    <cfRule type="cellIs" dxfId="1915" priority="851" operator="equal">
      <formula>"Cumplida (DT)"</formula>
    </cfRule>
    <cfRule type="cellIs" dxfId="1914" priority="852" operator="equal">
      <formula>"Sin Avance"</formula>
    </cfRule>
  </conditionalFormatting>
  <conditionalFormatting sqref="I80">
    <cfRule type="cellIs" dxfId="1913" priority="829" operator="equal">
      <formula>"Vencida"</formula>
    </cfRule>
    <cfRule type="cellIs" dxfId="1912" priority="830" operator="equal">
      <formula>"No Cumplida"</formula>
    </cfRule>
    <cfRule type="cellIs" dxfId="1911" priority="831" operator="equal">
      <formula>"En Avance"</formula>
    </cfRule>
    <cfRule type="cellIs" dxfId="1910" priority="832" operator="equal">
      <formula>"Cumplida (FT)"</formula>
    </cfRule>
    <cfRule type="cellIs" dxfId="1909" priority="833" operator="equal">
      <formula>"Cumplida (DT)"</formula>
    </cfRule>
    <cfRule type="cellIs" dxfId="1908" priority="834" operator="equal">
      <formula>"Sin Avance"</formula>
    </cfRule>
  </conditionalFormatting>
  <conditionalFormatting sqref="I78">
    <cfRule type="cellIs" dxfId="1907" priority="835" operator="equal">
      <formula>"Vencida"</formula>
    </cfRule>
    <cfRule type="cellIs" dxfId="1906" priority="836" operator="equal">
      <formula>"No Cumplida"</formula>
    </cfRule>
    <cfRule type="cellIs" dxfId="1905" priority="837" operator="equal">
      <formula>"En Avance"</formula>
    </cfRule>
    <cfRule type="cellIs" dxfId="1904" priority="838" operator="equal">
      <formula>"Cumplida (FT)"</formula>
    </cfRule>
    <cfRule type="cellIs" dxfId="1903" priority="839" operator="equal">
      <formula>"Cumplida (DT)"</formula>
    </cfRule>
    <cfRule type="cellIs" dxfId="1902" priority="840" operator="equal">
      <formula>"Sin Avance"</formula>
    </cfRule>
  </conditionalFormatting>
  <conditionalFormatting sqref="I81">
    <cfRule type="cellIs" dxfId="1901" priority="823" operator="equal">
      <formula>"Vencida"</formula>
    </cfRule>
    <cfRule type="cellIs" dxfId="1900" priority="824" operator="equal">
      <formula>"No Cumplida"</formula>
    </cfRule>
    <cfRule type="cellIs" dxfId="1899" priority="825" operator="equal">
      <formula>"En Avance"</formula>
    </cfRule>
    <cfRule type="cellIs" dxfId="1898" priority="826" operator="equal">
      <formula>"Cumplida (FT)"</formula>
    </cfRule>
    <cfRule type="cellIs" dxfId="1897" priority="827" operator="equal">
      <formula>"Cumplida (DT)"</formula>
    </cfRule>
    <cfRule type="cellIs" dxfId="1896" priority="828" operator="equal">
      <formula>"Sin Avance"</formula>
    </cfRule>
  </conditionalFormatting>
  <conditionalFormatting sqref="I82">
    <cfRule type="cellIs" dxfId="1895" priority="817" operator="equal">
      <formula>"Vencida"</formula>
    </cfRule>
    <cfRule type="cellIs" dxfId="1894" priority="818" operator="equal">
      <formula>"No Cumplida"</formula>
    </cfRule>
    <cfRule type="cellIs" dxfId="1893" priority="819" operator="equal">
      <formula>"En Avance"</formula>
    </cfRule>
    <cfRule type="cellIs" dxfId="1892" priority="820" operator="equal">
      <formula>"Cumplida (FT)"</formula>
    </cfRule>
    <cfRule type="cellIs" dxfId="1891" priority="821" operator="equal">
      <formula>"Cumplida (DT)"</formula>
    </cfRule>
    <cfRule type="cellIs" dxfId="1890" priority="822" operator="equal">
      <formula>"Sin Avance"</formula>
    </cfRule>
  </conditionalFormatting>
  <conditionalFormatting sqref="I86:I88">
    <cfRule type="cellIs" dxfId="1889" priority="811" operator="equal">
      <formula>"Vencida"</formula>
    </cfRule>
    <cfRule type="cellIs" dxfId="1888" priority="812" operator="equal">
      <formula>"No Cumplida"</formula>
    </cfRule>
    <cfRule type="cellIs" dxfId="1887" priority="813" operator="equal">
      <formula>"En Avance"</formula>
    </cfRule>
    <cfRule type="cellIs" dxfId="1886" priority="814" operator="equal">
      <formula>"Cumplida (FT)"</formula>
    </cfRule>
    <cfRule type="cellIs" dxfId="1885" priority="815" operator="equal">
      <formula>"Cumplida (DT)"</formula>
    </cfRule>
    <cfRule type="cellIs" dxfId="1884" priority="816" operator="equal">
      <formula>"Sin Avance"</formula>
    </cfRule>
  </conditionalFormatting>
  <conditionalFormatting sqref="I89">
    <cfRule type="cellIs" dxfId="1883" priority="805" operator="equal">
      <formula>"Vencida"</formula>
    </cfRule>
    <cfRule type="cellIs" dxfId="1882" priority="806" operator="equal">
      <formula>"No Cumplida"</formula>
    </cfRule>
    <cfRule type="cellIs" dxfId="1881" priority="807" operator="equal">
      <formula>"En Avance"</formula>
    </cfRule>
    <cfRule type="cellIs" dxfId="1880" priority="808" operator="equal">
      <formula>"Cumplida (FT)"</formula>
    </cfRule>
    <cfRule type="cellIs" dxfId="1879" priority="809" operator="equal">
      <formula>"Cumplida (DT)"</formula>
    </cfRule>
    <cfRule type="cellIs" dxfId="1878" priority="810" operator="equal">
      <formula>"Sin Avance"</formula>
    </cfRule>
  </conditionalFormatting>
  <conditionalFormatting sqref="I90">
    <cfRule type="cellIs" dxfId="1877" priority="799" operator="equal">
      <formula>"Vencida"</formula>
    </cfRule>
    <cfRule type="cellIs" dxfId="1876" priority="800" operator="equal">
      <formula>"No Cumplida"</formula>
    </cfRule>
    <cfRule type="cellIs" dxfId="1875" priority="801" operator="equal">
      <formula>"En Avance"</formula>
    </cfRule>
    <cfRule type="cellIs" dxfId="1874" priority="802" operator="equal">
      <formula>"Cumplida (FT)"</formula>
    </cfRule>
    <cfRule type="cellIs" dxfId="1873" priority="803" operator="equal">
      <formula>"Cumplida (DT)"</formula>
    </cfRule>
    <cfRule type="cellIs" dxfId="1872" priority="804" operator="equal">
      <formula>"Sin Avance"</formula>
    </cfRule>
  </conditionalFormatting>
  <conditionalFormatting sqref="I79">
    <cfRule type="cellIs" dxfId="1871" priority="769" operator="equal">
      <formula>"Vencida"</formula>
    </cfRule>
    <cfRule type="cellIs" dxfId="1870" priority="770" operator="equal">
      <formula>"No Cumplida"</formula>
    </cfRule>
    <cfRule type="cellIs" dxfId="1869" priority="771" operator="equal">
      <formula>"En Avance"</formula>
    </cfRule>
    <cfRule type="cellIs" dxfId="1868" priority="772" operator="equal">
      <formula>"Cumplida (FT)"</formula>
    </cfRule>
    <cfRule type="cellIs" dxfId="1867" priority="773" operator="equal">
      <formula>"Cumplida (DT)"</formula>
    </cfRule>
    <cfRule type="cellIs" dxfId="1866" priority="774" operator="equal">
      <formula>"Sin Avance"</formula>
    </cfRule>
  </conditionalFormatting>
  <conditionalFormatting sqref="I84">
    <cfRule type="cellIs" dxfId="1865" priority="763" operator="equal">
      <formula>"Vencida"</formula>
    </cfRule>
    <cfRule type="cellIs" dxfId="1864" priority="764" operator="equal">
      <formula>"No Cumplida"</formula>
    </cfRule>
    <cfRule type="cellIs" dxfId="1863" priority="765" operator="equal">
      <formula>"En Avance"</formula>
    </cfRule>
    <cfRule type="cellIs" dxfId="1862" priority="766" operator="equal">
      <formula>"Cumplida (FT)"</formula>
    </cfRule>
    <cfRule type="cellIs" dxfId="1861" priority="767" operator="equal">
      <formula>"Cumplida (DT)"</formula>
    </cfRule>
    <cfRule type="cellIs" dxfId="1860" priority="768" operator="equal">
      <formula>"Sin Avance"</formula>
    </cfRule>
  </conditionalFormatting>
  <conditionalFormatting sqref="I56">
    <cfRule type="cellIs" dxfId="1859" priority="505" operator="equal">
      <formula>"Vencida"</formula>
    </cfRule>
    <cfRule type="cellIs" dxfId="1858" priority="506" operator="equal">
      <formula>"No Cumplida"</formula>
    </cfRule>
    <cfRule type="cellIs" dxfId="1857" priority="507" operator="equal">
      <formula>"En Avance"</formula>
    </cfRule>
    <cfRule type="cellIs" dxfId="1856" priority="508" operator="equal">
      <formula>"Cumplida (FT)"</formula>
    </cfRule>
    <cfRule type="cellIs" dxfId="1855" priority="509" operator="equal">
      <formula>"Cumplida (DT)"</formula>
    </cfRule>
    <cfRule type="cellIs" dxfId="1854" priority="510" operator="equal">
      <formula>"Sin Avance"</formula>
    </cfRule>
  </conditionalFormatting>
  <conditionalFormatting sqref="I92 I94 I96:I97">
    <cfRule type="cellIs" dxfId="1853" priority="499" operator="equal">
      <formula>"Vencida"</formula>
    </cfRule>
    <cfRule type="cellIs" dxfId="1852" priority="500" operator="equal">
      <formula>"No Cumplida"</formula>
    </cfRule>
    <cfRule type="cellIs" dxfId="1851" priority="501" operator="equal">
      <formula>"En Avance"</formula>
    </cfRule>
    <cfRule type="cellIs" dxfId="1850" priority="502" operator="equal">
      <formula>"Cumplida (FT)"</formula>
    </cfRule>
    <cfRule type="cellIs" dxfId="1849" priority="503" operator="equal">
      <formula>"Cumplida (DT)"</formula>
    </cfRule>
    <cfRule type="cellIs" dxfId="1848" priority="504" operator="equal">
      <formula>"Sin Avance"</formula>
    </cfRule>
  </conditionalFormatting>
  <conditionalFormatting sqref="I93">
    <cfRule type="cellIs" dxfId="1847" priority="493" operator="equal">
      <formula>"Vencida"</formula>
    </cfRule>
    <cfRule type="cellIs" dxfId="1846" priority="494" operator="equal">
      <formula>"No Cumplida"</formula>
    </cfRule>
    <cfRule type="cellIs" dxfId="1845" priority="495" operator="equal">
      <formula>"En Avance"</formula>
    </cfRule>
    <cfRule type="cellIs" dxfId="1844" priority="496" operator="equal">
      <formula>"Cumplida (FT)"</formula>
    </cfRule>
    <cfRule type="cellIs" dxfId="1843" priority="497" operator="equal">
      <formula>"Cumplida (DT)"</formula>
    </cfRule>
    <cfRule type="cellIs" dxfId="1842" priority="498" operator="equal">
      <formula>"Sin Avance"</formula>
    </cfRule>
  </conditionalFormatting>
  <conditionalFormatting sqref="I95">
    <cfRule type="cellIs" dxfId="1841" priority="487" operator="equal">
      <formula>"Vencida"</formula>
    </cfRule>
    <cfRule type="cellIs" dxfId="1840" priority="488" operator="equal">
      <formula>"No Cumplida"</formula>
    </cfRule>
    <cfRule type="cellIs" dxfId="1839" priority="489" operator="equal">
      <formula>"En Avance"</formula>
    </cfRule>
    <cfRule type="cellIs" dxfId="1838" priority="490" operator="equal">
      <formula>"Cumplida (FT)"</formula>
    </cfRule>
    <cfRule type="cellIs" dxfId="1837" priority="491" operator="equal">
      <formula>"Cumplida (DT)"</formula>
    </cfRule>
    <cfRule type="cellIs" dxfId="1836" priority="492" operator="equal">
      <formula>"Sin Avance"</formula>
    </cfRule>
  </conditionalFormatting>
  <conditionalFormatting sqref="I91">
    <cfRule type="cellIs" dxfId="1835" priority="481" operator="equal">
      <formula>"Vencida"</formula>
    </cfRule>
    <cfRule type="cellIs" dxfId="1834" priority="482" operator="equal">
      <formula>"No Cumplida"</formula>
    </cfRule>
    <cfRule type="cellIs" dxfId="1833" priority="483" operator="equal">
      <formula>"En Avance"</formula>
    </cfRule>
    <cfRule type="cellIs" dxfId="1832" priority="484" operator="equal">
      <formula>"Cumplida (FT)"</formula>
    </cfRule>
    <cfRule type="cellIs" dxfId="1831" priority="485" operator="equal">
      <formula>"Cumplida (DT)"</formula>
    </cfRule>
    <cfRule type="cellIs" dxfId="1830" priority="486" operator="equal">
      <formula>"Sin Avance"</formula>
    </cfRule>
  </conditionalFormatting>
  <conditionalFormatting sqref="O10 O12 O16 O19 O24">
    <cfRule type="cellIs" dxfId="1829" priority="235" operator="equal">
      <formula>"Vencida"</formula>
    </cfRule>
    <cfRule type="cellIs" dxfId="1828" priority="236" operator="equal">
      <formula>"No Cumplida"</formula>
    </cfRule>
    <cfRule type="cellIs" dxfId="1827" priority="237" operator="equal">
      <formula>"En Avance"</formula>
    </cfRule>
    <cfRule type="cellIs" dxfId="1826" priority="238" operator="equal">
      <formula>"Cumplida (FT)"</formula>
    </cfRule>
    <cfRule type="cellIs" dxfId="1825" priority="239" operator="equal">
      <formula>"Cumplida (DT)"</formula>
    </cfRule>
    <cfRule type="cellIs" dxfId="1824" priority="240" operator="equal">
      <formula>"Sin Avance"</formula>
    </cfRule>
  </conditionalFormatting>
  <conditionalFormatting sqref="O11">
    <cfRule type="cellIs" dxfId="1823" priority="229" operator="equal">
      <formula>"Vencida"</formula>
    </cfRule>
    <cfRule type="cellIs" dxfId="1822" priority="230" operator="equal">
      <formula>"No Cumplida"</formula>
    </cfRule>
    <cfRule type="cellIs" dxfId="1821" priority="231" operator="equal">
      <formula>"En Avance"</formula>
    </cfRule>
    <cfRule type="cellIs" dxfId="1820" priority="232" operator="equal">
      <formula>"Cumplida (FT)"</formula>
    </cfRule>
    <cfRule type="cellIs" dxfId="1819" priority="233" operator="equal">
      <formula>"Cumplida (DT)"</formula>
    </cfRule>
    <cfRule type="cellIs" dxfId="1818" priority="234" operator="equal">
      <formula>"Sin Avance"</formula>
    </cfRule>
  </conditionalFormatting>
  <conditionalFormatting sqref="O13 O15">
    <cfRule type="cellIs" dxfId="1817" priority="223" operator="equal">
      <formula>"Vencida"</formula>
    </cfRule>
    <cfRule type="cellIs" dxfId="1816" priority="224" operator="equal">
      <formula>"No Cumplida"</formula>
    </cfRule>
    <cfRule type="cellIs" dxfId="1815" priority="225" operator="equal">
      <formula>"En Avance"</formula>
    </cfRule>
    <cfRule type="cellIs" dxfId="1814" priority="226" operator="equal">
      <formula>"Cumplida (FT)"</formula>
    </cfRule>
    <cfRule type="cellIs" dxfId="1813" priority="227" operator="equal">
      <formula>"Cumplida (DT)"</formula>
    </cfRule>
    <cfRule type="cellIs" dxfId="1812" priority="228" operator="equal">
      <formula>"Sin Avance"</formula>
    </cfRule>
  </conditionalFormatting>
  <conditionalFormatting sqref="O17:O18">
    <cfRule type="cellIs" dxfId="1811" priority="217" operator="equal">
      <formula>"Vencida"</formula>
    </cfRule>
    <cfRule type="cellIs" dxfId="1810" priority="218" operator="equal">
      <formula>"No Cumplida"</formula>
    </cfRule>
    <cfRule type="cellIs" dxfId="1809" priority="219" operator="equal">
      <formula>"En Avance"</formula>
    </cfRule>
    <cfRule type="cellIs" dxfId="1808" priority="220" operator="equal">
      <formula>"Cumplida (FT)"</formula>
    </cfRule>
    <cfRule type="cellIs" dxfId="1807" priority="221" operator="equal">
      <formula>"Cumplida (DT)"</formula>
    </cfRule>
    <cfRule type="cellIs" dxfId="1806" priority="222" operator="equal">
      <formula>"Sin Avance"</formula>
    </cfRule>
  </conditionalFormatting>
  <conditionalFormatting sqref="O20:O23">
    <cfRule type="cellIs" dxfId="1805" priority="211" operator="equal">
      <formula>"Vencida"</formula>
    </cfRule>
    <cfRule type="cellIs" dxfId="1804" priority="212" operator="equal">
      <formula>"No Cumplida"</formula>
    </cfRule>
    <cfRule type="cellIs" dxfId="1803" priority="213" operator="equal">
      <formula>"En Avance"</formula>
    </cfRule>
    <cfRule type="cellIs" dxfId="1802" priority="214" operator="equal">
      <formula>"Cumplida (FT)"</formula>
    </cfRule>
    <cfRule type="cellIs" dxfId="1801" priority="215" operator="equal">
      <formula>"Cumplida (DT)"</formula>
    </cfRule>
    <cfRule type="cellIs" dxfId="1800" priority="216" operator="equal">
      <formula>"Sin Avance"</formula>
    </cfRule>
  </conditionalFormatting>
  <conditionalFormatting sqref="O25">
    <cfRule type="cellIs" dxfId="1799" priority="205" operator="equal">
      <formula>"Vencida"</formula>
    </cfRule>
    <cfRule type="cellIs" dxfId="1798" priority="206" operator="equal">
      <formula>"No Cumplida"</formula>
    </cfRule>
    <cfRule type="cellIs" dxfId="1797" priority="207" operator="equal">
      <formula>"En Avance"</formula>
    </cfRule>
    <cfRule type="cellIs" dxfId="1796" priority="208" operator="equal">
      <formula>"Cumplida (FT)"</formula>
    </cfRule>
    <cfRule type="cellIs" dxfId="1795" priority="209" operator="equal">
      <formula>"Cumplida (DT)"</formula>
    </cfRule>
    <cfRule type="cellIs" dxfId="1794" priority="210" operator="equal">
      <formula>"Sin Avance"</formula>
    </cfRule>
  </conditionalFormatting>
  <conditionalFormatting sqref="O26">
    <cfRule type="cellIs" dxfId="1793" priority="199" operator="equal">
      <formula>"Vencida"</formula>
    </cfRule>
    <cfRule type="cellIs" dxfId="1792" priority="200" operator="equal">
      <formula>"No Cumplida"</formula>
    </cfRule>
    <cfRule type="cellIs" dxfId="1791" priority="201" operator="equal">
      <formula>"En Avance"</formula>
    </cfRule>
    <cfRule type="cellIs" dxfId="1790" priority="202" operator="equal">
      <formula>"Cumplida (FT)"</formula>
    </cfRule>
    <cfRule type="cellIs" dxfId="1789" priority="203" operator="equal">
      <formula>"Cumplida (DT)"</formula>
    </cfRule>
    <cfRule type="cellIs" dxfId="1788" priority="204" operator="equal">
      <formula>"Sin Avance"</formula>
    </cfRule>
  </conditionalFormatting>
  <conditionalFormatting sqref="O14">
    <cfRule type="cellIs" dxfId="1787" priority="193" operator="equal">
      <formula>"Vencida"</formula>
    </cfRule>
    <cfRule type="cellIs" dxfId="1786" priority="194" operator="equal">
      <formula>"No Cumplida"</formula>
    </cfRule>
    <cfRule type="cellIs" dxfId="1785" priority="195" operator="equal">
      <formula>"En Avance"</formula>
    </cfRule>
    <cfRule type="cellIs" dxfId="1784" priority="196" operator="equal">
      <formula>"Cumplida (FT)"</formula>
    </cfRule>
    <cfRule type="cellIs" dxfId="1783" priority="197" operator="equal">
      <formula>"Cumplida (DT)"</formula>
    </cfRule>
    <cfRule type="cellIs" dxfId="1782" priority="198" operator="equal">
      <formula>"Sin Avance"</formula>
    </cfRule>
  </conditionalFormatting>
  <conditionalFormatting sqref="O30 O41 O50 O47 O44">
    <cfRule type="cellIs" dxfId="1781" priority="187" operator="equal">
      <formula>"Vencida"</formula>
    </cfRule>
    <cfRule type="cellIs" dxfId="1780" priority="188" operator="equal">
      <formula>"No Cumplida"</formula>
    </cfRule>
    <cfRule type="cellIs" dxfId="1779" priority="189" operator="equal">
      <formula>"En Avance"</formula>
    </cfRule>
    <cfRule type="cellIs" dxfId="1778" priority="190" operator="equal">
      <formula>"Cumplida (FT)"</formula>
    </cfRule>
    <cfRule type="cellIs" dxfId="1777" priority="191" operator="equal">
      <formula>"Cumplida (DT)"</formula>
    </cfRule>
    <cfRule type="cellIs" dxfId="1776" priority="192" operator="equal">
      <formula>"Sin Avance"</formula>
    </cfRule>
  </conditionalFormatting>
  <conditionalFormatting sqref="O31">
    <cfRule type="cellIs" dxfId="1775" priority="181" operator="equal">
      <formula>"Vencida"</formula>
    </cfRule>
    <cfRule type="cellIs" dxfId="1774" priority="182" operator="equal">
      <formula>"No Cumplida"</formula>
    </cfRule>
    <cfRule type="cellIs" dxfId="1773" priority="183" operator="equal">
      <formula>"En Avance"</formula>
    </cfRule>
    <cfRule type="cellIs" dxfId="1772" priority="184" operator="equal">
      <formula>"Cumplida (FT)"</formula>
    </cfRule>
    <cfRule type="cellIs" dxfId="1771" priority="185" operator="equal">
      <formula>"Cumplida (DT)"</formula>
    </cfRule>
    <cfRule type="cellIs" dxfId="1770" priority="186" operator="equal">
      <formula>"Sin Avance"</formula>
    </cfRule>
  </conditionalFormatting>
  <conditionalFormatting sqref="O32:O40">
    <cfRule type="cellIs" dxfId="1769" priority="175" operator="equal">
      <formula>"Vencida"</formula>
    </cfRule>
    <cfRule type="cellIs" dxfId="1768" priority="176" operator="equal">
      <formula>"No Cumplida"</formula>
    </cfRule>
    <cfRule type="cellIs" dxfId="1767" priority="177" operator="equal">
      <formula>"En Avance"</formula>
    </cfRule>
    <cfRule type="cellIs" dxfId="1766" priority="178" operator="equal">
      <formula>"Cumplida (FT)"</formula>
    </cfRule>
    <cfRule type="cellIs" dxfId="1765" priority="179" operator="equal">
      <formula>"Cumplida (DT)"</formula>
    </cfRule>
    <cfRule type="cellIs" dxfId="1764" priority="180" operator="equal">
      <formula>"Sin Avance"</formula>
    </cfRule>
  </conditionalFormatting>
  <conditionalFormatting sqref="O42:O43">
    <cfRule type="cellIs" dxfId="1763" priority="169" operator="equal">
      <formula>"Vencida"</formula>
    </cfRule>
    <cfRule type="cellIs" dxfId="1762" priority="170" operator="equal">
      <formula>"No Cumplida"</formula>
    </cfRule>
    <cfRule type="cellIs" dxfId="1761" priority="171" operator="equal">
      <formula>"En Avance"</formula>
    </cfRule>
    <cfRule type="cellIs" dxfId="1760" priority="172" operator="equal">
      <formula>"Cumplida (FT)"</formula>
    </cfRule>
    <cfRule type="cellIs" dxfId="1759" priority="173" operator="equal">
      <formula>"Cumplida (DT)"</formula>
    </cfRule>
    <cfRule type="cellIs" dxfId="1758" priority="174" operator="equal">
      <formula>"Sin Avance"</formula>
    </cfRule>
  </conditionalFormatting>
  <conditionalFormatting sqref="O45">
    <cfRule type="cellIs" dxfId="1757" priority="163" operator="equal">
      <formula>"Vencida"</formula>
    </cfRule>
    <cfRule type="cellIs" dxfId="1756" priority="164" operator="equal">
      <formula>"No Cumplida"</formula>
    </cfRule>
    <cfRule type="cellIs" dxfId="1755" priority="165" operator="equal">
      <formula>"En Avance"</formula>
    </cfRule>
    <cfRule type="cellIs" dxfId="1754" priority="166" operator="equal">
      <formula>"Cumplida (FT)"</formula>
    </cfRule>
    <cfRule type="cellIs" dxfId="1753" priority="167" operator="equal">
      <formula>"Cumplida (DT)"</formula>
    </cfRule>
    <cfRule type="cellIs" dxfId="1752" priority="168" operator="equal">
      <formula>"Sin Avance"</formula>
    </cfRule>
  </conditionalFormatting>
  <conditionalFormatting sqref="O46">
    <cfRule type="cellIs" dxfId="1751" priority="157" operator="equal">
      <formula>"Vencida"</formula>
    </cfRule>
    <cfRule type="cellIs" dxfId="1750" priority="158" operator="equal">
      <formula>"No Cumplida"</formula>
    </cfRule>
    <cfRule type="cellIs" dxfId="1749" priority="159" operator="equal">
      <formula>"En Avance"</formula>
    </cfRule>
    <cfRule type="cellIs" dxfId="1748" priority="160" operator="equal">
      <formula>"Cumplida (FT)"</formula>
    </cfRule>
    <cfRule type="cellIs" dxfId="1747" priority="161" operator="equal">
      <formula>"Cumplida (DT)"</formula>
    </cfRule>
    <cfRule type="cellIs" dxfId="1746" priority="162" operator="equal">
      <formula>"Sin Avance"</formula>
    </cfRule>
  </conditionalFormatting>
  <conditionalFormatting sqref="O48:O49">
    <cfRule type="cellIs" dxfId="1745" priority="151" operator="equal">
      <formula>"Vencida"</formula>
    </cfRule>
    <cfRule type="cellIs" dxfId="1744" priority="152" operator="equal">
      <formula>"No Cumplida"</formula>
    </cfRule>
    <cfRule type="cellIs" dxfId="1743" priority="153" operator="equal">
      <formula>"En Avance"</formula>
    </cfRule>
    <cfRule type="cellIs" dxfId="1742" priority="154" operator="equal">
      <formula>"Cumplida (FT)"</formula>
    </cfRule>
    <cfRule type="cellIs" dxfId="1741" priority="155" operator="equal">
      <formula>"Cumplida (DT)"</formula>
    </cfRule>
    <cfRule type="cellIs" dxfId="1740" priority="156" operator="equal">
      <formula>"Sin Avance"</formula>
    </cfRule>
  </conditionalFormatting>
  <conditionalFormatting sqref="O51:O55">
    <cfRule type="cellIs" dxfId="1739" priority="145" operator="equal">
      <formula>"Vencida"</formula>
    </cfRule>
    <cfRule type="cellIs" dxfId="1738" priority="146" operator="equal">
      <formula>"No Cumplida"</formula>
    </cfRule>
    <cfRule type="cellIs" dxfId="1737" priority="147" operator="equal">
      <formula>"En Avance"</formula>
    </cfRule>
    <cfRule type="cellIs" dxfId="1736" priority="148" operator="equal">
      <formula>"Cumplida (FT)"</formula>
    </cfRule>
    <cfRule type="cellIs" dxfId="1735" priority="149" operator="equal">
      <formula>"Cumplida (DT)"</formula>
    </cfRule>
    <cfRule type="cellIs" dxfId="1734" priority="150" operator="equal">
      <formula>"Sin Avance"</formula>
    </cfRule>
  </conditionalFormatting>
  <conditionalFormatting sqref="O60:O61 O67 O63 O69 O65">
    <cfRule type="cellIs" dxfId="1733" priority="139" operator="equal">
      <formula>"Vencida"</formula>
    </cfRule>
    <cfRule type="cellIs" dxfId="1732" priority="140" operator="equal">
      <formula>"No Cumplida"</formula>
    </cfRule>
    <cfRule type="cellIs" dxfId="1731" priority="141" operator="equal">
      <formula>"En Avance"</formula>
    </cfRule>
    <cfRule type="cellIs" dxfId="1730" priority="142" operator="equal">
      <formula>"Cumplida (FT)"</formula>
    </cfRule>
    <cfRule type="cellIs" dxfId="1729" priority="143" operator="equal">
      <formula>"Cumplida (DT)"</formula>
    </cfRule>
    <cfRule type="cellIs" dxfId="1728" priority="144" operator="equal">
      <formula>"Sin Avance"</formula>
    </cfRule>
  </conditionalFormatting>
  <conditionalFormatting sqref="O62">
    <cfRule type="cellIs" dxfId="1727" priority="133" operator="equal">
      <formula>"Vencida"</formula>
    </cfRule>
    <cfRule type="cellIs" dxfId="1726" priority="134" operator="equal">
      <formula>"No Cumplida"</formula>
    </cfRule>
    <cfRule type="cellIs" dxfId="1725" priority="135" operator="equal">
      <formula>"En Avance"</formula>
    </cfRule>
    <cfRule type="cellIs" dxfId="1724" priority="136" operator="equal">
      <formula>"Cumplida (FT)"</formula>
    </cfRule>
    <cfRule type="cellIs" dxfId="1723" priority="137" operator="equal">
      <formula>"Cumplida (DT)"</formula>
    </cfRule>
    <cfRule type="cellIs" dxfId="1722" priority="138" operator="equal">
      <formula>"Sin Avance"</formula>
    </cfRule>
  </conditionalFormatting>
  <conditionalFormatting sqref="O64">
    <cfRule type="cellIs" dxfId="1721" priority="127" operator="equal">
      <formula>"Vencida"</formula>
    </cfRule>
    <cfRule type="cellIs" dxfId="1720" priority="128" operator="equal">
      <formula>"No Cumplida"</formula>
    </cfRule>
    <cfRule type="cellIs" dxfId="1719" priority="129" operator="equal">
      <formula>"En Avance"</formula>
    </cfRule>
    <cfRule type="cellIs" dxfId="1718" priority="130" operator="equal">
      <formula>"Cumplida (FT)"</formula>
    </cfRule>
    <cfRule type="cellIs" dxfId="1717" priority="131" operator="equal">
      <formula>"Cumplida (DT)"</formula>
    </cfRule>
    <cfRule type="cellIs" dxfId="1716" priority="132" operator="equal">
      <formula>"Sin Avance"</formula>
    </cfRule>
  </conditionalFormatting>
  <conditionalFormatting sqref="O66">
    <cfRule type="cellIs" dxfId="1715" priority="121" operator="equal">
      <formula>"Vencida"</formula>
    </cfRule>
    <cfRule type="cellIs" dxfId="1714" priority="122" operator="equal">
      <formula>"No Cumplida"</formula>
    </cfRule>
    <cfRule type="cellIs" dxfId="1713" priority="123" operator="equal">
      <formula>"En Avance"</formula>
    </cfRule>
    <cfRule type="cellIs" dxfId="1712" priority="124" operator="equal">
      <formula>"Cumplida (FT)"</formula>
    </cfRule>
    <cfRule type="cellIs" dxfId="1711" priority="125" operator="equal">
      <formula>"Cumplida (DT)"</formula>
    </cfRule>
    <cfRule type="cellIs" dxfId="1710" priority="126" operator="equal">
      <formula>"Sin Avance"</formula>
    </cfRule>
  </conditionalFormatting>
  <conditionalFormatting sqref="O68">
    <cfRule type="cellIs" dxfId="1709" priority="115" operator="equal">
      <formula>"Vencida"</formula>
    </cfRule>
    <cfRule type="cellIs" dxfId="1708" priority="116" operator="equal">
      <formula>"No Cumplida"</formula>
    </cfRule>
    <cfRule type="cellIs" dxfId="1707" priority="117" operator="equal">
      <formula>"En Avance"</formula>
    </cfRule>
    <cfRule type="cellIs" dxfId="1706" priority="118" operator="equal">
      <formula>"Cumplida (FT)"</formula>
    </cfRule>
    <cfRule type="cellIs" dxfId="1705" priority="119" operator="equal">
      <formula>"Cumplida (DT)"</formula>
    </cfRule>
    <cfRule type="cellIs" dxfId="1704" priority="120" operator="equal">
      <formula>"Sin Avance"</formula>
    </cfRule>
  </conditionalFormatting>
  <conditionalFormatting sqref="O70">
    <cfRule type="cellIs" dxfId="1703" priority="109" operator="equal">
      <formula>"Vencida"</formula>
    </cfRule>
    <cfRule type="cellIs" dxfId="1702" priority="110" operator="equal">
      <formula>"No Cumplida"</formula>
    </cfRule>
    <cfRule type="cellIs" dxfId="1701" priority="111" operator="equal">
      <formula>"En Avance"</formula>
    </cfRule>
    <cfRule type="cellIs" dxfId="1700" priority="112" operator="equal">
      <formula>"Cumplida (FT)"</formula>
    </cfRule>
    <cfRule type="cellIs" dxfId="1699" priority="113" operator="equal">
      <formula>"Cumplida (DT)"</formula>
    </cfRule>
    <cfRule type="cellIs" dxfId="1698" priority="114" operator="equal">
      <formula>"Sin Avance"</formula>
    </cfRule>
  </conditionalFormatting>
  <conditionalFormatting sqref="O71">
    <cfRule type="cellIs" dxfId="1697" priority="103" operator="equal">
      <formula>"Vencida"</formula>
    </cfRule>
    <cfRule type="cellIs" dxfId="1696" priority="104" operator="equal">
      <formula>"No Cumplida"</formula>
    </cfRule>
    <cfRule type="cellIs" dxfId="1695" priority="105" operator="equal">
      <formula>"En Avance"</formula>
    </cfRule>
    <cfRule type="cellIs" dxfId="1694" priority="106" operator="equal">
      <formula>"Cumplida (FT)"</formula>
    </cfRule>
    <cfRule type="cellIs" dxfId="1693" priority="107" operator="equal">
      <formula>"Cumplida (DT)"</formula>
    </cfRule>
    <cfRule type="cellIs" dxfId="1692" priority="108" operator="equal">
      <formula>"Sin Avance"</formula>
    </cfRule>
  </conditionalFormatting>
  <conditionalFormatting sqref="O75:O76 O83">
    <cfRule type="cellIs" dxfId="1691" priority="97" operator="equal">
      <formula>"Vencida"</formula>
    </cfRule>
    <cfRule type="cellIs" dxfId="1690" priority="98" operator="equal">
      <formula>"No Cumplida"</formula>
    </cfRule>
    <cfRule type="cellIs" dxfId="1689" priority="99" operator="equal">
      <formula>"En Avance"</formula>
    </cfRule>
    <cfRule type="cellIs" dxfId="1688" priority="100" operator="equal">
      <formula>"Cumplida (FT)"</formula>
    </cfRule>
    <cfRule type="cellIs" dxfId="1687" priority="101" operator="equal">
      <formula>"Cumplida (DT)"</formula>
    </cfRule>
    <cfRule type="cellIs" dxfId="1686" priority="102" operator="equal">
      <formula>"Sin Avance"</formula>
    </cfRule>
  </conditionalFormatting>
  <conditionalFormatting sqref="O77">
    <cfRule type="cellIs" dxfId="1685" priority="85" operator="equal">
      <formula>"Vencida"</formula>
    </cfRule>
    <cfRule type="cellIs" dxfId="1684" priority="86" operator="equal">
      <formula>"No Cumplida"</formula>
    </cfRule>
    <cfRule type="cellIs" dxfId="1683" priority="87" operator="equal">
      <formula>"En Avance"</formula>
    </cfRule>
    <cfRule type="cellIs" dxfId="1682" priority="88" operator="equal">
      <formula>"Cumplida (FT)"</formula>
    </cfRule>
    <cfRule type="cellIs" dxfId="1681" priority="89" operator="equal">
      <formula>"Cumplida (DT)"</formula>
    </cfRule>
    <cfRule type="cellIs" dxfId="1680" priority="90" operator="equal">
      <formula>"Sin Avance"</formula>
    </cfRule>
  </conditionalFormatting>
  <conditionalFormatting sqref="O85">
    <cfRule type="cellIs" dxfId="1679" priority="91" operator="equal">
      <formula>"Vencida"</formula>
    </cfRule>
    <cfRule type="cellIs" dxfId="1678" priority="92" operator="equal">
      <formula>"No Cumplida"</formula>
    </cfRule>
    <cfRule type="cellIs" dxfId="1677" priority="93" operator="equal">
      <formula>"En Avance"</formula>
    </cfRule>
    <cfRule type="cellIs" dxfId="1676" priority="94" operator="equal">
      <formula>"Cumplida (FT)"</formula>
    </cfRule>
    <cfRule type="cellIs" dxfId="1675" priority="95" operator="equal">
      <formula>"Cumplida (DT)"</formula>
    </cfRule>
    <cfRule type="cellIs" dxfId="1674" priority="96" operator="equal">
      <formula>"Sin Avance"</formula>
    </cfRule>
  </conditionalFormatting>
  <conditionalFormatting sqref="O80">
    <cfRule type="cellIs" dxfId="1673" priority="73" operator="equal">
      <formula>"Vencida"</formula>
    </cfRule>
    <cfRule type="cellIs" dxfId="1672" priority="74" operator="equal">
      <formula>"No Cumplida"</formula>
    </cfRule>
    <cfRule type="cellIs" dxfId="1671" priority="75" operator="equal">
      <formula>"En Avance"</formula>
    </cfRule>
    <cfRule type="cellIs" dxfId="1670" priority="76" operator="equal">
      <formula>"Cumplida (FT)"</formula>
    </cfRule>
    <cfRule type="cellIs" dxfId="1669" priority="77" operator="equal">
      <formula>"Cumplida (DT)"</formula>
    </cfRule>
    <cfRule type="cellIs" dxfId="1668" priority="78" operator="equal">
      <formula>"Sin Avance"</formula>
    </cfRule>
  </conditionalFormatting>
  <conditionalFormatting sqref="O78">
    <cfRule type="cellIs" dxfId="1667" priority="79" operator="equal">
      <formula>"Vencida"</formula>
    </cfRule>
    <cfRule type="cellIs" dxfId="1666" priority="80" operator="equal">
      <formula>"No Cumplida"</formula>
    </cfRule>
    <cfRule type="cellIs" dxfId="1665" priority="81" operator="equal">
      <formula>"En Avance"</formula>
    </cfRule>
    <cfRule type="cellIs" dxfId="1664" priority="82" operator="equal">
      <formula>"Cumplida (FT)"</formula>
    </cfRule>
    <cfRule type="cellIs" dxfId="1663" priority="83" operator="equal">
      <formula>"Cumplida (DT)"</formula>
    </cfRule>
    <cfRule type="cellIs" dxfId="1662" priority="84" operator="equal">
      <formula>"Sin Avance"</formula>
    </cfRule>
  </conditionalFormatting>
  <conditionalFormatting sqref="O81">
    <cfRule type="cellIs" dxfId="1661" priority="67" operator="equal">
      <formula>"Vencida"</formula>
    </cfRule>
    <cfRule type="cellIs" dxfId="1660" priority="68" operator="equal">
      <formula>"No Cumplida"</formula>
    </cfRule>
    <cfRule type="cellIs" dxfId="1659" priority="69" operator="equal">
      <formula>"En Avance"</formula>
    </cfRule>
    <cfRule type="cellIs" dxfId="1658" priority="70" operator="equal">
      <formula>"Cumplida (FT)"</formula>
    </cfRule>
    <cfRule type="cellIs" dxfId="1657" priority="71" operator="equal">
      <formula>"Cumplida (DT)"</formula>
    </cfRule>
    <cfRule type="cellIs" dxfId="1656" priority="72" operator="equal">
      <formula>"Sin Avance"</formula>
    </cfRule>
  </conditionalFormatting>
  <conditionalFormatting sqref="O82">
    <cfRule type="cellIs" dxfId="1655" priority="61" operator="equal">
      <formula>"Vencida"</formula>
    </cfRule>
    <cfRule type="cellIs" dxfId="1654" priority="62" operator="equal">
      <formula>"No Cumplida"</formula>
    </cfRule>
    <cfRule type="cellIs" dxfId="1653" priority="63" operator="equal">
      <formula>"En Avance"</formula>
    </cfRule>
    <cfRule type="cellIs" dxfId="1652" priority="64" operator="equal">
      <formula>"Cumplida (FT)"</formula>
    </cfRule>
    <cfRule type="cellIs" dxfId="1651" priority="65" operator="equal">
      <formula>"Cumplida (DT)"</formula>
    </cfRule>
    <cfRule type="cellIs" dxfId="1650" priority="66" operator="equal">
      <formula>"Sin Avance"</formula>
    </cfRule>
  </conditionalFormatting>
  <conditionalFormatting sqref="O86:O88">
    <cfRule type="cellIs" dxfId="1649" priority="55" operator="equal">
      <formula>"Vencida"</formula>
    </cfRule>
    <cfRule type="cellIs" dxfId="1648" priority="56" operator="equal">
      <formula>"No Cumplida"</formula>
    </cfRule>
    <cfRule type="cellIs" dxfId="1647" priority="57" operator="equal">
      <formula>"En Avance"</formula>
    </cfRule>
    <cfRule type="cellIs" dxfId="1646" priority="58" operator="equal">
      <formula>"Cumplida (FT)"</formula>
    </cfRule>
    <cfRule type="cellIs" dxfId="1645" priority="59" operator="equal">
      <formula>"Cumplida (DT)"</formula>
    </cfRule>
    <cfRule type="cellIs" dxfId="1644" priority="60" operator="equal">
      <formula>"Sin Avance"</formula>
    </cfRule>
  </conditionalFormatting>
  <conditionalFormatting sqref="O89">
    <cfRule type="cellIs" dxfId="1643" priority="49" operator="equal">
      <formula>"Vencida"</formula>
    </cfRule>
    <cfRule type="cellIs" dxfId="1642" priority="50" operator="equal">
      <formula>"No Cumplida"</formula>
    </cfRule>
    <cfRule type="cellIs" dxfId="1641" priority="51" operator="equal">
      <formula>"En Avance"</formula>
    </cfRule>
    <cfRule type="cellIs" dxfId="1640" priority="52" operator="equal">
      <formula>"Cumplida (FT)"</formula>
    </cfRule>
    <cfRule type="cellIs" dxfId="1639" priority="53" operator="equal">
      <formula>"Cumplida (DT)"</formula>
    </cfRule>
    <cfRule type="cellIs" dxfId="1638" priority="54" operator="equal">
      <formula>"Sin Avance"</formula>
    </cfRule>
  </conditionalFormatting>
  <conditionalFormatting sqref="O90">
    <cfRule type="cellIs" dxfId="1637" priority="43" operator="equal">
      <formula>"Vencida"</formula>
    </cfRule>
    <cfRule type="cellIs" dxfId="1636" priority="44" operator="equal">
      <formula>"No Cumplida"</formula>
    </cfRule>
    <cfRule type="cellIs" dxfId="1635" priority="45" operator="equal">
      <formula>"En Avance"</formula>
    </cfRule>
    <cfRule type="cellIs" dxfId="1634" priority="46" operator="equal">
      <formula>"Cumplida (FT)"</formula>
    </cfRule>
    <cfRule type="cellIs" dxfId="1633" priority="47" operator="equal">
      <formula>"Cumplida (DT)"</formula>
    </cfRule>
    <cfRule type="cellIs" dxfId="1632" priority="48" operator="equal">
      <formula>"Sin Avance"</formula>
    </cfRule>
  </conditionalFormatting>
  <conditionalFormatting sqref="O79">
    <cfRule type="cellIs" dxfId="1631" priority="37" operator="equal">
      <formula>"Vencida"</formula>
    </cfRule>
    <cfRule type="cellIs" dxfId="1630" priority="38" operator="equal">
      <formula>"No Cumplida"</formula>
    </cfRule>
    <cfRule type="cellIs" dxfId="1629" priority="39" operator="equal">
      <formula>"En Avance"</formula>
    </cfRule>
    <cfRule type="cellIs" dxfId="1628" priority="40" operator="equal">
      <formula>"Cumplida (FT)"</formula>
    </cfRule>
    <cfRule type="cellIs" dxfId="1627" priority="41" operator="equal">
      <formula>"Cumplida (DT)"</formula>
    </cfRule>
    <cfRule type="cellIs" dxfId="1626" priority="42" operator="equal">
      <formula>"Sin Avance"</formula>
    </cfRule>
  </conditionalFormatting>
  <conditionalFormatting sqref="O84">
    <cfRule type="cellIs" dxfId="1625" priority="31" operator="equal">
      <formula>"Vencida"</formula>
    </cfRule>
    <cfRule type="cellIs" dxfId="1624" priority="32" operator="equal">
      <formula>"No Cumplida"</formula>
    </cfRule>
    <cfRule type="cellIs" dxfId="1623" priority="33" operator="equal">
      <formula>"En Avance"</formula>
    </cfRule>
    <cfRule type="cellIs" dxfId="1622" priority="34" operator="equal">
      <formula>"Cumplida (FT)"</formula>
    </cfRule>
    <cfRule type="cellIs" dxfId="1621" priority="35" operator="equal">
      <formula>"Cumplida (DT)"</formula>
    </cfRule>
    <cfRule type="cellIs" dxfId="1620" priority="36" operator="equal">
      <formula>"Sin Avance"</formula>
    </cfRule>
  </conditionalFormatting>
  <conditionalFormatting sqref="O56">
    <cfRule type="cellIs" dxfId="1619" priority="25" operator="equal">
      <formula>"Vencida"</formula>
    </cfRule>
    <cfRule type="cellIs" dxfId="1618" priority="26" operator="equal">
      <formula>"No Cumplida"</formula>
    </cfRule>
    <cfRule type="cellIs" dxfId="1617" priority="27" operator="equal">
      <formula>"En Avance"</formula>
    </cfRule>
    <cfRule type="cellIs" dxfId="1616" priority="28" operator="equal">
      <formula>"Cumplida (FT)"</formula>
    </cfRule>
    <cfRule type="cellIs" dxfId="1615" priority="29" operator="equal">
      <formula>"Cumplida (DT)"</formula>
    </cfRule>
    <cfRule type="cellIs" dxfId="1614" priority="30" operator="equal">
      <formula>"Sin Avance"</formula>
    </cfRule>
  </conditionalFormatting>
  <conditionalFormatting sqref="O92 O94 O96:O97">
    <cfRule type="cellIs" dxfId="1613" priority="19" operator="equal">
      <formula>"Vencida"</formula>
    </cfRule>
    <cfRule type="cellIs" dxfId="1612" priority="20" operator="equal">
      <formula>"No Cumplida"</formula>
    </cfRule>
    <cfRule type="cellIs" dxfId="1611" priority="21" operator="equal">
      <formula>"En Avance"</formula>
    </cfRule>
    <cfRule type="cellIs" dxfId="1610" priority="22" operator="equal">
      <formula>"Cumplida (FT)"</formula>
    </cfRule>
    <cfRule type="cellIs" dxfId="1609" priority="23" operator="equal">
      <formula>"Cumplida (DT)"</formula>
    </cfRule>
    <cfRule type="cellIs" dxfId="1608" priority="24" operator="equal">
      <formula>"Sin Avance"</formula>
    </cfRule>
  </conditionalFormatting>
  <conditionalFormatting sqref="O93">
    <cfRule type="cellIs" dxfId="1607" priority="13" operator="equal">
      <formula>"Vencida"</formula>
    </cfRule>
    <cfRule type="cellIs" dxfId="1606" priority="14" operator="equal">
      <formula>"No Cumplida"</formula>
    </cfRule>
    <cfRule type="cellIs" dxfId="1605" priority="15" operator="equal">
      <formula>"En Avance"</formula>
    </cfRule>
    <cfRule type="cellIs" dxfId="1604" priority="16" operator="equal">
      <formula>"Cumplida (FT)"</formula>
    </cfRule>
    <cfRule type="cellIs" dxfId="1603" priority="17" operator="equal">
      <formula>"Cumplida (DT)"</formula>
    </cfRule>
    <cfRule type="cellIs" dxfId="1602" priority="18" operator="equal">
      <formula>"Sin Avance"</formula>
    </cfRule>
  </conditionalFormatting>
  <conditionalFormatting sqref="O95">
    <cfRule type="cellIs" dxfId="1601" priority="7" operator="equal">
      <formula>"Vencida"</formula>
    </cfRule>
    <cfRule type="cellIs" dxfId="1600" priority="8" operator="equal">
      <formula>"No Cumplida"</formula>
    </cfRule>
    <cfRule type="cellIs" dxfId="1599" priority="9" operator="equal">
      <formula>"En Avance"</formula>
    </cfRule>
    <cfRule type="cellIs" dxfId="1598" priority="10" operator="equal">
      <formula>"Cumplida (FT)"</formula>
    </cfRule>
    <cfRule type="cellIs" dxfId="1597" priority="11" operator="equal">
      <formula>"Cumplida (DT)"</formula>
    </cfRule>
    <cfRule type="cellIs" dxfId="1596" priority="12" operator="equal">
      <formula>"Sin Avance"</formula>
    </cfRule>
  </conditionalFormatting>
  <conditionalFormatting sqref="O91">
    <cfRule type="cellIs" dxfId="1595" priority="1" operator="equal">
      <formula>"Vencida"</formula>
    </cfRule>
    <cfRule type="cellIs" dxfId="1594" priority="2" operator="equal">
      <formula>"No Cumplida"</formula>
    </cfRule>
    <cfRule type="cellIs" dxfId="1593" priority="3" operator="equal">
      <formula>"En Avance"</formula>
    </cfRule>
    <cfRule type="cellIs" dxfId="1592" priority="4" operator="equal">
      <formula>"Cumplida (FT)"</formula>
    </cfRule>
    <cfRule type="cellIs" dxfId="1591" priority="5" operator="equal">
      <formula>"Cumplida (DT)"</formula>
    </cfRule>
    <cfRule type="cellIs" dxfId="1590" priority="6" operator="equal">
      <formula>"Sin Avance"</formula>
    </cfRule>
  </conditionalFormatting>
  <printOptions horizontalCentered="1"/>
  <pageMargins left="0.62992125984251968" right="0.70866141732283472" top="0.74803149606299213" bottom="0.74803149606299213" header="0.31496062992125984" footer="0.31496062992125984"/>
  <pageSetup paperSize="9" scale="23" orientation="landscape" r:id="rId1"/>
  <headerFooter>
    <oddHeader>&amp;L&amp;G</oddHeader>
    <oddFooter>&amp;LAprobó: Yanira Villamil S. - Jefe  Oficina de Control Interno
Revisó: Luis Antonio Guerrero B
Elaboró: Maritza Beltran/ Yaneth Burgos/Maria Lucerito Achury/Angela Parra/Emilse Rodríguez/Iván Lerma/William Alvarado/Elizabeth Castillo&amp;C&amp;G</oddFooter>
  </headerFooter>
  <legacyDrawingHF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N35"/>
  <sheetViews>
    <sheetView workbookViewId="0">
      <selection activeCell="H8" sqref="H8"/>
    </sheetView>
  </sheetViews>
  <sheetFormatPr baseColWidth="10" defaultColWidth="11.42578125" defaultRowHeight="15"/>
  <cols>
    <col min="5" max="5" width="17.7109375" customWidth="1"/>
    <col min="11" max="11" width="16.140625" customWidth="1"/>
  </cols>
  <sheetData>
    <row r="2" spans="3:14" ht="15.75" thickBot="1">
      <c r="C2" t="s">
        <v>1189</v>
      </c>
      <c r="E2" t="s">
        <v>1509</v>
      </c>
    </row>
    <row r="3" spans="3:14" ht="15.75" thickBot="1">
      <c r="C3" t="s">
        <v>1091</v>
      </c>
      <c r="E3" t="s">
        <v>1510</v>
      </c>
      <c r="G3" s="74">
        <v>1</v>
      </c>
      <c r="H3" s="75" t="s">
        <v>1511</v>
      </c>
    </row>
    <row r="4" spans="3:14" ht="15.75" thickBot="1">
      <c r="C4" t="s">
        <v>1371</v>
      </c>
      <c r="E4" t="s">
        <v>1512</v>
      </c>
      <c r="G4" s="76">
        <v>2</v>
      </c>
      <c r="H4" s="75" t="s">
        <v>1513</v>
      </c>
      <c r="K4" t="s">
        <v>1514</v>
      </c>
    </row>
    <row r="5" spans="3:14" ht="36" customHeight="1" thickBot="1">
      <c r="G5" s="76">
        <v>3</v>
      </c>
      <c r="H5" s="75" t="s">
        <v>1515</v>
      </c>
      <c r="K5" t="s">
        <v>10</v>
      </c>
    </row>
    <row r="6" spans="3:14" ht="30.75" customHeight="1" thickBot="1">
      <c r="G6" s="76">
        <v>4</v>
      </c>
      <c r="H6" s="75" t="s">
        <v>1516</v>
      </c>
      <c r="K6" t="s">
        <v>1517</v>
      </c>
    </row>
    <row r="7" spans="3:14" ht="15.75" thickBot="1">
      <c r="G7" s="76">
        <v>5</v>
      </c>
      <c r="H7" s="75" t="s">
        <v>1518</v>
      </c>
      <c r="K7" t="s">
        <v>1519</v>
      </c>
    </row>
    <row r="8" spans="3:14" ht="15.75" thickBot="1">
      <c r="G8" s="76">
        <v>6</v>
      </c>
      <c r="H8" s="75" t="s">
        <v>1520</v>
      </c>
      <c r="K8" t="s">
        <v>1521</v>
      </c>
    </row>
    <row r="9" spans="3:14" ht="15.75" thickBot="1">
      <c r="G9" s="76">
        <v>7</v>
      </c>
      <c r="H9" s="75" t="s">
        <v>1522</v>
      </c>
    </row>
    <row r="10" spans="3:14" ht="15.75" thickBot="1">
      <c r="G10" s="76">
        <v>8</v>
      </c>
      <c r="H10" s="77" t="s">
        <v>1523</v>
      </c>
      <c r="N10" t="s">
        <v>1524</v>
      </c>
    </row>
    <row r="11" spans="3:14" ht="15.75" thickBot="1">
      <c r="G11" s="76">
        <v>9</v>
      </c>
      <c r="H11" s="77" t="s">
        <v>1525</v>
      </c>
      <c r="N11" t="s">
        <v>1526</v>
      </c>
    </row>
    <row r="12" spans="3:14" ht="15.75" thickBot="1">
      <c r="G12" s="76">
        <v>10</v>
      </c>
      <c r="H12" s="77" t="s">
        <v>1527</v>
      </c>
    </row>
    <row r="13" spans="3:14" ht="15.75" thickBot="1">
      <c r="G13" s="76">
        <v>11</v>
      </c>
      <c r="H13" s="77" t="s">
        <v>1528</v>
      </c>
    </row>
    <row r="14" spans="3:14" ht="15.75" thickBot="1">
      <c r="G14" s="76">
        <v>12</v>
      </c>
      <c r="H14" s="77" t="s">
        <v>1529</v>
      </c>
    </row>
    <row r="15" spans="3:14" ht="15.75" thickBot="1">
      <c r="G15" s="76">
        <v>13</v>
      </c>
      <c r="H15" s="77" t="s">
        <v>1530</v>
      </c>
    </row>
    <row r="16" spans="3:14" ht="15.75" thickBot="1">
      <c r="G16" s="76">
        <v>14</v>
      </c>
      <c r="H16" s="77" t="s">
        <v>1531</v>
      </c>
    </row>
    <row r="17" spans="7:8" ht="15.75" thickBot="1">
      <c r="G17" s="76">
        <v>15</v>
      </c>
      <c r="H17" s="77" t="s">
        <v>1532</v>
      </c>
    </row>
    <row r="18" spans="7:8" ht="27" thickBot="1">
      <c r="G18" s="76">
        <v>16</v>
      </c>
      <c r="H18" s="77" t="s">
        <v>1533</v>
      </c>
    </row>
    <row r="19" spans="7:8" ht="15.75" thickBot="1">
      <c r="G19" s="76">
        <v>17</v>
      </c>
      <c r="H19" s="77" t="s">
        <v>1534</v>
      </c>
    </row>
    <row r="20" spans="7:8" ht="15.75" thickBot="1">
      <c r="G20" s="76">
        <v>18</v>
      </c>
      <c r="H20" s="77" t="s">
        <v>1535</v>
      </c>
    </row>
    <row r="21" spans="7:8" ht="15.75" thickBot="1">
      <c r="G21" s="76">
        <v>19</v>
      </c>
      <c r="H21" s="77" t="s">
        <v>1536</v>
      </c>
    </row>
    <row r="22" spans="7:8" ht="15.75" thickBot="1">
      <c r="G22" s="76">
        <v>20</v>
      </c>
      <c r="H22" s="77" t="s">
        <v>430</v>
      </c>
    </row>
    <row r="23" spans="7:8" ht="15.75" thickBot="1">
      <c r="G23" s="76">
        <v>21</v>
      </c>
      <c r="H23" s="77" t="s">
        <v>1537</v>
      </c>
    </row>
    <row r="24" spans="7:8" ht="15.75" thickBot="1">
      <c r="G24" s="76">
        <v>22</v>
      </c>
      <c r="H24" s="77" t="s">
        <v>1538</v>
      </c>
    </row>
    <row r="25" spans="7:8" ht="15.75" thickBot="1">
      <c r="G25" s="76">
        <v>23</v>
      </c>
      <c r="H25" s="77" t="s">
        <v>1539</v>
      </c>
    </row>
    <row r="26" spans="7:8" ht="15.75" thickBot="1">
      <c r="G26" s="76">
        <v>24</v>
      </c>
      <c r="H26" s="77" t="s">
        <v>1540</v>
      </c>
    </row>
    <row r="27" spans="7:8" ht="15.75" thickBot="1">
      <c r="G27" s="76">
        <v>25</v>
      </c>
      <c r="H27" s="77" t="s">
        <v>1541</v>
      </c>
    </row>
    <row r="28" spans="7:8" ht="15.75" thickBot="1">
      <c r="G28" s="76">
        <v>26</v>
      </c>
      <c r="H28" s="77" t="s">
        <v>1542</v>
      </c>
    </row>
    <row r="29" spans="7:8" ht="15.75" thickBot="1">
      <c r="G29" s="76">
        <v>27</v>
      </c>
      <c r="H29" s="77" t="s">
        <v>1543</v>
      </c>
    </row>
    <row r="30" spans="7:8" ht="15.75" thickBot="1">
      <c r="G30" s="76">
        <v>28</v>
      </c>
      <c r="H30" s="77" t="s">
        <v>1544</v>
      </c>
    </row>
    <row r="31" spans="7:8" ht="15.75" thickBot="1">
      <c r="G31" s="76">
        <v>29</v>
      </c>
      <c r="H31" s="77" t="s">
        <v>1545</v>
      </c>
    </row>
    <row r="32" spans="7:8" ht="15.75" thickBot="1">
      <c r="G32" s="76">
        <v>30</v>
      </c>
      <c r="H32" s="77" t="s">
        <v>1546</v>
      </c>
    </row>
    <row r="33" spans="7:8" ht="15.75" thickBot="1">
      <c r="G33" s="76">
        <v>31</v>
      </c>
      <c r="H33" s="77" t="s">
        <v>1547</v>
      </c>
    </row>
    <row r="34" spans="7:8" ht="15.75" thickBot="1">
      <c r="G34" s="76">
        <v>32</v>
      </c>
      <c r="H34" s="78" t="s">
        <v>1548</v>
      </c>
    </row>
    <row r="35" spans="7:8" ht="15.75" thickBot="1">
      <c r="G35" s="79">
        <v>33</v>
      </c>
      <c r="H35" s="80" t="s">
        <v>1549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C4:D9"/>
  <sheetViews>
    <sheetView topLeftCell="A9" workbookViewId="0">
      <selection activeCell="D9" sqref="D9"/>
    </sheetView>
  </sheetViews>
  <sheetFormatPr baseColWidth="10" defaultColWidth="11.42578125" defaultRowHeight="15"/>
  <cols>
    <col min="3" max="3" width="23.28515625" customWidth="1"/>
  </cols>
  <sheetData>
    <row r="4" spans="3:4">
      <c r="C4" s="220" t="s">
        <v>6</v>
      </c>
      <c r="D4" t="s">
        <v>7</v>
      </c>
    </row>
    <row r="5" spans="3:4">
      <c r="C5" s="203" t="s">
        <v>8</v>
      </c>
      <c r="D5" t="s">
        <v>9</v>
      </c>
    </row>
    <row r="6" spans="3:4">
      <c r="C6" s="203" t="s">
        <v>10</v>
      </c>
      <c r="D6" t="s">
        <v>11</v>
      </c>
    </row>
    <row r="7" spans="3:4">
      <c r="C7" s="203" t="s">
        <v>12</v>
      </c>
      <c r="D7" t="s">
        <v>13</v>
      </c>
    </row>
    <row r="8" spans="3:4">
      <c r="C8" s="221" t="s">
        <v>14</v>
      </c>
      <c r="D8" t="s">
        <v>15</v>
      </c>
    </row>
    <row r="9" spans="3:4">
      <c r="C9" s="203" t="s">
        <v>16</v>
      </c>
      <c r="D9" t="s">
        <v>17</v>
      </c>
    </row>
  </sheetData>
  <conditionalFormatting sqref="C4">
    <cfRule type="cellIs" dxfId="1589" priority="25" operator="equal">
      <formula>"Vencida"</formula>
    </cfRule>
    <cfRule type="cellIs" dxfId="1588" priority="26" operator="equal">
      <formula>"No Cumplida"</formula>
    </cfRule>
    <cfRule type="cellIs" dxfId="1587" priority="27" operator="equal">
      <formula>"En Avance"</formula>
    </cfRule>
    <cfRule type="cellIs" dxfId="1586" priority="28" operator="equal">
      <formula>"Cumplida (FT)"</formula>
    </cfRule>
    <cfRule type="cellIs" dxfId="1585" priority="29" operator="equal">
      <formula>"Cumplida (DT)"</formula>
    </cfRule>
    <cfRule type="cellIs" dxfId="1584" priority="30" operator="equal">
      <formula>"Sin Avance"</formula>
    </cfRule>
  </conditionalFormatting>
  <conditionalFormatting sqref="C5">
    <cfRule type="cellIs" dxfId="1583" priority="19" operator="equal">
      <formula>"Vencida"</formula>
    </cfRule>
    <cfRule type="cellIs" dxfId="1582" priority="20" operator="equal">
      <formula>"No Cumplida"</formula>
    </cfRule>
    <cfRule type="cellIs" dxfId="1581" priority="21" operator="equal">
      <formula>"En Avance"</formula>
    </cfRule>
    <cfRule type="cellIs" dxfId="1580" priority="22" operator="equal">
      <formula>"Cumplida (FT)"</formula>
    </cfRule>
    <cfRule type="cellIs" dxfId="1579" priority="23" operator="equal">
      <formula>"Cumplida (DT)"</formula>
    </cfRule>
    <cfRule type="cellIs" dxfId="1578" priority="24" operator="equal">
      <formula>"Sin Avance"</formula>
    </cfRule>
  </conditionalFormatting>
  <conditionalFormatting sqref="C7">
    <cfRule type="cellIs" dxfId="1577" priority="13" operator="equal">
      <formula>"Vencida"</formula>
    </cfRule>
    <cfRule type="cellIs" dxfId="1576" priority="14" operator="equal">
      <formula>"No Cumplida"</formula>
    </cfRule>
    <cfRule type="cellIs" dxfId="1575" priority="15" operator="equal">
      <formula>"En Avance"</formula>
    </cfRule>
    <cfRule type="cellIs" dxfId="1574" priority="16" operator="equal">
      <formula>"Cumplida (FT)"</formula>
    </cfRule>
    <cfRule type="cellIs" dxfId="1573" priority="17" operator="equal">
      <formula>"Cumplida (DT)"</formula>
    </cfRule>
    <cfRule type="cellIs" dxfId="1572" priority="18" operator="equal">
      <formula>"Sin Avance"</formula>
    </cfRule>
  </conditionalFormatting>
  <conditionalFormatting sqref="C6">
    <cfRule type="cellIs" dxfId="1571" priority="7" operator="equal">
      <formula>"Vencida"</formula>
    </cfRule>
    <cfRule type="cellIs" dxfId="1570" priority="8" operator="equal">
      <formula>"No Cumplida"</formula>
    </cfRule>
    <cfRule type="cellIs" dxfId="1569" priority="9" operator="equal">
      <formula>"En Avance"</formula>
    </cfRule>
    <cfRule type="cellIs" dxfId="1568" priority="10" operator="equal">
      <formula>"Cumplida (FT)"</formula>
    </cfRule>
    <cfRule type="cellIs" dxfId="1567" priority="11" operator="equal">
      <formula>"Cumplida (DT)"</formula>
    </cfRule>
    <cfRule type="cellIs" dxfId="1566" priority="12" operator="equal">
      <formula>"Sin Avance"</formula>
    </cfRule>
  </conditionalFormatting>
  <conditionalFormatting sqref="C9">
    <cfRule type="cellIs" dxfId="1565" priority="1" operator="equal">
      <formula>"Vencida"</formula>
    </cfRule>
    <cfRule type="cellIs" dxfId="1564" priority="2" operator="equal">
      <formula>"No Cumplida"</formula>
    </cfRule>
    <cfRule type="cellIs" dxfId="1563" priority="3" operator="equal">
      <formula>"En Avance"</formula>
    </cfRule>
    <cfRule type="cellIs" dxfId="1562" priority="4" operator="equal">
      <formula>"Cumplida (FT)"</formula>
    </cfRule>
    <cfRule type="cellIs" dxfId="1561" priority="5" operator="equal">
      <formula>"Cumplida (DT)"</formula>
    </cfRule>
    <cfRule type="cellIs" dxfId="1560" priority="6" operator="equal">
      <formula>"Sin Avance"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'C:\Users\Yaneth.Burgos\Documents\Yanet Burgos Duitama\PLAN ANTICORRUPCIÓN PAAC\PAAC 2020\1er Cuatrimestre\[Sgto_PAAC_30_abril_2020.xlsx]Hoja1'!#REF!</xm:f>
          </x14:formula1>
          <xm:sqref>C4</xm:sqref>
        </x14:dataValidation>
        <x14:dataValidation type="list" allowBlank="1" showInputMessage="1" showErrorMessage="1" xr:uid="{00000000-0002-0000-0100-000001000000}">
          <x14:formula1>
            <xm:f>'C:\Users\Maritza.Beltran\AppData\Local\Microsoft\Windows\INetCache\Content.Outlook\P86LDKLA\[Sgto_PAAC_30_abril_2020 - Componente 5.xlsx]Hoja1'!#REF!</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X20"/>
  <sheetViews>
    <sheetView zoomScale="70" zoomScaleNormal="70" zoomScalePageLayoutView="40" workbookViewId="0">
      <pane xSplit="7" ySplit="3" topLeftCell="H16" activePane="bottomRight" state="frozen"/>
      <selection activeCell="E20" sqref="E20"/>
      <selection pane="topRight" activeCell="E20" sqref="E20"/>
      <selection pane="bottomLeft" activeCell="E20" sqref="E20"/>
      <selection pane="bottomRight" activeCell="E20" sqref="E20"/>
    </sheetView>
  </sheetViews>
  <sheetFormatPr baseColWidth="10" defaultColWidth="11.42578125" defaultRowHeight="15"/>
  <cols>
    <col min="1" max="1" width="19" customWidth="1"/>
    <col min="2" max="2" width="6.7109375" customWidth="1"/>
    <col min="3" max="3" width="18.7109375" customWidth="1"/>
    <col min="4" max="4" width="19" customWidth="1"/>
    <col min="5" max="5" width="16.7109375" customWidth="1"/>
    <col min="6" max="6" width="12.85546875" customWidth="1"/>
    <col min="7" max="7" width="2.85546875" customWidth="1"/>
    <col min="8" max="8" width="13.5703125" customWidth="1"/>
    <col min="9" max="9" width="17.28515625" customWidth="1"/>
    <col min="10" max="10" width="14.28515625" customWidth="1"/>
    <col min="11" max="11" width="18.85546875" customWidth="1"/>
    <col min="12" max="12" width="87.5703125" customWidth="1"/>
    <col min="13" max="13" width="1.7109375" customWidth="1"/>
    <col min="14" max="14" width="13.5703125" customWidth="1"/>
    <col min="15" max="15" width="17.28515625" customWidth="1"/>
    <col min="16" max="16" width="16" customWidth="1"/>
    <col min="17" max="17" width="18.85546875" customWidth="1"/>
    <col min="18" max="18" width="87.5703125" customWidth="1"/>
    <col min="19" max="19" width="3.140625" customWidth="1"/>
    <col min="20" max="23" width="19.140625" customWidth="1"/>
    <col min="24" max="24" width="73.42578125" customWidth="1"/>
  </cols>
  <sheetData>
    <row r="1" spans="1:24" ht="63" customHeight="1" thickBot="1">
      <c r="A1" s="674" t="s">
        <v>18</v>
      </c>
      <c r="B1" s="675"/>
      <c r="C1" s="675"/>
      <c r="D1" s="675"/>
      <c r="E1" s="675"/>
      <c r="F1" s="676"/>
      <c r="G1" s="1"/>
      <c r="H1" s="669" t="s">
        <v>19</v>
      </c>
      <c r="I1" s="670"/>
      <c r="J1" s="670"/>
      <c r="K1" s="670"/>
      <c r="L1" s="671"/>
      <c r="M1" s="2"/>
      <c r="N1" s="669" t="s">
        <v>20</v>
      </c>
      <c r="O1" s="670"/>
      <c r="P1" s="670"/>
      <c r="Q1" s="670"/>
      <c r="R1" s="671"/>
      <c r="T1" s="669" t="s">
        <v>21</v>
      </c>
      <c r="U1" s="670"/>
      <c r="V1" s="670"/>
      <c r="W1" s="670"/>
      <c r="X1" s="671"/>
    </row>
    <row r="2" spans="1:24" ht="78" customHeight="1" thickBot="1">
      <c r="A2" s="3" t="s">
        <v>22</v>
      </c>
      <c r="B2" s="677" t="s">
        <v>23</v>
      </c>
      <c r="C2" s="677"/>
      <c r="D2" s="677"/>
      <c r="E2" s="677"/>
      <c r="F2" s="678"/>
      <c r="G2" s="4"/>
      <c r="H2" s="46" t="s">
        <v>24</v>
      </c>
      <c r="I2" s="47"/>
      <c r="J2" s="199">
        <v>44316</v>
      </c>
      <c r="K2" s="672" t="s">
        <v>25</v>
      </c>
      <c r="L2" s="672" t="s">
        <v>26</v>
      </c>
      <c r="M2" s="2"/>
      <c r="N2" s="46" t="s">
        <v>24</v>
      </c>
      <c r="O2" s="47"/>
      <c r="P2" s="199">
        <v>44439</v>
      </c>
      <c r="Q2" s="672" t="s">
        <v>25</v>
      </c>
      <c r="R2" s="672" t="s">
        <v>26</v>
      </c>
      <c r="T2" s="46" t="s">
        <v>24</v>
      </c>
      <c r="U2" s="47"/>
      <c r="V2" s="199">
        <v>44561</v>
      </c>
      <c r="W2" s="672" t="s">
        <v>25</v>
      </c>
      <c r="X2" s="672" t="s">
        <v>26</v>
      </c>
    </row>
    <row r="3" spans="1:24" ht="51.75" thickBot="1">
      <c r="A3" s="5" t="s">
        <v>27</v>
      </c>
      <c r="B3" s="674" t="s">
        <v>28</v>
      </c>
      <c r="C3" s="676"/>
      <c r="D3" s="6" t="s">
        <v>29</v>
      </c>
      <c r="E3" s="6" t="s">
        <v>30</v>
      </c>
      <c r="F3" s="7" t="s">
        <v>31</v>
      </c>
      <c r="G3" s="8"/>
      <c r="H3" s="49" t="s">
        <v>32</v>
      </c>
      <c r="I3" s="605" t="s">
        <v>33</v>
      </c>
      <c r="J3" s="605" t="s">
        <v>34</v>
      </c>
      <c r="K3" s="673"/>
      <c r="L3" s="673"/>
      <c r="M3" s="2"/>
      <c r="N3" s="49" t="s">
        <v>32</v>
      </c>
      <c r="O3" s="605" t="s">
        <v>33</v>
      </c>
      <c r="P3" s="605" t="s">
        <v>34</v>
      </c>
      <c r="Q3" s="673"/>
      <c r="R3" s="673"/>
      <c r="T3" s="49" t="s">
        <v>32</v>
      </c>
      <c r="U3" s="605" t="s">
        <v>33</v>
      </c>
      <c r="V3" s="605" t="s">
        <v>34</v>
      </c>
      <c r="W3" s="673"/>
      <c r="X3" s="673"/>
    </row>
    <row r="4" spans="1:24" ht="48.75" customHeight="1" thickBot="1">
      <c r="A4" s="679" t="s">
        <v>35</v>
      </c>
      <c r="B4" s="9"/>
      <c r="C4" s="687" t="s">
        <v>36</v>
      </c>
      <c r="D4" s="687"/>
      <c r="E4" s="687"/>
      <c r="F4" s="688"/>
      <c r="G4" s="4"/>
      <c r="H4" s="10">
        <v>1</v>
      </c>
      <c r="I4" s="11">
        <f>+COUNTIF(I5,"Cumplida "&amp;"*")</f>
        <v>0</v>
      </c>
      <c r="J4" s="14">
        <f>IFERROR(+I4/H4,"No se programaron actividades relacionadas con este objetivo")</f>
        <v>0</v>
      </c>
      <c r="K4" s="12"/>
      <c r="L4" s="13"/>
      <c r="M4" s="4"/>
      <c r="N4" s="10">
        <v>1</v>
      </c>
      <c r="O4" s="11">
        <f>+COUNTIF(O5,"Cumplida "&amp;"*")</f>
        <v>0</v>
      </c>
      <c r="P4" s="14">
        <f>IFERROR(+O4/N4,"No se programaron actividades relacionadas con este objetivo")</f>
        <v>0</v>
      </c>
      <c r="Q4" s="12"/>
      <c r="R4" s="13"/>
      <c r="T4" s="10">
        <v>1</v>
      </c>
      <c r="U4" s="11">
        <f>+COUNTIF(U5,"Cumplida "&amp;"*")</f>
        <v>0</v>
      </c>
      <c r="V4" s="14">
        <f>IFERROR(+U4/T4,"No se programaron actividades relacionadas con este objetivo")</f>
        <v>0</v>
      </c>
      <c r="W4" s="12"/>
      <c r="X4" s="13"/>
    </row>
    <row r="5" spans="1:24" ht="225" customHeight="1" thickBot="1">
      <c r="A5" s="683"/>
      <c r="B5" s="15" t="s">
        <v>37</v>
      </c>
      <c r="C5" s="16" t="s">
        <v>38</v>
      </c>
      <c r="D5" s="16" t="s">
        <v>39</v>
      </c>
      <c r="E5" s="17" t="s">
        <v>40</v>
      </c>
      <c r="F5" s="18" t="s">
        <v>41</v>
      </c>
      <c r="G5" s="2"/>
      <c r="H5" s="19"/>
      <c r="I5" s="203" t="s">
        <v>6</v>
      </c>
      <c r="J5" s="204"/>
      <c r="K5" s="205" t="s">
        <v>42</v>
      </c>
      <c r="L5" s="207" t="s">
        <v>43</v>
      </c>
      <c r="M5" s="2"/>
      <c r="N5" s="19"/>
      <c r="O5" s="203" t="s">
        <v>12</v>
      </c>
      <c r="P5" s="204"/>
      <c r="Q5" s="205" t="s">
        <v>44</v>
      </c>
      <c r="R5" s="210" t="s">
        <v>45</v>
      </c>
      <c r="T5" s="19"/>
      <c r="U5" s="203"/>
      <c r="V5" s="204"/>
      <c r="W5" s="205"/>
      <c r="X5" s="207"/>
    </row>
    <row r="6" spans="1:24" ht="15.75" thickBot="1">
      <c r="A6" s="679" t="s">
        <v>46</v>
      </c>
      <c r="B6" s="9"/>
      <c r="C6" s="687" t="s">
        <v>47</v>
      </c>
      <c r="D6" s="687"/>
      <c r="E6" s="687"/>
      <c r="F6" s="688"/>
      <c r="G6" s="4"/>
      <c r="H6" s="10">
        <v>3</v>
      </c>
      <c r="I6" s="11">
        <f>+COUNTIF(I7:I9,"Cumplida "&amp;"*")</f>
        <v>2</v>
      </c>
      <c r="J6" s="14">
        <f>IFERROR(+I6/H6,"No se programaron actividades relacionadas con este objetivo")</f>
        <v>0.66666666666666663</v>
      </c>
      <c r="K6" s="12"/>
      <c r="L6" s="13"/>
      <c r="M6" s="4"/>
      <c r="N6" s="10">
        <v>3</v>
      </c>
      <c r="O6" s="11">
        <f>+COUNTIF(O7:O9,"Cumplida "&amp;"*")</f>
        <v>2</v>
      </c>
      <c r="P6" s="14">
        <f>IFERROR(+O6/N6,"No se programaron actividades relacionadas con este objetivo")</f>
        <v>0.66666666666666663</v>
      </c>
      <c r="Q6" s="12"/>
      <c r="R6" s="13"/>
      <c r="T6" s="10">
        <v>3</v>
      </c>
      <c r="U6" s="11">
        <f>+COUNTIF(U7:U9,"Cumplida "&amp;"*")</f>
        <v>0</v>
      </c>
      <c r="V6" s="14">
        <f>IFERROR(+U6/T6,"No se programaron actividades relacionadas con este objetivo")</f>
        <v>0</v>
      </c>
      <c r="W6" s="12"/>
      <c r="X6" s="13"/>
    </row>
    <row r="7" spans="1:24" ht="119.25" customHeight="1">
      <c r="A7" s="680"/>
      <c r="B7" s="208" t="s">
        <v>48</v>
      </c>
      <c r="C7" s="200" t="s">
        <v>49</v>
      </c>
      <c r="D7" s="22" t="s">
        <v>50</v>
      </c>
      <c r="E7" s="22" t="s">
        <v>51</v>
      </c>
      <c r="F7" s="23">
        <v>44227</v>
      </c>
      <c r="G7" s="2"/>
      <c r="H7" s="24"/>
      <c r="I7" s="203" t="s">
        <v>8</v>
      </c>
      <c r="J7" s="209"/>
      <c r="K7" s="205" t="s">
        <v>42</v>
      </c>
      <c r="L7" s="210" t="s">
        <v>52</v>
      </c>
      <c r="M7" s="2"/>
      <c r="N7" s="24"/>
      <c r="O7" s="203" t="s">
        <v>8</v>
      </c>
      <c r="P7" s="209"/>
      <c r="Q7" s="205" t="s">
        <v>42</v>
      </c>
      <c r="R7" s="210" t="s">
        <v>53</v>
      </c>
      <c r="T7" s="24"/>
      <c r="U7" s="203"/>
      <c r="V7" s="209"/>
      <c r="W7" s="205"/>
      <c r="X7" s="210"/>
    </row>
    <row r="8" spans="1:24" ht="377.25" customHeight="1">
      <c r="A8" s="680"/>
      <c r="B8" s="208">
        <v>2.2000000000000002</v>
      </c>
      <c r="C8" s="200" t="s">
        <v>54</v>
      </c>
      <c r="D8" s="25" t="s">
        <v>55</v>
      </c>
      <c r="E8" s="26" t="s">
        <v>56</v>
      </c>
      <c r="F8" s="23">
        <v>44227</v>
      </c>
      <c r="G8" s="2"/>
      <c r="H8" s="24"/>
      <c r="I8" s="203" t="s">
        <v>8</v>
      </c>
      <c r="J8" s="209"/>
      <c r="K8" s="205" t="s">
        <v>42</v>
      </c>
      <c r="L8" s="207" t="s">
        <v>57</v>
      </c>
      <c r="M8" s="2"/>
      <c r="N8" s="24"/>
      <c r="O8" s="203" t="s">
        <v>8</v>
      </c>
      <c r="P8" s="209"/>
      <c r="Q8" s="205" t="s">
        <v>42</v>
      </c>
      <c r="R8" s="210" t="s">
        <v>53</v>
      </c>
      <c r="T8" s="24"/>
      <c r="U8" s="203"/>
      <c r="V8" s="209"/>
      <c r="W8" s="205"/>
      <c r="X8" s="207"/>
    </row>
    <row r="9" spans="1:24" ht="115.5" customHeight="1" thickBot="1">
      <c r="A9" s="680"/>
      <c r="B9" s="208">
        <v>2.2999999999999998</v>
      </c>
      <c r="C9" s="21" t="s">
        <v>58</v>
      </c>
      <c r="D9" s="22" t="s">
        <v>59</v>
      </c>
      <c r="E9" s="22" t="s">
        <v>40</v>
      </c>
      <c r="F9" s="23">
        <v>44545</v>
      </c>
      <c r="G9" s="2"/>
      <c r="H9" s="24"/>
      <c r="I9" s="203" t="s">
        <v>6</v>
      </c>
      <c r="J9" s="209"/>
      <c r="K9" s="205" t="s">
        <v>42</v>
      </c>
      <c r="L9" s="207" t="s">
        <v>60</v>
      </c>
      <c r="M9" s="2"/>
      <c r="N9" s="24"/>
      <c r="O9" s="203" t="s">
        <v>6</v>
      </c>
      <c r="P9" s="209"/>
      <c r="Q9" s="205" t="s">
        <v>44</v>
      </c>
      <c r="R9" s="207" t="s">
        <v>53</v>
      </c>
      <c r="T9" s="24"/>
      <c r="U9" s="203"/>
      <c r="V9" s="209"/>
      <c r="W9" s="205"/>
      <c r="X9" s="207"/>
    </row>
    <row r="10" spans="1:24" ht="15.75" thickBot="1">
      <c r="A10" s="684" t="s">
        <v>61</v>
      </c>
      <c r="B10" s="9"/>
      <c r="C10" s="687" t="s">
        <v>62</v>
      </c>
      <c r="D10" s="687"/>
      <c r="E10" s="687"/>
      <c r="F10" s="688"/>
      <c r="G10" s="4"/>
      <c r="H10" s="10">
        <v>3</v>
      </c>
      <c r="I10" s="11">
        <f>+COUNTIF(I11:I12,"Cumplida "&amp;"*")</f>
        <v>1</v>
      </c>
      <c r="J10" s="14">
        <f>IFERROR(+I10/H10,"No se programaron actividades relacionadas con este objetivo")</f>
        <v>0.33333333333333331</v>
      </c>
      <c r="K10" s="12"/>
      <c r="L10" s="13"/>
      <c r="M10" s="4"/>
      <c r="N10" s="10">
        <v>3</v>
      </c>
      <c r="O10" s="11">
        <f>+COUNTIF(O11:O12,"Cumplida "&amp;"*")</f>
        <v>1</v>
      </c>
      <c r="P10" s="14">
        <f>IFERROR(+O10/N10,"No se programaron actividades relacionadas con este objetivo")</f>
        <v>0.33333333333333331</v>
      </c>
      <c r="Q10" s="12"/>
      <c r="R10" s="13"/>
      <c r="T10" s="10">
        <v>3</v>
      </c>
      <c r="U10" s="11">
        <f>+COUNTIF(U11:U12,"Cumplida "&amp;"*")</f>
        <v>0</v>
      </c>
      <c r="V10" s="14">
        <f>IFERROR(+U10/T10,"No se programaron actividades relacionadas con este objetivo")</f>
        <v>0</v>
      </c>
      <c r="W10" s="12"/>
      <c r="X10" s="13"/>
    </row>
    <row r="11" spans="1:24" ht="168.75" customHeight="1">
      <c r="A11" s="685"/>
      <c r="B11" s="228" t="s">
        <v>63</v>
      </c>
      <c r="C11" s="27" t="s">
        <v>64</v>
      </c>
      <c r="D11" s="28" t="s">
        <v>65</v>
      </c>
      <c r="E11" s="26" t="s">
        <v>51</v>
      </c>
      <c r="F11" s="23">
        <v>44227</v>
      </c>
      <c r="G11" s="2"/>
      <c r="H11" s="24"/>
      <c r="I11" s="203" t="s">
        <v>8</v>
      </c>
      <c r="J11" s="208"/>
      <c r="K11" s="205" t="s">
        <v>42</v>
      </c>
      <c r="L11" s="210" t="s">
        <v>66</v>
      </c>
      <c r="M11" s="2"/>
      <c r="N11" s="24"/>
      <c r="O11" s="203" t="s">
        <v>8</v>
      </c>
      <c r="P11" s="208"/>
      <c r="Q11" s="205" t="s">
        <v>42</v>
      </c>
      <c r="R11" s="210" t="s">
        <v>53</v>
      </c>
      <c r="T11" s="24"/>
      <c r="U11" s="203"/>
      <c r="V11" s="208"/>
      <c r="W11" s="205"/>
      <c r="X11" s="210"/>
    </row>
    <row r="12" spans="1:24" ht="129.75" customHeight="1" thickBot="1">
      <c r="A12" s="686"/>
      <c r="B12" s="228">
        <v>3.2</v>
      </c>
      <c r="C12" s="21" t="s">
        <v>67</v>
      </c>
      <c r="D12" s="22" t="s">
        <v>68</v>
      </c>
      <c r="E12" s="26" t="s">
        <v>69</v>
      </c>
      <c r="F12" s="23">
        <v>44557</v>
      </c>
      <c r="G12" s="2"/>
      <c r="H12" s="24"/>
      <c r="I12" s="203" t="s">
        <v>12</v>
      </c>
      <c r="J12" s="208"/>
      <c r="K12" s="205" t="s">
        <v>42</v>
      </c>
      <c r="L12" s="249" t="s">
        <v>70</v>
      </c>
      <c r="M12" s="2"/>
      <c r="N12" s="24"/>
      <c r="O12" s="203" t="s">
        <v>12</v>
      </c>
      <c r="P12" s="208"/>
      <c r="Q12" s="205" t="s">
        <v>42</v>
      </c>
      <c r="R12" s="210" t="s">
        <v>71</v>
      </c>
      <c r="T12" s="24"/>
      <c r="U12" s="203"/>
      <c r="V12" s="208"/>
      <c r="W12" s="205"/>
      <c r="X12" s="249"/>
    </row>
    <row r="13" spans="1:24" ht="15.75" thickBot="1">
      <c r="A13" s="680" t="s">
        <v>72</v>
      </c>
      <c r="B13" s="9"/>
      <c r="C13" s="687" t="s">
        <v>73</v>
      </c>
      <c r="D13" s="687"/>
      <c r="E13" s="687"/>
      <c r="F13" s="688"/>
      <c r="G13" s="4"/>
      <c r="H13" s="10">
        <v>4</v>
      </c>
      <c r="I13" s="11">
        <f>+COUNTIF(I14:I17,"Cumplida "&amp;"*")</f>
        <v>0</v>
      </c>
      <c r="J13" s="14">
        <f>IFERROR(+I13/H13,"No se programaron actividades relacionadas con este objetivo")</f>
        <v>0</v>
      </c>
      <c r="K13" s="12"/>
      <c r="L13" s="13"/>
      <c r="M13" s="4"/>
      <c r="N13" s="10">
        <v>4</v>
      </c>
      <c r="O13" s="11">
        <f>+COUNTIF(O14:O17,"Cumplida "&amp;"*")</f>
        <v>0</v>
      </c>
      <c r="P13" s="14">
        <f>IFERROR(+O13/N13,"No se programaron actividades relacionadas con este objetivo")</f>
        <v>0</v>
      </c>
      <c r="Q13" s="12"/>
      <c r="R13" s="13"/>
      <c r="T13" s="10">
        <v>4</v>
      </c>
      <c r="U13" s="11">
        <f>+COUNTIF(U14:U17,"Cumplida "&amp;"*")</f>
        <v>0</v>
      </c>
      <c r="V13" s="14">
        <f>IFERROR(+U13/T13,"No se programaron actividades relacionadas con este objetivo")</f>
        <v>0</v>
      </c>
      <c r="W13" s="12"/>
      <c r="X13" s="13"/>
    </row>
    <row r="14" spans="1:24" ht="240" customHeight="1">
      <c r="A14" s="680"/>
      <c r="B14" s="208" t="s">
        <v>74</v>
      </c>
      <c r="C14" s="21" t="s">
        <v>75</v>
      </c>
      <c r="D14" s="22" t="s">
        <v>76</v>
      </c>
      <c r="E14" s="22" t="s">
        <v>77</v>
      </c>
      <c r="F14" s="30">
        <v>44557</v>
      </c>
      <c r="G14" s="2"/>
      <c r="H14" s="24"/>
      <c r="I14" s="203" t="s">
        <v>12</v>
      </c>
      <c r="J14" s="208"/>
      <c r="K14" s="205" t="s">
        <v>42</v>
      </c>
      <c r="L14" s="211" t="s">
        <v>78</v>
      </c>
      <c r="M14" s="2"/>
      <c r="N14" s="24"/>
      <c r="O14" s="203" t="s">
        <v>12</v>
      </c>
      <c r="P14" s="208"/>
      <c r="Q14" s="205" t="s">
        <v>44</v>
      </c>
      <c r="R14" s="211" t="s">
        <v>79</v>
      </c>
      <c r="T14" s="24"/>
      <c r="U14" s="203"/>
      <c r="V14" s="208"/>
      <c r="W14" s="205"/>
      <c r="X14" s="211"/>
    </row>
    <row r="15" spans="1:24" ht="169.5" customHeight="1">
      <c r="A15" s="680"/>
      <c r="B15" s="208" t="s">
        <v>80</v>
      </c>
      <c r="C15" s="27" t="s">
        <v>81</v>
      </c>
      <c r="D15" s="28" t="s">
        <v>82</v>
      </c>
      <c r="E15" s="26" t="s">
        <v>40</v>
      </c>
      <c r="F15" s="31" t="s">
        <v>83</v>
      </c>
      <c r="G15" s="2"/>
      <c r="H15" s="24"/>
      <c r="I15" s="203" t="s">
        <v>6</v>
      </c>
      <c r="J15" s="208"/>
      <c r="K15" s="205" t="s">
        <v>42</v>
      </c>
      <c r="L15" s="213" t="s">
        <v>84</v>
      </c>
      <c r="M15" s="2"/>
      <c r="N15" s="24"/>
      <c r="O15" s="203" t="s">
        <v>12</v>
      </c>
      <c r="P15" s="208"/>
      <c r="Q15" s="205" t="s">
        <v>44</v>
      </c>
      <c r="R15" s="212" t="s">
        <v>85</v>
      </c>
      <c r="T15" s="24"/>
      <c r="U15" s="203"/>
      <c r="V15" s="208"/>
      <c r="W15" s="205"/>
      <c r="X15" s="213"/>
    </row>
    <row r="16" spans="1:24" ht="139.5" customHeight="1">
      <c r="A16" s="680"/>
      <c r="B16" s="208" t="s">
        <v>86</v>
      </c>
      <c r="C16" s="27" t="s">
        <v>87</v>
      </c>
      <c r="D16" s="28" t="s">
        <v>88</v>
      </c>
      <c r="E16" s="26" t="s">
        <v>40</v>
      </c>
      <c r="F16" s="31" t="s">
        <v>83</v>
      </c>
      <c r="G16" s="2"/>
      <c r="H16" s="24"/>
      <c r="I16" s="203" t="s">
        <v>6</v>
      </c>
      <c r="J16" s="208"/>
      <c r="K16" s="205" t="s">
        <v>42</v>
      </c>
      <c r="L16" s="213" t="s">
        <v>89</v>
      </c>
      <c r="M16" s="2"/>
      <c r="N16" s="24"/>
      <c r="O16" s="203" t="s">
        <v>12</v>
      </c>
      <c r="P16" s="208"/>
      <c r="Q16" s="205" t="s">
        <v>44</v>
      </c>
      <c r="R16" s="197" t="s">
        <v>90</v>
      </c>
      <c r="T16" s="24"/>
      <c r="U16" s="203"/>
      <c r="V16" s="208"/>
      <c r="W16" s="205"/>
      <c r="X16" s="213"/>
    </row>
    <row r="17" spans="1:24" ht="114.75" customHeight="1" thickBot="1">
      <c r="A17" s="683"/>
      <c r="B17" s="208" t="s">
        <v>91</v>
      </c>
      <c r="C17" s="32" t="s">
        <v>92</v>
      </c>
      <c r="D17" s="33" t="s">
        <v>93</v>
      </c>
      <c r="E17" s="34" t="s">
        <v>40</v>
      </c>
      <c r="F17" s="35" t="s">
        <v>83</v>
      </c>
      <c r="G17" s="2"/>
      <c r="H17" s="24"/>
      <c r="I17" s="203" t="s">
        <v>6</v>
      </c>
      <c r="J17" s="208"/>
      <c r="K17" s="205" t="s">
        <v>42</v>
      </c>
      <c r="L17" s="213" t="s">
        <v>94</v>
      </c>
      <c r="M17" s="2"/>
      <c r="N17" s="24"/>
      <c r="O17" s="203" t="s">
        <v>12</v>
      </c>
      <c r="P17" s="208"/>
      <c r="Q17" s="205" t="s">
        <v>44</v>
      </c>
      <c r="R17" s="218" t="s">
        <v>95</v>
      </c>
      <c r="T17" s="24"/>
      <c r="U17" s="203"/>
      <c r="V17" s="208"/>
      <c r="W17" s="205"/>
      <c r="X17" s="213"/>
    </row>
    <row r="18" spans="1:24" ht="15.75" thickBot="1">
      <c r="A18" s="679" t="s">
        <v>96</v>
      </c>
      <c r="B18" s="9"/>
      <c r="C18" s="687" t="s">
        <v>97</v>
      </c>
      <c r="D18" s="687"/>
      <c r="E18" s="687"/>
      <c r="F18" s="688"/>
      <c r="G18" s="4"/>
      <c r="H18" s="10">
        <v>2</v>
      </c>
      <c r="I18" s="11">
        <f>+COUNTIF(I19:I20,"Cumplida "&amp;"*")</f>
        <v>0</v>
      </c>
      <c r="J18" s="14">
        <f>IFERROR(+I18/H18,"No se programaron actividades relacionadas con este objetivo")</f>
        <v>0</v>
      </c>
      <c r="K18" s="12"/>
      <c r="L18" s="13"/>
      <c r="M18" s="4"/>
      <c r="N18" s="10">
        <v>2</v>
      </c>
      <c r="O18" s="11">
        <f>+COUNTIF(O19:O20,"Cumplida "&amp;"*")</f>
        <v>0</v>
      </c>
      <c r="P18" s="14">
        <f>IFERROR(+O18/N18,"No se programaron actividades relacionadas con este objetivo")</f>
        <v>0</v>
      </c>
      <c r="Q18" s="12"/>
      <c r="R18" s="13"/>
      <c r="T18" s="10">
        <v>2</v>
      </c>
      <c r="U18" s="11">
        <f>+COUNTIF(U19:U20,"Cumplida "&amp;"*")</f>
        <v>0</v>
      </c>
      <c r="V18" s="14">
        <f>IFERROR(+U18/T18,"No se programaron actividades relacionadas con este objetivo")</f>
        <v>0</v>
      </c>
      <c r="W18" s="12"/>
      <c r="X18" s="13"/>
    </row>
    <row r="19" spans="1:24" ht="206.25" customHeight="1">
      <c r="A19" s="680"/>
      <c r="B19" s="36" t="s">
        <v>98</v>
      </c>
      <c r="C19" s="32" t="s">
        <v>99</v>
      </c>
      <c r="D19" s="681" t="s">
        <v>100</v>
      </c>
      <c r="E19" s="37" t="s">
        <v>101</v>
      </c>
      <c r="F19" s="35" t="s">
        <v>102</v>
      </c>
      <c r="G19" s="2"/>
      <c r="H19" s="24"/>
      <c r="I19" s="203" t="s">
        <v>12</v>
      </c>
      <c r="J19" s="208"/>
      <c r="K19" s="205" t="s">
        <v>42</v>
      </c>
      <c r="L19" s="216" t="s">
        <v>103</v>
      </c>
      <c r="M19" s="2"/>
      <c r="N19" s="24"/>
      <c r="O19" s="203" t="s">
        <v>12</v>
      </c>
      <c r="P19" s="208"/>
      <c r="Q19" s="205" t="s">
        <v>44</v>
      </c>
      <c r="R19" s="216" t="s">
        <v>104</v>
      </c>
      <c r="T19" s="24"/>
      <c r="U19" s="203"/>
      <c r="V19" s="208"/>
      <c r="W19" s="205"/>
      <c r="X19" s="216"/>
    </row>
    <row r="20" spans="1:24" ht="226.5" customHeight="1" thickBot="1">
      <c r="A20" s="680"/>
      <c r="B20" s="38" t="s">
        <v>105</v>
      </c>
      <c r="C20" s="39" t="s">
        <v>106</v>
      </c>
      <c r="D20" s="682"/>
      <c r="E20" s="40" t="s">
        <v>101</v>
      </c>
      <c r="F20" s="35" t="s">
        <v>102</v>
      </c>
      <c r="G20" s="2"/>
      <c r="H20" s="24"/>
      <c r="I20" s="203" t="s">
        <v>12</v>
      </c>
      <c r="J20" s="208"/>
      <c r="K20" s="205" t="s">
        <v>42</v>
      </c>
      <c r="L20" s="217" t="s">
        <v>1550</v>
      </c>
      <c r="M20" s="2"/>
      <c r="N20" s="24"/>
      <c r="O20" s="203" t="s">
        <v>12</v>
      </c>
      <c r="P20" s="208"/>
      <c r="Q20" s="205" t="s">
        <v>44</v>
      </c>
      <c r="R20" s="217" t="s">
        <v>107</v>
      </c>
      <c r="T20" s="24"/>
      <c r="U20" s="203"/>
      <c r="V20" s="208"/>
      <c r="W20" s="205"/>
      <c r="X20" s="217"/>
    </row>
  </sheetData>
  <mergeCells count="23">
    <mergeCell ref="A18:A20"/>
    <mergeCell ref="D19:D20"/>
    <mergeCell ref="B3:C3"/>
    <mergeCell ref="A4:A5"/>
    <mergeCell ref="A6:A9"/>
    <mergeCell ref="A10:A12"/>
    <mergeCell ref="A13:A17"/>
    <mergeCell ref="C4:F4"/>
    <mergeCell ref="C6:F6"/>
    <mergeCell ref="C10:F10"/>
    <mergeCell ref="C13:F13"/>
    <mergeCell ref="C18:F18"/>
    <mergeCell ref="A1:F1"/>
    <mergeCell ref="H1:L1"/>
    <mergeCell ref="B2:F2"/>
    <mergeCell ref="K2:K3"/>
    <mergeCell ref="L2:L3"/>
    <mergeCell ref="N1:R1"/>
    <mergeCell ref="Q2:Q3"/>
    <mergeCell ref="R2:R3"/>
    <mergeCell ref="T1:X1"/>
    <mergeCell ref="W2:W3"/>
    <mergeCell ref="X2:X3"/>
  </mergeCells>
  <conditionalFormatting sqref="I4 I6 I10 I13 I18">
    <cfRule type="cellIs" dxfId="1559" priority="313" operator="equal">
      <formula>"Vencida"</formula>
    </cfRule>
    <cfRule type="cellIs" dxfId="1558" priority="314" operator="equal">
      <formula>"No Cumplida"</formula>
    </cfRule>
    <cfRule type="cellIs" dxfId="1557" priority="315" operator="equal">
      <formula>"En Avance"</formula>
    </cfRule>
    <cfRule type="cellIs" dxfId="1556" priority="316" operator="equal">
      <formula>"Cumplida (FT)"</formula>
    </cfRule>
    <cfRule type="cellIs" dxfId="1555" priority="317" operator="equal">
      <formula>"Cumplida (DT)"</formula>
    </cfRule>
    <cfRule type="cellIs" dxfId="1554" priority="318" operator="equal">
      <formula>"Sin Avance"</formula>
    </cfRule>
  </conditionalFormatting>
  <conditionalFormatting sqref="I5">
    <cfRule type="cellIs" dxfId="1553" priority="307" operator="equal">
      <formula>"Vencida"</formula>
    </cfRule>
    <cfRule type="cellIs" dxfId="1552" priority="308" operator="equal">
      <formula>"No Cumplida"</formula>
    </cfRule>
    <cfRule type="cellIs" dxfId="1551" priority="309" operator="equal">
      <formula>"En Avance"</formula>
    </cfRule>
    <cfRule type="cellIs" dxfId="1550" priority="310" operator="equal">
      <formula>"Cumplida (FT)"</formula>
    </cfRule>
    <cfRule type="cellIs" dxfId="1549" priority="311" operator="equal">
      <formula>"Cumplida (DT)"</formula>
    </cfRule>
    <cfRule type="cellIs" dxfId="1548" priority="312" operator="equal">
      <formula>"Sin Avance"</formula>
    </cfRule>
  </conditionalFormatting>
  <conditionalFormatting sqref="I7">
    <cfRule type="cellIs" dxfId="1547" priority="301" operator="equal">
      <formula>"Vencida"</formula>
    </cfRule>
    <cfRule type="cellIs" dxfId="1546" priority="302" operator="equal">
      <formula>"No Cumplida"</formula>
    </cfRule>
    <cfRule type="cellIs" dxfId="1545" priority="303" operator="equal">
      <formula>"En Avance"</formula>
    </cfRule>
    <cfRule type="cellIs" dxfId="1544" priority="304" operator="equal">
      <formula>"Cumplida (FT)"</formula>
    </cfRule>
    <cfRule type="cellIs" dxfId="1543" priority="305" operator="equal">
      <formula>"Cumplida (DT)"</formula>
    </cfRule>
    <cfRule type="cellIs" dxfId="1542" priority="306" operator="equal">
      <formula>"Sin Avance"</formula>
    </cfRule>
  </conditionalFormatting>
  <conditionalFormatting sqref="I8:I9">
    <cfRule type="cellIs" dxfId="1541" priority="295" operator="equal">
      <formula>"Vencida"</formula>
    </cfRule>
    <cfRule type="cellIs" dxfId="1540" priority="296" operator="equal">
      <formula>"No Cumplida"</formula>
    </cfRule>
    <cfRule type="cellIs" dxfId="1539" priority="297" operator="equal">
      <formula>"En Avance"</formula>
    </cfRule>
    <cfRule type="cellIs" dxfId="1538" priority="298" operator="equal">
      <formula>"Cumplida (FT)"</formula>
    </cfRule>
    <cfRule type="cellIs" dxfId="1537" priority="299" operator="equal">
      <formula>"Cumplida (DT)"</formula>
    </cfRule>
    <cfRule type="cellIs" dxfId="1536" priority="300" operator="equal">
      <formula>"Sin Avance"</formula>
    </cfRule>
  </conditionalFormatting>
  <conditionalFormatting sqref="I11">
    <cfRule type="cellIs" dxfId="1535" priority="289" operator="equal">
      <formula>"Vencida"</formula>
    </cfRule>
    <cfRule type="cellIs" dxfId="1534" priority="290" operator="equal">
      <formula>"No Cumplida"</formula>
    </cfRule>
    <cfRule type="cellIs" dxfId="1533" priority="291" operator="equal">
      <formula>"En Avance"</formula>
    </cfRule>
    <cfRule type="cellIs" dxfId="1532" priority="292" operator="equal">
      <formula>"Cumplida (FT)"</formula>
    </cfRule>
    <cfRule type="cellIs" dxfId="1531" priority="293" operator="equal">
      <formula>"Cumplida (DT)"</formula>
    </cfRule>
    <cfRule type="cellIs" dxfId="1530" priority="294" operator="equal">
      <formula>"Sin Avance"</formula>
    </cfRule>
  </conditionalFormatting>
  <conditionalFormatting sqref="I12">
    <cfRule type="cellIs" dxfId="1529" priority="283" operator="equal">
      <formula>"Vencida"</formula>
    </cfRule>
    <cfRule type="cellIs" dxfId="1528" priority="284" operator="equal">
      <formula>"No Cumplida"</formula>
    </cfRule>
    <cfRule type="cellIs" dxfId="1527" priority="285" operator="equal">
      <formula>"En Avance"</formula>
    </cfRule>
    <cfRule type="cellIs" dxfId="1526" priority="286" operator="equal">
      <formula>"Cumplida (FT)"</formula>
    </cfRule>
    <cfRule type="cellIs" dxfId="1525" priority="287" operator="equal">
      <formula>"Cumplida (DT)"</formula>
    </cfRule>
    <cfRule type="cellIs" dxfId="1524" priority="288" operator="equal">
      <formula>"Sin Avance"</formula>
    </cfRule>
  </conditionalFormatting>
  <conditionalFormatting sqref="I14">
    <cfRule type="cellIs" dxfId="1523" priority="277" operator="equal">
      <formula>"Vencida"</formula>
    </cfRule>
    <cfRule type="cellIs" dxfId="1522" priority="278" operator="equal">
      <formula>"No Cumplida"</formula>
    </cfRule>
    <cfRule type="cellIs" dxfId="1521" priority="279" operator="equal">
      <formula>"En Avance"</formula>
    </cfRule>
    <cfRule type="cellIs" dxfId="1520" priority="280" operator="equal">
      <formula>"Cumplida (FT)"</formula>
    </cfRule>
    <cfRule type="cellIs" dxfId="1519" priority="281" operator="equal">
      <formula>"Cumplida (DT)"</formula>
    </cfRule>
    <cfRule type="cellIs" dxfId="1518" priority="282" operator="equal">
      <formula>"Sin Avance"</formula>
    </cfRule>
  </conditionalFormatting>
  <conditionalFormatting sqref="I19">
    <cfRule type="cellIs" dxfId="1517" priority="271" operator="equal">
      <formula>"Vencida"</formula>
    </cfRule>
    <cfRule type="cellIs" dxfId="1516" priority="272" operator="equal">
      <formula>"No Cumplida"</formula>
    </cfRule>
    <cfRule type="cellIs" dxfId="1515" priority="273" operator="equal">
      <formula>"En Avance"</formula>
    </cfRule>
    <cfRule type="cellIs" dxfId="1514" priority="274" operator="equal">
      <formula>"Cumplida (FT)"</formula>
    </cfRule>
    <cfRule type="cellIs" dxfId="1513" priority="275" operator="equal">
      <formula>"Cumplida (DT)"</formula>
    </cfRule>
    <cfRule type="cellIs" dxfId="1512" priority="276" operator="equal">
      <formula>"Sin Avance"</formula>
    </cfRule>
  </conditionalFormatting>
  <conditionalFormatting sqref="I16">
    <cfRule type="cellIs" dxfId="1511" priority="265" operator="equal">
      <formula>"Vencida"</formula>
    </cfRule>
    <cfRule type="cellIs" dxfId="1510" priority="266" operator="equal">
      <formula>"No Cumplida"</formula>
    </cfRule>
    <cfRule type="cellIs" dxfId="1509" priority="267" operator="equal">
      <formula>"En Avance"</formula>
    </cfRule>
    <cfRule type="cellIs" dxfId="1508" priority="268" operator="equal">
      <formula>"Cumplida (FT)"</formula>
    </cfRule>
    <cfRule type="cellIs" dxfId="1507" priority="269" operator="equal">
      <formula>"Cumplida (DT)"</formula>
    </cfRule>
    <cfRule type="cellIs" dxfId="1506" priority="270" operator="equal">
      <formula>"Sin Avance"</formula>
    </cfRule>
  </conditionalFormatting>
  <conditionalFormatting sqref="I17">
    <cfRule type="cellIs" dxfId="1505" priority="259" operator="equal">
      <formula>"Vencida"</formula>
    </cfRule>
    <cfRule type="cellIs" dxfId="1504" priority="260" operator="equal">
      <formula>"No Cumplida"</formula>
    </cfRule>
    <cfRule type="cellIs" dxfId="1503" priority="261" operator="equal">
      <formula>"En Avance"</formula>
    </cfRule>
    <cfRule type="cellIs" dxfId="1502" priority="262" operator="equal">
      <formula>"Cumplida (FT)"</formula>
    </cfRule>
    <cfRule type="cellIs" dxfId="1501" priority="263" operator="equal">
      <formula>"Cumplida (DT)"</formula>
    </cfRule>
    <cfRule type="cellIs" dxfId="1500" priority="264" operator="equal">
      <formula>"Sin Avance"</formula>
    </cfRule>
  </conditionalFormatting>
  <conditionalFormatting sqref="I15">
    <cfRule type="cellIs" dxfId="1499" priority="253" operator="equal">
      <formula>"Vencida"</formula>
    </cfRule>
    <cfRule type="cellIs" dxfId="1498" priority="254" operator="equal">
      <formula>"No Cumplida"</formula>
    </cfRule>
    <cfRule type="cellIs" dxfId="1497" priority="255" operator="equal">
      <formula>"En Avance"</formula>
    </cfRule>
    <cfRule type="cellIs" dxfId="1496" priority="256" operator="equal">
      <formula>"Cumplida (FT)"</formula>
    </cfRule>
    <cfRule type="cellIs" dxfId="1495" priority="257" operator="equal">
      <formula>"Cumplida (DT)"</formula>
    </cfRule>
    <cfRule type="cellIs" dxfId="1494" priority="258" operator="equal">
      <formula>"Sin Avance"</formula>
    </cfRule>
  </conditionalFormatting>
  <conditionalFormatting sqref="I20">
    <cfRule type="cellIs" dxfId="1493" priority="247" operator="equal">
      <formula>"Vencida"</formula>
    </cfRule>
    <cfRule type="cellIs" dxfId="1492" priority="248" operator="equal">
      <formula>"No Cumplida"</formula>
    </cfRule>
    <cfRule type="cellIs" dxfId="1491" priority="249" operator="equal">
      <formula>"En Avance"</formula>
    </cfRule>
    <cfRule type="cellIs" dxfId="1490" priority="250" operator="equal">
      <formula>"Cumplida (FT)"</formula>
    </cfRule>
    <cfRule type="cellIs" dxfId="1489" priority="251" operator="equal">
      <formula>"Cumplida (DT)"</formula>
    </cfRule>
    <cfRule type="cellIs" dxfId="1488" priority="252" operator="equal">
      <formula>"Sin Avance"</formula>
    </cfRule>
  </conditionalFormatting>
  <conditionalFormatting sqref="O4 O6 O10 O13 O18">
    <cfRule type="cellIs" dxfId="1487" priority="241" operator="equal">
      <formula>"Vencida"</formula>
    </cfRule>
    <cfRule type="cellIs" dxfId="1486" priority="242" operator="equal">
      <formula>"No Cumplida"</formula>
    </cfRule>
    <cfRule type="cellIs" dxfId="1485" priority="243" operator="equal">
      <formula>"En Avance"</formula>
    </cfRule>
    <cfRule type="cellIs" dxfId="1484" priority="244" operator="equal">
      <formula>"Cumplida (FT)"</formula>
    </cfRule>
    <cfRule type="cellIs" dxfId="1483" priority="245" operator="equal">
      <formula>"Cumplida (DT)"</formula>
    </cfRule>
    <cfRule type="cellIs" dxfId="1482" priority="246" operator="equal">
      <formula>"Sin Avance"</formula>
    </cfRule>
  </conditionalFormatting>
  <conditionalFormatting sqref="U7">
    <cfRule type="cellIs" dxfId="1481" priority="157" operator="equal">
      <formula>"Vencida"</formula>
    </cfRule>
    <cfRule type="cellIs" dxfId="1480" priority="158" operator="equal">
      <formula>"No Cumplida"</formula>
    </cfRule>
    <cfRule type="cellIs" dxfId="1479" priority="159" operator="equal">
      <formula>"En Avance"</formula>
    </cfRule>
    <cfRule type="cellIs" dxfId="1478" priority="160" operator="equal">
      <formula>"Cumplida (FT)"</formula>
    </cfRule>
    <cfRule type="cellIs" dxfId="1477" priority="161" operator="equal">
      <formula>"Cumplida (DT)"</formula>
    </cfRule>
    <cfRule type="cellIs" dxfId="1476" priority="162" operator="equal">
      <formula>"Sin Avance"</formula>
    </cfRule>
  </conditionalFormatting>
  <conditionalFormatting sqref="U4 U6 U10 U13 U18">
    <cfRule type="cellIs" dxfId="1475" priority="169" operator="equal">
      <formula>"Vencida"</formula>
    </cfRule>
    <cfRule type="cellIs" dxfId="1474" priority="170" operator="equal">
      <formula>"No Cumplida"</formula>
    </cfRule>
    <cfRule type="cellIs" dxfId="1473" priority="171" operator="equal">
      <formula>"En Avance"</formula>
    </cfRule>
    <cfRule type="cellIs" dxfId="1472" priority="172" operator="equal">
      <formula>"Cumplida (FT)"</formula>
    </cfRule>
    <cfRule type="cellIs" dxfId="1471" priority="173" operator="equal">
      <formula>"Cumplida (DT)"</formula>
    </cfRule>
    <cfRule type="cellIs" dxfId="1470" priority="174" operator="equal">
      <formula>"Sin Avance"</formula>
    </cfRule>
  </conditionalFormatting>
  <conditionalFormatting sqref="U5">
    <cfRule type="cellIs" dxfId="1469" priority="163" operator="equal">
      <formula>"Vencida"</formula>
    </cfRule>
    <cfRule type="cellIs" dxfId="1468" priority="164" operator="equal">
      <formula>"No Cumplida"</formula>
    </cfRule>
    <cfRule type="cellIs" dxfId="1467" priority="165" operator="equal">
      <formula>"En Avance"</formula>
    </cfRule>
    <cfRule type="cellIs" dxfId="1466" priority="166" operator="equal">
      <formula>"Cumplida (FT)"</formula>
    </cfRule>
    <cfRule type="cellIs" dxfId="1465" priority="167" operator="equal">
      <formula>"Cumplida (DT)"</formula>
    </cfRule>
    <cfRule type="cellIs" dxfId="1464" priority="168" operator="equal">
      <formula>"Sin Avance"</formula>
    </cfRule>
  </conditionalFormatting>
  <conditionalFormatting sqref="U8:U9">
    <cfRule type="cellIs" dxfId="1463" priority="151" operator="equal">
      <formula>"Vencida"</formula>
    </cfRule>
    <cfRule type="cellIs" dxfId="1462" priority="152" operator="equal">
      <formula>"No Cumplida"</formula>
    </cfRule>
    <cfRule type="cellIs" dxfId="1461" priority="153" operator="equal">
      <formula>"En Avance"</formula>
    </cfRule>
    <cfRule type="cellIs" dxfId="1460" priority="154" operator="equal">
      <formula>"Cumplida (FT)"</formula>
    </cfRule>
    <cfRule type="cellIs" dxfId="1459" priority="155" operator="equal">
      <formula>"Cumplida (DT)"</formula>
    </cfRule>
    <cfRule type="cellIs" dxfId="1458" priority="156" operator="equal">
      <formula>"Sin Avance"</formula>
    </cfRule>
  </conditionalFormatting>
  <conditionalFormatting sqref="U11">
    <cfRule type="cellIs" dxfId="1457" priority="145" operator="equal">
      <formula>"Vencida"</formula>
    </cfRule>
    <cfRule type="cellIs" dxfId="1456" priority="146" operator="equal">
      <formula>"No Cumplida"</formula>
    </cfRule>
    <cfRule type="cellIs" dxfId="1455" priority="147" operator="equal">
      <formula>"En Avance"</formula>
    </cfRule>
    <cfRule type="cellIs" dxfId="1454" priority="148" operator="equal">
      <formula>"Cumplida (FT)"</formula>
    </cfRule>
    <cfRule type="cellIs" dxfId="1453" priority="149" operator="equal">
      <formula>"Cumplida (DT)"</formula>
    </cfRule>
    <cfRule type="cellIs" dxfId="1452" priority="150" operator="equal">
      <formula>"Sin Avance"</formula>
    </cfRule>
  </conditionalFormatting>
  <conditionalFormatting sqref="U12">
    <cfRule type="cellIs" dxfId="1451" priority="139" operator="equal">
      <formula>"Vencida"</formula>
    </cfRule>
    <cfRule type="cellIs" dxfId="1450" priority="140" operator="equal">
      <formula>"No Cumplida"</formula>
    </cfRule>
    <cfRule type="cellIs" dxfId="1449" priority="141" operator="equal">
      <formula>"En Avance"</formula>
    </cfRule>
    <cfRule type="cellIs" dxfId="1448" priority="142" operator="equal">
      <formula>"Cumplida (FT)"</formula>
    </cfRule>
    <cfRule type="cellIs" dxfId="1447" priority="143" operator="equal">
      <formula>"Cumplida (DT)"</formula>
    </cfRule>
    <cfRule type="cellIs" dxfId="1446" priority="144" operator="equal">
      <formula>"Sin Avance"</formula>
    </cfRule>
  </conditionalFormatting>
  <conditionalFormatting sqref="U14">
    <cfRule type="cellIs" dxfId="1445" priority="133" operator="equal">
      <formula>"Vencida"</formula>
    </cfRule>
    <cfRule type="cellIs" dxfId="1444" priority="134" operator="equal">
      <formula>"No Cumplida"</formula>
    </cfRule>
    <cfRule type="cellIs" dxfId="1443" priority="135" operator="equal">
      <formula>"En Avance"</formula>
    </cfRule>
    <cfRule type="cellIs" dxfId="1442" priority="136" operator="equal">
      <formula>"Cumplida (FT)"</formula>
    </cfRule>
    <cfRule type="cellIs" dxfId="1441" priority="137" operator="equal">
      <formula>"Cumplida (DT)"</formula>
    </cfRule>
    <cfRule type="cellIs" dxfId="1440" priority="138" operator="equal">
      <formula>"Sin Avance"</formula>
    </cfRule>
  </conditionalFormatting>
  <conditionalFormatting sqref="U19">
    <cfRule type="cellIs" dxfId="1439" priority="127" operator="equal">
      <formula>"Vencida"</formula>
    </cfRule>
    <cfRule type="cellIs" dxfId="1438" priority="128" operator="equal">
      <formula>"No Cumplida"</formula>
    </cfRule>
    <cfRule type="cellIs" dxfId="1437" priority="129" operator="equal">
      <formula>"En Avance"</formula>
    </cfRule>
    <cfRule type="cellIs" dxfId="1436" priority="130" operator="equal">
      <formula>"Cumplida (FT)"</formula>
    </cfRule>
    <cfRule type="cellIs" dxfId="1435" priority="131" operator="equal">
      <formula>"Cumplida (DT)"</formula>
    </cfRule>
    <cfRule type="cellIs" dxfId="1434" priority="132" operator="equal">
      <formula>"Sin Avance"</formula>
    </cfRule>
  </conditionalFormatting>
  <conditionalFormatting sqref="U16">
    <cfRule type="cellIs" dxfId="1433" priority="121" operator="equal">
      <formula>"Vencida"</formula>
    </cfRule>
    <cfRule type="cellIs" dxfId="1432" priority="122" operator="equal">
      <formula>"No Cumplida"</formula>
    </cfRule>
    <cfRule type="cellIs" dxfId="1431" priority="123" operator="equal">
      <formula>"En Avance"</formula>
    </cfRule>
    <cfRule type="cellIs" dxfId="1430" priority="124" operator="equal">
      <formula>"Cumplida (FT)"</formula>
    </cfRule>
    <cfRule type="cellIs" dxfId="1429" priority="125" operator="equal">
      <formula>"Cumplida (DT)"</formula>
    </cfRule>
    <cfRule type="cellIs" dxfId="1428" priority="126" operator="equal">
      <formula>"Sin Avance"</formula>
    </cfRule>
  </conditionalFormatting>
  <conditionalFormatting sqref="U17">
    <cfRule type="cellIs" dxfId="1427" priority="115" operator="equal">
      <formula>"Vencida"</formula>
    </cfRule>
    <cfRule type="cellIs" dxfId="1426" priority="116" operator="equal">
      <formula>"No Cumplida"</formula>
    </cfRule>
    <cfRule type="cellIs" dxfId="1425" priority="117" operator="equal">
      <formula>"En Avance"</formula>
    </cfRule>
    <cfRule type="cellIs" dxfId="1424" priority="118" operator="equal">
      <formula>"Cumplida (FT)"</formula>
    </cfRule>
    <cfRule type="cellIs" dxfId="1423" priority="119" operator="equal">
      <formula>"Cumplida (DT)"</formula>
    </cfRule>
    <cfRule type="cellIs" dxfId="1422" priority="120" operator="equal">
      <formula>"Sin Avance"</formula>
    </cfRule>
  </conditionalFormatting>
  <conditionalFormatting sqref="U15">
    <cfRule type="cellIs" dxfId="1421" priority="109" operator="equal">
      <formula>"Vencida"</formula>
    </cfRule>
    <cfRule type="cellIs" dxfId="1420" priority="110" operator="equal">
      <formula>"No Cumplida"</formula>
    </cfRule>
    <cfRule type="cellIs" dxfId="1419" priority="111" operator="equal">
      <formula>"En Avance"</formula>
    </cfRule>
    <cfRule type="cellIs" dxfId="1418" priority="112" operator="equal">
      <formula>"Cumplida (FT)"</formula>
    </cfRule>
    <cfRule type="cellIs" dxfId="1417" priority="113" operator="equal">
      <formula>"Cumplida (DT)"</formula>
    </cfRule>
    <cfRule type="cellIs" dxfId="1416" priority="114" operator="equal">
      <formula>"Sin Avance"</formula>
    </cfRule>
  </conditionalFormatting>
  <conditionalFormatting sqref="U20">
    <cfRule type="cellIs" dxfId="1415" priority="103" operator="equal">
      <formula>"Vencida"</formula>
    </cfRule>
    <cfRule type="cellIs" dxfId="1414" priority="104" operator="equal">
      <formula>"No Cumplida"</formula>
    </cfRule>
    <cfRule type="cellIs" dxfId="1413" priority="105" operator="equal">
      <formula>"En Avance"</formula>
    </cfRule>
    <cfRule type="cellIs" dxfId="1412" priority="106" operator="equal">
      <formula>"Cumplida (FT)"</formula>
    </cfRule>
    <cfRule type="cellIs" dxfId="1411" priority="107" operator="equal">
      <formula>"Cumplida (DT)"</formula>
    </cfRule>
    <cfRule type="cellIs" dxfId="1410" priority="108" operator="equal">
      <formula>"Sin Avance"</formula>
    </cfRule>
  </conditionalFormatting>
  <conditionalFormatting sqref="O16">
    <cfRule type="cellIs" dxfId="1409" priority="25" operator="equal">
      <formula>"Vencida"</formula>
    </cfRule>
    <cfRule type="cellIs" dxfId="1408" priority="26" operator="equal">
      <formula>"No Cumplida"</formula>
    </cfRule>
    <cfRule type="cellIs" dxfId="1407" priority="27" operator="equal">
      <formula>"En Avance"</formula>
    </cfRule>
    <cfRule type="cellIs" dxfId="1406" priority="28" operator="equal">
      <formula>"Cumplida (FT)"</formula>
    </cfRule>
    <cfRule type="cellIs" dxfId="1405" priority="29" operator="equal">
      <formula>"Cumplida (DT)"</formula>
    </cfRule>
    <cfRule type="cellIs" dxfId="1404" priority="30" operator="equal">
      <formula>"Sin Avance"</formula>
    </cfRule>
  </conditionalFormatting>
  <conditionalFormatting sqref="O14">
    <cfRule type="cellIs" dxfId="1403" priority="37" operator="equal">
      <formula>"Vencida"</formula>
    </cfRule>
    <cfRule type="cellIs" dxfId="1402" priority="38" operator="equal">
      <formula>"No Cumplida"</formula>
    </cfRule>
    <cfRule type="cellIs" dxfId="1401" priority="39" operator="equal">
      <formula>"En Avance"</formula>
    </cfRule>
    <cfRule type="cellIs" dxfId="1400" priority="40" operator="equal">
      <formula>"Cumplida (FT)"</formula>
    </cfRule>
    <cfRule type="cellIs" dxfId="1399" priority="41" operator="equal">
      <formula>"Cumplida (DT)"</formula>
    </cfRule>
    <cfRule type="cellIs" dxfId="1398" priority="42" operator="equal">
      <formula>"Sin Avance"</formula>
    </cfRule>
  </conditionalFormatting>
  <conditionalFormatting sqref="O12">
    <cfRule type="cellIs" dxfId="1397" priority="43" operator="equal">
      <formula>"Vencida"</formula>
    </cfRule>
    <cfRule type="cellIs" dxfId="1396" priority="44" operator="equal">
      <formula>"No Cumplida"</formula>
    </cfRule>
    <cfRule type="cellIs" dxfId="1395" priority="45" operator="equal">
      <formula>"En Avance"</formula>
    </cfRule>
    <cfRule type="cellIs" dxfId="1394" priority="46" operator="equal">
      <formula>"Cumplida (FT)"</formula>
    </cfRule>
    <cfRule type="cellIs" dxfId="1393" priority="47" operator="equal">
      <formula>"Cumplida (DT)"</formula>
    </cfRule>
    <cfRule type="cellIs" dxfId="1392" priority="48" operator="equal">
      <formula>"Sin Avance"</formula>
    </cfRule>
  </conditionalFormatting>
  <conditionalFormatting sqref="O7">
    <cfRule type="cellIs" dxfId="1391" priority="61" operator="equal">
      <formula>"Vencida"</formula>
    </cfRule>
    <cfRule type="cellIs" dxfId="1390" priority="62" operator="equal">
      <formula>"No Cumplida"</formula>
    </cfRule>
    <cfRule type="cellIs" dxfId="1389" priority="63" operator="equal">
      <formula>"En Avance"</formula>
    </cfRule>
    <cfRule type="cellIs" dxfId="1388" priority="64" operator="equal">
      <formula>"Cumplida (FT)"</formula>
    </cfRule>
    <cfRule type="cellIs" dxfId="1387" priority="65" operator="equal">
      <formula>"Cumplida (DT)"</formula>
    </cfRule>
    <cfRule type="cellIs" dxfId="1386" priority="66" operator="equal">
      <formula>"Sin Avance"</formula>
    </cfRule>
  </conditionalFormatting>
  <conditionalFormatting sqref="O9">
    <cfRule type="cellIs" dxfId="1385" priority="67" operator="equal">
      <formula>"Vencida"</formula>
    </cfRule>
    <cfRule type="cellIs" dxfId="1384" priority="68" operator="equal">
      <formula>"No Cumplida"</formula>
    </cfRule>
    <cfRule type="cellIs" dxfId="1383" priority="69" operator="equal">
      <formula>"En Avance"</formula>
    </cfRule>
    <cfRule type="cellIs" dxfId="1382" priority="70" operator="equal">
      <formula>"Cumplida (FT)"</formula>
    </cfRule>
    <cfRule type="cellIs" dxfId="1381" priority="71" operator="equal">
      <formula>"Cumplida (DT)"</formula>
    </cfRule>
    <cfRule type="cellIs" dxfId="1380" priority="72" operator="equal">
      <formula>"Sin Avance"</formula>
    </cfRule>
  </conditionalFormatting>
  <conditionalFormatting sqref="O8">
    <cfRule type="cellIs" dxfId="1379" priority="55" operator="equal">
      <formula>"Vencida"</formula>
    </cfRule>
    <cfRule type="cellIs" dxfId="1378" priority="56" operator="equal">
      <formula>"No Cumplida"</formula>
    </cfRule>
    <cfRule type="cellIs" dxfId="1377" priority="57" operator="equal">
      <formula>"En Avance"</formula>
    </cfRule>
    <cfRule type="cellIs" dxfId="1376" priority="58" operator="equal">
      <formula>"Cumplida (FT)"</formula>
    </cfRule>
    <cfRule type="cellIs" dxfId="1375" priority="59" operator="equal">
      <formula>"Cumplida (DT)"</formula>
    </cfRule>
    <cfRule type="cellIs" dxfId="1374" priority="60" operator="equal">
      <formula>"Sin Avance"</formula>
    </cfRule>
  </conditionalFormatting>
  <conditionalFormatting sqref="O11">
    <cfRule type="cellIs" dxfId="1373" priority="49" operator="equal">
      <formula>"Vencida"</formula>
    </cfRule>
    <cfRule type="cellIs" dxfId="1372" priority="50" operator="equal">
      <formula>"No Cumplida"</formula>
    </cfRule>
    <cfRule type="cellIs" dxfId="1371" priority="51" operator="equal">
      <formula>"En Avance"</formula>
    </cfRule>
    <cfRule type="cellIs" dxfId="1370" priority="52" operator="equal">
      <formula>"Cumplida (FT)"</formula>
    </cfRule>
    <cfRule type="cellIs" dxfId="1369" priority="53" operator="equal">
      <formula>"Cumplida (DT)"</formula>
    </cfRule>
    <cfRule type="cellIs" dxfId="1368" priority="54" operator="equal">
      <formula>"Sin Avance"</formula>
    </cfRule>
  </conditionalFormatting>
  <conditionalFormatting sqref="O17">
    <cfRule type="cellIs" dxfId="1367" priority="19" operator="equal">
      <formula>"Vencida"</formula>
    </cfRule>
    <cfRule type="cellIs" dxfId="1366" priority="20" operator="equal">
      <formula>"No Cumplida"</formula>
    </cfRule>
    <cfRule type="cellIs" dxfId="1365" priority="21" operator="equal">
      <formula>"En Avance"</formula>
    </cfRule>
    <cfRule type="cellIs" dxfId="1364" priority="22" operator="equal">
      <formula>"Cumplida (FT)"</formula>
    </cfRule>
    <cfRule type="cellIs" dxfId="1363" priority="23" operator="equal">
      <formula>"Cumplida (DT)"</formula>
    </cfRule>
    <cfRule type="cellIs" dxfId="1362" priority="24" operator="equal">
      <formula>"Sin Avance"</formula>
    </cfRule>
  </conditionalFormatting>
  <conditionalFormatting sqref="O15">
    <cfRule type="cellIs" dxfId="1361" priority="31" operator="equal">
      <formula>"Vencida"</formula>
    </cfRule>
    <cfRule type="cellIs" dxfId="1360" priority="32" operator="equal">
      <formula>"No Cumplida"</formula>
    </cfRule>
    <cfRule type="cellIs" dxfId="1359" priority="33" operator="equal">
      <formula>"En Avance"</formula>
    </cfRule>
    <cfRule type="cellIs" dxfId="1358" priority="34" operator="equal">
      <formula>"Cumplida (FT)"</formula>
    </cfRule>
    <cfRule type="cellIs" dxfId="1357" priority="35" operator="equal">
      <formula>"Cumplida (DT)"</formula>
    </cfRule>
    <cfRule type="cellIs" dxfId="1356" priority="36" operator="equal">
      <formula>"Sin Avance"</formula>
    </cfRule>
  </conditionalFormatting>
  <conditionalFormatting sqref="O19">
    <cfRule type="cellIs" dxfId="1355" priority="13" operator="equal">
      <formula>"Vencida"</formula>
    </cfRule>
    <cfRule type="cellIs" dxfId="1354" priority="14" operator="equal">
      <formula>"No Cumplida"</formula>
    </cfRule>
    <cfRule type="cellIs" dxfId="1353" priority="15" operator="equal">
      <formula>"En Avance"</formula>
    </cfRule>
    <cfRule type="cellIs" dxfId="1352" priority="16" operator="equal">
      <formula>"Cumplida (FT)"</formula>
    </cfRule>
    <cfRule type="cellIs" dxfId="1351" priority="17" operator="equal">
      <formula>"Cumplida (DT)"</formula>
    </cfRule>
    <cfRule type="cellIs" dxfId="1350" priority="18" operator="equal">
      <formula>"Sin Avance"</formula>
    </cfRule>
  </conditionalFormatting>
  <conditionalFormatting sqref="O20">
    <cfRule type="cellIs" dxfId="1349" priority="7" operator="equal">
      <formula>"Vencida"</formula>
    </cfRule>
    <cfRule type="cellIs" dxfId="1348" priority="8" operator="equal">
      <formula>"No Cumplida"</formula>
    </cfRule>
    <cfRule type="cellIs" dxfId="1347" priority="9" operator="equal">
      <formula>"En Avance"</formula>
    </cfRule>
    <cfRule type="cellIs" dxfId="1346" priority="10" operator="equal">
      <formula>"Cumplida (FT)"</formula>
    </cfRule>
    <cfRule type="cellIs" dxfId="1345" priority="11" operator="equal">
      <formula>"Cumplida (DT)"</formula>
    </cfRule>
    <cfRule type="cellIs" dxfId="1344" priority="12" operator="equal">
      <formula>"Sin Avance"</formula>
    </cfRule>
  </conditionalFormatting>
  <conditionalFormatting sqref="O5">
    <cfRule type="cellIs" dxfId="1343" priority="1" operator="equal">
      <formula>"Vencida"</formula>
    </cfRule>
    <cfRule type="cellIs" dxfId="1342" priority="2" operator="equal">
      <formula>"No Cumplida"</formula>
    </cfRule>
    <cfRule type="cellIs" dxfId="1341" priority="3" operator="equal">
      <formula>"En Avance"</formula>
    </cfRule>
    <cfRule type="cellIs" dxfId="1340" priority="4" operator="equal">
      <formula>"Cumplida (FT)"</formula>
    </cfRule>
    <cfRule type="cellIs" dxfId="1339" priority="5" operator="equal">
      <formula>"Cumplida (DT)"</formula>
    </cfRule>
    <cfRule type="cellIs" dxfId="1338" priority="6" operator="equal">
      <formula>"Sin Avance"</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pageSetUpPr fitToPage="1"/>
  </sheetPr>
  <dimension ref="A1:AD18"/>
  <sheetViews>
    <sheetView topLeftCell="L13" zoomScale="70" zoomScaleNormal="70" zoomScaleSheetLayoutView="40" zoomScalePageLayoutView="70" workbookViewId="0">
      <selection activeCell="N8" sqref="N8"/>
    </sheetView>
  </sheetViews>
  <sheetFormatPr baseColWidth="10" defaultColWidth="11" defaultRowHeight="15.75"/>
  <cols>
    <col min="1" max="1" width="16.42578125" style="99" customWidth="1"/>
    <col min="2" max="3" width="8.5703125" style="99" customWidth="1"/>
    <col min="4" max="5" width="20.140625" style="99" customWidth="1"/>
    <col min="6" max="6" width="27.140625" style="99" customWidth="1"/>
    <col min="7" max="7" width="37.140625" style="99" customWidth="1"/>
    <col min="8" max="8" width="15.85546875" style="99" customWidth="1"/>
    <col min="9" max="9" width="8.85546875" style="99" customWidth="1"/>
    <col min="10" max="10" width="14.42578125" style="99" customWidth="1"/>
    <col min="11" max="11" width="10.42578125" style="99" customWidth="1"/>
    <col min="12" max="12" width="13.7109375" style="99" customWidth="1"/>
    <col min="13" max="13" width="8.140625" style="99" customWidth="1"/>
    <col min="14" max="14" width="20.140625" style="99" customWidth="1"/>
    <col min="15" max="15" width="26.85546875" style="99" customWidth="1"/>
    <col min="16" max="16" width="15.42578125" style="99" hidden="1" customWidth="1"/>
    <col min="17" max="17" width="16.5703125" style="99" hidden="1" customWidth="1"/>
    <col min="18" max="18" width="18.28515625" style="99" hidden="1" customWidth="1"/>
    <col min="19" max="19" width="16.28515625" style="99" hidden="1" customWidth="1"/>
    <col min="20" max="20" width="128.42578125" style="99" hidden="1" customWidth="1"/>
    <col min="21" max="21" width="32.140625" style="99" customWidth="1"/>
    <col min="22" max="22" width="23.5703125" style="99" customWidth="1"/>
    <col min="23" max="23" width="19" style="99" customWidth="1"/>
    <col min="24" max="24" width="22.5703125" style="99" customWidth="1"/>
    <col min="25" max="25" width="207.7109375" style="99" customWidth="1"/>
    <col min="26" max="26" width="18.5703125" style="99" hidden="1" customWidth="1"/>
    <col min="27" max="27" width="26.85546875" style="99" hidden="1" customWidth="1"/>
    <col min="28" max="28" width="25.5703125" style="99" hidden="1" customWidth="1"/>
    <col min="29" max="29" width="42.28515625" style="99" hidden="1" customWidth="1"/>
    <col min="30" max="30" width="172.42578125" style="99" hidden="1" customWidth="1"/>
    <col min="31" max="16384" width="11" style="99"/>
  </cols>
  <sheetData>
    <row r="1" spans="1:30">
      <c r="A1" s="709"/>
      <c r="B1" s="709"/>
      <c r="C1" s="709"/>
      <c r="D1" s="709"/>
      <c r="E1" s="709"/>
      <c r="F1" s="709"/>
      <c r="G1" s="709"/>
      <c r="H1" s="709"/>
      <c r="I1" s="709"/>
      <c r="J1" s="709"/>
      <c r="K1" s="709"/>
      <c r="L1" s="709"/>
      <c r="M1" s="709"/>
      <c r="N1" s="709"/>
      <c r="O1" s="709"/>
    </row>
    <row r="2" spans="1:30">
      <c r="A2" s="698" t="s">
        <v>108</v>
      </c>
      <c r="B2" s="710"/>
      <c r="C2" s="715" t="s">
        <v>109</v>
      </c>
      <c r="D2" s="715"/>
      <c r="E2" s="715"/>
      <c r="F2" s="715"/>
      <c r="G2" s="715"/>
      <c r="H2" s="715"/>
      <c r="I2" s="185"/>
      <c r="J2" s="185"/>
      <c r="K2" s="185"/>
      <c r="L2" s="185"/>
      <c r="M2" s="185"/>
      <c r="N2" s="185"/>
      <c r="O2" s="185"/>
    </row>
    <row r="3" spans="1:30">
      <c r="A3" s="185"/>
      <c r="B3" s="185"/>
      <c r="C3" s="185"/>
      <c r="D3" s="185"/>
      <c r="E3" s="185"/>
      <c r="F3" s="185"/>
      <c r="G3" s="185"/>
      <c r="H3" s="185"/>
      <c r="I3" s="185"/>
      <c r="J3" s="185"/>
      <c r="K3" s="698" t="s">
        <v>110</v>
      </c>
      <c r="L3" s="710"/>
      <c r="M3" s="689" t="s">
        <v>111</v>
      </c>
      <c r="N3" s="689"/>
      <c r="O3" s="689"/>
    </row>
    <row r="4" spans="1:30">
      <c r="A4" s="698" t="s">
        <v>112</v>
      </c>
      <c r="B4" s="710"/>
      <c r="C4" s="716" t="s">
        <v>113</v>
      </c>
      <c r="D4" s="717"/>
      <c r="E4" s="717"/>
      <c r="F4" s="717"/>
      <c r="G4" s="717"/>
      <c r="H4" s="718"/>
      <c r="I4" s="185"/>
      <c r="J4" s="185"/>
      <c r="K4" s="698"/>
      <c r="L4" s="710"/>
      <c r="M4" s="689"/>
      <c r="N4" s="689"/>
      <c r="O4" s="689"/>
    </row>
    <row r="5" spans="1:30">
      <c r="A5" s="698"/>
      <c r="B5" s="710"/>
      <c r="C5" s="719"/>
      <c r="D5" s="720"/>
      <c r="E5" s="720"/>
      <c r="F5" s="720"/>
      <c r="G5" s="720"/>
      <c r="H5" s="721"/>
      <c r="I5" s="185"/>
      <c r="J5" s="185"/>
      <c r="K5" s="185"/>
      <c r="L5" s="185"/>
      <c r="M5" s="185"/>
      <c r="N5" s="185"/>
      <c r="O5" s="185"/>
    </row>
    <row r="6" spans="1:30">
      <c r="A6" s="185"/>
      <c r="B6" s="185"/>
      <c r="C6" s="185"/>
      <c r="D6" s="185"/>
      <c r="E6" s="185"/>
      <c r="F6" s="185"/>
      <c r="G6" s="185"/>
      <c r="H6" s="185"/>
      <c r="I6" s="185"/>
      <c r="J6" s="185"/>
      <c r="K6" s="698" t="s">
        <v>114</v>
      </c>
      <c r="L6" s="710"/>
      <c r="M6" s="689">
        <v>2021</v>
      </c>
      <c r="N6" s="689"/>
      <c r="O6" s="689"/>
    </row>
    <row r="7" spans="1:30" ht="16.5" thickBot="1">
      <c r="A7" s="698" t="s">
        <v>115</v>
      </c>
      <c r="B7" s="699"/>
      <c r="C7" s="700" t="s">
        <v>116</v>
      </c>
      <c r="D7" s="701"/>
      <c r="E7" s="701"/>
      <c r="F7" s="701"/>
      <c r="G7" s="701"/>
      <c r="H7" s="702"/>
      <c r="I7" s="185"/>
      <c r="J7" s="185"/>
      <c r="K7" s="698"/>
      <c r="L7" s="710"/>
      <c r="M7" s="689"/>
      <c r="N7" s="689"/>
      <c r="O7" s="689"/>
    </row>
    <row r="8" spans="1:30" ht="16.5" thickBot="1">
      <c r="A8" s="698"/>
      <c r="B8" s="699"/>
      <c r="C8" s="703"/>
      <c r="D8" s="704"/>
      <c r="E8" s="704"/>
      <c r="F8" s="704"/>
      <c r="G8" s="704"/>
      <c r="H8" s="705"/>
      <c r="I8" s="185"/>
      <c r="J8" s="185"/>
      <c r="K8" s="185"/>
      <c r="L8" s="185"/>
      <c r="M8" s="185"/>
      <c r="N8" s="185"/>
      <c r="O8" s="185"/>
    </row>
    <row r="9" spans="1:30">
      <c r="A9" s="698"/>
      <c r="B9" s="699"/>
      <c r="C9" s="706"/>
      <c r="D9" s="707"/>
      <c r="E9" s="707"/>
      <c r="F9" s="707"/>
      <c r="G9" s="707"/>
      <c r="H9" s="708"/>
      <c r="I9" s="185"/>
      <c r="J9" s="185"/>
      <c r="K9" s="709"/>
      <c r="L9" s="709"/>
      <c r="M9" s="709"/>
      <c r="N9" s="709"/>
      <c r="O9" s="709"/>
    </row>
    <row r="10" spans="1:30">
      <c r="A10" s="185"/>
      <c r="B10" s="185"/>
      <c r="C10" s="185"/>
      <c r="D10" s="185"/>
      <c r="E10" s="185"/>
      <c r="F10" s="185"/>
      <c r="G10" s="185"/>
      <c r="H10" s="185"/>
      <c r="I10" s="185"/>
      <c r="J10" s="185"/>
      <c r="K10" s="709"/>
      <c r="L10" s="709"/>
      <c r="M10" s="709"/>
      <c r="N10" s="709"/>
      <c r="O10" s="709"/>
    </row>
    <row r="11" spans="1:30" ht="16.5" thickBot="1">
      <c r="A11" s="698" t="s">
        <v>117</v>
      </c>
      <c r="B11" s="710"/>
      <c r="C11" s="700" t="s">
        <v>118</v>
      </c>
      <c r="D11" s="701"/>
      <c r="E11" s="701"/>
      <c r="F11" s="701"/>
      <c r="G11" s="701"/>
      <c r="H11" s="711"/>
      <c r="I11" s="186"/>
      <c r="J11" s="185"/>
      <c r="K11" s="709"/>
      <c r="L11" s="709"/>
      <c r="M11" s="709"/>
      <c r="N11" s="709"/>
      <c r="O11" s="709"/>
    </row>
    <row r="12" spans="1:30">
      <c r="A12" s="698"/>
      <c r="B12" s="710"/>
      <c r="C12" s="706"/>
      <c r="D12" s="707"/>
      <c r="E12" s="707"/>
      <c r="F12" s="707"/>
      <c r="G12" s="707"/>
      <c r="H12" s="712"/>
      <c r="I12" s="187"/>
      <c r="J12" s="185"/>
      <c r="K12" s="185"/>
      <c r="L12" s="185"/>
      <c r="M12" s="185"/>
      <c r="N12" s="185"/>
      <c r="O12" s="185"/>
    </row>
    <row r="13" spans="1:30" ht="29.25" customHeight="1">
      <c r="A13" s="726"/>
      <c r="B13" s="726"/>
      <c r="C13" s="726"/>
      <c r="D13" s="726"/>
      <c r="E13" s="726"/>
      <c r="F13" s="726"/>
      <c r="G13" s="726"/>
      <c r="H13" s="726"/>
      <c r="I13" s="726"/>
      <c r="J13" s="726"/>
      <c r="K13" s="726"/>
      <c r="L13" s="726"/>
      <c r="M13" s="726"/>
      <c r="N13" s="726"/>
      <c r="O13" s="726"/>
      <c r="P13" s="722" t="s">
        <v>24</v>
      </c>
      <c r="Q13" s="722"/>
      <c r="R13" s="188">
        <v>44316</v>
      </c>
      <c r="S13" s="722" t="s">
        <v>25</v>
      </c>
      <c r="T13" s="723" t="s">
        <v>119</v>
      </c>
      <c r="U13" s="722" t="s">
        <v>24</v>
      </c>
      <c r="V13" s="722"/>
      <c r="W13" s="188">
        <v>44439</v>
      </c>
      <c r="X13" s="722" t="s">
        <v>25</v>
      </c>
      <c r="Y13" s="723" t="s">
        <v>1553</v>
      </c>
      <c r="Z13" s="722" t="s">
        <v>24</v>
      </c>
      <c r="AA13" s="722"/>
      <c r="AB13" s="188">
        <v>44561</v>
      </c>
      <c r="AC13" s="722" t="s">
        <v>25</v>
      </c>
      <c r="AD13" s="723" t="s">
        <v>120</v>
      </c>
    </row>
    <row r="14" spans="1:30" ht="55.5" customHeight="1">
      <c r="A14" s="713" t="s">
        <v>121</v>
      </c>
      <c r="B14" s="713"/>
      <c r="C14" s="713"/>
      <c r="D14" s="713"/>
      <c r="E14" s="713"/>
      <c r="F14" s="713" t="s">
        <v>122</v>
      </c>
      <c r="G14" s="713"/>
      <c r="H14" s="713"/>
      <c r="I14" s="713"/>
      <c r="J14" s="713"/>
      <c r="K14" s="713"/>
      <c r="L14" s="713" t="s">
        <v>123</v>
      </c>
      <c r="M14" s="713"/>
      <c r="N14" s="713"/>
      <c r="O14" s="714"/>
      <c r="P14" s="607" t="s">
        <v>32</v>
      </c>
      <c r="Q14" s="607" t="s">
        <v>33</v>
      </c>
      <c r="R14" s="607" t="s">
        <v>34</v>
      </c>
      <c r="S14" s="722"/>
      <c r="T14" s="724"/>
      <c r="U14" s="607" t="s">
        <v>32</v>
      </c>
      <c r="V14" s="607" t="s">
        <v>33</v>
      </c>
      <c r="W14" s="607" t="s">
        <v>34</v>
      </c>
      <c r="X14" s="722"/>
      <c r="Y14" s="724"/>
      <c r="Z14" s="607" t="s">
        <v>32</v>
      </c>
      <c r="AA14" s="607" t="s">
        <v>33</v>
      </c>
      <c r="AB14" s="607" t="s">
        <v>34</v>
      </c>
      <c r="AC14" s="722"/>
      <c r="AD14" s="724"/>
    </row>
    <row r="15" spans="1:30" ht="27" customHeight="1">
      <c r="A15" s="609" t="s">
        <v>124</v>
      </c>
      <c r="B15" s="696" t="s">
        <v>125</v>
      </c>
      <c r="C15" s="697"/>
      <c r="D15" s="609" t="s">
        <v>126</v>
      </c>
      <c r="E15" s="609" t="s">
        <v>127</v>
      </c>
      <c r="F15" s="609" t="s">
        <v>128</v>
      </c>
      <c r="G15" s="609" t="s">
        <v>129</v>
      </c>
      <c r="H15" s="696" t="s">
        <v>130</v>
      </c>
      <c r="I15" s="697"/>
      <c r="J15" s="725" t="s">
        <v>131</v>
      </c>
      <c r="K15" s="725"/>
      <c r="L15" s="725" t="s">
        <v>132</v>
      </c>
      <c r="M15" s="725"/>
      <c r="N15" s="609" t="s">
        <v>133</v>
      </c>
      <c r="O15" s="608" t="s">
        <v>134</v>
      </c>
      <c r="P15" s="189">
        <v>4</v>
      </c>
      <c r="Q15" s="189">
        <f>+COUNTIF(Q16:Q16,"Cumplida "&amp;"*")</f>
        <v>0</v>
      </c>
      <c r="R15" s="190">
        <f>IFERROR(+Q15/P15,"No se programaron actividades relacionadas con este objetivo")</f>
        <v>0</v>
      </c>
      <c r="S15" s="189"/>
      <c r="T15" s="191"/>
      <c r="U15" s="189"/>
      <c r="V15" s="189">
        <f>+COUNTIF(V16:V16,"Cumplida "&amp;"*")</f>
        <v>0</v>
      </c>
      <c r="W15" s="190"/>
      <c r="X15" s="189"/>
      <c r="Y15" s="191"/>
      <c r="Z15" s="189"/>
      <c r="AA15" s="189">
        <f>+COUNTIF(AA16:AA16,"Cumplida "&amp;"*")</f>
        <v>0</v>
      </c>
      <c r="AB15" s="190" t="str">
        <f>IFERROR(+AA15/Z15,"No se programaron actividades relacionadas con este objetivo")</f>
        <v>No se programaron actividades relacionadas con este objetivo</v>
      </c>
      <c r="AC15" s="189"/>
      <c r="AD15" s="191"/>
    </row>
    <row r="16" spans="1:30" ht="409.5" customHeight="1">
      <c r="A16" s="222" t="s">
        <v>135</v>
      </c>
      <c r="B16" s="690">
        <v>700</v>
      </c>
      <c r="C16" s="691"/>
      <c r="D16" s="222" t="s">
        <v>136</v>
      </c>
      <c r="E16" s="222" t="s">
        <v>137</v>
      </c>
      <c r="F16" s="222" t="s">
        <v>138</v>
      </c>
      <c r="G16" s="222" t="s">
        <v>139</v>
      </c>
      <c r="H16" s="690" t="s">
        <v>140</v>
      </c>
      <c r="I16" s="691"/>
      <c r="J16" s="690" t="s">
        <v>141</v>
      </c>
      <c r="K16" s="691"/>
      <c r="L16" s="727">
        <v>44211</v>
      </c>
      <c r="M16" s="728"/>
      <c r="N16" s="223">
        <v>44561</v>
      </c>
      <c r="O16" s="222" t="s">
        <v>142</v>
      </c>
      <c r="P16" s="229"/>
      <c r="Q16" s="120" t="s">
        <v>12</v>
      </c>
      <c r="R16" s="229"/>
      <c r="S16" s="230" t="s">
        <v>143</v>
      </c>
      <c r="T16" s="231" t="s">
        <v>144</v>
      </c>
      <c r="U16" s="192"/>
      <c r="V16" s="203" t="s">
        <v>12</v>
      </c>
      <c r="W16" s="192"/>
      <c r="X16" s="230" t="s">
        <v>145</v>
      </c>
      <c r="Y16" s="231" t="s">
        <v>1554</v>
      </c>
      <c r="Z16" s="192"/>
      <c r="AA16" s="203"/>
      <c r="AB16" s="192"/>
      <c r="AC16" s="192"/>
      <c r="AD16" s="81"/>
    </row>
    <row r="17" spans="1:30" ht="408.75" customHeight="1">
      <c r="A17" s="222" t="s">
        <v>135</v>
      </c>
      <c r="B17" s="692">
        <v>3421</v>
      </c>
      <c r="C17" s="693"/>
      <c r="D17" s="222" t="s">
        <v>146</v>
      </c>
      <c r="E17" s="222" t="s">
        <v>137</v>
      </c>
      <c r="F17" s="222" t="s">
        <v>138</v>
      </c>
      <c r="G17" s="222" t="s">
        <v>139</v>
      </c>
      <c r="H17" s="692" t="s">
        <v>140</v>
      </c>
      <c r="I17" s="693"/>
      <c r="J17" s="692" t="s">
        <v>141</v>
      </c>
      <c r="K17" s="693"/>
      <c r="L17" s="694">
        <v>44211</v>
      </c>
      <c r="M17" s="695"/>
      <c r="N17" s="223">
        <v>44561</v>
      </c>
      <c r="O17" s="222" t="s">
        <v>142</v>
      </c>
      <c r="P17" s="229"/>
      <c r="Q17" s="120" t="s">
        <v>12</v>
      </c>
      <c r="R17" s="229"/>
      <c r="S17" s="230" t="s">
        <v>143</v>
      </c>
      <c r="T17" s="231" t="s">
        <v>144</v>
      </c>
      <c r="U17" s="192"/>
      <c r="V17" s="203" t="s">
        <v>12</v>
      </c>
      <c r="W17" s="192"/>
      <c r="X17" s="230" t="s">
        <v>145</v>
      </c>
      <c r="Y17" s="231" t="s">
        <v>1555</v>
      </c>
      <c r="Z17" s="192"/>
      <c r="AA17" s="203"/>
      <c r="AB17" s="201"/>
      <c r="AC17" s="192"/>
      <c r="AD17" s="193"/>
    </row>
    <row r="18" spans="1:30" ht="409.5" customHeight="1">
      <c r="A18" s="222" t="s">
        <v>147</v>
      </c>
      <c r="B18" s="692">
        <v>77007</v>
      </c>
      <c r="C18" s="693"/>
      <c r="D18" s="222" t="s">
        <v>148</v>
      </c>
      <c r="E18" s="222" t="s">
        <v>137</v>
      </c>
      <c r="F18" s="222" t="s">
        <v>138</v>
      </c>
      <c r="G18" s="222" t="s">
        <v>149</v>
      </c>
      <c r="H18" s="692" t="s">
        <v>140</v>
      </c>
      <c r="I18" s="693"/>
      <c r="J18" s="692" t="s">
        <v>141</v>
      </c>
      <c r="K18" s="693"/>
      <c r="L18" s="694">
        <v>44211</v>
      </c>
      <c r="M18" s="695"/>
      <c r="N18" s="223">
        <v>44561</v>
      </c>
      <c r="O18" s="222" t="s">
        <v>150</v>
      </c>
      <c r="P18" s="229"/>
      <c r="Q18" s="120" t="s">
        <v>12</v>
      </c>
      <c r="R18" s="229"/>
      <c r="S18" s="230" t="s">
        <v>143</v>
      </c>
      <c r="T18" s="231" t="s">
        <v>151</v>
      </c>
      <c r="U18" s="192"/>
      <c r="V18" s="203" t="s">
        <v>12</v>
      </c>
      <c r="W18" s="192"/>
      <c r="X18" s="230" t="s">
        <v>145</v>
      </c>
      <c r="Y18" s="193" t="s">
        <v>1556</v>
      </c>
      <c r="Z18" s="192"/>
      <c r="AA18" s="203"/>
      <c r="AB18" s="201"/>
      <c r="AC18" s="192"/>
      <c r="AD18" s="193"/>
    </row>
  </sheetData>
  <mergeCells count="43">
    <mergeCell ref="B18:C18"/>
    <mergeCell ref="H18:I18"/>
    <mergeCell ref="J18:K18"/>
    <mergeCell ref="L18:M18"/>
    <mergeCell ref="J16:K16"/>
    <mergeCell ref="L16:M16"/>
    <mergeCell ref="Z13:AA13"/>
    <mergeCell ref="AC13:AC14"/>
    <mergeCell ref="AD13:AD14"/>
    <mergeCell ref="H15:I15"/>
    <mergeCell ref="J15:K15"/>
    <mergeCell ref="L15:M15"/>
    <mergeCell ref="U13:V13"/>
    <mergeCell ref="X13:X14"/>
    <mergeCell ref="Y13:Y14"/>
    <mergeCell ref="P13:Q13"/>
    <mergeCell ref="S13:S14"/>
    <mergeCell ref="T13:T14"/>
    <mergeCell ref="A13:O13"/>
    <mergeCell ref="A14:E14"/>
    <mergeCell ref="A1:O1"/>
    <mergeCell ref="A2:B2"/>
    <mergeCell ref="C2:H2"/>
    <mergeCell ref="K3:L4"/>
    <mergeCell ref="M3:O4"/>
    <mergeCell ref="A4:B5"/>
    <mergeCell ref="C4:H5"/>
    <mergeCell ref="M6:O7"/>
    <mergeCell ref="B16:C16"/>
    <mergeCell ref="B17:C17"/>
    <mergeCell ref="H16:I16"/>
    <mergeCell ref="H17:I17"/>
    <mergeCell ref="J17:K17"/>
    <mergeCell ref="L17:M17"/>
    <mergeCell ref="B15:C15"/>
    <mergeCell ref="A7:B9"/>
    <mergeCell ref="C7:H9"/>
    <mergeCell ref="K9:O11"/>
    <mergeCell ref="A11:B12"/>
    <mergeCell ref="C11:H12"/>
    <mergeCell ref="K6:L7"/>
    <mergeCell ref="F14:K14"/>
    <mergeCell ref="L14:O14"/>
  </mergeCells>
  <conditionalFormatting sqref="Q16">
    <cfRule type="cellIs" dxfId="1337" priority="37" operator="equal">
      <formula>"Vencida"</formula>
    </cfRule>
    <cfRule type="cellIs" dxfId="1336" priority="38" operator="equal">
      <formula>"No Cumplida"</formula>
    </cfRule>
    <cfRule type="cellIs" dxfId="1335" priority="39" operator="equal">
      <formula>"En Avance"</formula>
    </cfRule>
    <cfRule type="cellIs" dxfId="1334" priority="40" operator="equal">
      <formula>"Cumplida (FT)"</formula>
    </cfRule>
    <cfRule type="cellIs" dxfId="1333" priority="41" operator="equal">
      <formula>"Cumplida (DT)"</formula>
    </cfRule>
    <cfRule type="cellIs" dxfId="1332" priority="42" operator="equal">
      <formula>"Sin Avance"</formula>
    </cfRule>
  </conditionalFormatting>
  <conditionalFormatting sqref="Q17">
    <cfRule type="cellIs" dxfId="1331" priority="31" operator="equal">
      <formula>"Vencida"</formula>
    </cfRule>
    <cfRule type="cellIs" dxfId="1330" priority="32" operator="equal">
      <formula>"No Cumplida"</formula>
    </cfRule>
    <cfRule type="cellIs" dxfId="1329" priority="33" operator="equal">
      <formula>"En Avance"</formula>
    </cfRule>
    <cfRule type="cellIs" dxfId="1328" priority="34" operator="equal">
      <formula>"Cumplida (FT)"</formula>
    </cfRule>
    <cfRule type="cellIs" dxfId="1327" priority="35" operator="equal">
      <formula>"Cumplida (DT)"</formula>
    </cfRule>
    <cfRule type="cellIs" dxfId="1326" priority="36" operator="equal">
      <formula>"Sin Avance"</formula>
    </cfRule>
  </conditionalFormatting>
  <conditionalFormatting sqref="Q18">
    <cfRule type="cellIs" dxfId="1325" priority="25" operator="equal">
      <formula>"Vencida"</formula>
    </cfRule>
    <cfRule type="cellIs" dxfId="1324" priority="26" operator="equal">
      <formula>"No Cumplida"</formula>
    </cfRule>
    <cfRule type="cellIs" dxfId="1323" priority="27" operator="equal">
      <formula>"En Avance"</formula>
    </cfRule>
    <cfRule type="cellIs" dxfId="1322" priority="28" operator="equal">
      <formula>"Cumplida (FT)"</formula>
    </cfRule>
    <cfRule type="cellIs" dxfId="1321" priority="29" operator="equal">
      <formula>"Cumplida (DT)"</formula>
    </cfRule>
    <cfRule type="cellIs" dxfId="1320" priority="30" operator="equal">
      <formula>"Sin Avance"</formula>
    </cfRule>
  </conditionalFormatting>
  <conditionalFormatting sqref="AA16:AA18">
    <cfRule type="cellIs" dxfId="1319" priority="7" operator="equal">
      <formula>"Vencida"</formula>
    </cfRule>
    <cfRule type="cellIs" dxfId="1318" priority="8" operator="equal">
      <formula>"No Cumplida"</formula>
    </cfRule>
    <cfRule type="cellIs" dxfId="1317" priority="9" operator="equal">
      <formula>"En Avance"</formula>
    </cfRule>
    <cfRule type="cellIs" dxfId="1316" priority="10" operator="equal">
      <formula>"Cumplida (FT)"</formula>
    </cfRule>
    <cfRule type="cellIs" dxfId="1315" priority="11" operator="equal">
      <formula>"Cumplida (DT)"</formula>
    </cfRule>
    <cfRule type="cellIs" dxfId="1314" priority="12" operator="equal">
      <formula>"Sin Avance"</formula>
    </cfRule>
  </conditionalFormatting>
  <conditionalFormatting sqref="V16:V18">
    <cfRule type="cellIs" dxfId="1313" priority="1" operator="equal">
      <formula>"Vencida"</formula>
    </cfRule>
    <cfRule type="cellIs" dxfId="1312" priority="2" operator="equal">
      <formula>"No Cumplida"</formula>
    </cfRule>
    <cfRule type="cellIs" dxfId="1311" priority="3" operator="equal">
      <formula>"En Avance"</formula>
    </cfRule>
    <cfRule type="cellIs" dxfId="1310" priority="4" operator="equal">
      <formula>"Cumplida (FT)"</formula>
    </cfRule>
    <cfRule type="cellIs" dxfId="1309" priority="5" operator="equal">
      <formula>"Cumplida (DT)"</formula>
    </cfRule>
    <cfRule type="cellIs" dxfId="1308" priority="6" operator="equal">
      <formula>"Sin Avance"</formula>
    </cfRule>
  </conditionalFormatting>
  <dataValidations count="1">
    <dataValidation type="list" allowBlank="1" showInputMessage="1" showErrorMessage="1" sqref="WVY983055:WVY983057 JM16:JM18 TI16:TI18 ADE16:ADE18 ANA16:ANA18 AWW16:AWW18 BGS16:BGS18 BQO16:BQO18 CAK16:CAK18 CKG16:CKG18 CUC16:CUC18 DDY16:DDY18 DNU16:DNU18 DXQ16:DXQ18 EHM16:EHM18 ERI16:ERI18 FBE16:FBE18 FLA16:FLA18 FUW16:FUW18 GES16:GES18 GOO16:GOO18 GYK16:GYK18 HIG16:HIG18 HSC16:HSC18 IBY16:IBY18 ILU16:ILU18 IVQ16:IVQ18 JFM16:JFM18 JPI16:JPI18 JZE16:JZE18 KJA16:KJA18 KSW16:KSW18 LCS16:LCS18 LMO16:LMO18 LWK16:LWK18 MGG16:MGG18 MQC16:MQC18 MZY16:MZY18 NJU16:NJU18 NTQ16:NTQ18 ODM16:ODM18 ONI16:ONI18 OXE16:OXE18 PHA16:PHA18 PQW16:PQW18 QAS16:QAS18 QKO16:QKO18 QUK16:QUK18 REG16:REG18 ROC16:ROC18 RXY16:RXY18 SHU16:SHU18 SRQ16:SRQ18 TBM16:TBM18 TLI16:TLI18 TVE16:TVE18 UFA16:UFA18 UOW16:UOW18 UYS16:UYS18 VIO16:VIO18 VSK16:VSK18 WCG16:WCG18 WMC16:WMC18 WVY16:WVY18 Q65551:Q65553 JM65551:JM65553 TI65551:TI65553 ADE65551:ADE65553 ANA65551:ANA65553 AWW65551:AWW65553 BGS65551:BGS65553 BQO65551:BQO65553 CAK65551:CAK65553 CKG65551:CKG65553 CUC65551:CUC65553 DDY65551:DDY65553 DNU65551:DNU65553 DXQ65551:DXQ65553 EHM65551:EHM65553 ERI65551:ERI65553 FBE65551:FBE65553 FLA65551:FLA65553 FUW65551:FUW65553 GES65551:GES65553 GOO65551:GOO65553 GYK65551:GYK65553 HIG65551:HIG65553 HSC65551:HSC65553 IBY65551:IBY65553 ILU65551:ILU65553 IVQ65551:IVQ65553 JFM65551:JFM65553 JPI65551:JPI65553 JZE65551:JZE65553 KJA65551:KJA65553 KSW65551:KSW65553 LCS65551:LCS65553 LMO65551:LMO65553 LWK65551:LWK65553 MGG65551:MGG65553 MQC65551:MQC65553 MZY65551:MZY65553 NJU65551:NJU65553 NTQ65551:NTQ65553 ODM65551:ODM65553 ONI65551:ONI65553 OXE65551:OXE65553 PHA65551:PHA65553 PQW65551:PQW65553 QAS65551:QAS65553 QKO65551:QKO65553 QUK65551:QUK65553 REG65551:REG65553 ROC65551:ROC65553 RXY65551:RXY65553 SHU65551:SHU65553 SRQ65551:SRQ65553 TBM65551:TBM65553 TLI65551:TLI65553 TVE65551:TVE65553 UFA65551:UFA65553 UOW65551:UOW65553 UYS65551:UYS65553 VIO65551:VIO65553 VSK65551:VSK65553 WCG65551:WCG65553 WMC65551:WMC65553 WVY65551:WVY65553 Q131087:Q131089 JM131087:JM131089 TI131087:TI131089 ADE131087:ADE131089 ANA131087:ANA131089 AWW131087:AWW131089 BGS131087:BGS131089 BQO131087:BQO131089 CAK131087:CAK131089 CKG131087:CKG131089 CUC131087:CUC131089 DDY131087:DDY131089 DNU131087:DNU131089 DXQ131087:DXQ131089 EHM131087:EHM131089 ERI131087:ERI131089 FBE131087:FBE131089 FLA131087:FLA131089 FUW131087:FUW131089 GES131087:GES131089 GOO131087:GOO131089 GYK131087:GYK131089 HIG131087:HIG131089 HSC131087:HSC131089 IBY131087:IBY131089 ILU131087:ILU131089 IVQ131087:IVQ131089 JFM131087:JFM131089 JPI131087:JPI131089 JZE131087:JZE131089 KJA131087:KJA131089 KSW131087:KSW131089 LCS131087:LCS131089 LMO131087:LMO131089 LWK131087:LWK131089 MGG131087:MGG131089 MQC131087:MQC131089 MZY131087:MZY131089 NJU131087:NJU131089 NTQ131087:NTQ131089 ODM131087:ODM131089 ONI131087:ONI131089 OXE131087:OXE131089 PHA131087:PHA131089 PQW131087:PQW131089 QAS131087:QAS131089 QKO131087:QKO131089 QUK131087:QUK131089 REG131087:REG131089 ROC131087:ROC131089 RXY131087:RXY131089 SHU131087:SHU131089 SRQ131087:SRQ131089 TBM131087:TBM131089 TLI131087:TLI131089 TVE131087:TVE131089 UFA131087:UFA131089 UOW131087:UOW131089 UYS131087:UYS131089 VIO131087:VIO131089 VSK131087:VSK131089 WCG131087:WCG131089 WMC131087:WMC131089 WVY131087:WVY131089 Q196623:Q196625 JM196623:JM196625 TI196623:TI196625 ADE196623:ADE196625 ANA196623:ANA196625 AWW196623:AWW196625 BGS196623:BGS196625 BQO196623:BQO196625 CAK196623:CAK196625 CKG196623:CKG196625 CUC196623:CUC196625 DDY196623:DDY196625 DNU196623:DNU196625 DXQ196623:DXQ196625 EHM196623:EHM196625 ERI196623:ERI196625 FBE196623:FBE196625 FLA196623:FLA196625 FUW196623:FUW196625 GES196623:GES196625 GOO196623:GOO196625 GYK196623:GYK196625 HIG196623:HIG196625 HSC196623:HSC196625 IBY196623:IBY196625 ILU196623:ILU196625 IVQ196623:IVQ196625 JFM196623:JFM196625 JPI196623:JPI196625 JZE196623:JZE196625 KJA196623:KJA196625 KSW196623:KSW196625 LCS196623:LCS196625 LMO196623:LMO196625 LWK196623:LWK196625 MGG196623:MGG196625 MQC196623:MQC196625 MZY196623:MZY196625 NJU196623:NJU196625 NTQ196623:NTQ196625 ODM196623:ODM196625 ONI196623:ONI196625 OXE196623:OXE196625 PHA196623:PHA196625 PQW196623:PQW196625 QAS196623:QAS196625 QKO196623:QKO196625 QUK196623:QUK196625 REG196623:REG196625 ROC196623:ROC196625 RXY196623:RXY196625 SHU196623:SHU196625 SRQ196623:SRQ196625 TBM196623:TBM196625 TLI196623:TLI196625 TVE196623:TVE196625 UFA196623:UFA196625 UOW196623:UOW196625 UYS196623:UYS196625 VIO196623:VIO196625 VSK196623:VSK196625 WCG196623:WCG196625 WMC196623:WMC196625 WVY196623:WVY196625 Q262159:Q262161 JM262159:JM262161 TI262159:TI262161 ADE262159:ADE262161 ANA262159:ANA262161 AWW262159:AWW262161 BGS262159:BGS262161 BQO262159:BQO262161 CAK262159:CAK262161 CKG262159:CKG262161 CUC262159:CUC262161 DDY262159:DDY262161 DNU262159:DNU262161 DXQ262159:DXQ262161 EHM262159:EHM262161 ERI262159:ERI262161 FBE262159:FBE262161 FLA262159:FLA262161 FUW262159:FUW262161 GES262159:GES262161 GOO262159:GOO262161 GYK262159:GYK262161 HIG262159:HIG262161 HSC262159:HSC262161 IBY262159:IBY262161 ILU262159:ILU262161 IVQ262159:IVQ262161 JFM262159:JFM262161 JPI262159:JPI262161 JZE262159:JZE262161 KJA262159:KJA262161 KSW262159:KSW262161 LCS262159:LCS262161 LMO262159:LMO262161 LWK262159:LWK262161 MGG262159:MGG262161 MQC262159:MQC262161 MZY262159:MZY262161 NJU262159:NJU262161 NTQ262159:NTQ262161 ODM262159:ODM262161 ONI262159:ONI262161 OXE262159:OXE262161 PHA262159:PHA262161 PQW262159:PQW262161 QAS262159:QAS262161 QKO262159:QKO262161 QUK262159:QUK262161 REG262159:REG262161 ROC262159:ROC262161 RXY262159:RXY262161 SHU262159:SHU262161 SRQ262159:SRQ262161 TBM262159:TBM262161 TLI262159:TLI262161 TVE262159:TVE262161 UFA262159:UFA262161 UOW262159:UOW262161 UYS262159:UYS262161 VIO262159:VIO262161 VSK262159:VSK262161 WCG262159:WCG262161 WMC262159:WMC262161 WVY262159:WVY262161 Q327695:Q327697 JM327695:JM327697 TI327695:TI327697 ADE327695:ADE327697 ANA327695:ANA327697 AWW327695:AWW327697 BGS327695:BGS327697 BQO327695:BQO327697 CAK327695:CAK327697 CKG327695:CKG327697 CUC327695:CUC327697 DDY327695:DDY327697 DNU327695:DNU327697 DXQ327695:DXQ327697 EHM327695:EHM327697 ERI327695:ERI327697 FBE327695:FBE327697 FLA327695:FLA327697 FUW327695:FUW327697 GES327695:GES327697 GOO327695:GOO327697 GYK327695:GYK327697 HIG327695:HIG327697 HSC327695:HSC327697 IBY327695:IBY327697 ILU327695:ILU327697 IVQ327695:IVQ327697 JFM327695:JFM327697 JPI327695:JPI327697 JZE327695:JZE327697 KJA327695:KJA327697 KSW327695:KSW327697 LCS327695:LCS327697 LMO327695:LMO327697 LWK327695:LWK327697 MGG327695:MGG327697 MQC327695:MQC327697 MZY327695:MZY327697 NJU327695:NJU327697 NTQ327695:NTQ327697 ODM327695:ODM327697 ONI327695:ONI327697 OXE327695:OXE327697 PHA327695:PHA327697 PQW327695:PQW327697 QAS327695:QAS327697 QKO327695:QKO327697 QUK327695:QUK327697 REG327695:REG327697 ROC327695:ROC327697 RXY327695:RXY327697 SHU327695:SHU327697 SRQ327695:SRQ327697 TBM327695:TBM327697 TLI327695:TLI327697 TVE327695:TVE327697 UFA327695:UFA327697 UOW327695:UOW327697 UYS327695:UYS327697 VIO327695:VIO327697 VSK327695:VSK327697 WCG327695:WCG327697 WMC327695:WMC327697 WVY327695:WVY327697 Q393231:Q393233 JM393231:JM393233 TI393231:TI393233 ADE393231:ADE393233 ANA393231:ANA393233 AWW393231:AWW393233 BGS393231:BGS393233 BQO393231:BQO393233 CAK393231:CAK393233 CKG393231:CKG393233 CUC393231:CUC393233 DDY393231:DDY393233 DNU393231:DNU393233 DXQ393231:DXQ393233 EHM393231:EHM393233 ERI393231:ERI393233 FBE393231:FBE393233 FLA393231:FLA393233 FUW393231:FUW393233 GES393231:GES393233 GOO393231:GOO393233 GYK393231:GYK393233 HIG393231:HIG393233 HSC393231:HSC393233 IBY393231:IBY393233 ILU393231:ILU393233 IVQ393231:IVQ393233 JFM393231:JFM393233 JPI393231:JPI393233 JZE393231:JZE393233 KJA393231:KJA393233 KSW393231:KSW393233 LCS393231:LCS393233 LMO393231:LMO393233 LWK393231:LWK393233 MGG393231:MGG393233 MQC393231:MQC393233 MZY393231:MZY393233 NJU393231:NJU393233 NTQ393231:NTQ393233 ODM393231:ODM393233 ONI393231:ONI393233 OXE393231:OXE393233 PHA393231:PHA393233 PQW393231:PQW393233 QAS393231:QAS393233 QKO393231:QKO393233 QUK393231:QUK393233 REG393231:REG393233 ROC393231:ROC393233 RXY393231:RXY393233 SHU393231:SHU393233 SRQ393231:SRQ393233 TBM393231:TBM393233 TLI393231:TLI393233 TVE393231:TVE393233 UFA393231:UFA393233 UOW393231:UOW393233 UYS393231:UYS393233 VIO393231:VIO393233 VSK393231:VSK393233 WCG393231:WCG393233 WMC393231:WMC393233 WVY393231:WVY393233 Q458767:Q458769 JM458767:JM458769 TI458767:TI458769 ADE458767:ADE458769 ANA458767:ANA458769 AWW458767:AWW458769 BGS458767:BGS458769 BQO458767:BQO458769 CAK458767:CAK458769 CKG458767:CKG458769 CUC458767:CUC458769 DDY458767:DDY458769 DNU458767:DNU458769 DXQ458767:DXQ458769 EHM458767:EHM458769 ERI458767:ERI458769 FBE458767:FBE458769 FLA458767:FLA458769 FUW458767:FUW458769 GES458767:GES458769 GOO458767:GOO458769 GYK458767:GYK458769 HIG458767:HIG458769 HSC458767:HSC458769 IBY458767:IBY458769 ILU458767:ILU458769 IVQ458767:IVQ458769 JFM458767:JFM458769 JPI458767:JPI458769 JZE458767:JZE458769 KJA458767:KJA458769 KSW458767:KSW458769 LCS458767:LCS458769 LMO458767:LMO458769 LWK458767:LWK458769 MGG458767:MGG458769 MQC458767:MQC458769 MZY458767:MZY458769 NJU458767:NJU458769 NTQ458767:NTQ458769 ODM458767:ODM458769 ONI458767:ONI458769 OXE458767:OXE458769 PHA458767:PHA458769 PQW458767:PQW458769 QAS458767:QAS458769 QKO458767:QKO458769 QUK458767:QUK458769 REG458767:REG458769 ROC458767:ROC458769 RXY458767:RXY458769 SHU458767:SHU458769 SRQ458767:SRQ458769 TBM458767:TBM458769 TLI458767:TLI458769 TVE458767:TVE458769 UFA458767:UFA458769 UOW458767:UOW458769 UYS458767:UYS458769 VIO458767:VIO458769 VSK458767:VSK458769 WCG458767:WCG458769 WMC458767:WMC458769 WVY458767:WVY458769 Q524303:Q524305 JM524303:JM524305 TI524303:TI524305 ADE524303:ADE524305 ANA524303:ANA524305 AWW524303:AWW524305 BGS524303:BGS524305 BQO524303:BQO524305 CAK524303:CAK524305 CKG524303:CKG524305 CUC524303:CUC524305 DDY524303:DDY524305 DNU524303:DNU524305 DXQ524303:DXQ524305 EHM524303:EHM524305 ERI524303:ERI524305 FBE524303:FBE524305 FLA524303:FLA524305 FUW524303:FUW524305 GES524303:GES524305 GOO524303:GOO524305 GYK524303:GYK524305 HIG524303:HIG524305 HSC524303:HSC524305 IBY524303:IBY524305 ILU524303:ILU524305 IVQ524303:IVQ524305 JFM524303:JFM524305 JPI524303:JPI524305 JZE524303:JZE524305 KJA524303:KJA524305 KSW524303:KSW524305 LCS524303:LCS524305 LMO524303:LMO524305 LWK524303:LWK524305 MGG524303:MGG524305 MQC524303:MQC524305 MZY524303:MZY524305 NJU524303:NJU524305 NTQ524303:NTQ524305 ODM524303:ODM524305 ONI524303:ONI524305 OXE524303:OXE524305 PHA524303:PHA524305 PQW524303:PQW524305 QAS524303:QAS524305 QKO524303:QKO524305 QUK524303:QUK524305 REG524303:REG524305 ROC524303:ROC524305 RXY524303:RXY524305 SHU524303:SHU524305 SRQ524303:SRQ524305 TBM524303:TBM524305 TLI524303:TLI524305 TVE524303:TVE524305 UFA524303:UFA524305 UOW524303:UOW524305 UYS524303:UYS524305 VIO524303:VIO524305 VSK524303:VSK524305 WCG524303:WCG524305 WMC524303:WMC524305 WVY524303:WVY524305 Q589839:Q589841 JM589839:JM589841 TI589839:TI589841 ADE589839:ADE589841 ANA589839:ANA589841 AWW589839:AWW589841 BGS589839:BGS589841 BQO589839:BQO589841 CAK589839:CAK589841 CKG589839:CKG589841 CUC589839:CUC589841 DDY589839:DDY589841 DNU589839:DNU589841 DXQ589839:DXQ589841 EHM589839:EHM589841 ERI589839:ERI589841 FBE589839:FBE589841 FLA589839:FLA589841 FUW589839:FUW589841 GES589839:GES589841 GOO589839:GOO589841 GYK589839:GYK589841 HIG589839:HIG589841 HSC589839:HSC589841 IBY589839:IBY589841 ILU589839:ILU589841 IVQ589839:IVQ589841 JFM589839:JFM589841 JPI589839:JPI589841 JZE589839:JZE589841 KJA589839:KJA589841 KSW589839:KSW589841 LCS589839:LCS589841 LMO589839:LMO589841 LWK589839:LWK589841 MGG589839:MGG589841 MQC589839:MQC589841 MZY589839:MZY589841 NJU589839:NJU589841 NTQ589839:NTQ589841 ODM589839:ODM589841 ONI589839:ONI589841 OXE589839:OXE589841 PHA589839:PHA589841 PQW589839:PQW589841 QAS589839:QAS589841 QKO589839:QKO589841 QUK589839:QUK589841 REG589839:REG589841 ROC589839:ROC589841 RXY589839:RXY589841 SHU589839:SHU589841 SRQ589839:SRQ589841 TBM589839:TBM589841 TLI589839:TLI589841 TVE589839:TVE589841 UFA589839:UFA589841 UOW589839:UOW589841 UYS589839:UYS589841 VIO589839:VIO589841 VSK589839:VSK589841 WCG589839:WCG589841 WMC589839:WMC589841 WVY589839:WVY589841 Q655375:Q655377 JM655375:JM655377 TI655375:TI655377 ADE655375:ADE655377 ANA655375:ANA655377 AWW655375:AWW655377 BGS655375:BGS655377 BQO655375:BQO655377 CAK655375:CAK655377 CKG655375:CKG655377 CUC655375:CUC655377 DDY655375:DDY655377 DNU655375:DNU655377 DXQ655375:DXQ655377 EHM655375:EHM655377 ERI655375:ERI655377 FBE655375:FBE655377 FLA655375:FLA655377 FUW655375:FUW655377 GES655375:GES655377 GOO655375:GOO655377 GYK655375:GYK655377 HIG655375:HIG655377 HSC655375:HSC655377 IBY655375:IBY655377 ILU655375:ILU655377 IVQ655375:IVQ655377 JFM655375:JFM655377 JPI655375:JPI655377 JZE655375:JZE655377 KJA655375:KJA655377 KSW655375:KSW655377 LCS655375:LCS655377 LMO655375:LMO655377 LWK655375:LWK655377 MGG655375:MGG655377 MQC655375:MQC655377 MZY655375:MZY655377 NJU655375:NJU655377 NTQ655375:NTQ655377 ODM655375:ODM655377 ONI655375:ONI655377 OXE655375:OXE655377 PHA655375:PHA655377 PQW655375:PQW655377 QAS655375:QAS655377 QKO655375:QKO655377 QUK655375:QUK655377 REG655375:REG655377 ROC655375:ROC655377 RXY655375:RXY655377 SHU655375:SHU655377 SRQ655375:SRQ655377 TBM655375:TBM655377 TLI655375:TLI655377 TVE655375:TVE655377 UFA655375:UFA655377 UOW655375:UOW655377 UYS655375:UYS655377 VIO655375:VIO655377 VSK655375:VSK655377 WCG655375:WCG655377 WMC655375:WMC655377 WVY655375:WVY655377 Q720911:Q720913 JM720911:JM720913 TI720911:TI720913 ADE720911:ADE720913 ANA720911:ANA720913 AWW720911:AWW720913 BGS720911:BGS720913 BQO720911:BQO720913 CAK720911:CAK720913 CKG720911:CKG720913 CUC720911:CUC720913 DDY720911:DDY720913 DNU720911:DNU720913 DXQ720911:DXQ720913 EHM720911:EHM720913 ERI720911:ERI720913 FBE720911:FBE720913 FLA720911:FLA720913 FUW720911:FUW720913 GES720911:GES720913 GOO720911:GOO720913 GYK720911:GYK720913 HIG720911:HIG720913 HSC720911:HSC720913 IBY720911:IBY720913 ILU720911:ILU720913 IVQ720911:IVQ720913 JFM720911:JFM720913 JPI720911:JPI720913 JZE720911:JZE720913 KJA720911:KJA720913 KSW720911:KSW720913 LCS720911:LCS720913 LMO720911:LMO720913 LWK720911:LWK720913 MGG720911:MGG720913 MQC720911:MQC720913 MZY720911:MZY720913 NJU720911:NJU720913 NTQ720911:NTQ720913 ODM720911:ODM720913 ONI720911:ONI720913 OXE720911:OXE720913 PHA720911:PHA720913 PQW720911:PQW720913 QAS720911:QAS720913 QKO720911:QKO720913 QUK720911:QUK720913 REG720911:REG720913 ROC720911:ROC720913 RXY720911:RXY720913 SHU720911:SHU720913 SRQ720911:SRQ720913 TBM720911:TBM720913 TLI720911:TLI720913 TVE720911:TVE720913 UFA720911:UFA720913 UOW720911:UOW720913 UYS720911:UYS720913 VIO720911:VIO720913 VSK720911:VSK720913 WCG720911:WCG720913 WMC720911:WMC720913 WVY720911:WVY720913 Q786447:Q786449 JM786447:JM786449 TI786447:TI786449 ADE786447:ADE786449 ANA786447:ANA786449 AWW786447:AWW786449 BGS786447:BGS786449 BQO786447:BQO786449 CAK786447:CAK786449 CKG786447:CKG786449 CUC786447:CUC786449 DDY786447:DDY786449 DNU786447:DNU786449 DXQ786447:DXQ786449 EHM786447:EHM786449 ERI786447:ERI786449 FBE786447:FBE786449 FLA786447:FLA786449 FUW786447:FUW786449 GES786447:GES786449 GOO786447:GOO786449 GYK786447:GYK786449 HIG786447:HIG786449 HSC786447:HSC786449 IBY786447:IBY786449 ILU786447:ILU786449 IVQ786447:IVQ786449 JFM786447:JFM786449 JPI786447:JPI786449 JZE786447:JZE786449 KJA786447:KJA786449 KSW786447:KSW786449 LCS786447:LCS786449 LMO786447:LMO786449 LWK786447:LWK786449 MGG786447:MGG786449 MQC786447:MQC786449 MZY786447:MZY786449 NJU786447:NJU786449 NTQ786447:NTQ786449 ODM786447:ODM786449 ONI786447:ONI786449 OXE786447:OXE786449 PHA786447:PHA786449 PQW786447:PQW786449 QAS786447:QAS786449 QKO786447:QKO786449 QUK786447:QUK786449 REG786447:REG786449 ROC786447:ROC786449 RXY786447:RXY786449 SHU786447:SHU786449 SRQ786447:SRQ786449 TBM786447:TBM786449 TLI786447:TLI786449 TVE786447:TVE786449 UFA786447:UFA786449 UOW786447:UOW786449 UYS786447:UYS786449 VIO786447:VIO786449 VSK786447:VSK786449 WCG786447:WCG786449 WMC786447:WMC786449 WVY786447:WVY786449 Q851983:Q851985 JM851983:JM851985 TI851983:TI851985 ADE851983:ADE851985 ANA851983:ANA851985 AWW851983:AWW851985 BGS851983:BGS851985 BQO851983:BQO851985 CAK851983:CAK851985 CKG851983:CKG851985 CUC851983:CUC851985 DDY851983:DDY851985 DNU851983:DNU851985 DXQ851983:DXQ851985 EHM851983:EHM851985 ERI851983:ERI851985 FBE851983:FBE851985 FLA851983:FLA851985 FUW851983:FUW851985 GES851983:GES851985 GOO851983:GOO851985 GYK851983:GYK851985 HIG851983:HIG851985 HSC851983:HSC851985 IBY851983:IBY851985 ILU851983:ILU851985 IVQ851983:IVQ851985 JFM851983:JFM851985 JPI851983:JPI851985 JZE851983:JZE851985 KJA851983:KJA851985 KSW851983:KSW851985 LCS851983:LCS851985 LMO851983:LMO851985 LWK851983:LWK851985 MGG851983:MGG851985 MQC851983:MQC851985 MZY851983:MZY851985 NJU851983:NJU851985 NTQ851983:NTQ851985 ODM851983:ODM851985 ONI851983:ONI851985 OXE851983:OXE851985 PHA851983:PHA851985 PQW851983:PQW851985 QAS851983:QAS851985 QKO851983:QKO851985 QUK851983:QUK851985 REG851983:REG851985 ROC851983:ROC851985 RXY851983:RXY851985 SHU851983:SHU851985 SRQ851983:SRQ851985 TBM851983:TBM851985 TLI851983:TLI851985 TVE851983:TVE851985 UFA851983:UFA851985 UOW851983:UOW851985 UYS851983:UYS851985 VIO851983:VIO851985 VSK851983:VSK851985 WCG851983:WCG851985 WMC851983:WMC851985 WVY851983:WVY851985 Q917519:Q917521 JM917519:JM917521 TI917519:TI917521 ADE917519:ADE917521 ANA917519:ANA917521 AWW917519:AWW917521 BGS917519:BGS917521 BQO917519:BQO917521 CAK917519:CAK917521 CKG917519:CKG917521 CUC917519:CUC917521 DDY917519:DDY917521 DNU917519:DNU917521 DXQ917519:DXQ917521 EHM917519:EHM917521 ERI917519:ERI917521 FBE917519:FBE917521 FLA917519:FLA917521 FUW917519:FUW917521 GES917519:GES917521 GOO917519:GOO917521 GYK917519:GYK917521 HIG917519:HIG917521 HSC917519:HSC917521 IBY917519:IBY917521 ILU917519:ILU917521 IVQ917519:IVQ917521 JFM917519:JFM917521 JPI917519:JPI917521 JZE917519:JZE917521 KJA917519:KJA917521 KSW917519:KSW917521 LCS917519:LCS917521 LMO917519:LMO917521 LWK917519:LWK917521 MGG917519:MGG917521 MQC917519:MQC917521 MZY917519:MZY917521 NJU917519:NJU917521 NTQ917519:NTQ917521 ODM917519:ODM917521 ONI917519:ONI917521 OXE917519:OXE917521 PHA917519:PHA917521 PQW917519:PQW917521 QAS917519:QAS917521 QKO917519:QKO917521 QUK917519:QUK917521 REG917519:REG917521 ROC917519:ROC917521 RXY917519:RXY917521 SHU917519:SHU917521 SRQ917519:SRQ917521 TBM917519:TBM917521 TLI917519:TLI917521 TVE917519:TVE917521 UFA917519:UFA917521 UOW917519:UOW917521 UYS917519:UYS917521 VIO917519:VIO917521 VSK917519:VSK917521 WCG917519:WCG917521 WMC917519:WMC917521 WVY917519:WVY917521 Q983055:Q983057 JM983055:JM983057 TI983055:TI983057 ADE983055:ADE983057 ANA983055:ANA983057 AWW983055:AWW983057 BGS983055:BGS983057 BQO983055:BQO983057 CAK983055:CAK983057 CKG983055:CKG983057 CUC983055:CUC983057 DDY983055:DDY983057 DNU983055:DNU983057 DXQ983055:DXQ983057 EHM983055:EHM983057 ERI983055:ERI983057 FBE983055:FBE983057 FLA983055:FLA983057 FUW983055:FUW983057 GES983055:GES983057 GOO983055:GOO983057 GYK983055:GYK983057 HIG983055:HIG983057 HSC983055:HSC983057 IBY983055:IBY983057 ILU983055:ILU983057 IVQ983055:IVQ983057 JFM983055:JFM983057 JPI983055:JPI983057 JZE983055:JZE983057 KJA983055:KJA983057 KSW983055:KSW983057 LCS983055:LCS983057 LMO983055:LMO983057 LWK983055:LWK983057 MGG983055:MGG983057 MQC983055:MQC983057 MZY983055:MZY983057 NJU983055:NJU983057 NTQ983055:NTQ983057 ODM983055:ODM983057 ONI983055:ONI983057 OXE983055:OXE983057 PHA983055:PHA983057 PQW983055:PQW983057 QAS983055:QAS983057 QKO983055:QKO983057 QUK983055:QUK983057 REG983055:REG983057 ROC983055:ROC983057 RXY983055:RXY983057 SHU983055:SHU983057 SRQ983055:SRQ983057 TBM983055:TBM983057 TLI983055:TLI983057 TVE983055:TVE983057 UFA983055:UFA983057 UOW983055:UOW983057 UYS983055:UYS983057 VIO983055:VIO983057 VSK983055:VSK983057 WCG983055:WCG983057 WMC983055:WMC983057" xr:uid="{00000000-0002-0000-0300-000000000000}">
      <formula1>bvxbv</formula1>
    </dataValidation>
  </dataValidations>
  <printOptions horizontalCentered="1"/>
  <pageMargins left="0.70866141732283472" right="0.70866141732283472" top="0.74803149606299213" bottom="0.74803149606299213" header="0.31496062992125984" footer="0.31496062992125984"/>
  <pageSetup paperSize="9" scale="23" fitToHeight="0" orientation="landscape"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r:uid="{0173B57D-5269-4CEC-8AA2-1A4ADECCD2B2}">
          <x14:formula1>
            <xm:f>ESTADOS!$C$4:$C$9</xm:f>
          </x14:formula1>
          <xm:sqref>AA16:AA18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X29"/>
  <sheetViews>
    <sheetView zoomScale="70" zoomScaleNormal="70" workbookViewId="0">
      <pane xSplit="6" ySplit="3" topLeftCell="K4" activePane="bottomRight" state="frozen"/>
      <selection activeCell="E20" sqref="E20"/>
      <selection pane="topRight" activeCell="E20" sqref="E20"/>
      <selection pane="bottomLeft" activeCell="E20" sqref="E20"/>
      <selection pane="bottomRight" activeCell="E20" sqref="E20"/>
    </sheetView>
  </sheetViews>
  <sheetFormatPr baseColWidth="10" defaultColWidth="11.42578125" defaultRowHeight="15"/>
  <cols>
    <col min="1" max="1" width="7.28515625" customWidth="1"/>
    <col min="2" max="2" width="4.7109375" customWidth="1"/>
    <col min="3" max="3" width="21" customWidth="1"/>
    <col min="4" max="4" width="19.85546875" customWidth="1"/>
    <col min="5" max="5" width="18.42578125" customWidth="1"/>
    <col min="6" max="6" width="14.140625" customWidth="1"/>
    <col min="7" max="7" width="1.7109375" customWidth="1"/>
    <col min="8" max="8" width="30.28515625" customWidth="1"/>
    <col min="9" max="9" width="20.140625" customWidth="1"/>
    <col min="10" max="10" width="15" customWidth="1"/>
    <col min="11" max="11" width="17" customWidth="1"/>
    <col min="12" max="12" width="90.7109375" customWidth="1"/>
    <col min="13" max="13" width="1.140625" customWidth="1"/>
    <col min="14" max="14" width="15.7109375" customWidth="1"/>
    <col min="15" max="15" width="20.140625" customWidth="1"/>
    <col min="16" max="16" width="15" customWidth="1"/>
    <col min="17" max="17" width="16.7109375" customWidth="1"/>
    <col min="18" max="18" width="78.28515625" customWidth="1"/>
    <col min="19" max="19" width="3.85546875" customWidth="1"/>
    <col min="20" max="20" width="11.42578125" hidden="1" customWidth="1"/>
    <col min="21" max="21" width="21" hidden="1" customWidth="1"/>
    <col min="22" max="22" width="18.140625" hidden="1" customWidth="1"/>
    <col min="23" max="23" width="31.7109375" hidden="1" customWidth="1"/>
    <col min="24" max="24" width="121.5703125" hidden="1" customWidth="1"/>
  </cols>
  <sheetData>
    <row r="1" spans="1:24" ht="36.75" customHeight="1" thickBot="1">
      <c r="A1" s="674" t="s">
        <v>18</v>
      </c>
      <c r="B1" s="675"/>
      <c r="C1" s="675"/>
      <c r="D1" s="675"/>
      <c r="E1" s="675"/>
      <c r="F1" s="676"/>
      <c r="G1" s="1"/>
      <c r="H1" s="669" t="s">
        <v>152</v>
      </c>
      <c r="I1" s="670"/>
      <c r="J1" s="670"/>
      <c r="K1" s="670"/>
      <c r="L1" s="671"/>
      <c r="N1" s="669" t="s">
        <v>153</v>
      </c>
      <c r="O1" s="670"/>
      <c r="P1" s="670"/>
      <c r="Q1" s="670"/>
      <c r="R1" s="671"/>
      <c r="T1" s="669" t="s">
        <v>154</v>
      </c>
      <c r="U1" s="670"/>
      <c r="V1" s="670"/>
      <c r="W1" s="670"/>
      <c r="X1" s="671"/>
    </row>
    <row r="2" spans="1:24" ht="81" customHeight="1" thickBot="1">
      <c r="A2" s="3" t="s">
        <v>155</v>
      </c>
      <c r="B2" s="677" t="s">
        <v>156</v>
      </c>
      <c r="C2" s="731"/>
      <c r="D2" s="731"/>
      <c r="E2" s="731"/>
      <c r="F2" s="732"/>
      <c r="G2" s="41"/>
      <c r="H2" s="46" t="s">
        <v>24</v>
      </c>
      <c r="I2" s="47"/>
      <c r="J2" s="225">
        <v>44316</v>
      </c>
      <c r="K2" s="672" t="s">
        <v>25</v>
      </c>
      <c r="L2" s="672" t="s">
        <v>26</v>
      </c>
      <c r="N2" s="46" t="s">
        <v>24</v>
      </c>
      <c r="O2" s="47"/>
      <c r="P2" s="199">
        <v>44439</v>
      </c>
      <c r="Q2" s="672" t="s">
        <v>25</v>
      </c>
      <c r="R2" s="672" t="s">
        <v>26</v>
      </c>
      <c r="T2" s="46" t="s">
        <v>24</v>
      </c>
      <c r="U2" s="47"/>
      <c r="V2" s="199">
        <v>44561</v>
      </c>
      <c r="W2" s="672" t="s">
        <v>25</v>
      </c>
      <c r="X2" s="672" t="s">
        <v>26</v>
      </c>
    </row>
    <row r="3" spans="1:24" ht="51.75" thickBot="1">
      <c r="A3" s="5" t="s">
        <v>27</v>
      </c>
      <c r="B3" s="674" t="s">
        <v>28</v>
      </c>
      <c r="C3" s="676"/>
      <c r="D3" s="6" t="s">
        <v>29</v>
      </c>
      <c r="E3" s="6" t="s">
        <v>30</v>
      </c>
      <c r="F3" s="7" t="s">
        <v>31</v>
      </c>
      <c r="G3" s="2"/>
      <c r="H3" s="49" t="s">
        <v>157</v>
      </c>
      <c r="I3" s="605" t="s">
        <v>158</v>
      </c>
      <c r="J3" s="605" t="s">
        <v>159</v>
      </c>
      <c r="K3" s="673"/>
      <c r="L3" s="673"/>
      <c r="N3" s="49" t="s">
        <v>157</v>
      </c>
      <c r="O3" s="605" t="s">
        <v>158</v>
      </c>
      <c r="P3" s="605" t="s">
        <v>159</v>
      </c>
      <c r="Q3" s="673"/>
      <c r="R3" s="673"/>
      <c r="T3" s="49" t="s">
        <v>157</v>
      </c>
      <c r="U3" s="605" t="s">
        <v>158</v>
      </c>
      <c r="V3" s="605" t="s">
        <v>159</v>
      </c>
      <c r="W3" s="673"/>
      <c r="X3" s="673"/>
    </row>
    <row r="4" spans="1:24" ht="15.75" thickBot="1">
      <c r="A4" s="729" t="s">
        <v>160</v>
      </c>
      <c r="B4" s="9"/>
      <c r="C4" s="606" t="s">
        <v>161</v>
      </c>
      <c r="D4" s="9"/>
      <c r="E4" s="9"/>
      <c r="F4" s="20"/>
      <c r="G4" s="4"/>
      <c r="H4" s="10">
        <v>9</v>
      </c>
      <c r="I4" s="11">
        <f>+COUNTIF(I5:I13,"Cumplida "&amp;"*")</f>
        <v>5</v>
      </c>
      <c r="J4" s="14">
        <f>IFERROR(+I4/H4,"No se programaron actividades relacionadas con este objetivo")</f>
        <v>0.55555555555555558</v>
      </c>
      <c r="K4" s="12"/>
      <c r="L4" s="13"/>
      <c r="N4" s="10">
        <v>9</v>
      </c>
      <c r="O4" s="11">
        <f>+COUNTIF(O5:O13,"Cumplida "&amp;"*")</f>
        <v>6</v>
      </c>
      <c r="P4" s="14">
        <f>IFERROR(+O4/N4,"No se programaron actividades relacionadas con este objetivo")</f>
        <v>0.66666666666666663</v>
      </c>
      <c r="Q4" s="12"/>
      <c r="R4" s="13"/>
      <c r="T4" s="10">
        <v>9</v>
      </c>
      <c r="U4" s="11">
        <f>+COUNTIF(U5:U13,"Cumplida "&amp;"*")</f>
        <v>0</v>
      </c>
      <c r="V4" s="14">
        <f>IFERROR(+U4/T4,"No se programaron actividades relacionadas con este objetivo")</f>
        <v>0</v>
      </c>
      <c r="W4" s="12"/>
      <c r="X4" s="13"/>
    </row>
    <row r="5" spans="1:24" ht="279.75" customHeight="1">
      <c r="A5" s="730"/>
      <c r="B5" s="208">
        <v>1</v>
      </c>
      <c r="C5" s="42" t="s">
        <v>162</v>
      </c>
      <c r="D5" s="42" t="s">
        <v>163</v>
      </c>
      <c r="E5" s="43" t="s">
        <v>164</v>
      </c>
      <c r="F5" s="35">
        <v>44227</v>
      </c>
      <c r="G5" s="2"/>
      <c r="H5" s="24"/>
      <c r="I5" s="203" t="s">
        <v>8</v>
      </c>
      <c r="J5" s="208"/>
      <c r="K5" s="205" t="s">
        <v>42</v>
      </c>
      <c r="L5" s="212" t="s">
        <v>165</v>
      </c>
      <c r="N5" s="24"/>
      <c r="O5" s="203" t="s">
        <v>8</v>
      </c>
      <c r="P5" s="208"/>
      <c r="Q5" s="205" t="s">
        <v>42</v>
      </c>
      <c r="R5" s="210" t="s">
        <v>166</v>
      </c>
      <c r="T5" s="24"/>
      <c r="U5" s="203"/>
      <c r="V5" s="208"/>
      <c r="W5" s="205"/>
      <c r="X5" s="210"/>
    </row>
    <row r="6" spans="1:24" ht="176.25" customHeight="1">
      <c r="A6" s="730"/>
      <c r="B6" s="44">
        <v>2</v>
      </c>
      <c r="C6" s="42" t="s">
        <v>167</v>
      </c>
      <c r="D6" s="42" t="s">
        <v>168</v>
      </c>
      <c r="E6" s="43" t="s">
        <v>164</v>
      </c>
      <c r="F6" s="35">
        <v>44286</v>
      </c>
      <c r="G6" s="2"/>
      <c r="H6" s="24"/>
      <c r="I6" s="203" t="s">
        <v>8</v>
      </c>
      <c r="J6" s="208"/>
      <c r="K6" s="205" t="s">
        <v>42</v>
      </c>
      <c r="L6" s="232" t="s">
        <v>169</v>
      </c>
      <c r="N6" s="24"/>
      <c r="O6" s="203" t="s">
        <v>8</v>
      </c>
      <c r="P6" s="208"/>
      <c r="Q6" s="205" t="s">
        <v>42</v>
      </c>
      <c r="R6" s="210" t="s">
        <v>166</v>
      </c>
      <c r="T6" s="24"/>
      <c r="U6" s="203"/>
      <c r="V6" s="208"/>
      <c r="W6" s="205"/>
      <c r="X6" s="210"/>
    </row>
    <row r="7" spans="1:24" ht="200.25" customHeight="1">
      <c r="A7" s="730"/>
      <c r="B7" s="44">
        <v>3</v>
      </c>
      <c r="C7" s="42" t="s">
        <v>170</v>
      </c>
      <c r="D7" s="42" t="s">
        <v>171</v>
      </c>
      <c r="E7" s="43" t="s">
        <v>164</v>
      </c>
      <c r="F7" s="35">
        <v>44286</v>
      </c>
      <c r="G7" s="2"/>
      <c r="H7" s="24"/>
      <c r="I7" s="203" t="s">
        <v>8</v>
      </c>
      <c r="J7" s="208"/>
      <c r="K7" s="205" t="s">
        <v>42</v>
      </c>
      <c r="L7" s="212" t="s">
        <v>172</v>
      </c>
      <c r="N7" s="24"/>
      <c r="O7" s="203" t="s">
        <v>8</v>
      </c>
      <c r="P7" s="208"/>
      <c r="Q7" s="205" t="s">
        <v>42</v>
      </c>
      <c r="R7" s="210" t="s">
        <v>166</v>
      </c>
      <c r="T7" s="24"/>
      <c r="U7" s="203"/>
      <c r="V7" s="208"/>
      <c r="W7" s="205"/>
      <c r="X7" s="210"/>
    </row>
    <row r="8" spans="1:24" ht="140.25">
      <c r="A8" s="730"/>
      <c r="B8" s="208">
        <v>4</v>
      </c>
      <c r="C8" s="42" t="s">
        <v>173</v>
      </c>
      <c r="D8" s="42" t="s">
        <v>174</v>
      </c>
      <c r="E8" s="43" t="s">
        <v>164</v>
      </c>
      <c r="F8" s="35">
        <v>44286</v>
      </c>
      <c r="G8" s="2"/>
      <c r="H8" s="24"/>
      <c r="I8" s="203" t="s">
        <v>8</v>
      </c>
      <c r="J8" s="208"/>
      <c r="K8" s="205" t="s">
        <v>42</v>
      </c>
      <c r="L8" s="211" t="s">
        <v>175</v>
      </c>
      <c r="N8" s="24"/>
      <c r="O8" s="203" t="s">
        <v>8</v>
      </c>
      <c r="P8" s="208"/>
      <c r="Q8" s="205" t="s">
        <v>42</v>
      </c>
      <c r="R8" s="210" t="s">
        <v>166</v>
      </c>
      <c r="T8" s="24"/>
      <c r="U8" s="203"/>
      <c r="V8" s="208"/>
      <c r="W8" s="205"/>
      <c r="X8" s="210"/>
    </row>
    <row r="9" spans="1:24" ht="102">
      <c r="A9" s="730"/>
      <c r="B9" s="44">
        <v>5</v>
      </c>
      <c r="C9" s="42" t="s">
        <v>176</v>
      </c>
      <c r="D9" s="42" t="s">
        <v>177</v>
      </c>
      <c r="E9" s="43" t="s">
        <v>164</v>
      </c>
      <c r="F9" s="35">
        <v>44316</v>
      </c>
      <c r="G9" s="2"/>
      <c r="H9" s="24"/>
      <c r="I9" s="203" t="s">
        <v>8</v>
      </c>
      <c r="J9" s="208"/>
      <c r="K9" s="205" t="s">
        <v>42</v>
      </c>
      <c r="L9" s="233" t="s">
        <v>178</v>
      </c>
      <c r="N9" s="24"/>
      <c r="O9" s="203" t="s">
        <v>8</v>
      </c>
      <c r="P9" s="208"/>
      <c r="Q9" s="205" t="s">
        <v>42</v>
      </c>
      <c r="R9" s="210" t="s">
        <v>166</v>
      </c>
      <c r="T9" s="24"/>
      <c r="U9" s="203"/>
      <c r="V9" s="208"/>
      <c r="W9" s="205"/>
      <c r="X9" s="210"/>
    </row>
    <row r="10" spans="1:24" ht="156" customHeight="1">
      <c r="A10" s="730"/>
      <c r="B10" s="44">
        <v>6</v>
      </c>
      <c r="C10" s="42" t="s">
        <v>179</v>
      </c>
      <c r="D10" s="42" t="s">
        <v>180</v>
      </c>
      <c r="E10" s="43" t="s">
        <v>181</v>
      </c>
      <c r="F10" s="35">
        <v>44545</v>
      </c>
      <c r="G10" s="2"/>
      <c r="H10" s="24"/>
      <c r="I10" s="220" t="s">
        <v>6</v>
      </c>
      <c r="J10" s="208"/>
      <c r="K10" s="205" t="s">
        <v>42</v>
      </c>
      <c r="L10" s="211" t="s">
        <v>182</v>
      </c>
      <c r="N10" s="24"/>
      <c r="O10" s="203" t="s">
        <v>6</v>
      </c>
      <c r="P10" s="208"/>
      <c r="Q10" s="205" t="s">
        <v>42</v>
      </c>
      <c r="R10" s="211" t="s">
        <v>1552</v>
      </c>
      <c r="T10" s="24"/>
      <c r="U10" s="203"/>
      <c r="V10" s="208"/>
      <c r="W10" s="205"/>
      <c r="X10" s="211"/>
    </row>
    <row r="11" spans="1:24" ht="243.6" customHeight="1">
      <c r="A11" s="730"/>
      <c r="B11" s="208">
        <v>7</v>
      </c>
      <c r="C11" s="42" t="s">
        <v>183</v>
      </c>
      <c r="D11" s="42" t="s">
        <v>184</v>
      </c>
      <c r="E11" s="43" t="s">
        <v>185</v>
      </c>
      <c r="F11" s="45">
        <v>44545</v>
      </c>
      <c r="G11" s="2"/>
      <c r="H11" s="24"/>
      <c r="I11" s="203" t="s">
        <v>12</v>
      </c>
      <c r="J11" s="208"/>
      <c r="K11" s="205" t="s">
        <v>42</v>
      </c>
      <c r="L11" s="210" t="s">
        <v>186</v>
      </c>
      <c r="N11" s="24"/>
      <c r="O11" s="203" t="s">
        <v>12</v>
      </c>
      <c r="P11" s="208"/>
      <c r="Q11" s="205" t="s">
        <v>42</v>
      </c>
      <c r="R11" s="210" t="s">
        <v>187</v>
      </c>
      <c r="T11" s="24"/>
      <c r="U11" s="203"/>
      <c r="V11" s="208"/>
      <c r="W11" s="205"/>
      <c r="X11" s="210"/>
    </row>
    <row r="12" spans="1:24" ht="293.25">
      <c r="A12" s="730"/>
      <c r="B12" s="44">
        <v>8</v>
      </c>
      <c r="C12" s="42" t="s">
        <v>188</v>
      </c>
      <c r="D12" s="42" t="s">
        <v>189</v>
      </c>
      <c r="E12" s="43" t="s">
        <v>164</v>
      </c>
      <c r="F12" s="45">
        <v>44377</v>
      </c>
      <c r="G12" s="2"/>
      <c r="H12" s="24"/>
      <c r="I12" s="220" t="s">
        <v>6</v>
      </c>
      <c r="J12" s="208"/>
      <c r="K12" s="205" t="s">
        <v>42</v>
      </c>
      <c r="L12" s="211" t="s">
        <v>190</v>
      </c>
      <c r="N12" s="24"/>
      <c r="O12" s="203" t="s">
        <v>8</v>
      </c>
      <c r="P12" s="208"/>
      <c r="Q12" s="205" t="s">
        <v>42</v>
      </c>
      <c r="R12" s="211" t="s">
        <v>191</v>
      </c>
      <c r="T12" s="24"/>
      <c r="U12" s="203"/>
      <c r="V12" s="208"/>
      <c r="W12" s="205"/>
      <c r="X12" s="211"/>
    </row>
    <row r="13" spans="1:24" ht="129.75" customHeight="1" thickBot="1">
      <c r="A13" s="730"/>
      <c r="B13" s="44">
        <v>9</v>
      </c>
      <c r="C13" s="42" t="s">
        <v>192</v>
      </c>
      <c r="D13" s="42" t="s">
        <v>193</v>
      </c>
      <c r="E13" s="43" t="s">
        <v>164</v>
      </c>
      <c r="F13" s="45">
        <v>44500</v>
      </c>
      <c r="G13" s="2"/>
      <c r="H13" s="24"/>
      <c r="I13" s="220" t="s">
        <v>6</v>
      </c>
      <c r="J13" s="208"/>
      <c r="K13" s="205" t="s">
        <v>42</v>
      </c>
      <c r="L13" s="211" t="s">
        <v>194</v>
      </c>
      <c r="N13" s="24"/>
      <c r="O13" s="220" t="s">
        <v>6</v>
      </c>
      <c r="P13" s="208"/>
      <c r="Q13" s="205" t="s">
        <v>42</v>
      </c>
      <c r="R13" s="211" t="s">
        <v>194</v>
      </c>
      <c r="T13" s="24"/>
      <c r="U13" s="203"/>
      <c r="V13" s="208"/>
      <c r="W13" s="205"/>
      <c r="X13" s="211"/>
    </row>
    <row r="14" spans="1:24" ht="39" thickBot="1">
      <c r="A14" s="679" t="s">
        <v>195</v>
      </c>
      <c r="B14" s="9"/>
      <c r="C14" s="606" t="s">
        <v>196</v>
      </c>
      <c r="D14" s="9"/>
      <c r="E14" s="9"/>
      <c r="F14" s="20"/>
      <c r="G14" s="4"/>
      <c r="H14" s="10">
        <v>2</v>
      </c>
      <c r="I14" s="11">
        <f>+COUNTIF(I15:I16,"Cumplida "&amp;"*")</f>
        <v>0</v>
      </c>
      <c r="J14" s="14">
        <f>IFERROR(+I14/H14,"No se programaron actividades relacionadas con este objetivo")</f>
        <v>0</v>
      </c>
      <c r="K14" s="12"/>
      <c r="L14" s="13"/>
      <c r="N14" s="10">
        <v>2</v>
      </c>
      <c r="O14" s="11">
        <f>+COUNTIF(O15:O16,"Cumplida "&amp;"*")</f>
        <v>0</v>
      </c>
      <c r="P14" s="14">
        <f>IFERROR(+O14/N14,"No se programaron actividades relacionadas con este objetivo")</f>
        <v>0</v>
      </c>
      <c r="Q14" s="12"/>
      <c r="R14" s="13"/>
      <c r="T14" s="10">
        <v>2</v>
      </c>
      <c r="U14" s="11">
        <f>+COUNTIF(U15:U16,"Cumplida "&amp;"*")</f>
        <v>0</v>
      </c>
      <c r="V14" s="14">
        <f>IFERROR(+U14/T14,"No se programaron actividades relacionadas con este objetivo")</f>
        <v>0</v>
      </c>
      <c r="W14" s="12"/>
      <c r="X14" s="13"/>
    </row>
    <row r="15" spans="1:24" ht="138" customHeight="1">
      <c r="A15" s="680"/>
      <c r="B15" s="22">
        <v>10</v>
      </c>
      <c r="C15" s="42" t="s">
        <v>197</v>
      </c>
      <c r="D15" s="42" t="s">
        <v>198</v>
      </c>
      <c r="E15" s="43" t="s">
        <v>164</v>
      </c>
      <c r="F15" s="35">
        <v>44545</v>
      </c>
      <c r="G15" s="2"/>
      <c r="H15" s="24"/>
      <c r="I15" s="220" t="s">
        <v>6</v>
      </c>
      <c r="J15" s="208"/>
      <c r="K15" s="205" t="s">
        <v>42</v>
      </c>
      <c r="L15" s="211" t="s">
        <v>199</v>
      </c>
      <c r="N15" s="24"/>
      <c r="O15" s="220" t="s">
        <v>6</v>
      </c>
      <c r="P15" s="208"/>
      <c r="Q15" s="205" t="s">
        <v>42</v>
      </c>
      <c r="R15" s="211" t="s">
        <v>200</v>
      </c>
      <c r="T15" s="24"/>
      <c r="U15" s="203"/>
      <c r="V15" s="208"/>
      <c r="W15" s="205"/>
      <c r="X15" s="211"/>
    </row>
    <row r="16" spans="1:24" ht="308.10000000000002" customHeight="1" thickBot="1">
      <c r="A16" s="680"/>
      <c r="B16" s="22">
        <v>11</v>
      </c>
      <c r="C16" s="42" t="s">
        <v>201</v>
      </c>
      <c r="D16" s="42" t="s">
        <v>202</v>
      </c>
      <c r="E16" s="43" t="s">
        <v>164</v>
      </c>
      <c r="F16" s="45">
        <v>44545</v>
      </c>
      <c r="G16" s="2"/>
      <c r="H16" s="24"/>
      <c r="I16" s="220" t="s">
        <v>6</v>
      </c>
      <c r="J16" s="208"/>
      <c r="K16" s="205" t="s">
        <v>42</v>
      </c>
      <c r="L16" s="211" t="s">
        <v>199</v>
      </c>
      <c r="N16" s="24"/>
      <c r="O16" s="203" t="s">
        <v>12</v>
      </c>
      <c r="P16" s="208"/>
      <c r="Q16" s="205" t="s">
        <v>42</v>
      </c>
      <c r="R16" s="211" t="s">
        <v>203</v>
      </c>
      <c r="T16" s="24"/>
      <c r="U16" s="203"/>
      <c r="V16" s="208"/>
      <c r="W16" s="205"/>
      <c r="X16" s="211"/>
    </row>
    <row r="17" spans="1:24" ht="39" thickBot="1">
      <c r="A17" s="679" t="s">
        <v>204</v>
      </c>
      <c r="B17" s="9"/>
      <c r="C17" s="606" t="s">
        <v>205</v>
      </c>
      <c r="D17" s="9"/>
      <c r="E17" s="9"/>
      <c r="F17" s="20"/>
      <c r="G17" s="4"/>
      <c r="H17" s="10">
        <v>2</v>
      </c>
      <c r="I17" s="11">
        <f>+COUNTIF(I18:I19,"Cumplida "&amp;"*")</f>
        <v>0</v>
      </c>
      <c r="J17" s="14">
        <f>IFERROR(+I17/H17,"No se programaron actividades relacionadas con este objetivo")</f>
        <v>0</v>
      </c>
      <c r="K17" s="12"/>
      <c r="L17" s="13"/>
      <c r="N17" s="10">
        <v>2</v>
      </c>
      <c r="O17" s="11">
        <f>+COUNTIF(O18:O19,"Cumplida "&amp;"*")</f>
        <v>0</v>
      </c>
      <c r="P17" s="14">
        <f>IFERROR(+O17/N17,"No se programaron actividades relacionadas con este objetivo")</f>
        <v>0</v>
      </c>
      <c r="Q17" s="12"/>
      <c r="R17" s="13"/>
      <c r="T17" s="10">
        <v>2</v>
      </c>
      <c r="U17" s="11">
        <f>+COUNTIF(U18:U19,"Cumplida "&amp;"*")</f>
        <v>0</v>
      </c>
      <c r="V17" s="14">
        <f>IFERROR(+U17/T17,"No se programaron actividades relacionadas con este objetivo")</f>
        <v>0</v>
      </c>
      <c r="W17" s="12"/>
      <c r="X17" s="13"/>
    </row>
    <row r="18" spans="1:24" ht="108" customHeight="1">
      <c r="A18" s="680"/>
      <c r="B18" s="22">
        <v>2.1</v>
      </c>
      <c r="C18" s="42" t="s">
        <v>206</v>
      </c>
      <c r="D18" s="42" t="s">
        <v>207</v>
      </c>
      <c r="E18" s="43" t="s">
        <v>164</v>
      </c>
      <c r="F18" s="45">
        <v>44545</v>
      </c>
      <c r="G18" s="2"/>
      <c r="H18" s="24"/>
      <c r="I18" s="220" t="s">
        <v>6</v>
      </c>
      <c r="J18" s="208"/>
      <c r="K18" s="205" t="s">
        <v>42</v>
      </c>
      <c r="L18" s="211" t="s">
        <v>199</v>
      </c>
      <c r="N18" s="24"/>
      <c r="O18" s="203" t="s">
        <v>12</v>
      </c>
      <c r="P18" s="208"/>
      <c r="Q18" s="205" t="s">
        <v>42</v>
      </c>
      <c r="R18" s="211" t="s">
        <v>208</v>
      </c>
      <c r="T18" s="24"/>
      <c r="U18" s="203"/>
      <c r="V18" s="208"/>
      <c r="W18" s="205"/>
      <c r="X18" s="211"/>
    </row>
    <row r="19" spans="1:24" ht="148.5" customHeight="1" thickBot="1">
      <c r="A19" s="680"/>
      <c r="B19" s="22">
        <v>2.2000000000000002</v>
      </c>
      <c r="C19" s="42" t="s">
        <v>209</v>
      </c>
      <c r="D19" s="42" t="s">
        <v>210</v>
      </c>
      <c r="E19" s="43" t="s">
        <v>164</v>
      </c>
      <c r="F19" s="45">
        <v>44545</v>
      </c>
      <c r="G19" s="2"/>
      <c r="H19" s="24"/>
      <c r="I19" s="220" t="s">
        <v>6</v>
      </c>
      <c r="J19" s="208"/>
      <c r="K19" s="205" t="s">
        <v>42</v>
      </c>
      <c r="L19" s="211" t="s">
        <v>199</v>
      </c>
      <c r="N19" s="24"/>
      <c r="O19" s="203" t="s">
        <v>12</v>
      </c>
      <c r="P19" s="208"/>
      <c r="Q19" s="205" t="s">
        <v>42</v>
      </c>
      <c r="R19" s="211" t="s">
        <v>211</v>
      </c>
      <c r="T19" s="24"/>
      <c r="U19" s="203"/>
      <c r="V19" s="208"/>
      <c r="W19" s="205"/>
      <c r="X19" s="211"/>
    </row>
    <row r="20" spans="1:24" ht="51.75" thickBot="1">
      <c r="A20" s="679" t="s">
        <v>212</v>
      </c>
      <c r="B20" s="9"/>
      <c r="C20" s="606" t="s">
        <v>213</v>
      </c>
      <c r="D20" s="9"/>
      <c r="E20" s="9"/>
      <c r="F20" s="20"/>
      <c r="G20" s="4"/>
      <c r="H20" s="10">
        <v>3</v>
      </c>
      <c r="I20" s="11">
        <f>+COUNTIF(I21:I22,"Cumplida "&amp;"*")</f>
        <v>1</v>
      </c>
      <c r="J20" s="14">
        <f>IFERROR(+I20/H20,"No se programaron actividades relacionadas con este objetivo")</f>
        <v>0.33333333333333331</v>
      </c>
      <c r="K20" s="12"/>
      <c r="L20" s="13"/>
      <c r="N20" s="10">
        <v>3</v>
      </c>
      <c r="O20" s="11">
        <f>+COUNTIF(O21:O22,"Cumplida "&amp;"*")</f>
        <v>1</v>
      </c>
      <c r="P20" s="14">
        <f>IFERROR(+O20/N20,"No se programaron actividades relacionadas con este objetivo")</f>
        <v>0.33333333333333331</v>
      </c>
      <c r="Q20" s="12"/>
      <c r="R20" s="13"/>
      <c r="T20" s="10">
        <v>3</v>
      </c>
      <c r="U20" s="11">
        <f>+COUNTIF(U21:U22,"Cumplida "&amp;"*")</f>
        <v>0</v>
      </c>
      <c r="V20" s="14">
        <f>IFERROR(+U20/T20,"No se programaron actividades relacionadas con este objetivo")</f>
        <v>0</v>
      </c>
      <c r="W20" s="12"/>
      <c r="X20" s="219"/>
    </row>
    <row r="21" spans="1:24" ht="209.25" customHeight="1">
      <c r="A21" s="680"/>
      <c r="B21" s="22" t="s">
        <v>214</v>
      </c>
      <c r="C21" s="42" t="s">
        <v>215</v>
      </c>
      <c r="D21" s="42" t="s">
        <v>216</v>
      </c>
      <c r="E21" s="43" t="s">
        <v>164</v>
      </c>
      <c r="F21" s="45">
        <v>44316</v>
      </c>
      <c r="G21" s="2"/>
      <c r="H21" s="24"/>
      <c r="I21" s="203" t="s">
        <v>8</v>
      </c>
      <c r="J21" s="208"/>
      <c r="K21" s="205" t="s">
        <v>42</v>
      </c>
      <c r="L21" s="250" t="s">
        <v>217</v>
      </c>
      <c r="N21" s="24"/>
      <c r="O21" s="203" t="s">
        <v>8</v>
      </c>
      <c r="P21" s="208"/>
      <c r="Q21" s="205" t="s">
        <v>42</v>
      </c>
      <c r="R21" s="210" t="s">
        <v>166</v>
      </c>
      <c r="T21" s="24"/>
      <c r="U21" s="203"/>
      <c r="V21" s="208"/>
      <c r="W21" s="205"/>
      <c r="X21" s="206"/>
    </row>
    <row r="22" spans="1:24" ht="292.5" customHeight="1" thickBot="1">
      <c r="A22" s="680"/>
      <c r="B22" s="22" t="s">
        <v>218</v>
      </c>
      <c r="C22" s="42" t="s">
        <v>219</v>
      </c>
      <c r="D22" s="42" t="s">
        <v>220</v>
      </c>
      <c r="E22" s="43" t="s">
        <v>221</v>
      </c>
      <c r="F22" s="45">
        <v>44545</v>
      </c>
      <c r="G22" s="2"/>
      <c r="H22" s="24"/>
      <c r="I22" s="203" t="s">
        <v>12</v>
      </c>
      <c r="J22" s="208"/>
      <c r="K22" s="205" t="s">
        <v>42</v>
      </c>
      <c r="L22" s="215" t="s">
        <v>222</v>
      </c>
      <c r="N22" s="24"/>
      <c r="O22" s="203" t="s">
        <v>12</v>
      </c>
      <c r="P22" s="208"/>
      <c r="Q22" s="205" t="s">
        <v>42</v>
      </c>
      <c r="R22" s="613" t="s">
        <v>223</v>
      </c>
      <c r="T22" s="24"/>
      <c r="U22" s="203"/>
      <c r="V22" s="208"/>
      <c r="W22" s="205"/>
      <c r="X22" s="215"/>
    </row>
    <row r="23" spans="1:24" ht="48" customHeight="1" thickBot="1">
      <c r="A23" s="224"/>
      <c r="B23" s="9"/>
      <c r="C23" s="606" t="s">
        <v>224</v>
      </c>
      <c r="D23" s="9"/>
      <c r="E23" s="9"/>
      <c r="F23" s="20"/>
      <c r="G23" s="4"/>
      <c r="H23" s="10">
        <v>7</v>
      </c>
      <c r="I23" s="11">
        <f>+COUNTIF(I24:I29,"Cumplida "&amp;"*")</f>
        <v>1</v>
      </c>
      <c r="J23" s="14">
        <f>IFERROR(+I23/H23,"No se programaron actividades relacionadas con este objetivo")</f>
        <v>0.14285714285714285</v>
      </c>
      <c r="K23" s="12"/>
      <c r="L23" s="13"/>
      <c r="N23" s="10">
        <v>7</v>
      </c>
      <c r="O23" s="11">
        <f>+COUNTIF(O24:O29,"Cumplida "&amp;"*")</f>
        <v>1</v>
      </c>
      <c r="P23" s="14">
        <f>IFERROR(+O23/N23,"No se programaron actividades relacionadas con este objetivo")</f>
        <v>0.14285714285714285</v>
      </c>
      <c r="Q23" s="12"/>
      <c r="R23" s="13"/>
      <c r="T23" s="10">
        <v>7</v>
      </c>
      <c r="U23" s="11">
        <f>+COUNTIF(U24:U29,"Cumplida "&amp;"*")</f>
        <v>0</v>
      </c>
      <c r="V23" s="14">
        <f>IFERROR(+U23/T23,"No se programaron actividades relacionadas con este objetivo")</f>
        <v>0</v>
      </c>
      <c r="W23" s="12"/>
      <c r="X23" s="13"/>
    </row>
    <row r="24" spans="1:24" ht="171" customHeight="1">
      <c r="A24" s="679" t="s">
        <v>225</v>
      </c>
      <c r="B24" s="22" t="s">
        <v>226</v>
      </c>
      <c r="C24" s="42" t="s">
        <v>227</v>
      </c>
      <c r="D24" s="42" t="s">
        <v>228</v>
      </c>
      <c r="E24" s="43" t="s">
        <v>164</v>
      </c>
      <c r="F24" s="45">
        <v>44560</v>
      </c>
      <c r="G24" s="2"/>
      <c r="H24" s="24"/>
      <c r="I24" s="203" t="s">
        <v>12</v>
      </c>
      <c r="J24" s="208"/>
      <c r="K24" s="205" t="s">
        <v>42</v>
      </c>
      <c r="L24" s="212" t="s">
        <v>229</v>
      </c>
      <c r="N24" s="24"/>
      <c r="O24" s="203" t="s">
        <v>12</v>
      </c>
      <c r="P24" s="208"/>
      <c r="Q24" s="205" t="s">
        <v>42</v>
      </c>
      <c r="R24" s="211" t="s">
        <v>230</v>
      </c>
      <c r="T24" s="24"/>
      <c r="U24" s="203"/>
      <c r="V24" s="208"/>
      <c r="W24" s="205"/>
      <c r="X24" s="212"/>
    </row>
    <row r="25" spans="1:24" ht="158.25" customHeight="1">
      <c r="A25" s="680"/>
      <c r="B25" s="22" t="s">
        <v>80</v>
      </c>
      <c r="C25" s="42" t="s">
        <v>231</v>
      </c>
      <c r="D25" s="42" t="s">
        <v>232</v>
      </c>
      <c r="E25" s="43" t="s">
        <v>164</v>
      </c>
      <c r="F25" s="45">
        <v>44545</v>
      </c>
      <c r="G25" s="2"/>
      <c r="H25" s="24"/>
      <c r="I25" s="220" t="s">
        <v>6</v>
      </c>
      <c r="J25" s="208"/>
      <c r="K25" s="205" t="s">
        <v>42</v>
      </c>
      <c r="L25" s="211" t="s">
        <v>199</v>
      </c>
      <c r="N25" s="24"/>
      <c r="O25" s="203" t="s">
        <v>12</v>
      </c>
      <c r="P25" s="208"/>
      <c r="Q25" s="205" t="s">
        <v>42</v>
      </c>
      <c r="R25" s="211" t="s">
        <v>233</v>
      </c>
      <c r="T25" s="24"/>
      <c r="U25" s="203"/>
      <c r="V25" s="208"/>
      <c r="W25" s="205"/>
      <c r="X25" s="212"/>
    </row>
    <row r="26" spans="1:24" ht="185.25" customHeight="1" thickBot="1">
      <c r="A26" s="680"/>
      <c r="B26" s="22" t="s">
        <v>86</v>
      </c>
      <c r="C26" s="42" t="s">
        <v>234</v>
      </c>
      <c r="D26" s="42" t="s">
        <v>235</v>
      </c>
      <c r="E26" s="43" t="s">
        <v>164</v>
      </c>
      <c r="F26" s="45">
        <v>44561</v>
      </c>
      <c r="G26" s="2"/>
      <c r="H26" s="24"/>
      <c r="I26" s="220" t="s">
        <v>6</v>
      </c>
      <c r="J26" s="208"/>
      <c r="K26" s="205" t="s">
        <v>42</v>
      </c>
      <c r="L26" s="211" t="s">
        <v>236</v>
      </c>
      <c r="N26" s="24"/>
      <c r="O26" s="203" t="s">
        <v>12</v>
      </c>
      <c r="P26" s="208"/>
      <c r="Q26" s="205" t="s">
        <v>42</v>
      </c>
      <c r="R26" s="212" t="s">
        <v>237</v>
      </c>
      <c r="T26" s="24"/>
      <c r="U26" s="203"/>
      <c r="V26" s="208"/>
      <c r="W26" s="205"/>
      <c r="X26" s="211"/>
    </row>
    <row r="27" spans="1:24" ht="202.5" customHeight="1">
      <c r="A27" s="679" t="s">
        <v>238</v>
      </c>
      <c r="B27" s="22">
        <v>5.0999999999999996</v>
      </c>
      <c r="C27" s="42" t="s">
        <v>239</v>
      </c>
      <c r="D27" s="42" t="s">
        <v>240</v>
      </c>
      <c r="E27" s="43" t="s">
        <v>241</v>
      </c>
      <c r="F27" s="45">
        <v>44285</v>
      </c>
      <c r="G27" s="2"/>
      <c r="H27" s="24"/>
      <c r="I27" s="203" t="s">
        <v>8</v>
      </c>
      <c r="J27" s="208"/>
      <c r="K27" s="205" t="s">
        <v>42</v>
      </c>
      <c r="L27" s="211" t="s">
        <v>242</v>
      </c>
      <c r="N27" s="24"/>
      <c r="O27" s="203" t="s">
        <v>8</v>
      </c>
      <c r="P27" s="208"/>
      <c r="Q27" s="205" t="s">
        <v>42</v>
      </c>
      <c r="R27" s="210" t="s">
        <v>166</v>
      </c>
      <c r="T27" s="24"/>
      <c r="U27" s="203"/>
      <c r="V27" s="208"/>
      <c r="W27" s="205"/>
      <c r="X27" s="212"/>
    </row>
    <row r="28" spans="1:24" ht="178.5">
      <c r="A28" s="680"/>
      <c r="B28" s="22">
        <v>5.2</v>
      </c>
      <c r="C28" s="42" t="s">
        <v>243</v>
      </c>
      <c r="D28" s="42" t="s">
        <v>244</v>
      </c>
      <c r="E28" s="43" t="s">
        <v>245</v>
      </c>
      <c r="F28" s="35">
        <v>44561</v>
      </c>
      <c r="G28" s="2"/>
      <c r="H28" s="24"/>
      <c r="I28" s="220" t="s">
        <v>6</v>
      </c>
      <c r="J28" s="208"/>
      <c r="K28" s="205" t="s">
        <v>42</v>
      </c>
      <c r="L28" s="211" t="s">
        <v>199</v>
      </c>
      <c r="N28" s="24"/>
      <c r="O28" s="203" t="s">
        <v>12</v>
      </c>
      <c r="P28" s="208"/>
      <c r="Q28" s="205" t="s">
        <v>42</v>
      </c>
      <c r="R28" s="212" t="s">
        <v>246</v>
      </c>
      <c r="T28" s="24"/>
      <c r="U28" s="203"/>
      <c r="V28" s="208"/>
      <c r="W28" s="205"/>
      <c r="X28" s="211"/>
    </row>
    <row r="29" spans="1:24" ht="409.6" thickBot="1">
      <c r="A29" s="683"/>
      <c r="B29" s="194" t="s">
        <v>247</v>
      </c>
      <c r="C29" s="195" t="s">
        <v>248</v>
      </c>
      <c r="D29" s="195" t="s">
        <v>249</v>
      </c>
      <c r="E29" s="194" t="s">
        <v>221</v>
      </c>
      <c r="F29" s="196">
        <v>44561</v>
      </c>
      <c r="G29" s="2"/>
      <c r="H29" s="24"/>
      <c r="I29" s="203" t="s">
        <v>12</v>
      </c>
      <c r="J29" s="208"/>
      <c r="K29" s="205" t="s">
        <v>42</v>
      </c>
      <c r="L29" s="212" t="s">
        <v>250</v>
      </c>
      <c r="N29" s="24"/>
      <c r="O29" s="203" t="s">
        <v>12</v>
      </c>
      <c r="P29" s="208"/>
      <c r="Q29" s="205" t="s">
        <v>42</v>
      </c>
      <c r="R29" s="212" t="s">
        <v>251</v>
      </c>
      <c r="T29" s="24"/>
      <c r="U29" s="203"/>
      <c r="V29" s="208"/>
      <c r="W29" s="205"/>
      <c r="X29" s="212"/>
    </row>
  </sheetData>
  <mergeCells count="18">
    <mergeCell ref="T1:X1"/>
    <mergeCell ref="W2:W3"/>
    <mergeCell ref="X2:X3"/>
    <mergeCell ref="N1:R1"/>
    <mergeCell ref="Q2:Q3"/>
    <mergeCell ref="R2:R3"/>
    <mergeCell ref="A1:F1"/>
    <mergeCell ref="H1:L1"/>
    <mergeCell ref="B2:F2"/>
    <mergeCell ref="K2:K3"/>
    <mergeCell ref="L2:L3"/>
    <mergeCell ref="B3:C3"/>
    <mergeCell ref="A24:A26"/>
    <mergeCell ref="A27:A29"/>
    <mergeCell ref="A4:A13"/>
    <mergeCell ref="A14:A16"/>
    <mergeCell ref="A17:A19"/>
    <mergeCell ref="A20:A22"/>
  </mergeCells>
  <conditionalFormatting sqref="I2:I3 I14 I23 I20 I17">
    <cfRule type="cellIs" dxfId="1307" priority="691" operator="equal">
      <formula>"Vencida"</formula>
    </cfRule>
    <cfRule type="cellIs" dxfId="1306" priority="692" operator="equal">
      <formula>"No Cumplida"</formula>
    </cfRule>
    <cfRule type="cellIs" dxfId="1305" priority="693" operator="equal">
      <formula>"En Avance"</formula>
    </cfRule>
    <cfRule type="cellIs" dxfId="1304" priority="694" operator="equal">
      <formula>"Cumplida (FT)"</formula>
    </cfRule>
    <cfRule type="cellIs" dxfId="1303" priority="695" operator="equal">
      <formula>"Cumplida (DT)"</formula>
    </cfRule>
    <cfRule type="cellIs" dxfId="1302" priority="696" operator="equal">
      <formula>"Sin Avance"</formula>
    </cfRule>
  </conditionalFormatting>
  <conditionalFormatting sqref="I4">
    <cfRule type="cellIs" dxfId="1301" priority="685" operator="equal">
      <formula>"Vencida"</formula>
    </cfRule>
    <cfRule type="cellIs" dxfId="1300" priority="686" operator="equal">
      <formula>"No Cumplida"</formula>
    </cfRule>
    <cfRule type="cellIs" dxfId="1299" priority="687" operator="equal">
      <formula>"En Avance"</formula>
    </cfRule>
    <cfRule type="cellIs" dxfId="1298" priority="688" operator="equal">
      <formula>"Cumplida (FT)"</formula>
    </cfRule>
    <cfRule type="cellIs" dxfId="1297" priority="689" operator="equal">
      <formula>"Cumplida (DT)"</formula>
    </cfRule>
    <cfRule type="cellIs" dxfId="1296" priority="690" operator="equal">
      <formula>"Sin Avance"</formula>
    </cfRule>
  </conditionalFormatting>
  <conditionalFormatting sqref="O4">
    <cfRule type="cellIs" dxfId="1295" priority="577" operator="equal">
      <formula>"Vencida"</formula>
    </cfRule>
    <cfRule type="cellIs" dxfId="1294" priority="578" operator="equal">
      <formula>"No Cumplida"</formula>
    </cfRule>
    <cfRule type="cellIs" dxfId="1293" priority="579" operator="equal">
      <formula>"En Avance"</formula>
    </cfRule>
    <cfRule type="cellIs" dxfId="1292" priority="580" operator="equal">
      <formula>"Cumplida (FT)"</formula>
    </cfRule>
    <cfRule type="cellIs" dxfId="1291" priority="581" operator="equal">
      <formula>"Cumplida (DT)"</formula>
    </cfRule>
    <cfRule type="cellIs" dxfId="1290" priority="582" operator="equal">
      <formula>"Sin Avance"</formula>
    </cfRule>
  </conditionalFormatting>
  <conditionalFormatting sqref="O2:O3 O14 O23 O20 O17">
    <cfRule type="cellIs" dxfId="1289" priority="583" operator="equal">
      <formula>"Vencida"</formula>
    </cfRule>
    <cfRule type="cellIs" dxfId="1288" priority="584" operator="equal">
      <formula>"No Cumplida"</formula>
    </cfRule>
    <cfRule type="cellIs" dxfId="1287" priority="585" operator="equal">
      <formula>"En Avance"</formula>
    </cfRule>
    <cfRule type="cellIs" dxfId="1286" priority="586" operator="equal">
      <formula>"Cumplida (FT)"</formula>
    </cfRule>
    <cfRule type="cellIs" dxfId="1285" priority="587" operator="equal">
      <formula>"Cumplida (DT)"</formula>
    </cfRule>
    <cfRule type="cellIs" dxfId="1284" priority="588" operator="equal">
      <formula>"Sin Avance"</formula>
    </cfRule>
  </conditionalFormatting>
  <conditionalFormatting sqref="U2:U3 U14 U23 U20 U17">
    <cfRule type="cellIs" dxfId="1283" priority="499" operator="equal">
      <formula>"Vencida"</formula>
    </cfRule>
    <cfRule type="cellIs" dxfId="1282" priority="500" operator="equal">
      <formula>"No Cumplida"</formula>
    </cfRule>
    <cfRule type="cellIs" dxfId="1281" priority="501" operator="equal">
      <formula>"En Avance"</formula>
    </cfRule>
    <cfRule type="cellIs" dxfId="1280" priority="502" operator="equal">
      <formula>"Cumplida (FT)"</formula>
    </cfRule>
    <cfRule type="cellIs" dxfId="1279" priority="503" operator="equal">
      <formula>"Cumplida (DT)"</formula>
    </cfRule>
    <cfRule type="cellIs" dxfId="1278" priority="504" operator="equal">
      <formula>"Sin Avance"</formula>
    </cfRule>
  </conditionalFormatting>
  <conditionalFormatting sqref="U4">
    <cfRule type="cellIs" dxfId="1277" priority="493" operator="equal">
      <formula>"Vencida"</formula>
    </cfRule>
    <cfRule type="cellIs" dxfId="1276" priority="494" operator="equal">
      <formula>"No Cumplida"</formula>
    </cfRule>
    <cfRule type="cellIs" dxfId="1275" priority="495" operator="equal">
      <formula>"En Avance"</formula>
    </cfRule>
    <cfRule type="cellIs" dxfId="1274" priority="496" operator="equal">
      <formula>"Cumplida (FT)"</formula>
    </cfRule>
    <cfRule type="cellIs" dxfId="1273" priority="497" operator="equal">
      <formula>"Cumplida (DT)"</formula>
    </cfRule>
    <cfRule type="cellIs" dxfId="1272" priority="498" operator="equal">
      <formula>"Sin Avance"</formula>
    </cfRule>
  </conditionalFormatting>
  <conditionalFormatting sqref="I6">
    <cfRule type="cellIs" dxfId="1271" priority="319" operator="equal">
      <formula>"Vencida"</formula>
    </cfRule>
    <cfRule type="cellIs" dxfId="1270" priority="320" operator="equal">
      <formula>"No Cumplida"</formula>
    </cfRule>
    <cfRule type="cellIs" dxfId="1269" priority="321" operator="equal">
      <formula>"En Avance"</formula>
    </cfRule>
    <cfRule type="cellIs" dxfId="1268" priority="322" operator="equal">
      <formula>"Cumplida (FT)"</formula>
    </cfRule>
    <cfRule type="cellIs" dxfId="1267" priority="323" operator="equal">
      <formula>"Cumplida (DT)"</formula>
    </cfRule>
    <cfRule type="cellIs" dxfId="1266" priority="324" operator="equal">
      <formula>"Sin Avance"</formula>
    </cfRule>
  </conditionalFormatting>
  <conditionalFormatting sqref="I7">
    <cfRule type="cellIs" dxfId="1265" priority="313" operator="equal">
      <formula>"Vencida"</formula>
    </cfRule>
    <cfRule type="cellIs" dxfId="1264" priority="314" operator="equal">
      <formula>"No Cumplida"</formula>
    </cfRule>
    <cfRule type="cellIs" dxfId="1263" priority="315" operator="equal">
      <formula>"En Avance"</formula>
    </cfRule>
    <cfRule type="cellIs" dxfId="1262" priority="316" operator="equal">
      <formula>"Cumplida (FT)"</formula>
    </cfRule>
    <cfRule type="cellIs" dxfId="1261" priority="317" operator="equal">
      <formula>"Cumplida (DT)"</formula>
    </cfRule>
    <cfRule type="cellIs" dxfId="1260" priority="318" operator="equal">
      <formula>"Sin Avance"</formula>
    </cfRule>
  </conditionalFormatting>
  <conditionalFormatting sqref="I8">
    <cfRule type="cellIs" dxfId="1259" priority="307" operator="equal">
      <formula>"Vencida"</formula>
    </cfRule>
    <cfRule type="cellIs" dxfId="1258" priority="308" operator="equal">
      <formula>"No Cumplida"</formula>
    </cfRule>
    <cfRule type="cellIs" dxfId="1257" priority="309" operator="equal">
      <formula>"En Avance"</formula>
    </cfRule>
    <cfRule type="cellIs" dxfId="1256" priority="310" operator="equal">
      <formula>"Cumplida (FT)"</formula>
    </cfRule>
    <cfRule type="cellIs" dxfId="1255" priority="311" operator="equal">
      <formula>"Cumplida (DT)"</formula>
    </cfRule>
    <cfRule type="cellIs" dxfId="1254" priority="312" operator="equal">
      <formula>"Sin Avance"</formula>
    </cfRule>
  </conditionalFormatting>
  <conditionalFormatting sqref="I9">
    <cfRule type="cellIs" dxfId="1253" priority="301" operator="equal">
      <formula>"Vencida"</formula>
    </cfRule>
    <cfRule type="cellIs" dxfId="1252" priority="302" operator="equal">
      <formula>"No Cumplida"</formula>
    </cfRule>
    <cfRule type="cellIs" dxfId="1251" priority="303" operator="equal">
      <formula>"En Avance"</formula>
    </cfRule>
    <cfRule type="cellIs" dxfId="1250" priority="304" operator="equal">
      <formula>"Cumplida (FT)"</formula>
    </cfRule>
    <cfRule type="cellIs" dxfId="1249" priority="305" operator="equal">
      <formula>"Cumplida (DT)"</formula>
    </cfRule>
    <cfRule type="cellIs" dxfId="1248" priority="306" operator="equal">
      <formula>"Sin Avance"</formula>
    </cfRule>
  </conditionalFormatting>
  <conditionalFormatting sqref="I10">
    <cfRule type="cellIs" dxfId="1247" priority="295" operator="equal">
      <formula>"Vencida"</formula>
    </cfRule>
    <cfRule type="cellIs" dxfId="1246" priority="296" operator="equal">
      <formula>"No Cumplida"</formula>
    </cfRule>
    <cfRule type="cellIs" dxfId="1245" priority="297" operator="equal">
      <formula>"En Avance"</formula>
    </cfRule>
    <cfRule type="cellIs" dxfId="1244" priority="298" operator="equal">
      <formula>"Cumplida (FT)"</formula>
    </cfRule>
    <cfRule type="cellIs" dxfId="1243" priority="299" operator="equal">
      <formula>"Cumplida (DT)"</formula>
    </cfRule>
    <cfRule type="cellIs" dxfId="1242" priority="300" operator="equal">
      <formula>"Sin Avance"</formula>
    </cfRule>
  </conditionalFormatting>
  <conditionalFormatting sqref="I11">
    <cfRule type="cellIs" dxfId="1241" priority="289" operator="equal">
      <formula>"Vencida"</formula>
    </cfRule>
    <cfRule type="cellIs" dxfId="1240" priority="290" operator="equal">
      <formula>"No Cumplida"</formula>
    </cfRule>
    <cfRule type="cellIs" dxfId="1239" priority="291" operator="equal">
      <formula>"En Avance"</formula>
    </cfRule>
    <cfRule type="cellIs" dxfId="1238" priority="292" operator="equal">
      <formula>"Cumplida (FT)"</formula>
    </cfRule>
    <cfRule type="cellIs" dxfId="1237" priority="293" operator="equal">
      <formula>"Cumplida (DT)"</formula>
    </cfRule>
    <cfRule type="cellIs" dxfId="1236" priority="294" operator="equal">
      <formula>"Sin Avance"</formula>
    </cfRule>
  </conditionalFormatting>
  <conditionalFormatting sqref="I12">
    <cfRule type="cellIs" dxfId="1235" priority="283" operator="equal">
      <formula>"Vencida"</formula>
    </cfRule>
    <cfRule type="cellIs" dxfId="1234" priority="284" operator="equal">
      <formula>"No Cumplida"</formula>
    </cfRule>
    <cfRule type="cellIs" dxfId="1233" priority="285" operator="equal">
      <formula>"En Avance"</formula>
    </cfRule>
    <cfRule type="cellIs" dxfId="1232" priority="286" operator="equal">
      <formula>"Cumplida (FT)"</formula>
    </cfRule>
    <cfRule type="cellIs" dxfId="1231" priority="287" operator="equal">
      <formula>"Cumplida (DT)"</formula>
    </cfRule>
    <cfRule type="cellIs" dxfId="1230" priority="288" operator="equal">
      <formula>"Sin Avance"</formula>
    </cfRule>
  </conditionalFormatting>
  <conditionalFormatting sqref="I13">
    <cfRule type="cellIs" dxfId="1229" priority="277" operator="equal">
      <formula>"Vencida"</formula>
    </cfRule>
    <cfRule type="cellIs" dxfId="1228" priority="278" operator="equal">
      <formula>"No Cumplida"</formula>
    </cfRule>
    <cfRule type="cellIs" dxfId="1227" priority="279" operator="equal">
      <formula>"En Avance"</formula>
    </cfRule>
    <cfRule type="cellIs" dxfId="1226" priority="280" operator="equal">
      <formula>"Cumplida (FT)"</formula>
    </cfRule>
    <cfRule type="cellIs" dxfId="1225" priority="281" operator="equal">
      <formula>"Cumplida (DT)"</formula>
    </cfRule>
    <cfRule type="cellIs" dxfId="1224" priority="282" operator="equal">
      <formula>"Sin Avance"</formula>
    </cfRule>
  </conditionalFormatting>
  <conditionalFormatting sqref="I15">
    <cfRule type="cellIs" dxfId="1223" priority="271" operator="equal">
      <formula>"Vencida"</formula>
    </cfRule>
    <cfRule type="cellIs" dxfId="1222" priority="272" operator="equal">
      <formula>"No Cumplida"</formula>
    </cfRule>
    <cfRule type="cellIs" dxfId="1221" priority="273" operator="equal">
      <formula>"En Avance"</formula>
    </cfRule>
    <cfRule type="cellIs" dxfId="1220" priority="274" operator="equal">
      <formula>"Cumplida (FT)"</formula>
    </cfRule>
    <cfRule type="cellIs" dxfId="1219" priority="275" operator="equal">
      <formula>"Cumplida (DT)"</formula>
    </cfRule>
    <cfRule type="cellIs" dxfId="1218" priority="276" operator="equal">
      <formula>"Sin Avance"</formula>
    </cfRule>
  </conditionalFormatting>
  <conditionalFormatting sqref="I16">
    <cfRule type="cellIs" dxfId="1217" priority="265" operator="equal">
      <formula>"Vencida"</formula>
    </cfRule>
    <cfRule type="cellIs" dxfId="1216" priority="266" operator="equal">
      <formula>"No Cumplida"</formula>
    </cfRule>
    <cfRule type="cellIs" dxfId="1215" priority="267" operator="equal">
      <formula>"En Avance"</formula>
    </cfRule>
    <cfRule type="cellIs" dxfId="1214" priority="268" operator="equal">
      <formula>"Cumplida (FT)"</formula>
    </cfRule>
    <cfRule type="cellIs" dxfId="1213" priority="269" operator="equal">
      <formula>"Cumplida (DT)"</formula>
    </cfRule>
    <cfRule type="cellIs" dxfId="1212" priority="270" operator="equal">
      <formula>"Sin Avance"</formula>
    </cfRule>
  </conditionalFormatting>
  <conditionalFormatting sqref="I18">
    <cfRule type="cellIs" dxfId="1211" priority="259" operator="equal">
      <formula>"Vencida"</formula>
    </cfRule>
    <cfRule type="cellIs" dxfId="1210" priority="260" operator="equal">
      <formula>"No Cumplida"</formula>
    </cfRule>
    <cfRule type="cellIs" dxfId="1209" priority="261" operator="equal">
      <formula>"En Avance"</formula>
    </cfRule>
    <cfRule type="cellIs" dxfId="1208" priority="262" operator="equal">
      <formula>"Cumplida (FT)"</formula>
    </cfRule>
    <cfRule type="cellIs" dxfId="1207" priority="263" operator="equal">
      <formula>"Cumplida (DT)"</formula>
    </cfRule>
    <cfRule type="cellIs" dxfId="1206" priority="264" operator="equal">
      <formula>"Sin Avance"</formula>
    </cfRule>
  </conditionalFormatting>
  <conditionalFormatting sqref="I19">
    <cfRule type="cellIs" dxfId="1205" priority="253" operator="equal">
      <formula>"Vencida"</formula>
    </cfRule>
    <cfRule type="cellIs" dxfId="1204" priority="254" operator="equal">
      <formula>"No Cumplida"</formula>
    </cfRule>
    <cfRule type="cellIs" dxfId="1203" priority="255" operator="equal">
      <formula>"En Avance"</formula>
    </cfRule>
    <cfRule type="cellIs" dxfId="1202" priority="256" operator="equal">
      <formula>"Cumplida (FT)"</formula>
    </cfRule>
    <cfRule type="cellIs" dxfId="1201" priority="257" operator="equal">
      <formula>"Cumplida (DT)"</formula>
    </cfRule>
    <cfRule type="cellIs" dxfId="1200" priority="258" operator="equal">
      <formula>"Sin Avance"</formula>
    </cfRule>
  </conditionalFormatting>
  <conditionalFormatting sqref="I22">
    <cfRule type="cellIs" dxfId="1199" priority="241" operator="equal">
      <formula>"Vencida"</formula>
    </cfRule>
    <cfRule type="cellIs" dxfId="1198" priority="242" operator="equal">
      <formula>"No Cumplida"</formula>
    </cfRule>
    <cfRule type="cellIs" dxfId="1197" priority="243" operator="equal">
      <formula>"En Avance"</formula>
    </cfRule>
    <cfRule type="cellIs" dxfId="1196" priority="244" operator="equal">
      <formula>"Cumplida (FT)"</formula>
    </cfRule>
    <cfRule type="cellIs" dxfId="1195" priority="245" operator="equal">
      <formula>"Cumplida (DT)"</formula>
    </cfRule>
    <cfRule type="cellIs" dxfId="1194" priority="246" operator="equal">
      <formula>"Sin Avance"</formula>
    </cfRule>
  </conditionalFormatting>
  <conditionalFormatting sqref="I24">
    <cfRule type="cellIs" dxfId="1193" priority="235" operator="equal">
      <formula>"Vencida"</formula>
    </cfRule>
    <cfRule type="cellIs" dxfId="1192" priority="236" operator="equal">
      <formula>"No Cumplida"</formula>
    </cfRule>
    <cfRule type="cellIs" dxfId="1191" priority="237" operator="equal">
      <formula>"En Avance"</formula>
    </cfRule>
    <cfRule type="cellIs" dxfId="1190" priority="238" operator="equal">
      <formula>"Cumplida (FT)"</formula>
    </cfRule>
    <cfRule type="cellIs" dxfId="1189" priority="239" operator="equal">
      <formula>"Cumplida (DT)"</formula>
    </cfRule>
    <cfRule type="cellIs" dxfId="1188" priority="240" operator="equal">
      <formula>"Sin Avance"</formula>
    </cfRule>
  </conditionalFormatting>
  <conditionalFormatting sqref="I25">
    <cfRule type="cellIs" dxfId="1187" priority="229" operator="equal">
      <formula>"Vencida"</formula>
    </cfRule>
    <cfRule type="cellIs" dxfId="1186" priority="230" operator="equal">
      <formula>"No Cumplida"</formula>
    </cfRule>
    <cfRule type="cellIs" dxfId="1185" priority="231" operator="equal">
      <formula>"En Avance"</formula>
    </cfRule>
    <cfRule type="cellIs" dxfId="1184" priority="232" operator="equal">
      <formula>"Cumplida (FT)"</formula>
    </cfRule>
    <cfRule type="cellIs" dxfId="1183" priority="233" operator="equal">
      <formula>"Cumplida (DT)"</formula>
    </cfRule>
    <cfRule type="cellIs" dxfId="1182" priority="234" operator="equal">
      <formula>"Sin Avance"</formula>
    </cfRule>
  </conditionalFormatting>
  <conditionalFormatting sqref="I26">
    <cfRule type="cellIs" dxfId="1181" priority="223" operator="equal">
      <formula>"Vencida"</formula>
    </cfRule>
    <cfRule type="cellIs" dxfId="1180" priority="224" operator="equal">
      <formula>"No Cumplida"</formula>
    </cfRule>
    <cfRule type="cellIs" dxfId="1179" priority="225" operator="equal">
      <formula>"En Avance"</formula>
    </cfRule>
    <cfRule type="cellIs" dxfId="1178" priority="226" operator="equal">
      <formula>"Cumplida (FT)"</formula>
    </cfRule>
    <cfRule type="cellIs" dxfId="1177" priority="227" operator="equal">
      <formula>"Cumplida (DT)"</formula>
    </cfRule>
    <cfRule type="cellIs" dxfId="1176" priority="228" operator="equal">
      <formula>"Sin Avance"</formula>
    </cfRule>
  </conditionalFormatting>
  <conditionalFormatting sqref="I27">
    <cfRule type="cellIs" dxfId="1175" priority="217" operator="equal">
      <formula>"Vencida"</formula>
    </cfRule>
    <cfRule type="cellIs" dxfId="1174" priority="218" operator="equal">
      <formula>"No Cumplida"</formula>
    </cfRule>
    <cfRule type="cellIs" dxfId="1173" priority="219" operator="equal">
      <formula>"En Avance"</formula>
    </cfRule>
    <cfRule type="cellIs" dxfId="1172" priority="220" operator="equal">
      <formula>"Cumplida (FT)"</formula>
    </cfRule>
    <cfRule type="cellIs" dxfId="1171" priority="221" operator="equal">
      <formula>"Cumplida (DT)"</formula>
    </cfRule>
    <cfRule type="cellIs" dxfId="1170" priority="222" operator="equal">
      <formula>"Sin Avance"</formula>
    </cfRule>
  </conditionalFormatting>
  <conditionalFormatting sqref="I28">
    <cfRule type="cellIs" dxfId="1169" priority="211" operator="equal">
      <formula>"Vencida"</formula>
    </cfRule>
    <cfRule type="cellIs" dxfId="1168" priority="212" operator="equal">
      <formula>"No Cumplida"</formula>
    </cfRule>
    <cfRule type="cellIs" dxfId="1167" priority="213" operator="equal">
      <formula>"En Avance"</formula>
    </cfRule>
    <cfRule type="cellIs" dxfId="1166" priority="214" operator="equal">
      <formula>"Cumplida (FT)"</formula>
    </cfRule>
    <cfRule type="cellIs" dxfId="1165" priority="215" operator="equal">
      <formula>"Cumplida (DT)"</formula>
    </cfRule>
    <cfRule type="cellIs" dxfId="1164" priority="216" operator="equal">
      <formula>"Sin Avance"</formula>
    </cfRule>
  </conditionalFormatting>
  <conditionalFormatting sqref="I29">
    <cfRule type="cellIs" dxfId="1163" priority="205" operator="equal">
      <formula>"Vencida"</formula>
    </cfRule>
    <cfRule type="cellIs" dxfId="1162" priority="206" operator="equal">
      <formula>"No Cumplida"</formula>
    </cfRule>
    <cfRule type="cellIs" dxfId="1161" priority="207" operator="equal">
      <formula>"En Avance"</formula>
    </cfRule>
    <cfRule type="cellIs" dxfId="1160" priority="208" operator="equal">
      <formula>"Cumplida (FT)"</formula>
    </cfRule>
    <cfRule type="cellIs" dxfId="1159" priority="209" operator="equal">
      <formula>"Cumplida (DT)"</formula>
    </cfRule>
    <cfRule type="cellIs" dxfId="1158" priority="210" operator="equal">
      <formula>"Sin Avance"</formula>
    </cfRule>
  </conditionalFormatting>
  <conditionalFormatting sqref="I5">
    <cfRule type="cellIs" dxfId="1157" priority="199" operator="equal">
      <formula>"Vencida"</formula>
    </cfRule>
    <cfRule type="cellIs" dxfId="1156" priority="200" operator="equal">
      <formula>"No Cumplida"</formula>
    </cfRule>
    <cfRule type="cellIs" dxfId="1155" priority="201" operator="equal">
      <formula>"En Avance"</formula>
    </cfRule>
    <cfRule type="cellIs" dxfId="1154" priority="202" operator="equal">
      <formula>"Cumplida (FT)"</formula>
    </cfRule>
    <cfRule type="cellIs" dxfId="1153" priority="203" operator="equal">
      <formula>"Cumplida (DT)"</formula>
    </cfRule>
    <cfRule type="cellIs" dxfId="1152" priority="204" operator="equal">
      <formula>"Sin Avance"</formula>
    </cfRule>
  </conditionalFormatting>
  <conditionalFormatting sqref="I21">
    <cfRule type="cellIs" dxfId="1151" priority="193" operator="equal">
      <formula>"Vencida"</formula>
    </cfRule>
    <cfRule type="cellIs" dxfId="1150" priority="194" operator="equal">
      <formula>"No Cumplida"</formula>
    </cfRule>
    <cfRule type="cellIs" dxfId="1149" priority="195" operator="equal">
      <formula>"En Avance"</formula>
    </cfRule>
    <cfRule type="cellIs" dxfId="1148" priority="196" operator="equal">
      <formula>"Cumplida (FT)"</formula>
    </cfRule>
    <cfRule type="cellIs" dxfId="1147" priority="197" operator="equal">
      <formula>"Cumplida (DT)"</formula>
    </cfRule>
    <cfRule type="cellIs" dxfId="1146" priority="198" operator="equal">
      <formula>"Sin Avance"</formula>
    </cfRule>
  </conditionalFormatting>
  <conditionalFormatting sqref="O5 O10:O11">
    <cfRule type="cellIs" dxfId="1145" priority="187" operator="equal">
      <formula>"Vencida"</formula>
    </cfRule>
    <cfRule type="cellIs" dxfId="1144" priority="188" operator="equal">
      <formula>"No Cumplida"</formula>
    </cfRule>
    <cfRule type="cellIs" dxfId="1143" priority="189" operator="equal">
      <formula>"En Avance"</formula>
    </cfRule>
    <cfRule type="cellIs" dxfId="1142" priority="190" operator="equal">
      <formula>"Cumplida (FT)"</formula>
    </cfRule>
    <cfRule type="cellIs" dxfId="1141" priority="191" operator="equal">
      <formula>"Cumplida (DT)"</formula>
    </cfRule>
    <cfRule type="cellIs" dxfId="1140" priority="192" operator="equal">
      <formula>"Sin Avance"</formula>
    </cfRule>
  </conditionalFormatting>
  <conditionalFormatting sqref="U5">
    <cfRule type="cellIs" dxfId="1139" priority="139" operator="equal">
      <formula>"Vencida"</formula>
    </cfRule>
    <cfRule type="cellIs" dxfId="1138" priority="140" operator="equal">
      <formula>"No Cumplida"</formula>
    </cfRule>
    <cfRule type="cellIs" dxfId="1137" priority="141" operator="equal">
      <formula>"En Avance"</formula>
    </cfRule>
    <cfRule type="cellIs" dxfId="1136" priority="142" operator="equal">
      <formula>"Cumplida (FT)"</formula>
    </cfRule>
    <cfRule type="cellIs" dxfId="1135" priority="143" operator="equal">
      <formula>"Cumplida (DT)"</formula>
    </cfRule>
    <cfRule type="cellIs" dxfId="1134" priority="144" operator="equal">
      <formula>"Sin Avance"</formula>
    </cfRule>
  </conditionalFormatting>
  <conditionalFormatting sqref="U6:U13">
    <cfRule type="cellIs" dxfId="1133" priority="133" operator="equal">
      <formula>"Vencida"</formula>
    </cfRule>
    <cfRule type="cellIs" dxfId="1132" priority="134" operator="equal">
      <formula>"No Cumplida"</formula>
    </cfRule>
    <cfRule type="cellIs" dxfId="1131" priority="135" operator="equal">
      <formula>"En Avance"</formula>
    </cfRule>
    <cfRule type="cellIs" dxfId="1130" priority="136" operator="equal">
      <formula>"Cumplida (FT)"</formula>
    </cfRule>
    <cfRule type="cellIs" dxfId="1129" priority="137" operator="equal">
      <formula>"Cumplida (DT)"</formula>
    </cfRule>
    <cfRule type="cellIs" dxfId="1128" priority="138" operator="equal">
      <formula>"Sin Avance"</formula>
    </cfRule>
  </conditionalFormatting>
  <conditionalFormatting sqref="U15">
    <cfRule type="cellIs" dxfId="1127" priority="127" operator="equal">
      <formula>"Vencida"</formula>
    </cfRule>
    <cfRule type="cellIs" dxfId="1126" priority="128" operator="equal">
      <formula>"No Cumplida"</formula>
    </cfRule>
    <cfRule type="cellIs" dxfId="1125" priority="129" operator="equal">
      <formula>"En Avance"</formula>
    </cfRule>
    <cfRule type="cellIs" dxfId="1124" priority="130" operator="equal">
      <formula>"Cumplida (FT)"</formula>
    </cfRule>
    <cfRule type="cellIs" dxfId="1123" priority="131" operator="equal">
      <formula>"Cumplida (DT)"</formula>
    </cfRule>
    <cfRule type="cellIs" dxfId="1122" priority="132" operator="equal">
      <formula>"Sin Avance"</formula>
    </cfRule>
  </conditionalFormatting>
  <conditionalFormatting sqref="U16">
    <cfRule type="cellIs" dxfId="1121" priority="121" operator="equal">
      <formula>"Vencida"</formula>
    </cfRule>
    <cfRule type="cellIs" dxfId="1120" priority="122" operator="equal">
      <formula>"No Cumplida"</formula>
    </cfRule>
    <cfRule type="cellIs" dxfId="1119" priority="123" operator="equal">
      <formula>"En Avance"</formula>
    </cfRule>
    <cfRule type="cellIs" dxfId="1118" priority="124" operator="equal">
      <formula>"Cumplida (FT)"</formula>
    </cfRule>
    <cfRule type="cellIs" dxfId="1117" priority="125" operator="equal">
      <formula>"Cumplida (DT)"</formula>
    </cfRule>
    <cfRule type="cellIs" dxfId="1116" priority="126" operator="equal">
      <formula>"Sin Avance"</formula>
    </cfRule>
  </conditionalFormatting>
  <conditionalFormatting sqref="U21:U22 U18:U19">
    <cfRule type="cellIs" dxfId="1115" priority="115" operator="equal">
      <formula>"Vencida"</formula>
    </cfRule>
    <cfRule type="cellIs" dxfId="1114" priority="116" operator="equal">
      <formula>"No Cumplida"</formula>
    </cfRule>
    <cfRule type="cellIs" dxfId="1113" priority="117" operator="equal">
      <formula>"En Avance"</formula>
    </cfRule>
    <cfRule type="cellIs" dxfId="1112" priority="118" operator="equal">
      <formula>"Cumplida (FT)"</formula>
    </cfRule>
    <cfRule type="cellIs" dxfId="1111" priority="119" operator="equal">
      <formula>"Cumplida (DT)"</formula>
    </cfRule>
    <cfRule type="cellIs" dxfId="1110" priority="120" operator="equal">
      <formula>"Sin Avance"</formula>
    </cfRule>
  </conditionalFormatting>
  <conditionalFormatting sqref="U24:U29">
    <cfRule type="cellIs" dxfId="1109" priority="109" operator="equal">
      <formula>"Vencida"</formula>
    </cfRule>
    <cfRule type="cellIs" dxfId="1108" priority="110" operator="equal">
      <formula>"No Cumplida"</formula>
    </cfRule>
    <cfRule type="cellIs" dxfId="1107" priority="111" operator="equal">
      <formula>"En Avance"</formula>
    </cfRule>
    <cfRule type="cellIs" dxfId="1106" priority="112" operator="equal">
      <formula>"Cumplida (FT)"</formula>
    </cfRule>
    <cfRule type="cellIs" dxfId="1105" priority="113" operator="equal">
      <formula>"Cumplida (DT)"</formula>
    </cfRule>
    <cfRule type="cellIs" dxfId="1104" priority="114" operator="equal">
      <formula>"Sin Avance"</formula>
    </cfRule>
  </conditionalFormatting>
  <conditionalFormatting sqref="O6">
    <cfRule type="cellIs" dxfId="1103" priority="103" operator="equal">
      <formula>"Vencida"</formula>
    </cfRule>
    <cfRule type="cellIs" dxfId="1102" priority="104" operator="equal">
      <formula>"No Cumplida"</formula>
    </cfRule>
    <cfRule type="cellIs" dxfId="1101" priority="105" operator="equal">
      <formula>"En Avance"</formula>
    </cfRule>
    <cfRule type="cellIs" dxfId="1100" priority="106" operator="equal">
      <formula>"Cumplida (FT)"</formula>
    </cfRule>
    <cfRule type="cellIs" dxfId="1099" priority="107" operator="equal">
      <formula>"Cumplida (DT)"</formula>
    </cfRule>
    <cfRule type="cellIs" dxfId="1098" priority="108" operator="equal">
      <formula>"Sin Avance"</formula>
    </cfRule>
  </conditionalFormatting>
  <conditionalFormatting sqref="O7">
    <cfRule type="cellIs" dxfId="1097" priority="97" operator="equal">
      <formula>"Vencida"</formula>
    </cfRule>
    <cfRule type="cellIs" dxfId="1096" priority="98" operator="equal">
      <formula>"No Cumplida"</formula>
    </cfRule>
    <cfRule type="cellIs" dxfId="1095" priority="99" operator="equal">
      <formula>"En Avance"</formula>
    </cfRule>
    <cfRule type="cellIs" dxfId="1094" priority="100" operator="equal">
      <formula>"Cumplida (FT)"</formula>
    </cfRule>
    <cfRule type="cellIs" dxfId="1093" priority="101" operator="equal">
      <formula>"Cumplida (DT)"</formula>
    </cfRule>
    <cfRule type="cellIs" dxfId="1092" priority="102" operator="equal">
      <formula>"Sin Avance"</formula>
    </cfRule>
  </conditionalFormatting>
  <conditionalFormatting sqref="O8">
    <cfRule type="cellIs" dxfId="1091" priority="91" operator="equal">
      <formula>"Vencida"</formula>
    </cfRule>
    <cfRule type="cellIs" dxfId="1090" priority="92" operator="equal">
      <formula>"No Cumplida"</formula>
    </cfRule>
    <cfRule type="cellIs" dxfId="1089" priority="93" operator="equal">
      <formula>"En Avance"</formula>
    </cfRule>
    <cfRule type="cellIs" dxfId="1088" priority="94" operator="equal">
      <formula>"Cumplida (FT)"</formula>
    </cfRule>
    <cfRule type="cellIs" dxfId="1087" priority="95" operator="equal">
      <formula>"Cumplida (DT)"</formula>
    </cfRule>
    <cfRule type="cellIs" dxfId="1086" priority="96" operator="equal">
      <formula>"Sin Avance"</formula>
    </cfRule>
  </conditionalFormatting>
  <conditionalFormatting sqref="O9">
    <cfRule type="cellIs" dxfId="1085" priority="85" operator="equal">
      <formula>"Vencida"</formula>
    </cfRule>
    <cfRule type="cellIs" dxfId="1084" priority="86" operator="equal">
      <formula>"No Cumplida"</formula>
    </cfRule>
    <cfRule type="cellIs" dxfId="1083" priority="87" operator="equal">
      <formula>"En Avance"</formula>
    </cfRule>
    <cfRule type="cellIs" dxfId="1082" priority="88" operator="equal">
      <formula>"Cumplida (FT)"</formula>
    </cfRule>
    <cfRule type="cellIs" dxfId="1081" priority="89" operator="equal">
      <formula>"Cumplida (DT)"</formula>
    </cfRule>
    <cfRule type="cellIs" dxfId="1080" priority="90" operator="equal">
      <formula>"Sin Avance"</formula>
    </cfRule>
  </conditionalFormatting>
  <conditionalFormatting sqref="O21">
    <cfRule type="cellIs" dxfId="1079" priority="79" operator="equal">
      <formula>"Vencida"</formula>
    </cfRule>
    <cfRule type="cellIs" dxfId="1078" priority="80" operator="equal">
      <formula>"No Cumplida"</formula>
    </cfRule>
    <cfRule type="cellIs" dxfId="1077" priority="81" operator="equal">
      <formula>"En Avance"</formula>
    </cfRule>
    <cfRule type="cellIs" dxfId="1076" priority="82" operator="equal">
      <formula>"Cumplida (FT)"</formula>
    </cfRule>
    <cfRule type="cellIs" dxfId="1075" priority="83" operator="equal">
      <formula>"Cumplida (DT)"</formula>
    </cfRule>
    <cfRule type="cellIs" dxfId="1074" priority="84" operator="equal">
      <formula>"Sin Avance"</formula>
    </cfRule>
  </conditionalFormatting>
  <conditionalFormatting sqref="O27">
    <cfRule type="cellIs" dxfId="1073" priority="73" operator="equal">
      <formula>"Vencida"</formula>
    </cfRule>
    <cfRule type="cellIs" dxfId="1072" priority="74" operator="equal">
      <formula>"No Cumplida"</formula>
    </cfRule>
    <cfRule type="cellIs" dxfId="1071" priority="75" operator="equal">
      <formula>"En Avance"</formula>
    </cfRule>
    <cfRule type="cellIs" dxfId="1070" priority="76" operator="equal">
      <formula>"Cumplida (FT)"</formula>
    </cfRule>
    <cfRule type="cellIs" dxfId="1069" priority="77" operator="equal">
      <formula>"Cumplida (DT)"</formula>
    </cfRule>
    <cfRule type="cellIs" dxfId="1068" priority="78" operator="equal">
      <formula>"Sin Avance"</formula>
    </cfRule>
  </conditionalFormatting>
  <conditionalFormatting sqref="O12">
    <cfRule type="cellIs" dxfId="1067" priority="67" operator="equal">
      <formula>"Vencida"</formula>
    </cfRule>
    <cfRule type="cellIs" dxfId="1066" priority="68" operator="equal">
      <formula>"No Cumplida"</formula>
    </cfRule>
    <cfRule type="cellIs" dxfId="1065" priority="69" operator="equal">
      <formula>"En Avance"</formula>
    </cfRule>
    <cfRule type="cellIs" dxfId="1064" priority="70" operator="equal">
      <formula>"Cumplida (FT)"</formula>
    </cfRule>
    <cfRule type="cellIs" dxfId="1063" priority="71" operator="equal">
      <formula>"Cumplida (DT)"</formula>
    </cfRule>
    <cfRule type="cellIs" dxfId="1062" priority="72" operator="equal">
      <formula>"Sin Avance"</formula>
    </cfRule>
  </conditionalFormatting>
  <conditionalFormatting sqref="O13">
    <cfRule type="cellIs" dxfId="1061" priority="61" operator="equal">
      <formula>"Vencida"</formula>
    </cfRule>
    <cfRule type="cellIs" dxfId="1060" priority="62" operator="equal">
      <formula>"No Cumplida"</formula>
    </cfRule>
    <cfRule type="cellIs" dxfId="1059" priority="63" operator="equal">
      <formula>"En Avance"</formula>
    </cfRule>
    <cfRule type="cellIs" dxfId="1058" priority="64" operator="equal">
      <formula>"Cumplida (FT)"</formula>
    </cfRule>
    <cfRule type="cellIs" dxfId="1057" priority="65" operator="equal">
      <formula>"Cumplida (DT)"</formula>
    </cfRule>
    <cfRule type="cellIs" dxfId="1056" priority="66" operator="equal">
      <formula>"Sin Avance"</formula>
    </cfRule>
  </conditionalFormatting>
  <conditionalFormatting sqref="O15">
    <cfRule type="cellIs" dxfId="1055" priority="55" operator="equal">
      <formula>"Vencida"</formula>
    </cfRule>
    <cfRule type="cellIs" dxfId="1054" priority="56" operator="equal">
      <formula>"No Cumplida"</formula>
    </cfRule>
    <cfRule type="cellIs" dxfId="1053" priority="57" operator="equal">
      <formula>"En Avance"</formula>
    </cfRule>
    <cfRule type="cellIs" dxfId="1052" priority="58" operator="equal">
      <formula>"Cumplida (FT)"</formula>
    </cfRule>
    <cfRule type="cellIs" dxfId="1051" priority="59" operator="equal">
      <formula>"Cumplida (DT)"</formula>
    </cfRule>
    <cfRule type="cellIs" dxfId="1050" priority="60" operator="equal">
      <formula>"Sin Avance"</formula>
    </cfRule>
  </conditionalFormatting>
  <conditionalFormatting sqref="O18">
    <cfRule type="cellIs" dxfId="1049" priority="49" operator="equal">
      <formula>"Vencida"</formula>
    </cfRule>
    <cfRule type="cellIs" dxfId="1048" priority="50" operator="equal">
      <formula>"No Cumplida"</formula>
    </cfRule>
    <cfRule type="cellIs" dxfId="1047" priority="51" operator="equal">
      <formula>"En Avance"</formula>
    </cfRule>
    <cfRule type="cellIs" dxfId="1046" priority="52" operator="equal">
      <formula>"Cumplida (FT)"</formula>
    </cfRule>
    <cfRule type="cellIs" dxfId="1045" priority="53" operator="equal">
      <formula>"Cumplida (DT)"</formula>
    </cfRule>
    <cfRule type="cellIs" dxfId="1044" priority="54" operator="equal">
      <formula>"Sin Avance"</formula>
    </cfRule>
  </conditionalFormatting>
  <conditionalFormatting sqref="O22">
    <cfRule type="cellIs" dxfId="1043" priority="43" operator="equal">
      <formula>"Vencida"</formula>
    </cfRule>
    <cfRule type="cellIs" dxfId="1042" priority="44" operator="equal">
      <formula>"No Cumplida"</formula>
    </cfRule>
    <cfRule type="cellIs" dxfId="1041" priority="45" operator="equal">
      <formula>"En Avance"</formula>
    </cfRule>
    <cfRule type="cellIs" dxfId="1040" priority="46" operator="equal">
      <formula>"Cumplida (FT)"</formula>
    </cfRule>
    <cfRule type="cellIs" dxfId="1039" priority="47" operator="equal">
      <formula>"Cumplida (DT)"</formula>
    </cfRule>
    <cfRule type="cellIs" dxfId="1038" priority="48" operator="equal">
      <formula>"Sin Avance"</formula>
    </cfRule>
  </conditionalFormatting>
  <conditionalFormatting sqref="O24">
    <cfRule type="cellIs" dxfId="1037" priority="37" operator="equal">
      <formula>"Vencida"</formula>
    </cfRule>
    <cfRule type="cellIs" dxfId="1036" priority="38" operator="equal">
      <formula>"No Cumplida"</formula>
    </cfRule>
    <cfRule type="cellIs" dxfId="1035" priority="39" operator="equal">
      <formula>"En Avance"</formula>
    </cfRule>
    <cfRule type="cellIs" dxfId="1034" priority="40" operator="equal">
      <formula>"Cumplida (FT)"</formula>
    </cfRule>
    <cfRule type="cellIs" dxfId="1033" priority="41" operator="equal">
      <formula>"Cumplida (DT)"</formula>
    </cfRule>
    <cfRule type="cellIs" dxfId="1032" priority="42" operator="equal">
      <formula>"Sin Avance"</formula>
    </cfRule>
  </conditionalFormatting>
  <conditionalFormatting sqref="O19">
    <cfRule type="cellIs" dxfId="1031" priority="31" operator="equal">
      <formula>"Vencida"</formula>
    </cfRule>
    <cfRule type="cellIs" dxfId="1030" priority="32" operator="equal">
      <formula>"No Cumplida"</formula>
    </cfRule>
    <cfRule type="cellIs" dxfId="1029" priority="33" operator="equal">
      <formula>"En Avance"</formula>
    </cfRule>
    <cfRule type="cellIs" dxfId="1028" priority="34" operator="equal">
      <formula>"Cumplida (FT)"</formula>
    </cfRule>
    <cfRule type="cellIs" dxfId="1027" priority="35" operator="equal">
      <formula>"Cumplida (DT)"</formula>
    </cfRule>
    <cfRule type="cellIs" dxfId="1026" priority="36" operator="equal">
      <formula>"Sin Avance"</formula>
    </cfRule>
  </conditionalFormatting>
  <conditionalFormatting sqref="O28">
    <cfRule type="cellIs" dxfId="1025" priority="25" operator="equal">
      <formula>"Vencida"</formula>
    </cfRule>
    <cfRule type="cellIs" dxfId="1024" priority="26" operator="equal">
      <formula>"No Cumplida"</formula>
    </cfRule>
    <cfRule type="cellIs" dxfId="1023" priority="27" operator="equal">
      <formula>"En Avance"</formula>
    </cfRule>
    <cfRule type="cellIs" dxfId="1022" priority="28" operator="equal">
      <formula>"Cumplida (FT)"</formula>
    </cfRule>
    <cfRule type="cellIs" dxfId="1021" priority="29" operator="equal">
      <formula>"Cumplida (DT)"</formula>
    </cfRule>
    <cfRule type="cellIs" dxfId="1020" priority="30" operator="equal">
      <formula>"Sin Avance"</formula>
    </cfRule>
  </conditionalFormatting>
  <conditionalFormatting sqref="O29">
    <cfRule type="cellIs" dxfId="1019" priority="19" operator="equal">
      <formula>"Vencida"</formula>
    </cfRule>
    <cfRule type="cellIs" dxfId="1018" priority="20" operator="equal">
      <formula>"No Cumplida"</formula>
    </cfRule>
    <cfRule type="cellIs" dxfId="1017" priority="21" operator="equal">
      <formula>"En Avance"</formula>
    </cfRule>
    <cfRule type="cellIs" dxfId="1016" priority="22" operator="equal">
      <formula>"Cumplida (FT)"</formula>
    </cfRule>
    <cfRule type="cellIs" dxfId="1015" priority="23" operator="equal">
      <formula>"Cumplida (DT)"</formula>
    </cfRule>
    <cfRule type="cellIs" dxfId="1014" priority="24" operator="equal">
      <formula>"Sin Avance"</formula>
    </cfRule>
  </conditionalFormatting>
  <conditionalFormatting sqref="O16">
    <cfRule type="cellIs" dxfId="1013" priority="13" operator="equal">
      <formula>"Vencida"</formula>
    </cfRule>
    <cfRule type="cellIs" dxfId="1012" priority="14" operator="equal">
      <formula>"No Cumplida"</formula>
    </cfRule>
    <cfRule type="cellIs" dxfId="1011" priority="15" operator="equal">
      <formula>"En Avance"</formula>
    </cfRule>
    <cfRule type="cellIs" dxfId="1010" priority="16" operator="equal">
      <formula>"Cumplida (FT)"</formula>
    </cfRule>
    <cfRule type="cellIs" dxfId="1009" priority="17" operator="equal">
      <formula>"Cumplida (DT)"</formula>
    </cfRule>
    <cfRule type="cellIs" dxfId="1008" priority="18" operator="equal">
      <formula>"Sin Avance"</formula>
    </cfRule>
  </conditionalFormatting>
  <conditionalFormatting sqref="O25">
    <cfRule type="cellIs" dxfId="1007" priority="7" operator="equal">
      <formula>"Vencida"</formula>
    </cfRule>
    <cfRule type="cellIs" dxfId="1006" priority="8" operator="equal">
      <formula>"No Cumplida"</formula>
    </cfRule>
    <cfRule type="cellIs" dxfId="1005" priority="9" operator="equal">
      <formula>"En Avance"</formula>
    </cfRule>
    <cfRule type="cellIs" dxfId="1004" priority="10" operator="equal">
      <formula>"Cumplida (FT)"</formula>
    </cfRule>
    <cfRule type="cellIs" dxfId="1003" priority="11" operator="equal">
      <formula>"Cumplida (DT)"</formula>
    </cfRule>
    <cfRule type="cellIs" dxfId="1002" priority="12" operator="equal">
      <formula>"Sin Avance"</formula>
    </cfRule>
  </conditionalFormatting>
  <conditionalFormatting sqref="O26">
    <cfRule type="cellIs" dxfId="1001" priority="1" operator="equal">
      <formula>"Vencida"</formula>
    </cfRule>
    <cfRule type="cellIs" dxfId="1000" priority="2" operator="equal">
      <formula>"No Cumplida"</formula>
    </cfRule>
    <cfRule type="cellIs" dxfId="999" priority="3" operator="equal">
      <formula>"En Avance"</formula>
    </cfRule>
    <cfRule type="cellIs" dxfId="998" priority="4" operator="equal">
      <formula>"Cumplida (FT)"</formula>
    </cfRule>
    <cfRule type="cellIs" dxfId="997" priority="5" operator="equal">
      <formula>"Cumplida (DT)"</formula>
    </cfRule>
    <cfRule type="cellIs" dxfId="996" priority="6" operator="equal">
      <formula>"Sin Avance"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191D0EE-E460-445A-A892-591A3BE4847F}">
          <x14:formula1>
            <xm:f>'C:\Users\Yaneth.Burgos\Documents\Yanet Burgos Duitama\PLAN ANTICORRUPCIÓN PAAC\PAAC 2020\1er Cuatrimestre\[Sgto_PAAC_30_abril_2020.xlsx]Hoja1'!#REF!</xm:f>
          </x14:formula1>
          <xm:sqref>I10 I12:I13 I15:I16 I18:I19 I25:I26 I28 O13 O15</xm:sqref>
        </x14:dataValidation>
        <x14:dataValidation type="list" allowBlank="1" showInputMessage="1" showErrorMessage="1" xr:uid="{F8D1ABDC-7B5F-4AED-84EB-66E5276D545B}">
          <x14:formula1>
            <xm:f>'C:\Users\Maritza.Beltran\AppData\Local\Microsoft\Windows\INetCache\Content.Outlook\P86LDKLA\[Sgto_PAAC_30_abril_2020 - Componente 5.xlsx]Hoja1'!#REF!</xm:f>
          </x14:formula1>
          <xm:sqref>I11 I22 I24 I29 O22 O24:O26 O28:O29</xm:sqref>
        </x14:dataValidation>
        <x14:dataValidation type="list" allowBlank="1" showInputMessage="1" showErrorMessage="1" xr:uid="{B79AAAD4-48AE-4BE1-88A6-E77E54346322}">
          <x14:formula1>
            <xm:f>ESTADOS!$C$4:$C$9</xm:f>
          </x14:formula1>
          <xm:sqref>U24:U29 O10:O11 O5:O6 O18:O19 O16 U5:U13 U15:U16 U18:U19 U21:U22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0"/>
  <sheetViews>
    <sheetView zoomScale="70" zoomScaleNormal="70" workbookViewId="0">
      <pane xSplit="6" ySplit="3" topLeftCell="G4" activePane="bottomRight" state="frozen"/>
      <selection activeCell="E20" sqref="E20"/>
      <selection pane="topRight" activeCell="E20" sqref="E20"/>
      <selection pane="bottomLeft" activeCell="E20" sqref="E20"/>
      <selection pane="bottomRight" activeCell="E20" sqref="E20"/>
    </sheetView>
  </sheetViews>
  <sheetFormatPr baseColWidth="10" defaultColWidth="11.42578125" defaultRowHeight="15"/>
  <cols>
    <col min="1" max="1" width="17" customWidth="1"/>
    <col min="3" max="4" width="21.42578125" customWidth="1"/>
    <col min="7" max="7" width="1.28515625" customWidth="1"/>
    <col min="8" max="8" width="14.42578125" customWidth="1"/>
    <col min="9" max="9" width="16" customWidth="1"/>
    <col min="10" max="10" width="15.5703125" customWidth="1"/>
    <col min="11" max="11" width="19.7109375" customWidth="1"/>
    <col min="12" max="12" width="80.28515625" customWidth="1"/>
    <col min="13" max="13" width="0.7109375" customWidth="1"/>
    <col min="14" max="14" width="14.42578125" customWidth="1"/>
    <col min="15" max="15" width="16" customWidth="1"/>
    <col min="16" max="16" width="14.5703125" customWidth="1"/>
    <col min="17" max="17" width="19.42578125" customWidth="1"/>
    <col min="18" max="18" width="129.85546875" customWidth="1"/>
    <col min="19" max="19" width="11.42578125" customWidth="1"/>
    <col min="20" max="20" width="13.7109375" hidden="1" customWidth="1"/>
    <col min="21" max="21" width="14.140625" hidden="1" customWidth="1"/>
    <col min="22" max="22" width="11.42578125" hidden="1" customWidth="1"/>
    <col min="23" max="23" width="13.7109375" hidden="1" customWidth="1"/>
    <col min="24" max="24" width="85.28515625" hidden="1" customWidth="1"/>
  </cols>
  <sheetData>
    <row r="1" spans="1:24" ht="41.25" customHeight="1" thickBot="1">
      <c r="A1" s="674" t="s">
        <v>18</v>
      </c>
      <c r="B1" s="675"/>
      <c r="C1" s="675"/>
      <c r="D1" s="675"/>
      <c r="E1" s="675"/>
      <c r="F1" s="676"/>
      <c r="G1" s="1"/>
      <c r="H1" s="733" t="s">
        <v>252</v>
      </c>
      <c r="I1" s="736"/>
      <c r="J1" s="736"/>
      <c r="K1" s="736"/>
      <c r="L1" s="737"/>
      <c r="M1" s="2"/>
      <c r="N1" s="733" t="s">
        <v>253</v>
      </c>
      <c r="O1" s="734"/>
      <c r="P1" s="734"/>
      <c r="Q1" s="734"/>
      <c r="R1" s="735"/>
      <c r="T1" s="733" t="s">
        <v>254</v>
      </c>
      <c r="U1" s="734"/>
      <c r="V1" s="734"/>
      <c r="W1" s="734"/>
      <c r="X1" s="735"/>
    </row>
    <row r="2" spans="1:24" ht="109.5" customHeight="1" thickBot="1">
      <c r="A2" s="3" t="s">
        <v>255</v>
      </c>
      <c r="B2" s="677" t="s">
        <v>256</v>
      </c>
      <c r="C2" s="731"/>
      <c r="D2" s="731"/>
      <c r="E2" s="731"/>
      <c r="F2" s="732"/>
      <c r="G2" s="41"/>
      <c r="H2" s="46" t="s">
        <v>257</v>
      </c>
      <c r="I2" s="47"/>
      <c r="J2" s="48"/>
      <c r="K2" s="672" t="s">
        <v>25</v>
      </c>
      <c r="L2" s="672" t="s">
        <v>26</v>
      </c>
      <c r="M2" s="2"/>
      <c r="N2" s="46" t="s">
        <v>258</v>
      </c>
      <c r="O2" s="47"/>
      <c r="P2" s="48"/>
      <c r="Q2" s="672" t="s">
        <v>25</v>
      </c>
      <c r="R2" s="672" t="s">
        <v>26</v>
      </c>
      <c r="T2" s="46" t="s">
        <v>259</v>
      </c>
      <c r="U2" s="47"/>
      <c r="V2" s="48"/>
      <c r="W2" s="672" t="s">
        <v>25</v>
      </c>
      <c r="X2" s="672" t="s">
        <v>26</v>
      </c>
    </row>
    <row r="3" spans="1:24" ht="51.75" thickBot="1">
      <c r="A3" s="5" t="s">
        <v>27</v>
      </c>
      <c r="B3" s="674" t="s">
        <v>28</v>
      </c>
      <c r="C3" s="676"/>
      <c r="D3" s="6" t="s">
        <v>29</v>
      </c>
      <c r="E3" s="6" t="s">
        <v>30</v>
      </c>
      <c r="F3" s="7" t="s">
        <v>31</v>
      </c>
      <c r="G3" s="2"/>
      <c r="H3" s="49" t="s">
        <v>157</v>
      </c>
      <c r="I3" s="605" t="s">
        <v>158</v>
      </c>
      <c r="J3" s="605" t="s">
        <v>159</v>
      </c>
      <c r="K3" s="673"/>
      <c r="L3" s="673"/>
      <c r="M3" s="2"/>
      <c r="N3" s="49" t="s">
        <v>157</v>
      </c>
      <c r="O3" s="605" t="s">
        <v>158</v>
      </c>
      <c r="P3" s="605" t="s">
        <v>159</v>
      </c>
      <c r="Q3" s="673"/>
      <c r="R3" s="673"/>
      <c r="T3" s="49" t="s">
        <v>157</v>
      </c>
      <c r="U3" s="605" t="s">
        <v>158</v>
      </c>
      <c r="V3" s="605" t="s">
        <v>159</v>
      </c>
      <c r="W3" s="673"/>
      <c r="X3" s="673"/>
    </row>
    <row r="4" spans="1:24" ht="21" customHeight="1" thickBot="1">
      <c r="A4" s="679" t="s">
        <v>260</v>
      </c>
      <c r="B4" s="9"/>
      <c r="C4" s="606" t="s">
        <v>261</v>
      </c>
      <c r="D4" s="9"/>
      <c r="E4" s="9"/>
      <c r="F4" s="20"/>
      <c r="G4" s="4"/>
      <c r="H4" s="10">
        <v>1</v>
      </c>
      <c r="I4" s="11">
        <f>+COUNTIF(I5:I5,"Cumplida "&amp;"*")</f>
        <v>0</v>
      </c>
      <c r="J4" s="14">
        <f>IFERROR(+I4/H4,"No se programaron actividades relacionadas con este objetivo")</f>
        <v>0</v>
      </c>
      <c r="K4" s="12"/>
      <c r="L4" s="13"/>
      <c r="M4" s="4"/>
      <c r="N4" s="10">
        <v>1</v>
      </c>
      <c r="O4" s="11">
        <f>+COUNTIF(O5:O5,"Cumplida "&amp;"*")</f>
        <v>0</v>
      </c>
      <c r="P4" s="14">
        <f>IFERROR(+O4/N4,"No se programaron actividades relacionadas con este objetivo")</f>
        <v>0</v>
      </c>
      <c r="Q4" s="12"/>
      <c r="R4" s="13"/>
      <c r="T4" s="10">
        <v>1</v>
      </c>
      <c r="U4" s="11">
        <f>+COUNTIF(U5:U5,"Cumplida "&amp;"*")</f>
        <v>0</v>
      </c>
      <c r="V4" s="14">
        <f>IFERROR(+U4/T4,"No se programaron actividades relacionadas con este objetivo")</f>
        <v>0</v>
      </c>
      <c r="W4" s="12"/>
      <c r="X4" s="13"/>
    </row>
    <row r="5" spans="1:24" ht="275.25" customHeight="1" thickBot="1">
      <c r="A5" s="680"/>
      <c r="B5" s="50" t="s">
        <v>37</v>
      </c>
      <c r="C5" s="51" t="s">
        <v>262</v>
      </c>
      <c r="D5" s="52" t="s">
        <v>263</v>
      </c>
      <c r="E5" s="53" t="s">
        <v>264</v>
      </c>
      <c r="F5" s="54">
        <v>44469</v>
      </c>
      <c r="G5" s="2"/>
      <c r="H5" s="24"/>
      <c r="I5" s="220" t="s">
        <v>6</v>
      </c>
      <c r="J5" s="208"/>
      <c r="K5" s="22" t="s">
        <v>265</v>
      </c>
      <c r="L5" s="55" t="s">
        <v>266</v>
      </c>
      <c r="M5" s="2"/>
      <c r="N5" s="24"/>
      <c r="O5" s="203" t="s">
        <v>12</v>
      </c>
      <c r="P5" s="203"/>
      <c r="Q5" s="22" t="s">
        <v>265</v>
      </c>
      <c r="R5" s="55" t="s">
        <v>267</v>
      </c>
      <c r="T5" s="24"/>
      <c r="U5" s="203"/>
      <c r="V5" s="203"/>
      <c r="W5" s="22"/>
      <c r="X5" s="55"/>
    </row>
    <row r="6" spans="1:24" ht="39" thickBot="1">
      <c r="A6" s="679" t="s">
        <v>268</v>
      </c>
      <c r="B6" s="9"/>
      <c r="C6" s="606" t="s">
        <v>269</v>
      </c>
      <c r="D6" s="9"/>
      <c r="E6" s="9"/>
      <c r="F6" s="20"/>
      <c r="G6" s="4"/>
      <c r="H6" s="10">
        <v>1</v>
      </c>
      <c r="I6" s="11">
        <f>+COUNTIF(I7:I7,"Cumplida "&amp;"*")</f>
        <v>0</v>
      </c>
      <c r="J6" s="14">
        <f>IFERROR(+I6/H6,"No se programaron actividades relacionadas con este objetivo")</f>
        <v>0</v>
      </c>
      <c r="K6" s="12"/>
      <c r="L6" s="13"/>
      <c r="M6" s="4"/>
      <c r="N6" s="10">
        <v>1</v>
      </c>
      <c r="O6" s="11">
        <f>+COUNTIF(O7:O7,"Cumplida "&amp;"*")</f>
        <v>0</v>
      </c>
      <c r="P6" s="14">
        <f>IFERROR(+O6/N6,"No se programaron actividades relacionadas con este objetivo")</f>
        <v>0</v>
      </c>
      <c r="Q6" s="12"/>
      <c r="R6" s="13"/>
      <c r="T6" s="10">
        <v>1</v>
      </c>
      <c r="U6" s="11">
        <f>+COUNTIF(U7:U7,"Cumplida "&amp;"*")</f>
        <v>0</v>
      </c>
      <c r="V6" s="14">
        <f>IFERROR(+U6/T6,"No se programaron actividades relacionadas con este objetivo")</f>
        <v>0</v>
      </c>
      <c r="W6" s="12"/>
      <c r="X6" s="13"/>
    </row>
    <row r="7" spans="1:24" ht="161.25" customHeight="1" thickBot="1">
      <c r="A7" s="680"/>
      <c r="B7" s="50" t="s">
        <v>48</v>
      </c>
      <c r="C7" s="51" t="s">
        <v>270</v>
      </c>
      <c r="D7" s="52" t="s">
        <v>271</v>
      </c>
      <c r="E7" s="53" t="s">
        <v>264</v>
      </c>
      <c r="F7" s="54">
        <v>44545</v>
      </c>
      <c r="G7" s="2"/>
      <c r="H7" s="24"/>
      <c r="I7" s="203" t="s">
        <v>12</v>
      </c>
      <c r="J7" s="208"/>
      <c r="K7" s="22" t="s">
        <v>265</v>
      </c>
      <c r="L7" s="211" t="s">
        <v>272</v>
      </c>
      <c r="M7" s="2"/>
      <c r="N7" s="24"/>
      <c r="O7" s="203" t="s">
        <v>12</v>
      </c>
      <c r="P7" s="203"/>
      <c r="Q7" s="22" t="s">
        <v>265</v>
      </c>
      <c r="R7" s="211" t="s">
        <v>273</v>
      </c>
      <c r="T7" s="24"/>
      <c r="U7" s="203"/>
      <c r="V7" s="203"/>
      <c r="W7" s="22"/>
      <c r="X7" s="211"/>
    </row>
    <row r="8" spans="1:24" ht="15.75" thickBot="1">
      <c r="A8" s="679" t="s">
        <v>274</v>
      </c>
      <c r="B8" s="9"/>
      <c r="C8" s="606" t="s">
        <v>275</v>
      </c>
      <c r="D8" s="9"/>
      <c r="E8" s="9"/>
      <c r="F8" s="20"/>
      <c r="G8" s="4"/>
      <c r="H8" s="10">
        <v>1</v>
      </c>
      <c r="I8" s="11">
        <f>+COUNTIF(I9,"Cumplida "&amp;"*")</f>
        <v>0</v>
      </c>
      <c r="J8" s="14">
        <f>IFERROR(+I8/H8,"No se programaron actividades relacionadas con este objetivo")</f>
        <v>0</v>
      </c>
      <c r="K8" s="12"/>
      <c r="L8" s="13"/>
      <c r="M8" s="4"/>
      <c r="N8" s="10">
        <v>1</v>
      </c>
      <c r="O8" s="11">
        <f>+COUNTIF(O9,"Cumplida "&amp;"*")</f>
        <v>0</v>
      </c>
      <c r="P8" s="14">
        <f>IFERROR(+O8/N8,"No se programaron actividades relacionadas con este objetivo")</f>
        <v>0</v>
      </c>
      <c r="Q8" s="12"/>
      <c r="R8" s="13"/>
      <c r="T8" s="10">
        <v>1</v>
      </c>
      <c r="U8" s="11">
        <f>+COUNTIF(U9,"Cumplida "&amp;"*")</f>
        <v>0</v>
      </c>
      <c r="V8" s="14">
        <f>IFERROR(+U8/T8,"No se programaron actividades relacionadas con este objetivo")</f>
        <v>0</v>
      </c>
      <c r="W8" s="12"/>
      <c r="X8" s="13"/>
    </row>
    <row r="9" spans="1:24" ht="408.75" customHeight="1" thickBot="1">
      <c r="A9" s="683"/>
      <c r="B9" s="251" t="s">
        <v>214</v>
      </c>
      <c r="C9" s="252" t="s">
        <v>276</v>
      </c>
      <c r="D9" s="253" t="s">
        <v>277</v>
      </c>
      <c r="E9" s="254" t="s">
        <v>264</v>
      </c>
      <c r="F9" s="255">
        <v>44545</v>
      </c>
      <c r="G9" s="2"/>
      <c r="H9" s="24"/>
      <c r="I9" s="203" t="s">
        <v>12</v>
      </c>
      <c r="J9" s="208"/>
      <c r="K9" s="22" t="s">
        <v>265</v>
      </c>
      <c r="L9" s="206" t="s">
        <v>278</v>
      </c>
      <c r="M9" s="2"/>
      <c r="N9" s="24"/>
      <c r="O9" s="203" t="s">
        <v>12</v>
      </c>
      <c r="P9" s="203"/>
      <c r="Q9" s="22" t="s">
        <v>265</v>
      </c>
      <c r="R9" s="324" t="s">
        <v>279</v>
      </c>
      <c r="T9" s="24"/>
      <c r="U9" s="203"/>
      <c r="V9" s="203"/>
      <c r="W9" s="22"/>
      <c r="X9" s="210"/>
    </row>
    <row r="10" spans="1:24" ht="30.75" customHeight="1" thickBot="1">
      <c r="A10" s="679" t="s">
        <v>280</v>
      </c>
      <c r="B10" s="9"/>
      <c r="C10" s="606" t="s">
        <v>281</v>
      </c>
      <c r="D10" s="9"/>
      <c r="E10" s="9"/>
      <c r="F10" s="20"/>
      <c r="G10" s="4"/>
      <c r="H10" s="10">
        <v>1</v>
      </c>
      <c r="I10" s="11">
        <f>+COUNTIF(I11:I11,"Cumplida "&amp;"*")</f>
        <v>0</v>
      </c>
      <c r="J10" s="14">
        <f>IFERROR(+I10/H10,"No se programaron actividades relacionadas con este objetivo")</f>
        <v>0</v>
      </c>
      <c r="K10" s="12"/>
      <c r="L10" s="13"/>
      <c r="M10" s="4"/>
      <c r="N10" s="10">
        <v>1</v>
      </c>
      <c r="O10" s="11">
        <f>+COUNTIF(O11:O11,"Cumplida "&amp;"*")</f>
        <v>0</v>
      </c>
      <c r="P10" s="14">
        <f>IFERROR(+O10/N10,"No se programaron actividades relacionadas con este objetivo")</f>
        <v>0</v>
      </c>
      <c r="Q10" s="12"/>
      <c r="R10" s="13"/>
      <c r="T10" s="10">
        <v>1</v>
      </c>
      <c r="U10" s="11">
        <f>+COUNTIF(U11:U11,"Cumplida "&amp;"*")</f>
        <v>0</v>
      </c>
      <c r="V10" s="14">
        <f>IFERROR(+U10/T10,"No se programaron actividades relacionadas con este objetivo")</f>
        <v>0</v>
      </c>
      <c r="W10" s="12"/>
      <c r="X10" s="13"/>
    </row>
    <row r="11" spans="1:24" ht="327" customHeight="1" thickBot="1">
      <c r="A11" s="680"/>
      <c r="B11" s="251">
        <v>4.0999999999999996</v>
      </c>
      <c r="C11" s="252" t="s">
        <v>282</v>
      </c>
      <c r="D11" s="253" t="s">
        <v>283</v>
      </c>
      <c r="E11" s="53" t="s">
        <v>264</v>
      </c>
      <c r="F11" s="54">
        <v>44545</v>
      </c>
      <c r="G11" s="2"/>
      <c r="H11" s="24"/>
      <c r="I11" s="203" t="s">
        <v>12</v>
      </c>
      <c r="J11" s="56"/>
      <c r="K11" s="22" t="s">
        <v>265</v>
      </c>
      <c r="L11" s="198" t="s">
        <v>284</v>
      </c>
      <c r="M11" s="2"/>
      <c r="N11" s="24"/>
      <c r="O11" s="203" t="s">
        <v>12</v>
      </c>
      <c r="P11" s="203"/>
      <c r="Q11" s="22" t="s">
        <v>265</v>
      </c>
      <c r="R11" s="66" t="s">
        <v>285</v>
      </c>
      <c r="T11" s="24"/>
      <c r="U11" s="203"/>
      <c r="V11" s="203"/>
      <c r="W11" s="22"/>
      <c r="X11" s="66"/>
    </row>
    <row r="12" spans="1:24" ht="26.25" thickBot="1">
      <c r="A12" s="679" t="s">
        <v>286</v>
      </c>
      <c r="B12" s="9"/>
      <c r="C12" s="606" t="s">
        <v>287</v>
      </c>
      <c r="D12" s="9"/>
      <c r="E12" s="9"/>
      <c r="F12" s="20"/>
      <c r="G12" s="4"/>
      <c r="H12" s="10">
        <v>2</v>
      </c>
      <c r="I12" s="11">
        <f>+COUNTIF(I13:I14,"Cumplida "&amp;"*")</f>
        <v>0</v>
      </c>
      <c r="J12" s="14">
        <f>IFERROR(+I12/H12,"No se programaron actividades relacionadas con este objetivo")</f>
        <v>0</v>
      </c>
      <c r="K12" s="12"/>
      <c r="L12" s="13"/>
      <c r="M12" s="4"/>
      <c r="N12" s="10">
        <v>2</v>
      </c>
      <c r="O12" s="11">
        <f>+COUNTIF(O13:O14,"Cumplida "&amp;"*")</f>
        <v>0</v>
      </c>
      <c r="P12" s="14">
        <f>IFERROR(+O12/N12,"No se programaron actividades relacionadas con este objetivo")</f>
        <v>0</v>
      </c>
      <c r="Q12" s="12"/>
      <c r="R12" s="13"/>
      <c r="T12" s="10">
        <v>2</v>
      </c>
      <c r="U12" s="11">
        <f>+COUNTIF(U13:U14,"Cumplida "&amp;"*")</f>
        <v>0</v>
      </c>
      <c r="V12" s="14">
        <f>IFERROR(+U12/T12,"No se programaron actividades relacionadas con este objetivo")</f>
        <v>0</v>
      </c>
      <c r="W12" s="12"/>
      <c r="X12" s="13"/>
    </row>
    <row r="13" spans="1:24" ht="200.25" customHeight="1">
      <c r="A13" s="680"/>
      <c r="B13" s="50" t="s">
        <v>98</v>
      </c>
      <c r="C13" s="51" t="s">
        <v>288</v>
      </c>
      <c r="D13" s="52" t="s">
        <v>289</v>
      </c>
      <c r="E13" s="53" t="s">
        <v>264</v>
      </c>
      <c r="F13" s="54">
        <v>44545</v>
      </c>
      <c r="G13" s="2"/>
      <c r="H13" s="72"/>
      <c r="I13" s="203" t="s">
        <v>12</v>
      </c>
      <c r="J13" s="73"/>
      <c r="K13" s="236" t="s">
        <v>265</v>
      </c>
      <c r="L13" s="237" t="s">
        <v>290</v>
      </c>
      <c r="M13" s="2"/>
      <c r="N13" s="24"/>
      <c r="O13" s="203" t="s">
        <v>12</v>
      </c>
      <c r="P13" s="203"/>
      <c r="Q13" s="325" t="s">
        <v>265</v>
      </c>
      <c r="R13" s="212" t="s">
        <v>291</v>
      </c>
      <c r="T13" s="24"/>
      <c r="U13" s="203"/>
      <c r="V13" s="203"/>
      <c r="W13" s="22"/>
      <c r="X13" s="212"/>
    </row>
    <row r="14" spans="1:24" ht="242.25" customHeight="1" thickBot="1">
      <c r="A14" s="680"/>
      <c r="B14" s="50" t="s">
        <v>105</v>
      </c>
      <c r="C14" s="51" t="s">
        <v>292</v>
      </c>
      <c r="D14" s="52" t="s">
        <v>293</v>
      </c>
      <c r="E14" s="53" t="s">
        <v>264</v>
      </c>
      <c r="F14" s="54">
        <v>44545</v>
      </c>
      <c r="G14" s="2"/>
      <c r="H14" s="238"/>
      <c r="I14" s="203" t="s">
        <v>12</v>
      </c>
      <c r="J14" s="239"/>
      <c r="K14" s="240" t="s">
        <v>265</v>
      </c>
      <c r="L14" s="241" t="s">
        <v>294</v>
      </c>
      <c r="M14" s="2"/>
      <c r="N14" s="24"/>
      <c r="O14" s="203" t="s">
        <v>12</v>
      </c>
      <c r="P14" s="208"/>
      <c r="Q14" s="22" t="s">
        <v>265</v>
      </c>
      <c r="R14" s="211" t="s">
        <v>295</v>
      </c>
      <c r="T14" s="24"/>
      <c r="U14" s="203"/>
      <c r="V14" s="208"/>
      <c r="W14" s="22"/>
      <c r="X14" s="211"/>
    </row>
    <row r="20" spans="12:12">
      <c r="L20">
        <v>44377</v>
      </c>
    </row>
  </sheetData>
  <mergeCells count="17">
    <mergeCell ref="T1:X1"/>
    <mergeCell ref="W2:W3"/>
    <mergeCell ref="X2:X3"/>
    <mergeCell ref="A8:A9"/>
    <mergeCell ref="A10:A11"/>
    <mergeCell ref="N1:R1"/>
    <mergeCell ref="Q2:Q3"/>
    <mergeCell ref="R2:R3"/>
    <mergeCell ref="L2:L3"/>
    <mergeCell ref="K2:K3"/>
    <mergeCell ref="H1:L1"/>
    <mergeCell ref="A12:A14"/>
    <mergeCell ref="A1:F1"/>
    <mergeCell ref="B2:F2"/>
    <mergeCell ref="B3:C3"/>
    <mergeCell ref="A4:A5"/>
    <mergeCell ref="A6:A7"/>
  </mergeCells>
  <conditionalFormatting sqref="I2:I3">
    <cfRule type="cellIs" dxfId="995" priority="565" operator="equal">
      <formula>"Vencida"</formula>
    </cfRule>
    <cfRule type="cellIs" dxfId="994" priority="566" operator="equal">
      <formula>"No Cumplida"</formula>
    </cfRule>
    <cfRule type="cellIs" dxfId="993" priority="567" operator="equal">
      <formula>"En Avance"</formula>
    </cfRule>
    <cfRule type="cellIs" dxfId="992" priority="568" operator="equal">
      <formula>"Cumplida (FT)"</formula>
    </cfRule>
    <cfRule type="cellIs" dxfId="991" priority="569" operator="equal">
      <formula>"Cumplida (DT)"</formula>
    </cfRule>
    <cfRule type="cellIs" dxfId="990" priority="570" operator="equal">
      <formula>"Sin Avance"</formula>
    </cfRule>
  </conditionalFormatting>
  <conditionalFormatting sqref="O2:O4 O10 O6 O12 O8">
    <cfRule type="cellIs" dxfId="989" priority="421" operator="equal">
      <formula>"Vencida"</formula>
    </cfRule>
    <cfRule type="cellIs" dxfId="988" priority="422" operator="equal">
      <formula>"No Cumplida"</formula>
    </cfRule>
    <cfRule type="cellIs" dxfId="987" priority="423" operator="equal">
      <formula>"En Avance"</formula>
    </cfRule>
    <cfRule type="cellIs" dxfId="986" priority="424" operator="equal">
      <formula>"Cumplida (FT)"</formula>
    </cfRule>
    <cfRule type="cellIs" dxfId="985" priority="425" operator="equal">
      <formula>"Cumplida (DT)"</formula>
    </cfRule>
    <cfRule type="cellIs" dxfId="984" priority="426" operator="equal">
      <formula>"Sin Avance"</formula>
    </cfRule>
  </conditionalFormatting>
  <conditionalFormatting sqref="U2:U4 U10 U6 U12 U8">
    <cfRule type="cellIs" dxfId="983" priority="313" operator="equal">
      <formula>"Vencida"</formula>
    </cfRule>
    <cfRule type="cellIs" dxfId="982" priority="314" operator="equal">
      <formula>"No Cumplida"</formula>
    </cfRule>
    <cfRule type="cellIs" dxfId="981" priority="315" operator="equal">
      <formula>"En Avance"</formula>
    </cfRule>
    <cfRule type="cellIs" dxfId="980" priority="316" operator="equal">
      <formula>"Cumplida (FT)"</formula>
    </cfRule>
    <cfRule type="cellIs" dxfId="979" priority="317" operator="equal">
      <formula>"Cumplida (DT)"</formula>
    </cfRule>
    <cfRule type="cellIs" dxfId="978" priority="318" operator="equal">
      <formula>"Sin Avance"</formula>
    </cfRule>
  </conditionalFormatting>
  <conditionalFormatting sqref="V5">
    <cfRule type="cellIs" dxfId="977" priority="241" operator="equal">
      <formula>"Vencida"</formula>
    </cfRule>
    <cfRule type="cellIs" dxfId="976" priority="242" operator="equal">
      <formula>"No Cumplida"</formula>
    </cfRule>
    <cfRule type="cellIs" dxfId="975" priority="243" operator="equal">
      <formula>"En Avance"</formula>
    </cfRule>
    <cfRule type="cellIs" dxfId="974" priority="244" operator="equal">
      <formula>"Cumplida (FT)"</formula>
    </cfRule>
    <cfRule type="cellIs" dxfId="973" priority="245" operator="equal">
      <formula>"Cumplida (DT)"</formula>
    </cfRule>
    <cfRule type="cellIs" dxfId="972" priority="246" operator="equal">
      <formula>"Sin Avance"</formula>
    </cfRule>
  </conditionalFormatting>
  <conditionalFormatting sqref="V7">
    <cfRule type="cellIs" dxfId="971" priority="229" operator="equal">
      <formula>"Vencida"</formula>
    </cfRule>
    <cfRule type="cellIs" dxfId="970" priority="230" operator="equal">
      <formula>"No Cumplida"</formula>
    </cfRule>
    <cfRule type="cellIs" dxfId="969" priority="231" operator="equal">
      <formula>"En Avance"</formula>
    </cfRule>
    <cfRule type="cellIs" dxfId="968" priority="232" operator="equal">
      <formula>"Cumplida (FT)"</formula>
    </cfRule>
    <cfRule type="cellIs" dxfId="967" priority="233" operator="equal">
      <formula>"Cumplida (DT)"</formula>
    </cfRule>
    <cfRule type="cellIs" dxfId="966" priority="234" operator="equal">
      <formula>"Sin Avance"</formula>
    </cfRule>
  </conditionalFormatting>
  <conditionalFormatting sqref="V9">
    <cfRule type="cellIs" dxfId="965" priority="223" operator="equal">
      <formula>"Vencida"</formula>
    </cfRule>
    <cfRule type="cellIs" dxfId="964" priority="224" operator="equal">
      <formula>"No Cumplida"</formula>
    </cfRule>
    <cfRule type="cellIs" dxfId="963" priority="225" operator="equal">
      <formula>"En Avance"</formula>
    </cfRule>
    <cfRule type="cellIs" dxfId="962" priority="226" operator="equal">
      <formula>"Cumplida (FT)"</formula>
    </cfRule>
    <cfRule type="cellIs" dxfId="961" priority="227" operator="equal">
      <formula>"Cumplida (DT)"</formula>
    </cfRule>
    <cfRule type="cellIs" dxfId="960" priority="228" operator="equal">
      <formula>"Sin Avance"</formula>
    </cfRule>
  </conditionalFormatting>
  <conditionalFormatting sqref="V11">
    <cfRule type="cellIs" dxfId="959" priority="211" operator="equal">
      <formula>"Vencida"</formula>
    </cfRule>
    <cfRule type="cellIs" dxfId="958" priority="212" operator="equal">
      <formula>"No Cumplida"</formula>
    </cfRule>
    <cfRule type="cellIs" dxfId="957" priority="213" operator="equal">
      <formula>"En Avance"</formula>
    </cfRule>
    <cfRule type="cellIs" dxfId="956" priority="214" operator="equal">
      <formula>"Cumplida (FT)"</formula>
    </cfRule>
    <cfRule type="cellIs" dxfId="955" priority="215" operator="equal">
      <formula>"Cumplida (DT)"</formula>
    </cfRule>
    <cfRule type="cellIs" dxfId="954" priority="216" operator="equal">
      <formula>"Sin Avance"</formula>
    </cfRule>
  </conditionalFormatting>
  <conditionalFormatting sqref="V13">
    <cfRule type="cellIs" dxfId="953" priority="199" operator="equal">
      <formula>"Vencida"</formula>
    </cfRule>
    <cfRule type="cellIs" dxfId="952" priority="200" operator="equal">
      <formula>"No Cumplida"</formula>
    </cfRule>
    <cfRule type="cellIs" dxfId="951" priority="201" operator="equal">
      <formula>"En Avance"</formula>
    </cfRule>
    <cfRule type="cellIs" dxfId="950" priority="202" operator="equal">
      <formula>"Cumplida (FT)"</formula>
    </cfRule>
    <cfRule type="cellIs" dxfId="949" priority="203" operator="equal">
      <formula>"Cumplida (DT)"</formula>
    </cfRule>
    <cfRule type="cellIs" dxfId="948" priority="204" operator="equal">
      <formula>"Sin Avance"</formula>
    </cfRule>
  </conditionalFormatting>
  <conditionalFormatting sqref="I4 I10 I6 I12 I8">
    <cfRule type="cellIs" dxfId="947" priority="181" operator="equal">
      <formula>"Vencida"</formula>
    </cfRule>
    <cfRule type="cellIs" dxfId="946" priority="182" operator="equal">
      <formula>"No Cumplida"</formula>
    </cfRule>
    <cfRule type="cellIs" dxfId="945" priority="183" operator="equal">
      <formula>"En Avance"</formula>
    </cfRule>
    <cfRule type="cellIs" dxfId="944" priority="184" operator="equal">
      <formula>"Cumplida (FT)"</formula>
    </cfRule>
    <cfRule type="cellIs" dxfId="943" priority="185" operator="equal">
      <formula>"Cumplida (DT)"</formula>
    </cfRule>
    <cfRule type="cellIs" dxfId="942" priority="186" operator="equal">
      <formula>"Sin Avance"</formula>
    </cfRule>
  </conditionalFormatting>
  <conditionalFormatting sqref="I9">
    <cfRule type="cellIs" dxfId="941" priority="175" operator="equal">
      <formula>"Vencida"</formula>
    </cfRule>
    <cfRule type="cellIs" dxfId="940" priority="176" operator="equal">
      <formula>"No Cumplida"</formula>
    </cfRule>
    <cfRule type="cellIs" dxfId="939" priority="177" operator="equal">
      <formula>"En Avance"</formula>
    </cfRule>
    <cfRule type="cellIs" dxfId="938" priority="178" operator="equal">
      <formula>"Cumplida (FT)"</formula>
    </cfRule>
    <cfRule type="cellIs" dxfId="937" priority="179" operator="equal">
      <formula>"Cumplida (DT)"</formula>
    </cfRule>
    <cfRule type="cellIs" dxfId="936" priority="180" operator="equal">
      <formula>"Sin Avance"</formula>
    </cfRule>
  </conditionalFormatting>
  <conditionalFormatting sqref="I11">
    <cfRule type="cellIs" dxfId="935" priority="169" operator="equal">
      <formula>"Vencida"</formula>
    </cfRule>
    <cfRule type="cellIs" dxfId="934" priority="170" operator="equal">
      <formula>"No Cumplida"</formula>
    </cfRule>
    <cfRule type="cellIs" dxfId="933" priority="171" operator="equal">
      <formula>"En Avance"</formula>
    </cfRule>
    <cfRule type="cellIs" dxfId="932" priority="172" operator="equal">
      <formula>"Cumplida (FT)"</formula>
    </cfRule>
    <cfRule type="cellIs" dxfId="931" priority="173" operator="equal">
      <formula>"Cumplida (DT)"</formula>
    </cfRule>
    <cfRule type="cellIs" dxfId="930" priority="174" operator="equal">
      <formula>"Sin Avance"</formula>
    </cfRule>
  </conditionalFormatting>
  <conditionalFormatting sqref="I7">
    <cfRule type="cellIs" dxfId="929" priority="163" operator="equal">
      <formula>"Vencida"</formula>
    </cfRule>
    <cfRule type="cellIs" dxfId="928" priority="164" operator="equal">
      <formula>"No Cumplida"</formula>
    </cfRule>
    <cfRule type="cellIs" dxfId="927" priority="165" operator="equal">
      <formula>"En Avance"</formula>
    </cfRule>
    <cfRule type="cellIs" dxfId="926" priority="166" operator="equal">
      <formula>"Cumplida (FT)"</formula>
    </cfRule>
    <cfRule type="cellIs" dxfId="925" priority="167" operator="equal">
      <formula>"Cumplida (DT)"</formula>
    </cfRule>
    <cfRule type="cellIs" dxfId="924" priority="168" operator="equal">
      <formula>"Sin Avance"</formula>
    </cfRule>
  </conditionalFormatting>
  <conditionalFormatting sqref="I13">
    <cfRule type="cellIs" dxfId="923" priority="157" operator="equal">
      <formula>"Vencida"</formula>
    </cfRule>
    <cfRule type="cellIs" dxfId="922" priority="158" operator="equal">
      <formula>"No Cumplida"</formula>
    </cfRule>
    <cfRule type="cellIs" dxfId="921" priority="159" operator="equal">
      <formula>"En Avance"</formula>
    </cfRule>
    <cfRule type="cellIs" dxfId="920" priority="160" operator="equal">
      <formula>"Cumplida (FT)"</formula>
    </cfRule>
    <cfRule type="cellIs" dxfId="919" priority="161" operator="equal">
      <formula>"Cumplida (DT)"</formula>
    </cfRule>
    <cfRule type="cellIs" dxfId="918" priority="162" operator="equal">
      <formula>"Sin Avance"</formula>
    </cfRule>
  </conditionalFormatting>
  <conditionalFormatting sqref="I14">
    <cfRule type="cellIs" dxfId="917" priority="151" operator="equal">
      <formula>"Vencida"</formula>
    </cfRule>
    <cfRule type="cellIs" dxfId="916" priority="152" operator="equal">
      <formula>"No Cumplida"</formula>
    </cfRule>
    <cfRule type="cellIs" dxfId="915" priority="153" operator="equal">
      <formula>"En Avance"</formula>
    </cfRule>
    <cfRule type="cellIs" dxfId="914" priority="154" operator="equal">
      <formula>"Cumplida (FT)"</formula>
    </cfRule>
    <cfRule type="cellIs" dxfId="913" priority="155" operator="equal">
      <formula>"Cumplida (DT)"</formula>
    </cfRule>
    <cfRule type="cellIs" dxfId="912" priority="156" operator="equal">
      <formula>"Sin Avance"</formula>
    </cfRule>
  </conditionalFormatting>
  <conditionalFormatting sqref="I5">
    <cfRule type="cellIs" dxfId="911" priority="145" operator="equal">
      <formula>"Vencida"</formula>
    </cfRule>
    <cfRule type="cellIs" dxfId="910" priority="146" operator="equal">
      <formula>"No Cumplida"</formula>
    </cfRule>
    <cfRule type="cellIs" dxfId="909" priority="147" operator="equal">
      <formula>"En Avance"</formula>
    </cfRule>
    <cfRule type="cellIs" dxfId="908" priority="148" operator="equal">
      <formula>"Cumplida (FT)"</formula>
    </cfRule>
    <cfRule type="cellIs" dxfId="907" priority="149" operator="equal">
      <formula>"Cumplida (DT)"</formula>
    </cfRule>
    <cfRule type="cellIs" dxfId="906" priority="150" operator="equal">
      <formula>"Sin Avance"</formula>
    </cfRule>
  </conditionalFormatting>
  <conditionalFormatting sqref="U14">
    <cfRule type="cellIs" dxfId="905" priority="67" operator="equal">
      <formula>"Vencida"</formula>
    </cfRule>
    <cfRule type="cellIs" dxfId="904" priority="68" operator="equal">
      <formula>"No Cumplida"</formula>
    </cfRule>
    <cfRule type="cellIs" dxfId="903" priority="69" operator="equal">
      <formula>"En Avance"</formula>
    </cfRule>
    <cfRule type="cellIs" dxfId="902" priority="70" operator="equal">
      <formula>"Cumplida (FT)"</formula>
    </cfRule>
    <cfRule type="cellIs" dxfId="901" priority="71" operator="equal">
      <formula>"Cumplida (DT)"</formula>
    </cfRule>
    <cfRule type="cellIs" dxfId="900" priority="72" operator="equal">
      <formula>"Sin Avance"</formula>
    </cfRule>
  </conditionalFormatting>
  <conditionalFormatting sqref="U13">
    <cfRule type="cellIs" dxfId="899" priority="73" operator="equal">
      <formula>"Vencida"</formula>
    </cfRule>
    <cfRule type="cellIs" dxfId="898" priority="74" operator="equal">
      <formula>"No Cumplida"</formula>
    </cfRule>
    <cfRule type="cellIs" dxfId="897" priority="75" operator="equal">
      <formula>"En Avance"</formula>
    </cfRule>
    <cfRule type="cellIs" dxfId="896" priority="76" operator="equal">
      <formula>"Cumplida (FT)"</formula>
    </cfRule>
    <cfRule type="cellIs" dxfId="895" priority="77" operator="equal">
      <formula>"Cumplida (DT)"</formula>
    </cfRule>
    <cfRule type="cellIs" dxfId="894" priority="78" operator="equal">
      <formula>"Sin Avance"</formula>
    </cfRule>
  </conditionalFormatting>
  <conditionalFormatting sqref="U11">
    <cfRule type="cellIs" dxfId="893" priority="79" operator="equal">
      <formula>"Vencida"</formula>
    </cfRule>
    <cfRule type="cellIs" dxfId="892" priority="80" operator="equal">
      <formula>"No Cumplida"</formula>
    </cfRule>
    <cfRule type="cellIs" dxfId="891" priority="81" operator="equal">
      <formula>"En Avance"</formula>
    </cfRule>
    <cfRule type="cellIs" dxfId="890" priority="82" operator="equal">
      <formula>"Cumplida (FT)"</formula>
    </cfRule>
    <cfRule type="cellIs" dxfId="889" priority="83" operator="equal">
      <formula>"Cumplida (DT)"</formula>
    </cfRule>
    <cfRule type="cellIs" dxfId="888" priority="84" operator="equal">
      <formula>"Sin Avance"</formula>
    </cfRule>
  </conditionalFormatting>
  <conditionalFormatting sqref="U9">
    <cfRule type="cellIs" dxfId="887" priority="85" operator="equal">
      <formula>"Vencida"</formula>
    </cfRule>
    <cfRule type="cellIs" dxfId="886" priority="86" operator="equal">
      <formula>"No Cumplida"</formula>
    </cfRule>
    <cfRule type="cellIs" dxfId="885" priority="87" operator="equal">
      <formula>"En Avance"</formula>
    </cfRule>
    <cfRule type="cellIs" dxfId="884" priority="88" operator="equal">
      <formula>"Cumplida (FT)"</formula>
    </cfRule>
    <cfRule type="cellIs" dxfId="883" priority="89" operator="equal">
      <formula>"Cumplida (DT)"</formula>
    </cfRule>
    <cfRule type="cellIs" dxfId="882" priority="90" operator="equal">
      <formula>"Sin Avance"</formula>
    </cfRule>
  </conditionalFormatting>
  <conditionalFormatting sqref="U7">
    <cfRule type="cellIs" dxfId="881" priority="91" operator="equal">
      <formula>"Vencida"</formula>
    </cfRule>
    <cfRule type="cellIs" dxfId="880" priority="92" operator="equal">
      <formula>"No Cumplida"</formula>
    </cfRule>
    <cfRule type="cellIs" dxfId="879" priority="93" operator="equal">
      <formula>"En Avance"</formula>
    </cfRule>
    <cfRule type="cellIs" dxfId="878" priority="94" operator="equal">
      <formula>"Cumplida (FT)"</formula>
    </cfRule>
    <cfRule type="cellIs" dxfId="877" priority="95" operator="equal">
      <formula>"Cumplida (DT)"</formula>
    </cfRule>
    <cfRule type="cellIs" dxfId="876" priority="96" operator="equal">
      <formula>"Sin Avance"</formula>
    </cfRule>
  </conditionalFormatting>
  <conditionalFormatting sqref="U5">
    <cfRule type="cellIs" dxfId="875" priority="97" operator="equal">
      <formula>"Vencida"</formula>
    </cfRule>
    <cfRule type="cellIs" dxfId="874" priority="98" operator="equal">
      <formula>"No Cumplida"</formula>
    </cfRule>
    <cfRule type="cellIs" dxfId="873" priority="99" operator="equal">
      <formula>"En Avance"</formula>
    </cfRule>
    <cfRule type="cellIs" dxfId="872" priority="100" operator="equal">
      <formula>"Cumplida (FT)"</formula>
    </cfRule>
    <cfRule type="cellIs" dxfId="871" priority="101" operator="equal">
      <formula>"Cumplida (DT)"</formula>
    </cfRule>
    <cfRule type="cellIs" dxfId="870" priority="102" operator="equal">
      <formula>"Sin Avance"</formula>
    </cfRule>
  </conditionalFormatting>
  <conditionalFormatting sqref="P5">
    <cfRule type="cellIs" dxfId="869" priority="61" operator="equal">
      <formula>"Vencida"</formula>
    </cfRule>
    <cfRule type="cellIs" dxfId="868" priority="62" operator="equal">
      <formula>"No Cumplida"</formula>
    </cfRule>
    <cfRule type="cellIs" dxfId="867" priority="63" operator="equal">
      <formula>"En Avance"</formula>
    </cfRule>
    <cfRule type="cellIs" dxfId="866" priority="64" operator="equal">
      <formula>"Cumplida (FT)"</formula>
    </cfRule>
    <cfRule type="cellIs" dxfId="865" priority="65" operator="equal">
      <formula>"Cumplida (DT)"</formula>
    </cfRule>
    <cfRule type="cellIs" dxfId="864" priority="66" operator="equal">
      <formula>"Sin Avance"</formula>
    </cfRule>
  </conditionalFormatting>
  <conditionalFormatting sqref="O5">
    <cfRule type="cellIs" dxfId="863" priority="55" operator="equal">
      <formula>"Vencida"</formula>
    </cfRule>
    <cfRule type="cellIs" dxfId="862" priority="56" operator="equal">
      <formula>"No Cumplida"</formula>
    </cfRule>
    <cfRule type="cellIs" dxfId="861" priority="57" operator="equal">
      <formula>"En Avance"</formula>
    </cfRule>
    <cfRule type="cellIs" dxfId="860" priority="58" operator="equal">
      <formula>"Cumplida (FT)"</formula>
    </cfRule>
    <cfRule type="cellIs" dxfId="859" priority="59" operator="equal">
      <formula>"Cumplida (DT)"</formula>
    </cfRule>
    <cfRule type="cellIs" dxfId="858" priority="60" operator="equal">
      <formula>"Sin Avance"</formula>
    </cfRule>
  </conditionalFormatting>
  <conditionalFormatting sqref="P7">
    <cfRule type="cellIs" dxfId="857" priority="49" operator="equal">
      <formula>"Vencida"</formula>
    </cfRule>
    <cfRule type="cellIs" dxfId="856" priority="50" operator="equal">
      <formula>"No Cumplida"</formula>
    </cfRule>
    <cfRule type="cellIs" dxfId="855" priority="51" operator="equal">
      <formula>"En Avance"</formula>
    </cfRule>
    <cfRule type="cellIs" dxfId="854" priority="52" operator="equal">
      <formula>"Cumplida (FT)"</formula>
    </cfRule>
    <cfRule type="cellIs" dxfId="853" priority="53" operator="equal">
      <formula>"Cumplida (DT)"</formula>
    </cfRule>
    <cfRule type="cellIs" dxfId="852" priority="54" operator="equal">
      <formula>"Sin Avance"</formula>
    </cfRule>
  </conditionalFormatting>
  <conditionalFormatting sqref="O7">
    <cfRule type="cellIs" dxfId="851" priority="43" operator="equal">
      <formula>"Vencida"</formula>
    </cfRule>
    <cfRule type="cellIs" dxfId="850" priority="44" operator="equal">
      <formula>"No Cumplida"</formula>
    </cfRule>
    <cfRule type="cellIs" dxfId="849" priority="45" operator="equal">
      <formula>"En Avance"</formula>
    </cfRule>
    <cfRule type="cellIs" dxfId="848" priority="46" operator="equal">
      <formula>"Cumplida (FT)"</formula>
    </cfRule>
    <cfRule type="cellIs" dxfId="847" priority="47" operator="equal">
      <formula>"Cumplida (DT)"</formula>
    </cfRule>
    <cfRule type="cellIs" dxfId="846" priority="48" operator="equal">
      <formula>"Sin Avance"</formula>
    </cfRule>
  </conditionalFormatting>
  <conditionalFormatting sqref="P9">
    <cfRule type="cellIs" dxfId="845" priority="37" operator="equal">
      <formula>"Vencida"</formula>
    </cfRule>
    <cfRule type="cellIs" dxfId="844" priority="38" operator="equal">
      <formula>"No Cumplida"</formula>
    </cfRule>
    <cfRule type="cellIs" dxfId="843" priority="39" operator="equal">
      <formula>"En Avance"</formula>
    </cfRule>
    <cfRule type="cellIs" dxfId="842" priority="40" operator="equal">
      <formula>"Cumplida (FT)"</formula>
    </cfRule>
    <cfRule type="cellIs" dxfId="841" priority="41" operator="equal">
      <formula>"Cumplida (DT)"</formula>
    </cfRule>
    <cfRule type="cellIs" dxfId="840" priority="42" operator="equal">
      <formula>"Sin Avance"</formula>
    </cfRule>
  </conditionalFormatting>
  <conditionalFormatting sqref="O9">
    <cfRule type="cellIs" dxfId="839" priority="31" operator="equal">
      <formula>"Vencida"</formula>
    </cfRule>
    <cfRule type="cellIs" dxfId="838" priority="32" operator="equal">
      <formula>"No Cumplida"</formula>
    </cfRule>
    <cfRule type="cellIs" dxfId="837" priority="33" operator="equal">
      <formula>"En Avance"</formula>
    </cfRule>
    <cfRule type="cellIs" dxfId="836" priority="34" operator="equal">
      <formula>"Cumplida (FT)"</formula>
    </cfRule>
    <cfRule type="cellIs" dxfId="835" priority="35" operator="equal">
      <formula>"Cumplida (DT)"</formula>
    </cfRule>
    <cfRule type="cellIs" dxfId="834" priority="36" operator="equal">
      <formula>"Sin Avance"</formula>
    </cfRule>
  </conditionalFormatting>
  <conditionalFormatting sqref="P11">
    <cfRule type="cellIs" dxfId="833" priority="25" operator="equal">
      <formula>"Vencida"</formula>
    </cfRule>
    <cfRule type="cellIs" dxfId="832" priority="26" operator="equal">
      <formula>"No Cumplida"</formula>
    </cfRule>
    <cfRule type="cellIs" dxfId="831" priority="27" operator="equal">
      <formula>"En Avance"</formula>
    </cfRule>
    <cfRule type="cellIs" dxfId="830" priority="28" operator="equal">
      <formula>"Cumplida (FT)"</formula>
    </cfRule>
    <cfRule type="cellIs" dxfId="829" priority="29" operator="equal">
      <formula>"Cumplida (DT)"</formula>
    </cfRule>
    <cfRule type="cellIs" dxfId="828" priority="30" operator="equal">
      <formula>"Sin Avance"</formula>
    </cfRule>
  </conditionalFormatting>
  <conditionalFormatting sqref="O11">
    <cfRule type="cellIs" dxfId="827" priority="19" operator="equal">
      <formula>"Vencida"</formula>
    </cfRule>
    <cfRule type="cellIs" dxfId="826" priority="20" operator="equal">
      <formula>"No Cumplida"</formula>
    </cfRule>
    <cfRule type="cellIs" dxfId="825" priority="21" operator="equal">
      <formula>"En Avance"</formula>
    </cfRule>
    <cfRule type="cellIs" dxfId="824" priority="22" operator="equal">
      <formula>"Cumplida (FT)"</formula>
    </cfRule>
    <cfRule type="cellIs" dxfId="823" priority="23" operator="equal">
      <formula>"Cumplida (DT)"</formula>
    </cfRule>
    <cfRule type="cellIs" dxfId="822" priority="24" operator="equal">
      <formula>"Sin Avance"</formula>
    </cfRule>
  </conditionalFormatting>
  <conditionalFormatting sqref="P13">
    <cfRule type="cellIs" dxfId="821" priority="13" operator="equal">
      <formula>"Vencida"</formula>
    </cfRule>
    <cfRule type="cellIs" dxfId="820" priority="14" operator="equal">
      <formula>"No Cumplida"</formula>
    </cfRule>
    <cfRule type="cellIs" dxfId="819" priority="15" operator="equal">
      <formula>"En Avance"</formula>
    </cfRule>
    <cfRule type="cellIs" dxfId="818" priority="16" operator="equal">
      <formula>"Cumplida (FT)"</formula>
    </cfRule>
    <cfRule type="cellIs" dxfId="817" priority="17" operator="equal">
      <formula>"Cumplida (DT)"</formula>
    </cfRule>
    <cfRule type="cellIs" dxfId="816" priority="18" operator="equal">
      <formula>"Sin Avance"</formula>
    </cfRule>
  </conditionalFormatting>
  <conditionalFormatting sqref="O13">
    <cfRule type="cellIs" dxfId="815" priority="7" operator="equal">
      <formula>"Vencida"</formula>
    </cfRule>
    <cfRule type="cellIs" dxfId="814" priority="8" operator="equal">
      <formula>"No Cumplida"</formula>
    </cfRule>
    <cfRule type="cellIs" dxfId="813" priority="9" operator="equal">
      <formula>"En Avance"</formula>
    </cfRule>
    <cfRule type="cellIs" dxfId="812" priority="10" operator="equal">
      <formula>"Cumplida (FT)"</formula>
    </cfRule>
    <cfRule type="cellIs" dxfId="811" priority="11" operator="equal">
      <formula>"Cumplida (DT)"</formula>
    </cfRule>
    <cfRule type="cellIs" dxfId="810" priority="12" operator="equal">
      <formula>"Sin Avance"</formula>
    </cfRule>
  </conditionalFormatting>
  <conditionalFormatting sqref="O14">
    <cfRule type="cellIs" dxfId="809" priority="1" operator="equal">
      <formula>"Vencida"</formula>
    </cfRule>
    <cfRule type="cellIs" dxfId="808" priority="2" operator="equal">
      <formula>"No Cumplida"</formula>
    </cfRule>
    <cfRule type="cellIs" dxfId="807" priority="3" operator="equal">
      <formula>"En Avance"</formula>
    </cfRule>
    <cfRule type="cellIs" dxfId="806" priority="4" operator="equal">
      <formula>"Cumplida (FT)"</formula>
    </cfRule>
    <cfRule type="cellIs" dxfId="805" priority="5" operator="equal">
      <formula>"Cumplida (DT)"</formula>
    </cfRule>
    <cfRule type="cellIs" dxfId="804"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7A13404-323C-4673-A743-B14E7CC54FF3}">
          <x14:formula1>
            <xm:f>ESTADOS!$C$4:$C$9</xm:f>
          </x14:formula1>
          <xm:sqref>U13:U14 U11 U9 U7 U5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5"/>
  <sheetViews>
    <sheetView topLeftCell="A2" zoomScale="60" zoomScaleNormal="60" workbookViewId="0">
      <pane xSplit="7" ySplit="2" topLeftCell="H4" activePane="bottomRight" state="frozen"/>
      <selection activeCell="E20" sqref="E20"/>
      <selection pane="topRight" activeCell="E20" sqref="E20"/>
      <selection pane="bottomLeft" activeCell="E20" sqref="E20"/>
      <selection pane="bottomRight" activeCell="E20" sqref="E20"/>
    </sheetView>
  </sheetViews>
  <sheetFormatPr baseColWidth="10" defaultColWidth="11.42578125" defaultRowHeight="15"/>
  <cols>
    <col min="1" max="1" width="10.42578125" customWidth="1"/>
    <col min="2" max="2" width="6.42578125" customWidth="1"/>
    <col min="3" max="3" width="25.5703125" customWidth="1"/>
    <col min="4" max="4" width="25" customWidth="1"/>
    <col min="5" max="5" width="15.140625" customWidth="1"/>
    <col min="6" max="6" width="12.42578125" customWidth="1"/>
    <col min="7" max="7" width="1.7109375" customWidth="1"/>
    <col min="8" max="8" width="15.28515625" customWidth="1"/>
    <col min="9" max="9" width="18.28515625" customWidth="1"/>
    <col min="10" max="10" width="12" customWidth="1"/>
    <col min="11" max="11" width="14.28515625" customWidth="1"/>
    <col min="12" max="12" width="141.7109375" customWidth="1"/>
    <col min="13" max="13" width="2.28515625" customWidth="1"/>
    <col min="14" max="14" width="14.5703125" customWidth="1"/>
    <col min="15" max="15" width="18.140625" customWidth="1"/>
    <col min="16" max="16" width="14.28515625" customWidth="1"/>
    <col min="17" max="17" width="15" customWidth="1"/>
    <col min="18" max="18" width="140" customWidth="1"/>
    <col min="19" max="19" width="6.28515625" customWidth="1"/>
    <col min="20" max="20" width="21.85546875" hidden="1" customWidth="1"/>
    <col min="21" max="21" width="16.140625" hidden="1" customWidth="1"/>
    <col min="22" max="22" width="11.42578125" hidden="1" customWidth="1"/>
    <col min="23" max="23" width="22.28515625" hidden="1" customWidth="1"/>
    <col min="24" max="24" width="123" hidden="1" customWidth="1"/>
    <col min="25" max="26" width="11.42578125" customWidth="1"/>
  </cols>
  <sheetData>
    <row r="1" spans="1:24" ht="48.75" customHeight="1" thickBot="1">
      <c r="A1" s="674" t="s">
        <v>18</v>
      </c>
      <c r="B1" s="675"/>
      <c r="C1" s="675"/>
      <c r="D1" s="675"/>
      <c r="E1" s="675"/>
      <c r="F1" s="676"/>
      <c r="G1" s="1"/>
      <c r="H1" s="669" t="s">
        <v>296</v>
      </c>
      <c r="I1" s="670"/>
      <c r="J1" s="670"/>
      <c r="K1" s="670"/>
      <c r="L1" s="671"/>
      <c r="N1" s="669" t="s">
        <v>297</v>
      </c>
      <c r="O1" s="670"/>
      <c r="P1" s="670"/>
      <c r="Q1" s="670"/>
      <c r="R1" s="671"/>
      <c r="T1" s="669" t="s">
        <v>298</v>
      </c>
      <c r="U1" s="670"/>
      <c r="V1" s="670"/>
      <c r="W1" s="670"/>
      <c r="X1" s="671"/>
    </row>
    <row r="2" spans="1:24" ht="81.75" customHeight="1" thickBot="1">
      <c r="A2" s="3" t="s">
        <v>299</v>
      </c>
      <c r="B2" s="677" t="s">
        <v>300</v>
      </c>
      <c r="C2" s="731"/>
      <c r="D2" s="731"/>
      <c r="E2" s="731"/>
      <c r="F2" s="732"/>
      <c r="G2" s="41"/>
      <c r="H2" s="46" t="s">
        <v>301</v>
      </c>
      <c r="I2" s="47"/>
      <c r="J2" s="48"/>
      <c r="K2" s="672" t="s">
        <v>25</v>
      </c>
      <c r="L2" s="672" t="s">
        <v>26</v>
      </c>
      <c r="N2" s="46" t="s">
        <v>258</v>
      </c>
      <c r="O2" s="47"/>
      <c r="P2" s="48"/>
      <c r="Q2" s="672" t="s">
        <v>25</v>
      </c>
      <c r="R2" s="672" t="s">
        <v>26</v>
      </c>
      <c r="T2" s="46" t="s">
        <v>259</v>
      </c>
      <c r="U2" s="47"/>
      <c r="V2" s="48"/>
      <c r="W2" s="672" t="s">
        <v>25</v>
      </c>
      <c r="X2" s="672" t="s">
        <v>26</v>
      </c>
    </row>
    <row r="3" spans="1:24" ht="51.75" customHeight="1" thickBot="1">
      <c r="A3" s="5" t="s">
        <v>27</v>
      </c>
      <c r="B3" s="674" t="s">
        <v>28</v>
      </c>
      <c r="C3" s="676"/>
      <c r="D3" s="6" t="s">
        <v>29</v>
      </c>
      <c r="E3" s="6" t="s">
        <v>30</v>
      </c>
      <c r="F3" s="7" t="s">
        <v>31</v>
      </c>
      <c r="G3" s="2"/>
      <c r="H3" s="49" t="s">
        <v>157</v>
      </c>
      <c r="I3" s="605" t="s">
        <v>158</v>
      </c>
      <c r="J3" s="605" t="s">
        <v>159</v>
      </c>
      <c r="K3" s="673"/>
      <c r="L3" s="673"/>
      <c r="N3" s="49" t="s">
        <v>157</v>
      </c>
      <c r="O3" s="605" t="s">
        <v>158</v>
      </c>
      <c r="P3" s="605" t="s">
        <v>159</v>
      </c>
      <c r="Q3" s="673"/>
      <c r="R3" s="673"/>
      <c r="T3" s="49" t="s">
        <v>157</v>
      </c>
      <c r="U3" s="605" t="s">
        <v>158</v>
      </c>
      <c r="V3" s="605" t="s">
        <v>159</v>
      </c>
      <c r="W3" s="673"/>
      <c r="X3" s="673"/>
    </row>
    <row r="4" spans="1:24" ht="15.75" thickBot="1">
      <c r="A4" s="738" t="s">
        <v>302</v>
      </c>
      <c r="B4" s="9"/>
      <c r="C4" s="606" t="s">
        <v>303</v>
      </c>
      <c r="D4" s="9"/>
      <c r="E4" s="9"/>
      <c r="F4" s="20"/>
      <c r="G4" s="4"/>
      <c r="H4" s="10">
        <v>6</v>
      </c>
      <c r="I4" s="11">
        <f>+COUNTIF(I5:I10,"Cumplida "&amp;"*")</f>
        <v>0</v>
      </c>
      <c r="J4" s="14">
        <f>IFERROR(+I4/H4,"No se programaron actividades relacionadas con este objetivo")</f>
        <v>0</v>
      </c>
      <c r="K4" s="12"/>
      <c r="L4" s="13"/>
      <c r="N4" s="10">
        <v>6</v>
      </c>
      <c r="O4" s="11">
        <f>+COUNTIF(O5:O10,"Cumplida "&amp;"*")</f>
        <v>0</v>
      </c>
      <c r="P4" s="14">
        <f>IFERROR(+O4/N4,"No se programaron actividades relacionadas con este objetivo")</f>
        <v>0</v>
      </c>
      <c r="Q4" s="12"/>
      <c r="R4" s="13"/>
      <c r="T4" s="10">
        <v>6</v>
      </c>
      <c r="U4" s="11">
        <f>+COUNTIF(U5:U10,"Cumplida "&amp;"*")</f>
        <v>0</v>
      </c>
      <c r="V4" s="14">
        <f>IFERROR(+U4/T4,"No se programaron actividades relacionadas con este objetivo")</f>
        <v>0</v>
      </c>
      <c r="W4" s="12"/>
      <c r="X4" s="13"/>
    </row>
    <row r="5" spans="1:24" ht="297" customHeight="1">
      <c r="A5" s="739"/>
      <c r="B5" s="57" t="s">
        <v>37</v>
      </c>
      <c r="C5" s="58" t="s">
        <v>304</v>
      </c>
      <c r="D5" s="58" t="s">
        <v>305</v>
      </c>
      <c r="E5" s="58" t="s">
        <v>221</v>
      </c>
      <c r="F5" s="59" t="s">
        <v>306</v>
      </c>
      <c r="G5" s="2"/>
      <c r="H5" s="24"/>
      <c r="I5" s="203" t="s">
        <v>12</v>
      </c>
      <c r="J5" s="208"/>
      <c r="K5" s="214" t="s">
        <v>307</v>
      </c>
      <c r="L5" s="207" t="s">
        <v>308</v>
      </c>
      <c r="N5" s="24"/>
      <c r="O5" s="203" t="s">
        <v>12</v>
      </c>
      <c r="P5" s="208"/>
      <c r="Q5" s="214" t="s">
        <v>309</v>
      </c>
      <c r="R5" s="207" t="s">
        <v>310</v>
      </c>
      <c r="T5" s="24"/>
      <c r="U5" s="203"/>
      <c r="V5" s="208"/>
      <c r="W5" s="214"/>
      <c r="X5" s="207"/>
    </row>
    <row r="6" spans="1:24" ht="192.75" customHeight="1">
      <c r="A6" s="739"/>
      <c r="B6" s="57" t="s">
        <v>311</v>
      </c>
      <c r="C6" s="58" t="s">
        <v>312</v>
      </c>
      <c r="D6" s="58" t="s">
        <v>313</v>
      </c>
      <c r="E6" s="58" t="s">
        <v>314</v>
      </c>
      <c r="F6" s="60">
        <v>44561</v>
      </c>
      <c r="G6" s="2"/>
      <c r="H6" s="24"/>
      <c r="I6" s="203" t="s">
        <v>12</v>
      </c>
      <c r="J6" s="208"/>
      <c r="K6" s="214" t="s">
        <v>315</v>
      </c>
      <c r="L6" s="210" t="s">
        <v>316</v>
      </c>
      <c r="N6" s="24"/>
      <c r="O6" s="203" t="s">
        <v>12</v>
      </c>
      <c r="P6" s="208"/>
      <c r="Q6" s="214" t="s">
        <v>309</v>
      </c>
      <c r="R6" s="207" t="s">
        <v>317</v>
      </c>
      <c r="T6" s="24"/>
      <c r="U6" s="203"/>
      <c r="V6" s="208"/>
      <c r="W6" s="214"/>
      <c r="X6" s="210"/>
    </row>
    <row r="7" spans="1:24" ht="408.75" customHeight="1">
      <c r="A7" s="739"/>
      <c r="B7" s="57" t="s">
        <v>318</v>
      </c>
      <c r="C7" s="58" t="s">
        <v>319</v>
      </c>
      <c r="D7" s="58" t="s">
        <v>320</v>
      </c>
      <c r="E7" s="58" t="s">
        <v>321</v>
      </c>
      <c r="F7" s="59" t="s">
        <v>322</v>
      </c>
      <c r="G7" s="2"/>
      <c r="H7" s="24"/>
      <c r="I7" s="203" t="s">
        <v>12</v>
      </c>
      <c r="J7" s="208"/>
      <c r="K7" s="214" t="s">
        <v>315</v>
      </c>
      <c r="L7" s="211" t="s">
        <v>323</v>
      </c>
      <c r="N7" s="24"/>
      <c r="O7" s="203" t="s">
        <v>12</v>
      </c>
      <c r="P7" s="208"/>
      <c r="Q7" s="214" t="s">
        <v>309</v>
      </c>
      <c r="R7" s="326" t="s">
        <v>324</v>
      </c>
      <c r="T7" s="24"/>
      <c r="U7" s="203"/>
      <c r="V7" s="208"/>
      <c r="W7" s="214"/>
      <c r="X7" s="207"/>
    </row>
    <row r="8" spans="1:24" ht="366" customHeight="1">
      <c r="A8" s="739"/>
      <c r="B8" s="57" t="s">
        <v>325</v>
      </c>
      <c r="C8" s="58" t="s">
        <v>326</v>
      </c>
      <c r="D8" s="58" t="s">
        <v>327</v>
      </c>
      <c r="E8" s="58" t="s">
        <v>221</v>
      </c>
      <c r="F8" s="59" t="s">
        <v>328</v>
      </c>
      <c r="G8" s="2"/>
      <c r="H8" s="24"/>
      <c r="I8" s="203" t="s">
        <v>12</v>
      </c>
      <c r="J8" s="208"/>
      <c r="K8" s="214" t="s">
        <v>315</v>
      </c>
      <c r="L8" s="207" t="s">
        <v>329</v>
      </c>
      <c r="N8" s="24"/>
      <c r="O8" s="203" t="s">
        <v>12</v>
      </c>
      <c r="P8" s="208"/>
      <c r="Q8" s="214" t="s">
        <v>309</v>
      </c>
      <c r="R8" s="207" t="s">
        <v>330</v>
      </c>
      <c r="T8" s="24"/>
      <c r="U8" s="203"/>
      <c r="V8" s="208"/>
      <c r="W8" s="214"/>
      <c r="X8" s="207"/>
    </row>
    <row r="9" spans="1:24" ht="329.25" customHeight="1">
      <c r="A9" s="739"/>
      <c r="B9" s="61" t="s">
        <v>331</v>
      </c>
      <c r="C9" s="58" t="s">
        <v>332</v>
      </c>
      <c r="D9" s="62" t="s">
        <v>333</v>
      </c>
      <c r="E9" s="62" t="s">
        <v>334</v>
      </c>
      <c r="F9" s="30">
        <v>44545</v>
      </c>
      <c r="G9" s="2"/>
      <c r="H9" s="24"/>
      <c r="I9" s="203" t="s">
        <v>12</v>
      </c>
      <c r="J9" s="208"/>
      <c r="K9" s="214" t="s">
        <v>315</v>
      </c>
      <c r="L9" s="207" t="s">
        <v>335</v>
      </c>
      <c r="N9" s="24"/>
      <c r="O9" s="203" t="s">
        <v>12</v>
      </c>
      <c r="P9" s="208"/>
      <c r="Q9" s="214" t="s">
        <v>309</v>
      </c>
      <c r="R9" s="207" t="s">
        <v>336</v>
      </c>
      <c r="T9" s="24"/>
      <c r="U9" s="203"/>
      <c r="V9" s="208"/>
      <c r="W9" s="214"/>
      <c r="X9" s="207"/>
    </row>
    <row r="10" spans="1:24" ht="408.75" customHeight="1" thickBot="1">
      <c r="A10" s="739"/>
      <c r="B10" s="57" t="s">
        <v>337</v>
      </c>
      <c r="C10" s="58" t="s">
        <v>338</v>
      </c>
      <c r="D10" s="58" t="s">
        <v>339</v>
      </c>
      <c r="E10" s="58" t="s">
        <v>340</v>
      </c>
      <c r="F10" s="60">
        <v>44561</v>
      </c>
      <c r="G10" s="2"/>
      <c r="H10" s="24"/>
      <c r="I10" s="203" t="s">
        <v>12</v>
      </c>
      <c r="J10" s="208"/>
      <c r="K10" s="214" t="s">
        <v>315</v>
      </c>
      <c r="L10" s="198" t="s">
        <v>341</v>
      </c>
      <c r="N10" s="24"/>
      <c r="O10" s="203" t="s">
        <v>12</v>
      </c>
      <c r="P10" s="208"/>
      <c r="Q10" s="214" t="s">
        <v>309</v>
      </c>
      <c r="R10" s="198" t="s">
        <v>342</v>
      </c>
      <c r="T10" s="24"/>
      <c r="U10" s="203"/>
      <c r="V10" s="208"/>
      <c r="W10" s="214"/>
      <c r="X10" s="198"/>
    </row>
    <row r="11" spans="1:24" ht="15.75" thickBot="1">
      <c r="A11" s="679" t="s">
        <v>343</v>
      </c>
      <c r="B11" s="9"/>
      <c r="C11" s="606" t="s">
        <v>344</v>
      </c>
      <c r="D11" s="9"/>
      <c r="E11" s="9"/>
      <c r="F11" s="20"/>
      <c r="G11" s="4"/>
      <c r="H11" s="10">
        <v>1</v>
      </c>
      <c r="I11" s="11">
        <f>+COUNTIF(I12:I16,"Cumplida "&amp;"*")</f>
        <v>0</v>
      </c>
      <c r="J11" s="14">
        <f>IFERROR(+I11/H11,"No se programaron actividades relacionadas con este objetivo")</f>
        <v>0</v>
      </c>
      <c r="K11" s="12"/>
      <c r="L11" s="13"/>
      <c r="N11" s="10">
        <v>1</v>
      </c>
      <c r="O11" s="11">
        <f>+COUNTIF(O12:O12,"Cumplida "&amp;"*")</f>
        <v>0</v>
      </c>
      <c r="P11" s="14">
        <f>IFERROR(+O11/N11,"No se programaron actividades relacionadas con este objetivo")</f>
        <v>0</v>
      </c>
      <c r="Q11" s="12"/>
      <c r="R11" s="13"/>
      <c r="T11" s="10">
        <v>1</v>
      </c>
      <c r="U11" s="11">
        <f>+COUNTIF(U12:U12,"Cumplida "&amp;"*")</f>
        <v>0</v>
      </c>
      <c r="V11" s="14">
        <f>IFERROR(+U11/T11,"No se programaron actividades relacionadas con este objetivo")</f>
        <v>0</v>
      </c>
      <c r="W11" s="12"/>
      <c r="X11" s="13"/>
    </row>
    <row r="12" spans="1:24" ht="386.25" customHeight="1" thickBot="1">
      <c r="A12" s="680"/>
      <c r="B12" s="57" t="s">
        <v>48</v>
      </c>
      <c r="C12" s="58" t="s">
        <v>345</v>
      </c>
      <c r="D12" s="58" t="s">
        <v>346</v>
      </c>
      <c r="E12" s="58" t="s">
        <v>347</v>
      </c>
      <c r="F12" s="60">
        <v>44550</v>
      </c>
      <c r="G12" s="2"/>
      <c r="H12" s="24"/>
      <c r="I12" s="203" t="s">
        <v>12</v>
      </c>
      <c r="J12" s="208"/>
      <c r="K12" s="214" t="s">
        <v>315</v>
      </c>
      <c r="L12" s="211" t="s">
        <v>348</v>
      </c>
      <c r="N12" s="24"/>
      <c r="O12" s="203" t="s">
        <v>12</v>
      </c>
      <c r="P12" s="208"/>
      <c r="Q12" s="214" t="s">
        <v>309</v>
      </c>
      <c r="R12" s="211" t="s">
        <v>349</v>
      </c>
      <c r="T12" s="24"/>
      <c r="U12" s="203"/>
      <c r="V12" s="208"/>
      <c r="W12" s="214"/>
      <c r="X12" s="211"/>
    </row>
    <row r="13" spans="1:24" ht="26.25" thickBot="1">
      <c r="A13" s="679" t="s">
        <v>350</v>
      </c>
      <c r="B13" s="9"/>
      <c r="C13" s="606" t="s">
        <v>351</v>
      </c>
      <c r="D13" s="9"/>
      <c r="E13" s="9"/>
      <c r="F13" s="20"/>
      <c r="G13" s="4"/>
      <c r="H13" s="10">
        <v>6</v>
      </c>
      <c r="I13" s="11">
        <f>+COUNTIF(I14:I18,"Cumplida "&amp;"*")</f>
        <v>0</v>
      </c>
      <c r="J13" s="14">
        <f>IFERROR(+I13/H13,"No se programaron actividades relacionadas con este objetivo")</f>
        <v>0</v>
      </c>
      <c r="K13" s="12"/>
      <c r="L13" s="13"/>
      <c r="N13" s="10">
        <v>6</v>
      </c>
      <c r="O13" s="11">
        <f>+COUNTIF(O14:O18,"Cumplida "&amp;"*")</f>
        <v>2</v>
      </c>
      <c r="P13" s="14">
        <f>IFERROR(+O13/N13,"No se programaron actividades relacionadas con este objetivo")</f>
        <v>0.33333333333333331</v>
      </c>
      <c r="Q13" s="12"/>
      <c r="R13" s="13"/>
      <c r="T13" s="10">
        <v>6</v>
      </c>
      <c r="U13" s="11">
        <f>+COUNTIF(U14:U18,"Cumplida "&amp;"*")</f>
        <v>0</v>
      </c>
      <c r="V13" s="14">
        <f>IFERROR(+U13/T13,"No se programaron actividades relacionadas con este objetivo")</f>
        <v>0</v>
      </c>
      <c r="W13" s="12"/>
      <c r="X13" s="13"/>
    </row>
    <row r="14" spans="1:24" ht="160.5" customHeight="1">
      <c r="A14" s="680"/>
      <c r="B14" s="57" t="s">
        <v>214</v>
      </c>
      <c r="C14" s="58" t="s">
        <v>352</v>
      </c>
      <c r="D14" s="58" t="s">
        <v>353</v>
      </c>
      <c r="E14" s="58" t="s">
        <v>354</v>
      </c>
      <c r="F14" s="60">
        <v>44550</v>
      </c>
      <c r="G14" s="2"/>
      <c r="H14" s="24"/>
      <c r="I14" s="220" t="s">
        <v>6</v>
      </c>
      <c r="J14" s="208"/>
      <c r="K14" s="214" t="s">
        <v>315</v>
      </c>
      <c r="L14" s="198" t="s">
        <v>355</v>
      </c>
      <c r="N14" s="24"/>
      <c r="O14" s="203" t="s">
        <v>12</v>
      </c>
      <c r="P14" s="208"/>
      <c r="Q14" s="214" t="s">
        <v>309</v>
      </c>
      <c r="R14" s="207" t="s">
        <v>356</v>
      </c>
      <c r="T14" s="24"/>
      <c r="U14" s="203"/>
      <c r="V14" s="208"/>
      <c r="W14" s="214"/>
      <c r="X14" s="207"/>
    </row>
    <row r="15" spans="1:24" ht="196.5" customHeight="1">
      <c r="A15" s="680"/>
      <c r="B15" s="57" t="s">
        <v>218</v>
      </c>
      <c r="C15" s="58" t="s">
        <v>357</v>
      </c>
      <c r="D15" s="58" t="s">
        <v>358</v>
      </c>
      <c r="E15" s="58" t="s">
        <v>221</v>
      </c>
      <c r="F15" s="60">
        <v>44550</v>
      </c>
      <c r="G15" s="41"/>
      <c r="H15" s="65"/>
      <c r="I15" s="220" t="s">
        <v>6</v>
      </c>
      <c r="J15" s="208"/>
      <c r="K15" s="214" t="s">
        <v>315</v>
      </c>
      <c r="L15" s="198" t="s">
        <v>355</v>
      </c>
      <c r="N15" s="65"/>
      <c r="O15" s="203" t="s">
        <v>6</v>
      </c>
      <c r="P15" s="208"/>
      <c r="Q15" s="214" t="s">
        <v>309</v>
      </c>
      <c r="R15" s="198" t="s">
        <v>355</v>
      </c>
      <c r="T15" s="65"/>
      <c r="U15" s="203"/>
      <c r="V15" s="208"/>
      <c r="W15" s="214"/>
      <c r="X15" s="207"/>
    </row>
    <row r="16" spans="1:24" ht="167.25" customHeight="1">
      <c r="A16" s="680"/>
      <c r="B16" s="57" t="s">
        <v>359</v>
      </c>
      <c r="C16" s="58" t="s">
        <v>360</v>
      </c>
      <c r="D16" s="58" t="s">
        <v>361</v>
      </c>
      <c r="E16" s="58" t="s">
        <v>362</v>
      </c>
      <c r="F16" s="59" t="s">
        <v>363</v>
      </c>
      <c r="G16" s="41"/>
      <c r="H16" s="65"/>
      <c r="I16" s="220" t="s">
        <v>6</v>
      </c>
      <c r="J16" s="208"/>
      <c r="K16" s="214" t="s">
        <v>315</v>
      </c>
      <c r="L16" s="198" t="s">
        <v>355</v>
      </c>
      <c r="N16" s="65"/>
      <c r="O16" s="203" t="s">
        <v>6</v>
      </c>
      <c r="P16" s="208"/>
      <c r="Q16" s="214" t="s">
        <v>309</v>
      </c>
      <c r="R16" s="198" t="s">
        <v>355</v>
      </c>
      <c r="T16" s="65"/>
      <c r="U16" s="203"/>
      <c r="V16" s="208"/>
      <c r="W16" s="214"/>
      <c r="X16" s="207"/>
    </row>
    <row r="17" spans="1:24" ht="229.5">
      <c r="A17" s="680"/>
      <c r="B17" s="61" t="s">
        <v>364</v>
      </c>
      <c r="C17" s="62" t="s">
        <v>365</v>
      </c>
      <c r="D17" s="62" t="s">
        <v>366</v>
      </c>
      <c r="E17" s="62" t="s">
        <v>367</v>
      </c>
      <c r="F17" s="30">
        <v>44550</v>
      </c>
      <c r="G17" s="41"/>
      <c r="H17" s="24"/>
      <c r="I17" s="203" t="s">
        <v>12</v>
      </c>
      <c r="J17" s="208"/>
      <c r="K17" s="214" t="s">
        <v>315</v>
      </c>
      <c r="L17" s="66" t="s">
        <v>368</v>
      </c>
      <c r="N17" s="24"/>
      <c r="O17" s="203" t="s">
        <v>8</v>
      </c>
      <c r="P17" s="208"/>
      <c r="Q17" s="214" t="s">
        <v>309</v>
      </c>
      <c r="R17" s="66" t="s">
        <v>369</v>
      </c>
      <c r="T17" s="24"/>
      <c r="U17" s="203"/>
      <c r="V17" s="208"/>
      <c r="W17" s="214"/>
      <c r="X17" s="66"/>
    </row>
    <row r="18" spans="1:24" ht="288.75" customHeight="1" thickBot="1">
      <c r="A18" s="680"/>
      <c r="B18" s="61" t="s">
        <v>370</v>
      </c>
      <c r="C18" s="62" t="s">
        <v>371</v>
      </c>
      <c r="D18" s="62" t="s">
        <v>372</v>
      </c>
      <c r="E18" s="62" t="s">
        <v>367</v>
      </c>
      <c r="F18" s="30">
        <v>44550</v>
      </c>
      <c r="G18" s="2"/>
      <c r="H18" s="24"/>
      <c r="I18" s="203" t="s">
        <v>12</v>
      </c>
      <c r="J18" s="208"/>
      <c r="K18" s="214" t="s">
        <v>315</v>
      </c>
      <c r="L18" s="66" t="s">
        <v>373</v>
      </c>
      <c r="N18" s="24"/>
      <c r="O18" s="203" t="s">
        <v>8</v>
      </c>
      <c r="P18" s="208"/>
      <c r="Q18" s="214" t="s">
        <v>309</v>
      </c>
      <c r="R18" s="66" t="s">
        <v>374</v>
      </c>
      <c r="T18" s="24"/>
      <c r="U18" s="203"/>
      <c r="V18" s="208"/>
      <c r="W18" s="214"/>
      <c r="X18" s="66"/>
    </row>
    <row r="19" spans="1:24" ht="26.25" thickBot="1">
      <c r="A19" s="679" t="s">
        <v>375</v>
      </c>
      <c r="B19" s="9"/>
      <c r="C19" s="606" t="s">
        <v>376</v>
      </c>
      <c r="D19" s="9"/>
      <c r="E19" s="9"/>
      <c r="F19" s="20"/>
      <c r="G19" s="4"/>
      <c r="H19" s="10">
        <v>1</v>
      </c>
      <c r="I19" s="11"/>
      <c r="J19" s="14">
        <f>IFERROR(+I19/H19,"No se programaron actividades relacionadas con este objetivo")</f>
        <v>0</v>
      </c>
      <c r="K19" s="12"/>
      <c r="L19" s="13"/>
      <c r="N19" s="10">
        <v>1</v>
      </c>
      <c r="O19" s="11">
        <f>+COUNTIF(O20:O20,"Cumplida "&amp;"*")</f>
        <v>0</v>
      </c>
      <c r="P19" s="14">
        <f>IFERROR(+O19/N19,"No se programaron actividades relacionadas con este objetivo")</f>
        <v>0</v>
      </c>
      <c r="Q19" s="12"/>
      <c r="R19" s="13"/>
      <c r="T19" s="10">
        <v>1</v>
      </c>
      <c r="U19" s="11">
        <f>+COUNTIF(U20:U20,"Cumplida "&amp;"*")</f>
        <v>0</v>
      </c>
      <c r="V19" s="14">
        <f>IFERROR(+U19/T19,"No se programaron actividades relacionadas con este objetivo")</f>
        <v>0</v>
      </c>
      <c r="W19" s="12"/>
      <c r="X19" s="13"/>
    </row>
    <row r="20" spans="1:24" ht="285" customHeight="1" thickBot="1">
      <c r="A20" s="680"/>
      <c r="B20" s="57" t="s">
        <v>226</v>
      </c>
      <c r="C20" s="67" t="s">
        <v>377</v>
      </c>
      <c r="D20" s="58" t="s">
        <v>378</v>
      </c>
      <c r="E20" s="52" t="s">
        <v>221</v>
      </c>
      <c r="F20" s="59" t="s">
        <v>379</v>
      </c>
      <c r="G20" s="2"/>
      <c r="H20" s="24"/>
      <c r="I20" s="203" t="s">
        <v>12</v>
      </c>
      <c r="J20" s="208"/>
      <c r="K20" s="214" t="s">
        <v>315</v>
      </c>
      <c r="L20" s="212" t="s">
        <v>380</v>
      </c>
      <c r="N20" s="24"/>
      <c r="O20" s="203" t="s">
        <v>12</v>
      </c>
      <c r="P20" s="208"/>
      <c r="Q20" s="214" t="s">
        <v>309</v>
      </c>
      <c r="R20" s="212" t="s">
        <v>381</v>
      </c>
      <c r="T20" s="24"/>
      <c r="U20" s="203"/>
      <c r="V20" s="208"/>
      <c r="W20" s="214"/>
      <c r="X20" s="29"/>
    </row>
    <row r="21" spans="1:24" ht="26.25" thickBot="1">
      <c r="A21" s="679" t="s">
        <v>382</v>
      </c>
      <c r="B21" s="9"/>
      <c r="C21" s="606" t="s">
        <v>383</v>
      </c>
      <c r="D21" s="9"/>
      <c r="E21" s="9"/>
      <c r="F21" s="20"/>
      <c r="G21" s="4"/>
      <c r="H21" s="10">
        <v>1</v>
      </c>
      <c r="I21" s="11">
        <f>+COUNTIF(I22:I22,"Cumplida "&amp;"*")</f>
        <v>0</v>
      </c>
      <c r="J21" s="14">
        <f>IFERROR(+I21/H21,"No se programaron actividades relacionadas con este objetivo")</f>
        <v>0</v>
      </c>
      <c r="K21" s="12"/>
      <c r="L21" s="13"/>
      <c r="N21" s="10">
        <v>1</v>
      </c>
      <c r="O21" s="11">
        <f>+COUNTIF(O22:O22,"Cumplida "&amp;"*")</f>
        <v>0</v>
      </c>
      <c r="P21" s="14">
        <f>IFERROR(+O21/N21,"No se programaron actividades relacionadas con este objetivo")</f>
        <v>0</v>
      </c>
      <c r="Q21" s="12"/>
      <c r="R21" s="13"/>
      <c r="T21" s="10">
        <v>1</v>
      </c>
      <c r="U21" s="11">
        <f>+COUNTIF(U22:U22,"Cumplida "&amp;"*")</f>
        <v>0</v>
      </c>
      <c r="V21" s="14">
        <f>IFERROR(+U21/T21,"No se programaron actividades relacionadas con este objetivo")</f>
        <v>0</v>
      </c>
      <c r="W21" s="12"/>
      <c r="X21" s="13"/>
    </row>
    <row r="22" spans="1:24" ht="243" thickBot="1">
      <c r="A22" s="680"/>
      <c r="B22" s="68" t="s">
        <v>98</v>
      </c>
      <c r="C22" s="63" t="s">
        <v>384</v>
      </c>
      <c r="D22" s="63" t="s">
        <v>385</v>
      </c>
      <c r="E22" s="63" t="s">
        <v>185</v>
      </c>
      <c r="F22" s="64">
        <v>44550</v>
      </c>
      <c r="G22" s="2"/>
      <c r="H22" s="24"/>
      <c r="I22" s="203" t="s">
        <v>12</v>
      </c>
      <c r="J22" s="208"/>
      <c r="K22" s="214" t="s">
        <v>315</v>
      </c>
      <c r="L22" s="212" t="s">
        <v>386</v>
      </c>
      <c r="N22" s="24"/>
      <c r="O22" s="203" t="s">
        <v>12</v>
      </c>
      <c r="P22" s="208"/>
      <c r="Q22" s="214" t="s">
        <v>309</v>
      </c>
      <c r="R22" s="212" t="s">
        <v>387</v>
      </c>
      <c r="T22" s="24"/>
      <c r="U22" s="203"/>
      <c r="V22" s="208"/>
      <c r="W22" s="214"/>
      <c r="X22" s="29"/>
    </row>
    <row r="23" spans="1:24" ht="26.25" thickBot="1">
      <c r="A23" s="679" t="s">
        <v>388</v>
      </c>
      <c r="B23" s="9"/>
      <c r="C23" s="606" t="s">
        <v>389</v>
      </c>
      <c r="D23" s="9"/>
      <c r="E23" s="9"/>
      <c r="F23" s="20"/>
      <c r="G23" s="4"/>
      <c r="H23" s="10">
        <v>3</v>
      </c>
      <c r="I23" s="11">
        <f>+COUNTIF(I24:I25,"Cumplida "&amp;"*")</f>
        <v>0</v>
      </c>
      <c r="J23" s="14">
        <f>IFERROR(+I23/H23,"No se programaron actividades relacionadas con este objetivo")</f>
        <v>0</v>
      </c>
      <c r="K23" s="12"/>
      <c r="L23" s="13"/>
      <c r="N23" s="10">
        <v>3</v>
      </c>
      <c r="O23" s="11">
        <v>1</v>
      </c>
      <c r="P23" s="14">
        <f>IFERROR(+O23/N23,"No se programaron actividades relacionadas con este objetivo")</f>
        <v>0.33333333333333331</v>
      </c>
      <c r="Q23" s="12"/>
      <c r="R23" s="13"/>
      <c r="T23" s="10">
        <v>3</v>
      </c>
      <c r="U23" s="11">
        <v>1</v>
      </c>
      <c r="V23" s="14">
        <f>IFERROR(+U23/T23,"No se programaron actividades relacionadas con este objetivo")</f>
        <v>0.33333333333333331</v>
      </c>
      <c r="W23" s="12"/>
      <c r="X23" s="13"/>
    </row>
    <row r="24" spans="1:24" ht="217.5" thickBot="1">
      <c r="A24" s="680"/>
      <c r="B24" s="69" t="s">
        <v>390</v>
      </c>
      <c r="C24" s="70" t="s">
        <v>391</v>
      </c>
      <c r="D24" s="27" t="s">
        <v>392</v>
      </c>
      <c r="E24" s="71" t="s">
        <v>393</v>
      </c>
      <c r="F24" s="60">
        <v>44561</v>
      </c>
      <c r="G24" s="2"/>
      <c r="H24" s="72"/>
      <c r="I24" s="220" t="s">
        <v>6</v>
      </c>
      <c r="J24" s="73"/>
      <c r="K24" s="214" t="s">
        <v>315</v>
      </c>
      <c r="L24" s="235" t="s">
        <v>394</v>
      </c>
      <c r="N24" s="72"/>
      <c r="O24" s="203" t="s">
        <v>12</v>
      </c>
      <c r="P24" s="73"/>
      <c r="Q24" s="214" t="s">
        <v>309</v>
      </c>
      <c r="R24" s="327" t="s">
        <v>395</v>
      </c>
      <c r="T24" s="72"/>
      <c r="U24" s="203"/>
      <c r="V24" s="73"/>
      <c r="W24" s="214"/>
      <c r="X24" s="202"/>
    </row>
    <row r="25" spans="1:24" ht="303" customHeight="1">
      <c r="A25" s="680"/>
      <c r="B25" s="69" t="s">
        <v>396</v>
      </c>
      <c r="C25" s="71" t="s">
        <v>397</v>
      </c>
      <c r="D25" s="27" t="s">
        <v>398</v>
      </c>
      <c r="E25" s="27" t="s">
        <v>393</v>
      </c>
      <c r="F25" s="60">
        <v>44561</v>
      </c>
      <c r="G25" s="2"/>
      <c r="H25" s="24"/>
      <c r="I25" s="220" t="s">
        <v>6</v>
      </c>
      <c r="J25" s="73"/>
      <c r="K25" s="214" t="s">
        <v>315</v>
      </c>
      <c r="L25" s="235" t="s">
        <v>394</v>
      </c>
      <c r="N25" s="24"/>
      <c r="O25" s="203" t="s">
        <v>12</v>
      </c>
      <c r="P25" s="208"/>
      <c r="Q25" s="214" t="s">
        <v>309</v>
      </c>
      <c r="R25" s="210" t="s">
        <v>399</v>
      </c>
      <c r="T25" s="24"/>
      <c r="U25" s="203"/>
      <c r="V25" s="208"/>
      <c r="W25" s="214"/>
      <c r="X25" s="210"/>
    </row>
  </sheetData>
  <mergeCells count="18">
    <mergeCell ref="T1:X1"/>
    <mergeCell ref="W2:W3"/>
    <mergeCell ref="X2:X3"/>
    <mergeCell ref="N1:R1"/>
    <mergeCell ref="Q2:Q3"/>
    <mergeCell ref="R2:R3"/>
    <mergeCell ref="A23:A25"/>
    <mergeCell ref="A1:F1"/>
    <mergeCell ref="H1:L1"/>
    <mergeCell ref="B2:F2"/>
    <mergeCell ref="K2:K3"/>
    <mergeCell ref="L2:L3"/>
    <mergeCell ref="B3:C3"/>
    <mergeCell ref="A4:A10"/>
    <mergeCell ref="A11:A12"/>
    <mergeCell ref="A13:A18"/>
    <mergeCell ref="A19:A20"/>
    <mergeCell ref="A21:A22"/>
  </mergeCells>
  <conditionalFormatting sqref="I2:I4">
    <cfRule type="cellIs" dxfId="803" priority="937" operator="equal">
      <formula>"Vencida"</formula>
    </cfRule>
    <cfRule type="cellIs" dxfId="802" priority="938" operator="equal">
      <formula>"No Cumplida"</formula>
    </cfRule>
    <cfRule type="cellIs" dxfId="801" priority="939" operator="equal">
      <formula>"En Avance"</formula>
    </cfRule>
    <cfRule type="cellIs" dxfId="800" priority="940" operator="equal">
      <formula>"Cumplida (FT)"</formula>
    </cfRule>
    <cfRule type="cellIs" dxfId="799" priority="941" operator="equal">
      <formula>"Cumplida (DT)"</formula>
    </cfRule>
    <cfRule type="cellIs" dxfId="798" priority="942" operator="equal">
      <formula>"Sin Avance"</formula>
    </cfRule>
  </conditionalFormatting>
  <conditionalFormatting sqref="O2:O4 O19 O11 O21">
    <cfRule type="cellIs" dxfId="797" priority="763" operator="equal">
      <formula>"Vencida"</formula>
    </cfRule>
    <cfRule type="cellIs" dxfId="796" priority="764" operator="equal">
      <formula>"No Cumplida"</formula>
    </cfRule>
    <cfRule type="cellIs" dxfId="795" priority="765" operator="equal">
      <formula>"En Avance"</formula>
    </cfRule>
    <cfRule type="cellIs" dxfId="794" priority="766" operator="equal">
      <formula>"Cumplida (FT)"</formula>
    </cfRule>
    <cfRule type="cellIs" dxfId="793" priority="767" operator="equal">
      <formula>"Cumplida (DT)"</formula>
    </cfRule>
    <cfRule type="cellIs" dxfId="792" priority="768" operator="equal">
      <formula>"Sin Avance"</formula>
    </cfRule>
  </conditionalFormatting>
  <conditionalFormatting sqref="O23">
    <cfRule type="cellIs" dxfId="791" priority="757" operator="equal">
      <formula>"Vencida"</formula>
    </cfRule>
    <cfRule type="cellIs" dxfId="790" priority="758" operator="equal">
      <formula>"No Cumplida"</formula>
    </cfRule>
    <cfRule type="cellIs" dxfId="789" priority="759" operator="equal">
      <formula>"En Avance"</formula>
    </cfRule>
    <cfRule type="cellIs" dxfId="788" priority="760" operator="equal">
      <formula>"Cumplida (FT)"</formula>
    </cfRule>
    <cfRule type="cellIs" dxfId="787" priority="761" operator="equal">
      <formula>"Cumplida (DT)"</formula>
    </cfRule>
    <cfRule type="cellIs" dxfId="786" priority="762" operator="equal">
      <formula>"Sin Avance"</formula>
    </cfRule>
  </conditionalFormatting>
  <conditionalFormatting sqref="O13">
    <cfRule type="cellIs" dxfId="785" priority="751" operator="equal">
      <formula>"Vencida"</formula>
    </cfRule>
    <cfRule type="cellIs" dxfId="784" priority="752" operator="equal">
      <formula>"No Cumplida"</formula>
    </cfRule>
    <cfRule type="cellIs" dxfId="783" priority="753" operator="equal">
      <formula>"En Avance"</formula>
    </cfRule>
    <cfRule type="cellIs" dxfId="782" priority="754" operator="equal">
      <formula>"Cumplida (FT)"</formula>
    </cfRule>
    <cfRule type="cellIs" dxfId="781" priority="755" operator="equal">
      <formula>"Cumplida (DT)"</formula>
    </cfRule>
    <cfRule type="cellIs" dxfId="780" priority="756" operator="equal">
      <formula>"Sin Avance"</formula>
    </cfRule>
  </conditionalFormatting>
  <conditionalFormatting sqref="U2:U4 U19 U11 U21">
    <cfRule type="cellIs" dxfId="779" priority="559" operator="equal">
      <formula>"Vencida"</formula>
    </cfRule>
    <cfRule type="cellIs" dxfId="778" priority="560" operator="equal">
      <formula>"No Cumplida"</formula>
    </cfRule>
    <cfRule type="cellIs" dxfId="777" priority="561" operator="equal">
      <formula>"En Avance"</formula>
    </cfRule>
    <cfRule type="cellIs" dxfId="776" priority="562" operator="equal">
      <formula>"Cumplida (FT)"</formula>
    </cfRule>
    <cfRule type="cellIs" dxfId="775" priority="563" operator="equal">
      <formula>"Cumplida (DT)"</formula>
    </cfRule>
    <cfRule type="cellIs" dxfId="774" priority="564" operator="equal">
      <formula>"Sin Avance"</formula>
    </cfRule>
  </conditionalFormatting>
  <conditionalFormatting sqref="U23">
    <cfRule type="cellIs" dxfId="773" priority="553" operator="equal">
      <formula>"Vencida"</formula>
    </cfRule>
    <cfRule type="cellIs" dxfId="772" priority="554" operator="equal">
      <formula>"No Cumplida"</formula>
    </cfRule>
    <cfRule type="cellIs" dxfId="771" priority="555" operator="equal">
      <formula>"En Avance"</formula>
    </cfRule>
    <cfRule type="cellIs" dxfId="770" priority="556" operator="equal">
      <formula>"Cumplida (FT)"</formula>
    </cfRule>
    <cfRule type="cellIs" dxfId="769" priority="557" operator="equal">
      <formula>"Cumplida (DT)"</formula>
    </cfRule>
    <cfRule type="cellIs" dxfId="768" priority="558" operator="equal">
      <formula>"Sin Avance"</formula>
    </cfRule>
  </conditionalFormatting>
  <conditionalFormatting sqref="U13">
    <cfRule type="cellIs" dxfId="767" priority="547" operator="equal">
      <formula>"Vencida"</formula>
    </cfRule>
    <cfRule type="cellIs" dxfId="766" priority="548" operator="equal">
      <formula>"No Cumplida"</formula>
    </cfRule>
    <cfRule type="cellIs" dxfId="765" priority="549" operator="equal">
      <formula>"En Avance"</formula>
    </cfRule>
    <cfRule type="cellIs" dxfId="764" priority="550" operator="equal">
      <formula>"Cumplida (FT)"</formula>
    </cfRule>
    <cfRule type="cellIs" dxfId="763" priority="551" operator="equal">
      <formula>"Cumplida (DT)"</formula>
    </cfRule>
    <cfRule type="cellIs" dxfId="762" priority="552" operator="equal">
      <formula>"Sin Avance"</formula>
    </cfRule>
  </conditionalFormatting>
  <conditionalFormatting sqref="U6">
    <cfRule type="cellIs" dxfId="761" priority="433" operator="equal">
      <formula>"Vencida"</formula>
    </cfRule>
    <cfRule type="cellIs" dxfId="760" priority="434" operator="equal">
      <formula>"No Cumplida"</formula>
    </cfRule>
    <cfRule type="cellIs" dxfId="759" priority="435" operator="equal">
      <formula>"En Avance"</formula>
    </cfRule>
    <cfRule type="cellIs" dxfId="758" priority="436" operator="equal">
      <formula>"Cumplida (FT)"</formula>
    </cfRule>
    <cfRule type="cellIs" dxfId="757" priority="437" operator="equal">
      <formula>"Cumplida (DT)"</formula>
    </cfRule>
    <cfRule type="cellIs" dxfId="756" priority="438" operator="equal">
      <formula>"Sin Avance"</formula>
    </cfRule>
  </conditionalFormatting>
  <conditionalFormatting sqref="U8">
    <cfRule type="cellIs" dxfId="755" priority="427" operator="equal">
      <formula>"Vencida"</formula>
    </cfRule>
    <cfRule type="cellIs" dxfId="754" priority="428" operator="equal">
      <formula>"No Cumplida"</formula>
    </cfRule>
    <cfRule type="cellIs" dxfId="753" priority="429" operator="equal">
      <formula>"En Avance"</formula>
    </cfRule>
    <cfRule type="cellIs" dxfId="752" priority="430" operator="equal">
      <formula>"Cumplida (FT)"</formula>
    </cfRule>
    <cfRule type="cellIs" dxfId="751" priority="431" operator="equal">
      <formula>"Cumplida (DT)"</formula>
    </cfRule>
    <cfRule type="cellIs" dxfId="750" priority="432" operator="equal">
      <formula>"Sin Avance"</formula>
    </cfRule>
  </conditionalFormatting>
  <conditionalFormatting sqref="U10">
    <cfRule type="cellIs" dxfId="749" priority="421" operator="equal">
      <formula>"Vencida"</formula>
    </cfRule>
    <cfRule type="cellIs" dxfId="748" priority="422" operator="equal">
      <formula>"No Cumplida"</formula>
    </cfRule>
    <cfRule type="cellIs" dxfId="747" priority="423" operator="equal">
      <formula>"En Avance"</formula>
    </cfRule>
    <cfRule type="cellIs" dxfId="746" priority="424" operator="equal">
      <formula>"Cumplida (FT)"</formula>
    </cfRule>
    <cfRule type="cellIs" dxfId="745" priority="425" operator="equal">
      <formula>"Cumplida (DT)"</formula>
    </cfRule>
    <cfRule type="cellIs" dxfId="744" priority="426" operator="equal">
      <formula>"Sin Avance"</formula>
    </cfRule>
  </conditionalFormatting>
  <conditionalFormatting sqref="U7">
    <cfRule type="cellIs" dxfId="743" priority="415" operator="equal">
      <formula>"Vencida"</formula>
    </cfRule>
    <cfRule type="cellIs" dxfId="742" priority="416" operator="equal">
      <formula>"No Cumplida"</formula>
    </cfRule>
    <cfRule type="cellIs" dxfId="741" priority="417" operator="equal">
      <formula>"En Avance"</formula>
    </cfRule>
    <cfRule type="cellIs" dxfId="740" priority="418" operator="equal">
      <formula>"Cumplida (FT)"</formula>
    </cfRule>
    <cfRule type="cellIs" dxfId="739" priority="419" operator="equal">
      <formula>"Cumplida (DT)"</formula>
    </cfRule>
    <cfRule type="cellIs" dxfId="738" priority="420" operator="equal">
      <formula>"Sin Avance"</formula>
    </cfRule>
  </conditionalFormatting>
  <conditionalFormatting sqref="U9">
    <cfRule type="cellIs" dxfId="737" priority="409" operator="equal">
      <formula>"Vencida"</formula>
    </cfRule>
    <cfRule type="cellIs" dxfId="736" priority="410" operator="equal">
      <formula>"No Cumplida"</formula>
    </cfRule>
    <cfRule type="cellIs" dxfId="735" priority="411" operator="equal">
      <formula>"En Avance"</formula>
    </cfRule>
    <cfRule type="cellIs" dxfId="734" priority="412" operator="equal">
      <formula>"Cumplida (FT)"</formula>
    </cfRule>
    <cfRule type="cellIs" dxfId="733" priority="413" operator="equal">
      <formula>"Cumplida (DT)"</formula>
    </cfRule>
    <cfRule type="cellIs" dxfId="732" priority="414" operator="equal">
      <formula>"Sin Avance"</formula>
    </cfRule>
  </conditionalFormatting>
  <conditionalFormatting sqref="I15">
    <cfRule type="cellIs" dxfId="731" priority="199" operator="equal">
      <formula>"Vencida"</formula>
    </cfRule>
    <cfRule type="cellIs" dxfId="730" priority="200" operator="equal">
      <formula>"No Cumplida"</formula>
    </cfRule>
    <cfRule type="cellIs" dxfId="729" priority="201" operator="equal">
      <formula>"En Avance"</formula>
    </cfRule>
    <cfRule type="cellIs" dxfId="728" priority="202" operator="equal">
      <formula>"Cumplida (FT)"</formula>
    </cfRule>
    <cfRule type="cellIs" dxfId="727" priority="203" operator="equal">
      <formula>"Cumplida (DT)"</formula>
    </cfRule>
    <cfRule type="cellIs" dxfId="726" priority="204" operator="equal">
      <formula>"Sin Avance"</formula>
    </cfRule>
  </conditionalFormatting>
  <conditionalFormatting sqref="I16">
    <cfRule type="cellIs" dxfId="725" priority="193" operator="equal">
      <formula>"Vencida"</formula>
    </cfRule>
    <cfRule type="cellIs" dxfId="724" priority="194" operator="equal">
      <formula>"No Cumplida"</formula>
    </cfRule>
    <cfRule type="cellIs" dxfId="723" priority="195" operator="equal">
      <formula>"En Avance"</formula>
    </cfRule>
    <cfRule type="cellIs" dxfId="722" priority="196" operator="equal">
      <formula>"Cumplida (FT)"</formula>
    </cfRule>
    <cfRule type="cellIs" dxfId="721" priority="197" operator="equal">
      <formula>"Cumplida (DT)"</formula>
    </cfRule>
    <cfRule type="cellIs" dxfId="720" priority="198" operator="equal">
      <formula>"Sin Avance"</formula>
    </cfRule>
  </conditionalFormatting>
  <conditionalFormatting sqref="I11">
    <cfRule type="cellIs" dxfId="719" priority="211" operator="equal">
      <formula>"Vencida"</formula>
    </cfRule>
    <cfRule type="cellIs" dxfId="718" priority="212" operator="equal">
      <formula>"No Cumplida"</formula>
    </cfRule>
    <cfRule type="cellIs" dxfId="717" priority="213" operator="equal">
      <formula>"En Avance"</formula>
    </cfRule>
    <cfRule type="cellIs" dxfId="716" priority="214" operator="equal">
      <formula>"Cumplida (FT)"</formula>
    </cfRule>
    <cfRule type="cellIs" dxfId="715" priority="215" operator="equal">
      <formula>"Cumplida (DT)"</formula>
    </cfRule>
    <cfRule type="cellIs" dxfId="714" priority="216" operator="equal">
      <formula>"Sin Avance"</formula>
    </cfRule>
  </conditionalFormatting>
  <conditionalFormatting sqref="I19 I21">
    <cfRule type="cellIs" dxfId="713" priority="325" operator="equal">
      <formula>"Vencida"</formula>
    </cfRule>
    <cfRule type="cellIs" dxfId="712" priority="326" operator="equal">
      <formula>"No Cumplida"</formula>
    </cfRule>
    <cfRule type="cellIs" dxfId="711" priority="327" operator="equal">
      <formula>"En Avance"</formula>
    </cfRule>
    <cfRule type="cellIs" dxfId="710" priority="328" operator="equal">
      <formula>"Cumplida (FT)"</formula>
    </cfRule>
    <cfRule type="cellIs" dxfId="709" priority="329" operator="equal">
      <formula>"Cumplida (DT)"</formula>
    </cfRule>
    <cfRule type="cellIs" dxfId="708" priority="330" operator="equal">
      <formula>"Sin Avance"</formula>
    </cfRule>
  </conditionalFormatting>
  <conditionalFormatting sqref="I23">
    <cfRule type="cellIs" dxfId="707" priority="319" operator="equal">
      <formula>"Vencida"</formula>
    </cfRule>
    <cfRule type="cellIs" dxfId="706" priority="320" operator="equal">
      <formula>"No Cumplida"</formula>
    </cfRule>
    <cfRule type="cellIs" dxfId="705" priority="321" operator="equal">
      <formula>"En Avance"</formula>
    </cfRule>
    <cfRule type="cellIs" dxfId="704" priority="322" operator="equal">
      <formula>"Cumplida (FT)"</formula>
    </cfRule>
    <cfRule type="cellIs" dxfId="703" priority="323" operator="equal">
      <formula>"Cumplida (DT)"</formula>
    </cfRule>
    <cfRule type="cellIs" dxfId="702" priority="324" operator="equal">
      <formula>"Sin Avance"</formula>
    </cfRule>
  </conditionalFormatting>
  <conditionalFormatting sqref="I13">
    <cfRule type="cellIs" dxfId="701" priority="313" operator="equal">
      <formula>"Vencida"</formula>
    </cfRule>
    <cfRule type="cellIs" dxfId="700" priority="314" operator="equal">
      <formula>"No Cumplida"</formula>
    </cfRule>
    <cfRule type="cellIs" dxfId="699" priority="315" operator="equal">
      <formula>"En Avance"</formula>
    </cfRule>
    <cfRule type="cellIs" dxfId="698" priority="316" operator="equal">
      <formula>"Cumplida (FT)"</formula>
    </cfRule>
    <cfRule type="cellIs" dxfId="697" priority="317" operator="equal">
      <formula>"Cumplida (DT)"</formula>
    </cfRule>
    <cfRule type="cellIs" dxfId="696" priority="318" operator="equal">
      <formula>"Sin Avance"</formula>
    </cfRule>
  </conditionalFormatting>
  <conditionalFormatting sqref="I5">
    <cfRule type="cellIs" dxfId="695" priority="307" operator="equal">
      <formula>"Vencida"</formula>
    </cfRule>
    <cfRule type="cellIs" dxfId="694" priority="308" operator="equal">
      <formula>"No Cumplida"</formula>
    </cfRule>
    <cfRule type="cellIs" dxfId="693" priority="309" operator="equal">
      <formula>"En Avance"</formula>
    </cfRule>
    <cfRule type="cellIs" dxfId="692" priority="310" operator="equal">
      <formula>"Cumplida (FT)"</formula>
    </cfRule>
    <cfRule type="cellIs" dxfId="691" priority="311" operator="equal">
      <formula>"Cumplida (DT)"</formula>
    </cfRule>
    <cfRule type="cellIs" dxfId="690" priority="312" operator="equal">
      <formula>"Sin Avance"</formula>
    </cfRule>
  </conditionalFormatting>
  <conditionalFormatting sqref="I6">
    <cfRule type="cellIs" dxfId="689" priority="301" operator="equal">
      <formula>"Vencida"</formula>
    </cfRule>
    <cfRule type="cellIs" dxfId="688" priority="302" operator="equal">
      <formula>"No Cumplida"</formula>
    </cfRule>
    <cfRule type="cellIs" dxfId="687" priority="303" operator="equal">
      <formula>"En Avance"</formula>
    </cfRule>
    <cfRule type="cellIs" dxfId="686" priority="304" operator="equal">
      <formula>"Cumplida (FT)"</formula>
    </cfRule>
    <cfRule type="cellIs" dxfId="685" priority="305" operator="equal">
      <formula>"Cumplida (DT)"</formula>
    </cfRule>
    <cfRule type="cellIs" dxfId="684" priority="306" operator="equal">
      <formula>"Sin Avance"</formula>
    </cfRule>
  </conditionalFormatting>
  <conditionalFormatting sqref="I7">
    <cfRule type="cellIs" dxfId="683" priority="295" operator="equal">
      <formula>"Vencida"</formula>
    </cfRule>
    <cfRule type="cellIs" dxfId="682" priority="296" operator="equal">
      <formula>"No Cumplida"</formula>
    </cfRule>
    <cfRule type="cellIs" dxfId="681" priority="297" operator="equal">
      <formula>"En Avance"</formula>
    </cfRule>
    <cfRule type="cellIs" dxfId="680" priority="298" operator="equal">
      <formula>"Cumplida (FT)"</formula>
    </cfRule>
    <cfRule type="cellIs" dxfId="679" priority="299" operator="equal">
      <formula>"Cumplida (DT)"</formula>
    </cfRule>
    <cfRule type="cellIs" dxfId="678" priority="300" operator="equal">
      <formula>"Sin Avance"</formula>
    </cfRule>
  </conditionalFormatting>
  <conditionalFormatting sqref="I8">
    <cfRule type="cellIs" dxfId="677" priority="289" operator="equal">
      <formula>"Vencida"</formula>
    </cfRule>
    <cfRule type="cellIs" dxfId="676" priority="290" operator="equal">
      <formula>"No Cumplida"</formula>
    </cfRule>
    <cfRule type="cellIs" dxfId="675" priority="291" operator="equal">
      <formula>"En Avance"</formula>
    </cfRule>
    <cfRule type="cellIs" dxfId="674" priority="292" operator="equal">
      <formula>"Cumplida (FT)"</formula>
    </cfRule>
    <cfRule type="cellIs" dxfId="673" priority="293" operator="equal">
      <formula>"Cumplida (DT)"</formula>
    </cfRule>
    <cfRule type="cellIs" dxfId="672" priority="294" operator="equal">
      <formula>"Sin Avance"</formula>
    </cfRule>
  </conditionalFormatting>
  <conditionalFormatting sqref="I9">
    <cfRule type="cellIs" dxfId="671" priority="283" operator="equal">
      <formula>"Vencida"</formula>
    </cfRule>
    <cfRule type="cellIs" dxfId="670" priority="284" operator="equal">
      <formula>"No Cumplida"</formula>
    </cfRule>
    <cfRule type="cellIs" dxfId="669" priority="285" operator="equal">
      <formula>"En Avance"</formula>
    </cfRule>
    <cfRule type="cellIs" dxfId="668" priority="286" operator="equal">
      <formula>"Cumplida (FT)"</formula>
    </cfRule>
    <cfRule type="cellIs" dxfId="667" priority="287" operator="equal">
      <formula>"Cumplida (DT)"</formula>
    </cfRule>
    <cfRule type="cellIs" dxfId="666" priority="288" operator="equal">
      <formula>"Sin Avance"</formula>
    </cfRule>
  </conditionalFormatting>
  <conditionalFormatting sqref="I10">
    <cfRule type="cellIs" dxfId="665" priority="277" operator="equal">
      <formula>"Vencida"</formula>
    </cfRule>
    <cfRule type="cellIs" dxfId="664" priority="278" operator="equal">
      <formula>"No Cumplida"</formula>
    </cfRule>
    <cfRule type="cellIs" dxfId="663" priority="279" operator="equal">
      <formula>"En Avance"</formula>
    </cfRule>
    <cfRule type="cellIs" dxfId="662" priority="280" operator="equal">
      <formula>"Cumplida (FT)"</formula>
    </cfRule>
    <cfRule type="cellIs" dxfId="661" priority="281" operator="equal">
      <formula>"Cumplida (DT)"</formula>
    </cfRule>
    <cfRule type="cellIs" dxfId="660" priority="282" operator="equal">
      <formula>"Sin Avance"</formula>
    </cfRule>
  </conditionalFormatting>
  <conditionalFormatting sqref="I12">
    <cfRule type="cellIs" dxfId="659" priority="271" operator="equal">
      <formula>"Vencida"</formula>
    </cfRule>
    <cfRule type="cellIs" dxfId="658" priority="272" operator="equal">
      <formula>"No Cumplida"</formula>
    </cfRule>
    <cfRule type="cellIs" dxfId="657" priority="273" operator="equal">
      <formula>"En Avance"</formula>
    </cfRule>
    <cfRule type="cellIs" dxfId="656" priority="274" operator="equal">
      <formula>"Cumplida (FT)"</formula>
    </cfRule>
    <cfRule type="cellIs" dxfId="655" priority="275" operator="equal">
      <formula>"Cumplida (DT)"</formula>
    </cfRule>
    <cfRule type="cellIs" dxfId="654" priority="276" operator="equal">
      <formula>"Sin Avance"</formula>
    </cfRule>
  </conditionalFormatting>
  <conditionalFormatting sqref="I17">
    <cfRule type="cellIs" dxfId="653" priority="265" operator="equal">
      <formula>"Vencida"</formula>
    </cfRule>
    <cfRule type="cellIs" dxfId="652" priority="266" operator="equal">
      <formula>"No Cumplida"</formula>
    </cfRule>
    <cfRule type="cellIs" dxfId="651" priority="267" operator="equal">
      <formula>"En Avance"</formula>
    </cfRule>
    <cfRule type="cellIs" dxfId="650" priority="268" operator="equal">
      <formula>"Cumplida (FT)"</formula>
    </cfRule>
    <cfRule type="cellIs" dxfId="649" priority="269" operator="equal">
      <formula>"Cumplida (DT)"</formula>
    </cfRule>
    <cfRule type="cellIs" dxfId="648" priority="270" operator="equal">
      <formula>"Sin Avance"</formula>
    </cfRule>
  </conditionalFormatting>
  <conditionalFormatting sqref="I18">
    <cfRule type="cellIs" dxfId="647" priority="259" operator="equal">
      <formula>"Vencida"</formula>
    </cfRule>
    <cfRule type="cellIs" dxfId="646" priority="260" operator="equal">
      <formula>"No Cumplida"</formula>
    </cfRule>
    <cfRule type="cellIs" dxfId="645" priority="261" operator="equal">
      <formula>"En Avance"</formula>
    </cfRule>
    <cfRule type="cellIs" dxfId="644" priority="262" operator="equal">
      <formula>"Cumplida (FT)"</formula>
    </cfRule>
    <cfRule type="cellIs" dxfId="643" priority="263" operator="equal">
      <formula>"Cumplida (DT)"</formula>
    </cfRule>
    <cfRule type="cellIs" dxfId="642" priority="264" operator="equal">
      <formula>"Sin Avance"</formula>
    </cfRule>
  </conditionalFormatting>
  <conditionalFormatting sqref="I20">
    <cfRule type="cellIs" dxfId="641" priority="253" operator="equal">
      <formula>"Vencida"</formula>
    </cfRule>
    <cfRule type="cellIs" dxfId="640" priority="254" operator="equal">
      <formula>"No Cumplida"</formula>
    </cfRule>
    <cfRule type="cellIs" dxfId="639" priority="255" operator="equal">
      <formula>"En Avance"</formula>
    </cfRule>
    <cfRule type="cellIs" dxfId="638" priority="256" operator="equal">
      <formula>"Cumplida (FT)"</formula>
    </cfRule>
    <cfRule type="cellIs" dxfId="637" priority="257" operator="equal">
      <formula>"Cumplida (DT)"</formula>
    </cfRule>
    <cfRule type="cellIs" dxfId="636" priority="258" operator="equal">
      <formula>"Sin Avance"</formula>
    </cfRule>
  </conditionalFormatting>
  <conditionalFormatting sqref="I22">
    <cfRule type="cellIs" dxfId="635" priority="247" operator="equal">
      <formula>"Vencida"</formula>
    </cfRule>
    <cfRule type="cellIs" dxfId="634" priority="248" operator="equal">
      <formula>"No Cumplida"</formula>
    </cfRule>
    <cfRule type="cellIs" dxfId="633" priority="249" operator="equal">
      <formula>"En Avance"</formula>
    </cfRule>
    <cfRule type="cellIs" dxfId="632" priority="250" operator="equal">
      <formula>"Cumplida (FT)"</formula>
    </cfRule>
    <cfRule type="cellIs" dxfId="631" priority="251" operator="equal">
      <formula>"Cumplida (DT)"</formula>
    </cfRule>
    <cfRule type="cellIs" dxfId="630" priority="252" operator="equal">
      <formula>"Sin Avance"</formula>
    </cfRule>
  </conditionalFormatting>
  <conditionalFormatting sqref="I14">
    <cfRule type="cellIs" dxfId="629" priority="205" operator="equal">
      <formula>"Vencida"</formula>
    </cfRule>
    <cfRule type="cellIs" dxfId="628" priority="206" operator="equal">
      <formula>"No Cumplida"</formula>
    </cfRule>
    <cfRule type="cellIs" dxfId="627" priority="207" operator="equal">
      <formula>"En Avance"</formula>
    </cfRule>
    <cfRule type="cellIs" dxfId="626" priority="208" operator="equal">
      <formula>"Cumplida (FT)"</formula>
    </cfRule>
    <cfRule type="cellIs" dxfId="625" priority="209" operator="equal">
      <formula>"Cumplida (DT)"</formula>
    </cfRule>
    <cfRule type="cellIs" dxfId="624" priority="210" operator="equal">
      <formula>"Sin Avance"</formula>
    </cfRule>
  </conditionalFormatting>
  <conditionalFormatting sqref="I25">
    <cfRule type="cellIs" dxfId="623" priority="175" operator="equal">
      <formula>"Vencida"</formula>
    </cfRule>
    <cfRule type="cellIs" dxfId="622" priority="176" operator="equal">
      <formula>"No Cumplida"</formula>
    </cfRule>
    <cfRule type="cellIs" dxfId="621" priority="177" operator="equal">
      <formula>"En Avance"</formula>
    </cfRule>
    <cfRule type="cellIs" dxfId="620" priority="178" operator="equal">
      <formula>"Cumplida (FT)"</formula>
    </cfRule>
    <cfRule type="cellIs" dxfId="619" priority="179" operator="equal">
      <formula>"Cumplida (DT)"</formula>
    </cfRule>
    <cfRule type="cellIs" dxfId="618" priority="180" operator="equal">
      <formula>"Sin Avance"</formula>
    </cfRule>
  </conditionalFormatting>
  <conditionalFormatting sqref="I24">
    <cfRule type="cellIs" dxfId="617" priority="169" operator="equal">
      <formula>"Vencida"</formula>
    </cfRule>
    <cfRule type="cellIs" dxfId="616" priority="170" operator="equal">
      <formula>"No Cumplida"</formula>
    </cfRule>
    <cfRule type="cellIs" dxfId="615" priority="171" operator="equal">
      <formula>"En Avance"</formula>
    </cfRule>
    <cfRule type="cellIs" dxfId="614" priority="172" operator="equal">
      <formula>"Cumplida (FT)"</formula>
    </cfRule>
    <cfRule type="cellIs" dxfId="613" priority="173" operator="equal">
      <formula>"Cumplida (DT)"</formula>
    </cfRule>
    <cfRule type="cellIs" dxfId="612" priority="174" operator="equal">
      <formula>"Sin Avance"</formula>
    </cfRule>
  </conditionalFormatting>
  <conditionalFormatting sqref="U25">
    <cfRule type="cellIs" dxfId="611" priority="85" operator="equal">
      <formula>"Vencida"</formula>
    </cfRule>
    <cfRule type="cellIs" dxfId="610" priority="86" operator="equal">
      <formula>"No Cumplida"</formula>
    </cfRule>
    <cfRule type="cellIs" dxfId="609" priority="87" operator="equal">
      <formula>"En Avance"</formula>
    </cfRule>
    <cfRule type="cellIs" dxfId="608" priority="88" operator="equal">
      <formula>"Cumplida (FT)"</formula>
    </cfRule>
    <cfRule type="cellIs" dxfId="607" priority="89" operator="equal">
      <formula>"Cumplida (DT)"</formula>
    </cfRule>
    <cfRule type="cellIs" dxfId="606" priority="90" operator="equal">
      <formula>"Sin Avance"</formula>
    </cfRule>
  </conditionalFormatting>
  <conditionalFormatting sqref="U14:U18">
    <cfRule type="cellIs" dxfId="605" priority="109" operator="equal">
      <formula>"Vencida"</formula>
    </cfRule>
    <cfRule type="cellIs" dxfId="604" priority="110" operator="equal">
      <formula>"No Cumplida"</formula>
    </cfRule>
    <cfRule type="cellIs" dxfId="603" priority="111" operator="equal">
      <formula>"En Avance"</formula>
    </cfRule>
    <cfRule type="cellIs" dxfId="602" priority="112" operator="equal">
      <formula>"Cumplida (FT)"</formula>
    </cfRule>
    <cfRule type="cellIs" dxfId="601" priority="113" operator="equal">
      <formula>"Cumplida (DT)"</formula>
    </cfRule>
    <cfRule type="cellIs" dxfId="600" priority="114" operator="equal">
      <formula>"Sin Avance"</formula>
    </cfRule>
  </conditionalFormatting>
  <conditionalFormatting sqref="U12">
    <cfRule type="cellIs" dxfId="599" priority="115" operator="equal">
      <formula>"Vencida"</formula>
    </cfRule>
    <cfRule type="cellIs" dxfId="598" priority="116" operator="equal">
      <formula>"No Cumplida"</formula>
    </cfRule>
    <cfRule type="cellIs" dxfId="597" priority="117" operator="equal">
      <formula>"En Avance"</formula>
    </cfRule>
    <cfRule type="cellIs" dxfId="596" priority="118" operator="equal">
      <formula>"Cumplida (FT)"</formula>
    </cfRule>
    <cfRule type="cellIs" dxfId="595" priority="119" operator="equal">
      <formula>"Cumplida (DT)"</formula>
    </cfRule>
    <cfRule type="cellIs" dxfId="594" priority="120" operator="equal">
      <formula>"Sin Avance"</formula>
    </cfRule>
  </conditionalFormatting>
  <conditionalFormatting sqref="U5:U10">
    <cfRule type="cellIs" dxfId="593" priority="121" operator="equal">
      <formula>"Vencida"</formula>
    </cfRule>
    <cfRule type="cellIs" dxfId="592" priority="122" operator="equal">
      <formula>"No Cumplida"</formula>
    </cfRule>
    <cfRule type="cellIs" dxfId="591" priority="123" operator="equal">
      <formula>"En Avance"</formula>
    </cfRule>
    <cfRule type="cellIs" dxfId="590" priority="124" operator="equal">
      <formula>"Cumplida (FT)"</formula>
    </cfRule>
    <cfRule type="cellIs" dxfId="589" priority="125" operator="equal">
      <formula>"Cumplida (DT)"</formula>
    </cfRule>
    <cfRule type="cellIs" dxfId="588" priority="126" operator="equal">
      <formula>"Sin Avance"</formula>
    </cfRule>
  </conditionalFormatting>
  <conditionalFormatting sqref="U20">
    <cfRule type="cellIs" dxfId="587" priority="103" operator="equal">
      <formula>"Vencida"</formula>
    </cfRule>
    <cfRule type="cellIs" dxfId="586" priority="104" operator="equal">
      <formula>"No Cumplida"</formula>
    </cfRule>
    <cfRule type="cellIs" dxfId="585" priority="105" operator="equal">
      <formula>"En Avance"</formula>
    </cfRule>
    <cfRule type="cellIs" dxfId="584" priority="106" operator="equal">
      <formula>"Cumplida (FT)"</formula>
    </cfRule>
    <cfRule type="cellIs" dxfId="583" priority="107" operator="equal">
      <formula>"Cumplida (DT)"</formula>
    </cfRule>
    <cfRule type="cellIs" dxfId="582" priority="108" operator="equal">
      <formula>"Sin Avance"</formula>
    </cfRule>
  </conditionalFormatting>
  <conditionalFormatting sqref="U22">
    <cfRule type="cellIs" dxfId="581" priority="97" operator="equal">
      <formula>"Vencida"</formula>
    </cfRule>
    <cfRule type="cellIs" dxfId="580" priority="98" operator="equal">
      <formula>"No Cumplida"</formula>
    </cfRule>
    <cfRule type="cellIs" dxfId="579" priority="99" operator="equal">
      <formula>"En Avance"</formula>
    </cfRule>
    <cfRule type="cellIs" dxfId="578" priority="100" operator="equal">
      <formula>"Cumplida (FT)"</formula>
    </cfRule>
    <cfRule type="cellIs" dxfId="577" priority="101" operator="equal">
      <formula>"Cumplida (DT)"</formula>
    </cfRule>
    <cfRule type="cellIs" dxfId="576" priority="102" operator="equal">
      <formula>"Sin Avance"</formula>
    </cfRule>
  </conditionalFormatting>
  <conditionalFormatting sqref="U24">
    <cfRule type="cellIs" dxfId="575" priority="91" operator="equal">
      <formula>"Vencida"</formula>
    </cfRule>
    <cfRule type="cellIs" dxfId="574" priority="92" operator="equal">
      <formula>"No Cumplida"</formula>
    </cfRule>
    <cfRule type="cellIs" dxfId="573" priority="93" operator="equal">
      <formula>"En Avance"</formula>
    </cfRule>
    <cfRule type="cellIs" dxfId="572" priority="94" operator="equal">
      <formula>"Cumplida (FT)"</formula>
    </cfRule>
    <cfRule type="cellIs" dxfId="571" priority="95" operator="equal">
      <formula>"Cumplida (DT)"</formula>
    </cfRule>
    <cfRule type="cellIs" dxfId="570" priority="96" operator="equal">
      <formula>"Sin Avance"</formula>
    </cfRule>
  </conditionalFormatting>
  <conditionalFormatting sqref="O6:O7">
    <cfRule type="cellIs" dxfId="569" priority="79" operator="equal">
      <formula>"Vencida"</formula>
    </cfRule>
    <cfRule type="cellIs" dxfId="568" priority="80" operator="equal">
      <formula>"No Cumplida"</formula>
    </cfRule>
    <cfRule type="cellIs" dxfId="567" priority="81" operator="equal">
      <formula>"En Avance"</formula>
    </cfRule>
    <cfRule type="cellIs" dxfId="566" priority="82" operator="equal">
      <formula>"Cumplida (FT)"</formula>
    </cfRule>
    <cfRule type="cellIs" dxfId="565" priority="83" operator="equal">
      <formula>"Cumplida (DT)"</formula>
    </cfRule>
    <cfRule type="cellIs" dxfId="564" priority="84" operator="equal">
      <formula>"Sin Avance"</formula>
    </cfRule>
  </conditionalFormatting>
  <conditionalFormatting sqref="O5">
    <cfRule type="cellIs" dxfId="563" priority="73" operator="equal">
      <formula>"Vencida"</formula>
    </cfRule>
    <cfRule type="cellIs" dxfId="562" priority="74" operator="equal">
      <formula>"No Cumplida"</formula>
    </cfRule>
    <cfRule type="cellIs" dxfId="561" priority="75" operator="equal">
      <formula>"En Avance"</formula>
    </cfRule>
    <cfRule type="cellIs" dxfId="560" priority="76" operator="equal">
      <formula>"Cumplida (FT)"</formula>
    </cfRule>
    <cfRule type="cellIs" dxfId="559" priority="77" operator="equal">
      <formula>"Cumplida (DT)"</formula>
    </cfRule>
    <cfRule type="cellIs" dxfId="558" priority="78" operator="equal">
      <formula>"Sin Avance"</formula>
    </cfRule>
  </conditionalFormatting>
  <conditionalFormatting sqref="O8">
    <cfRule type="cellIs" dxfId="557" priority="67" operator="equal">
      <formula>"Vencida"</formula>
    </cfRule>
    <cfRule type="cellIs" dxfId="556" priority="68" operator="equal">
      <formula>"No Cumplida"</formula>
    </cfRule>
    <cfRule type="cellIs" dxfId="555" priority="69" operator="equal">
      <formula>"En Avance"</formula>
    </cfRule>
    <cfRule type="cellIs" dxfId="554" priority="70" operator="equal">
      <formula>"Cumplida (FT)"</formula>
    </cfRule>
    <cfRule type="cellIs" dxfId="553" priority="71" operator="equal">
      <formula>"Cumplida (DT)"</formula>
    </cfRule>
    <cfRule type="cellIs" dxfId="552" priority="72" operator="equal">
      <formula>"Sin Avance"</formula>
    </cfRule>
  </conditionalFormatting>
  <conditionalFormatting sqref="O9">
    <cfRule type="cellIs" dxfId="551" priority="61" operator="equal">
      <formula>"Vencida"</formula>
    </cfRule>
    <cfRule type="cellIs" dxfId="550" priority="62" operator="equal">
      <formula>"No Cumplida"</formula>
    </cfRule>
    <cfRule type="cellIs" dxfId="549" priority="63" operator="equal">
      <formula>"En Avance"</formula>
    </cfRule>
    <cfRule type="cellIs" dxfId="548" priority="64" operator="equal">
      <formula>"Cumplida (FT)"</formula>
    </cfRule>
    <cfRule type="cellIs" dxfId="547" priority="65" operator="equal">
      <formula>"Cumplida (DT)"</formula>
    </cfRule>
    <cfRule type="cellIs" dxfId="546" priority="66" operator="equal">
      <formula>"Sin Avance"</formula>
    </cfRule>
  </conditionalFormatting>
  <conditionalFormatting sqref="O10">
    <cfRule type="cellIs" dxfId="545" priority="55" operator="equal">
      <formula>"Vencida"</formula>
    </cfRule>
    <cfRule type="cellIs" dxfId="544" priority="56" operator="equal">
      <formula>"No Cumplida"</formula>
    </cfRule>
    <cfRule type="cellIs" dxfId="543" priority="57" operator="equal">
      <formula>"En Avance"</formula>
    </cfRule>
    <cfRule type="cellIs" dxfId="542" priority="58" operator="equal">
      <formula>"Cumplida (FT)"</formula>
    </cfRule>
    <cfRule type="cellIs" dxfId="541" priority="59" operator="equal">
      <formula>"Cumplida (DT)"</formula>
    </cfRule>
    <cfRule type="cellIs" dxfId="540" priority="60" operator="equal">
      <formula>"Sin Avance"</formula>
    </cfRule>
  </conditionalFormatting>
  <conditionalFormatting sqref="O12">
    <cfRule type="cellIs" dxfId="539" priority="49" operator="equal">
      <formula>"Vencida"</formula>
    </cfRule>
    <cfRule type="cellIs" dxfId="538" priority="50" operator="equal">
      <formula>"No Cumplida"</formula>
    </cfRule>
    <cfRule type="cellIs" dxfId="537" priority="51" operator="equal">
      <formula>"En Avance"</formula>
    </cfRule>
    <cfRule type="cellIs" dxfId="536" priority="52" operator="equal">
      <formula>"Cumplida (FT)"</formula>
    </cfRule>
    <cfRule type="cellIs" dxfId="535" priority="53" operator="equal">
      <formula>"Cumplida (DT)"</formula>
    </cfRule>
    <cfRule type="cellIs" dxfId="534" priority="54" operator="equal">
      <formula>"Sin Avance"</formula>
    </cfRule>
  </conditionalFormatting>
  <conditionalFormatting sqref="O15:O16">
    <cfRule type="cellIs" dxfId="533" priority="43" operator="equal">
      <formula>"Vencida"</formula>
    </cfRule>
    <cfRule type="cellIs" dxfId="532" priority="44" operator="equal">
      <formula>"No Cumplida"</formula>
    </cfRule>
    <cfRule type="cellIs" dxfId="531" priority="45" operator="equal">
      <formula>"En Avance"</formula>
    </cfRule>
    <cfRule type="cellIs" dxfId="530" priority="46" operator="equal">
      <formula>"Cumplida (FT)"</formula>
    </cfRule>
    <cfRule type="cellIs" dxfId="529" priority="47" operator="equal">
      <formula>"Cumplida (DT)"</formula>
    </cfRule>
    <cfRule type="cellIs" dxfId="528" priority="48" operator="equal">
      <formula>"Sin Avance"</formula>
    </cfRule>
  </conditionalFormatting>
  <conditionalFormatting sqref="O14">
    <cfRule type="cellIs" dxfId="527" priority="37" operator="equal">
      <formula>"Vencida"</formula>
    </cfRule>
    <cfRule type="cellIs" dxfId="526" priority="38" operator="equal">
      <formula>"No Cumplida"</formula>
    </cfRule>
    <cfRule type="cellIs" dxfId="525" priority="39" operator="equal">
      <formula>"En Avance"</formula>
    </cfRule>
    <cfRule type="cellIs" dxfId="524" priority="40" operator="equal">
      <formula>"Cumplida (FT)"</formula>
    </cfRule>
    <cfRule type="cellIs" dxfId="523" priority="41" operator="equal">
      <formula>"Cumplida (DT)"</formula>
    </cfRule>
    <cfRule type="cellIs" dxfId="522" priority="42" operator="equal">
      <formula>"Sin Avance"</formula>
    </cfRule>
  </conditionalFormatting>
  <conditionalFormatting sqref="O20">
    <cfRule type="cellIs" dxfId="521" priority="31" operator="equal">
      <formula>"Vencida"</formula>
    </cfRule>
    <cfRule type="cellIs" dxfId="520" priority="32" operator="equal">
      <formula>"No Cumplida"</formula>
    </cfRule>
    <cfRule type="cellIs" dxfId="519" priority="33" operator="equal">
      <formula>"En Avance"</formula>
    </cfRule>
    <cfRule type="cellIs" dxfId="518" priority="34" operator="equal">
      <formula>"Cumplida (FT)"</formula>
    </cfRule>
    <cfRule type="cellIs" dxfId="517" priority="35" operator="equal">
      <formula>"Cumplida (DT)"</formula>
    </cfRule>
    <cfRule type="cellIs" dxfId="516" priority="36" operator="equal">
      <formula>"Sin Avance"</formula>
    </cfRule>
  </conditionalFormatting>
  <conditionalFormatting sqref="O22">
    <cfRule type="cellIs" dxfId="515" priority="25" operator="equal">
      <formula>"Vencida"</formula>
    </cfRule>
    <cfRule type="cellIs" dxfId="514" priority="26" operator="equal">
      <formula>"No Cumplida"</formula>
    </cfRule>
    <cfRule type="cellIs" dxfId="513" priority="27" operator="equal">
      <formula>"En Avance"</formula>
    </cfRule>
    <cfRule type="cellIs" dxfId="512" priority="28" operator="equal">
      <formula>"Cumplida (FT)"</formula>
    </cfRule>
    <cfRule type="cellIs" dxfId="511" priority="29" operator="equal">
      <formula>"Cumplida (DT)"</formula>
    </cfRule>
    <cfRule type="cellIs" dxfId="510" priority="30" operator="equal">
      <formula>"Sin Avance"</formula>
    </cfRule>
  </conditionalFormatting>
  <conditionalFormatting sqref="O24:O25">
    <cfRule type="cellIs" dxfId="509" priority="19" operator="equal">
      <formula>"Vencida"</formula>
    </cfRule>
    <cfRule type="cellIs" dxfId="508" priority="20" operator="equal">
      <formula>"No Cumplida"</formula>
    </cfRule>
    <cfRule type="cellIs" dxfId="507" priority="21" operator="equal">
      <formula>"En Avance"</formula>
    </cfRule>
    <cfRule type="cellIs" dxfId="506" priority="22" operator="equal">
      <formula>"Cumplida (FT)"</formula>
    </cfRule>
    <cfRule type="cellIs" dxfId="505" priority="23" operator="equal">
      <formula>"Cumplida (DT)"</formula>
    </cfRule>
    <cfRule type="cellIs" dxfId="504" priority="24" operator="equal">
      <formula>"Sin Avance"</formula>
    </cfRule>
  </conditionalFormatting>
  <conditionalFormatting sqref="O17">
    <cfRule type="cellIs" dxfId="503" priority="7" operator="equal">
      <formula>"Vencida"</formula>
    </cfRule>
    <cfRule type="cellIs" dxfId="502" priority="8" operator="equal">
      <formula>"No Cumplida"</formula>
    </cfRule>
    <cfRule type="cellIs" dxfId="501" priority="9" operator="equal">
      <formula>"En Avance"</formula>
    </cfRule>
    <cfRule type="cellIs" dxfId="500" priority="10" operator="equal">
      <formula>"Cumplida (FT)"</formula>
    </cfRule>
    <cfRule type="cellIs" dxfId="499" priority="11" operator="equal">
      <formula>"Cumplida (DT)"</formula>
    </cfRule>
    <cfRule type="cellIs" dxfId="498" priority="12" operator="equal">
      <formula>"Sin Avance"</formula>
    </cfRule>
  </conditionalFormatting>
  <conditionalFormatting sqref="O18">
    <cfRule type="cellIs" dxfId="497" priority="1" operator="equal">
      <formula>"Vencida"</formula>
    </cfRule>
    <cfRule type="cellIs" dxfId="496" priority="2" operator="equal">
      <formula>"No Cumplida"</formula>
    </cfRule>
    <cfRule type="cellIs" dxfId="495" priority="3" operator="equal">
      <formula>"En Avance"</formula>
    </cfRule>
    <cfRule type="cellIs" dxfId="494" priority="4" operator="equal">
      <formula>"Cumplida (FT)"</formula>
    </cfRule>
    <cfRule type="cellIs" dxfId="493" priority="5" operator="equal">
      <formula>"Cumplida (DT)"</formula>
    </cfRule>
    <cfRule type="cellIs" dxfId="492"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7095F6-1D04-47D5-88A1-09C7B79ED21D}">
          <x14:formula1>
            <xm:f>'C:\Users\Yaneth.Burgos\Documents\Yanet Burgos Duitama\PLAN ANTICORRUPCIÓN PAAC\PAAC 2020\1er Cuatrimestre\[Sgto_PAAC_30_abril_2020.xlsx]Hoja1'!#REF!</xm:f>
          </x14:formula1>
          <xm:sqref>I14:I16 I24:I25</xm:sqref>
        </x14:dataValidation>
        <x14:dataValidation type="list" allowBlank="1" showInputMessage="1" showErrorMessage="1" xr:uid="{BE0394E7-A439-492E-9AC6-CF6AC4600219}">
          <x14:formula1>
            <xm:f>ESTADOS!$C$4:$C$9</xm:f>
          </x14:formula1>
          <xm:sqref>U24:U25 U22 U20 U14:U18 U12 U5:U10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6BE05-714B-41DB-9844-ECE15942710D}">
  <dimension ref="B1:FB41"/>
  <sheetViews>
    <sheetView view="pageBreakPreview" topLeftCell="B1" zoomScale="60" zoomScaleNormal="70" zoomScalePageLayoutView="80" workbookViewId="0">
      <pane xSplit="3" ySplit="4" topLeftCell="E5" activePane="bottomRight" state="frozen"/>
      <selection activeCell="N8" sqref="N8"/>
      <selection pane="topRight" activeCell="N8" sqref="N8"/>
      <selection pane="bottomLeft" activeCell="N8" sqref="N8"/>
      <selection pane="bottomRight" activeCell="N8" sqref="N8"/>
    </sheetView>
  </sheetViews>
  <sheetFormatPr baseColWidth="10" defaultColWidth="16.28515625" defaultRowHeight="15.75"/>
  <cols>
    <col min="1" max="1" width="0" style="226" hidden="1" customWidth="1"/>
    <col min="2" max="2" width="6" style="227" bestFit="1" customWidth="1"/>
    <col min="3" max="3" width="18.85546875" style="244" customWidth="1"/>
    <col min="4" max="4" width="17.140625" style="243" customWidth="1"/>
    <col min="5" max="5" width="11.140625" style="244" customWidth="1"/>
    <col min="6" max="6" width="11.140625" style="243" customWidth="1"/>
    <col min="7" max="7" width="11.140625" style="227" customWidth="1"/>
    <col min="8" max="9" width="11.140625" style="243" customWidth="1"/>
    <col min="10" max="10" width="18.85546875" style="227" customWidth="1"/>
    <col min="11" max="16" width="11.140625" style="243" customWidth="1"/>
    <col min="17" max="17" width="83.42578125" style="226" hidden="1" customWidth="1"/>
    <col min="18" max="18" width="0" style="226" hidden="1" customWidth="1"/>
    <col min="19" max="19" width="59.28515625" style="226" hidden="1" customWidth="1"/>
    <col min="20" max="21" width="0" style="226" hidden="1" customWidth="1"/>
    <col min="22" max="22" width="22.140625" style="226" hidden="1" customWidth="1"/>
    <col min="23" max="24" width="0" style="226" hidden="1" customWidth="1"/>
    <col min="25" max="25" width="13.140625" style="226" hidden="1" customWidth="1"/>
    <col min="26" max="26" width="15.42578125" style="226" hidden="1" customWidth="1"/>
    <col min="27" max="28" width="16" style="226" hidden="1" customWidth="1"/>
    <col min="29" max="29" width="14.42578125" style="226" hidden="1" customWidth="1"/>
    <col min="30" max="30" width="15.85546875" style="226" hidden="1" customWidth="1"/>
    <col min="31" max="31" width="15.7109375" style="226" hidden="1" customWidth="1"/>
    <col min="32" max="32" width="15.85546875" style="226" hidden="1" customWidth="1"/>
    <col min="33" max="33" width="15.7109375" style="226" hidden="1" customWidth="1"/>
    <col min="34" max="34" width="115.140625" style="601" hidden="1" customWidth="1"/>
    <col min="35" max="35" width="152.28515625" style="601" hidden="1" customWidth="1"/>
    <col min="36" max="36" width="63.28515625" style="226" hidden="1" customWidth="1"/>
    <col min="37" max="37" width="0" style="226" hidden="1" customWidth="1"/>
    <col min="38" max="38" width="94.85546875" style="226" hidden="1" customWidth="1"/>
    <col min="39" max="40" width="0" style="226" hidden="1" customWidth="1"/>
    <col min="41" max="41" width="37.42578125" style="226" hidden="1" customWidth="1"/>
    <col min="42" max="42" width="28.28515625" style="226" hidden="1" customWidth="1"/>
    <col min="43" max="43" width="27.42578125" style="226" hidden="1" customWidth="1"/>
    <col min="44" max="44" width="13.140625" style="226" hidden="1" customWidth="1"/>
    <col min="45" max="45" width="15.42578125" style="226" hidden="1" customWidth="1"/>
    <col min="46" max="47" width="16" style="226" hidden="1" customWidth="1"/>
    <col min="48" max="48" width="14.42578125" style="226" hidden="1" customWidth="1"/>
    <col min="49" max="49" width="15.85546875" style="226" hidden="1" customWidth="1"/>
    <col min="50" max="50" width="15.7109375" style="226" hidden="1" customWidth="1"/>
    <col min="51" max="51" width="15.85546875" style="226" hidden="1" customWidth="1"/>
    <col min="52" max="52" width="15.7109375" style="226" hidden="1" customWidth="1"/>
    <col min="53" max="53" width="97.85546875" style="601" hidden="1" customWidth="1"/>
    <col min="54" max="54" width="89.42578125" style="601" hidden="1" customWidth="1"/>
    <col min="55" max="55" width="98.140625" style="226" hidden="1" customWidth="1"/>
    <col min="56" max="56" width="11.28515625" style="226" hidden="1" customWidth="1"/>
    <col min="57" max="57" width="73.42578125" style="226" hidden="1" customWidth="1"/>
    <col min="58" max="58" width="11.7109375" style="226" hidden="1" customWidth="1"/>
    <col min="59" max="59" width="10.7109375" style="226" hidden="1" customWidth="1"/>
    <col min="60" max="60" width="33.7109375" style="226" hidden="1" customWidth="1"/>
    <col min="61" max="61" width="0" style="226" hidden="1" customWidth="1"/>
    <col min="62" max="62" width="36" style="226" hidden="1" customWidth="1"/>
    <col min="63" max="63" width="13" style="226" hidden="1" customWidth="1"/>
    <col min="64" max="64" width="13.140625" style="226" hidden="1" customWidth="1"/>
    <col min="65" max="65" width="11.28515625" style="226" hidden="1" customWidth="1"/>
    <col min="66" max="66" width="11.42578125" style="226" hidden="1" customWidth="1"/>
    <col min="67" max="67" width="12.85546875" style="226" hidden="1" customWidth="1"/>
    <col min="68" max="68" width="12.28515625" style="226" hidden="1" customWidth="1"/>
    <col min="69" max="69" width="12.7109375" style="226" hidden="1" customWidth="1"/>
    <col min="70" max="70" width="13.7109375" style="226" hidden="1" customWidth="1"/>
    <col min="71" max="71" width="10.42578125" style="226" hidden="1" customWidth="1"/>
    <col min="72" max="72" width="134.42578125" style="226" hidden="1" customWidth="1"/>
    <col min="73" max="73" width="137.42578125" style="226" hidden="1" customWidth="1"/>
    <col min="74" max="74" width="20.140625" style="256" hidden="1" customWidth="1"/>
    <col min="75" max="75" width="72.42578125" style="256" hidden="1" customWidth="1"/>
    <col min="76" max="76" width="30.7109375" style="256" hidden="1" customWidth="1"/>
    <col min="77" max="77" width="13.85546875" style="256" hidden="1" customWidth="1"/>
    <col min="78" max="78" width="30.28515625" style="256" hidden="1" customWidth="1"/>
    <col min="79" max="79" width="30.42578125" style="256" hidden="1" customWidth="1"/>
    <col min="80" max="80" width="62.7109375" style="256" hidden="1" customWidth="1"/>
    <col min="81" max="81" width="25" style="256" hidden="1" customWidth="1"/>
    <col min="82" max="82" width="28.7109375" style="256" hidden="1" customWidth="1"/>
    <col min="83" max="83" width="29.42578125" style="256" hidden="1" customWidth="1"/>
    <col min="84" max="84" width="20.140625" style="256" hidden="1" customWidth="1"/>
    <col min="85" max="85" width="23.42578125" style="256" hidden="1" customWidth="1"/>
    <col min="86" max="86" width="29.85546875" style="256" hidden="1" customWidth="1"/>
    <col min="87" max="87" width="29.42578125" style="256" hidden="1" customWidth="1"/>
    <col min="88" max="88" width="29.85546875" style="256" hidden="1" customWidth="1"/>
    <col min="89" max="89" width="28.7109375" style="256" hidden="1" customWidth="1"/>
    <col min="90" max="90" width="57" style="226" hidden="1" customWidth="1"/>
    <col min="91" max="91" width="74.5703125" style="226" hidden="1" customWidth="1"/>
    <col min="92" max="92" width="87.42578125" style="256" hidden="1" customWidth="1"/>
    <col min="93" max="93" width="30.7109375" style="256" hidden="1" customWidth="1"/>
    <col min="94" max="94" width="74.7109375" style="256" hidden="1" customWidth="1"/>
    <col min="95" max="95" width="31.42578125" style="256" hidden="1" customWidth="1"/>
    <col min="96" max="96" width="26.42578125" style="256" hidden="1" customWidth="1"/>
    <col min="97" max="98" width="30.42578125" style="256" hidden="1" customWidth="1"/>
    <col min="99" max="99" width="59.42578125" style="256" hidden="1" customWidth="1"/>
    <col min="100" max="100" width="22.7109375" style="256" hidden="1" customWidth="1"/>
    <col min="101" max="101" width="26.42578125" style="256" hidden="1" customWidth="1"/>
    <col min="102" max="102" width="23.42578125" style="256" hidden="1" customWidth="1"/>
    <col min="103" max="103" width="18" style="256" hidden="1" customWidth="1"/>
    <col min="104" max="107" width="30.7109375" style="256" hidden="1" customWidth="1"/>
    <col min="108" max="108" width="78.140625" style="256" hidden="1" customWidth="1"/>
    <col min="109" max="109" width="57.5703125" style="226" hidden="1" customWidth="1"/>
    <col min="110" max="110" width="60.42578125" style="226" hidden="1" customWidth="1"/>
    <col min="111" max="111" width="95.42578125" style="256" hidden="1" customWidth="1"/>
    <col min="112" max="112" width="15.140625" style="256" hidden="1" customWidth="1"/>
    <col min="113" max="113" width="27" style="256" hidden="1" customWidth="1"/>
    <col min="114" max="114" width="22.140625" style="256" hidden="1" customWidth="1"/>
    <col min="115" max="115" width="23.42578125" style="256" hidden="1" customWidth="1"/>
    <col min="116" max="116" width="28.28515625" style="256" hidden="1" customWidth="1"/>
    <col min="117" max="117" width="33.28515625" style="256" hidden="1" customWidth="1"/>
    <col min="118" max="118" width="29.42578125" style="256" hidden="1" customWidth="1"/>
    <col min="119" max="119" width="22.7109375" style="256" hidden="1" customWidth="1"/>
    <col min="120" max="120" width="26.42578125" style="256" hidden="1" customWidth="1"/>
    <col min="121" max="121" width="23.42578125" style="256" hidden="1" customWidth="1"/>
    <col min="122" max="122" width="18" style="256" hidden="1" customWidth="1"/>
    <col min="123" max="126" width="30.7109375" style="256" hidden="1" customWidth="1"/>
    <col min="127" max="127" width="78.140625" style="256" hidden="1" customWidth="1"/>
    <col min="128" max="128" width="67" style="226" hidden="1" customWidth="1"/>
    <col min="129" max="129" width="73.140625" style="226" hidden="1" customWidth="1"/>
    <col min="130" max="130" width="10.42578125" style="411" hidden="1" customWidth="1"/>
    <col min="131" max="131" width="11.42578125" style="411" hidden="1" customWidth="1"/>
    <col min="132" max="132" width="13.42578125" style="411" hidden="1" customWidth="1"/>
    <col min="133" max="133" width="14.28515625" style="411" hidden="1" customWidth="1"/>
    <col min="134" max="137" width="30.7109375" style="411" hidden="1" customWidth="1"/>
    <col min="138" max="139" width="78.140625" style="411" hidden="1" customWidth="1"/>
    <col min="140" max="146" width="16.28515625" style="411" hidden="1" customWidth="1"/>
    <col min="147" max="147" width="93.28515625" style="411" hidden="1" customWidth="1"/>
    <col min="148" max="148" width="18.28515625" style="411" hidden="1" customWidth="1"/>
    <col min="149" max="149" width="33.42578125" style="411" hidden="1" customWidth="1"/>
    <col min="150" max="150" width="23.42578125" style="411" hidden="1" customWidth="1"/>
    <col min="151" max="151" width="26.42578125" style="411" hidden="1" customWidth="1"/>
    <col min="152" max="152" width="0" style="411" hidden="1" customWidth="1"/>
    <col min="153" max="153" width="31.140625" style="411" hidden="1" customWidth="1"/>
    <col min="154" max="154" width="33.7109375" style="411" hidden="1" customWidth="1"/>
    <col min="155" max="155" width="98.140625" style="226" hidden="1" customWidth="1"/>
    <col min="156" max="156" width="48.85546875" style="226" hidden="1" customWidth="1"/>
    <col min="157" max="157" width="255.42578125" style="226" customWidth="1"/>
    <col min="158" max="158" width="17.5703125" style="226" customWidth="1"/>
    <col min="159" max="16384" width="16.28515625" style="226"/>
  </cols>
  <sheetData>
    <row r="1" spans="2:158" s="248" customFormat="1" ht="18.600000000000001" customHeight="1">
      <c r="B1" s="740" t="s">
        <v>400</v>
      </c>
      <c r="C1" s="740"/>
      <c r="D1" s="740"/>
      <c r="E1" s="740"/>
      <c r="F1" s="740"/>
      <c r="G1" s="740"/>
      <c r="H1" s="740"/>
      <c r="I1" s="740"/>
      <c r="J1" s="740"/>
      <c r="K1" s="740"/>
      <c r="L1" s="740"/>
      <c r="M1" s="740"/>
      <c r="N1" s="740"/>
      <c r="O1" s="740"/>
      <c r="P1" s="740"/>
      <c r="Q1" s="741" t="s">
        <v>401</v>
      </c>
      <c r="R1" s="741"/>
      <c r="S1" s="741"/>
      <c r="T1" s="741"/>
      <c r="U1" s="741"/>
      <c r="V1" s="741"/>
      <c r="W1" s="741"/>
      <c r="X1" s="741"/>
      <c r="Y1" s="742" t="s">
        <v>402</v>
      </c>
      <c r="Z1" s="742"/>
      <c r="AA1" s="742"/>
      <c r="AB1" s="742"/>
      <c r="AC1" s="742"/>
      <c r="AD1" s="743" t="s">
        <v>403</v>
      </c>
      <c r="AE1" s="743"/>
      <c r="AF1" s="743"/>
      <c r="AG1" s="743"/>
      <c r="AH1" s="744" t="s">
        <v>404</v>
      </c>
      <c r="AI1" s="745" t="s">
        <v>405</v>
      </c>
      <c r="AJ1" s="748" t="s">
        <v>406</v>
      </c>
      <c r="AK1" s="748"/>
      <c r="AL1" s="748"/>
      <c r="AM1" s="748"/>
      <c r="AN1" s="748"/>
      <c r="AO1" s="748"/>
      <c r="AP1" s="748"/>
      <c r="AQ1" s="748"/>
      <c r="AR1" s="747" t="s">
        <v>402</v>
      </c>
      <c r="AS1" s="747"/>
      <c r="AT1" s="747"/>
      <c r="AU1" s="747"/>
      <c r="AV1" s="747"/>
      <c r="AW1" s="749" t="s">
        <v>403</v>
      </c>
      <c r="AX1" s="749"/>
      <c r="AY1" s="749"/>
      <c r="AZ1" s="749"/>
      <c r="BA1" s="744" t="s">
        <v>407</v>
      </c>
      <c r="BB1" s="745" t="s">
        <v>405</v>
      </c>
      <c r="BC1" s="748" t="s">
        <v>408</v>
      </c>
      <c r="BD1" s="748"/>
      <c r="BE1" s="748"/>
      <c r="BF1" s="748"/>
      <c r="BG1" s="748"/>
      <c r="BH1" s="748"/>
      <c r="BI1" s="748"/>
      <c r="BJ1" s="748"/>
      <c r="BK1" s="747" t="s">
        <v>402</v>
      </c>
      <c r="BL1" s="747"/>
      <c r="BM1" s="747"/>
      <c r="BN1" s="747"/>
      <c r="BO1" s="747"/>
      <c r="BP1" s="749" t="s">
        <v>403</v>
      </c>
      <c r="BQ1" s="749"/>
      <c r="BR1" s="749"/>
      <c r="BS1" s="749"/>
      <c r="BT1" s="744" t="s">
        <v>409</v>
      </c>
      <c r="BU1" s="745" t="s">
        <v>405</v>
      </c>
      <c r="BV1" s="753" t="s">
        <v>410</v>
      </c>
      <c r="BW1" s="754"/>
      <c r="BX1" s="754"/>
      <c r="BY1" s="754"/>
      <c r="BZ1" s="754"/>
      <c r="CA1" s="754"/>
      <c r="CB1" s="755"/>
      <c r="CC1" s="756" t="s">
        <v>402</v>
      </c>
      <c r="CD1" s="757"/>
      <c r="CE1" s="757"/>
      <c r="CF1" s="757"/>
      <c r="CG1" s="758"/>
      <c r="CH1" s="749" t="s">
        <v>403</v>
      </c>
      <c r="CI1" s="749"/>
      <c r="CJ1" s="749"/>
      <c r="CK1" s="749"/>
      <c r="CL1" s="744" t="s">
        <v>411</v>
      </c>
      <c r="CM1" s="745" t="s">
        <v>405</v>
      </c>
      <c r="CN1" s="748" t="s">
        <v>412</v>
      </c>
      <c r="CO1" s="748"/>
      <c r="CP1" s="748"/>
      <c r="CQ1" s="748"/>
      <c r="CR1" s="748"/>
      <c r="CS1" s="748"/>
      <c r="CT1" s="748"/>
      <c r="CU1" s="748"/>
      <c r="CV1" s="747" t="s">
        <v>402</v>
      </c>
      <c r="CW1" s="747"/>
      <c r="CX1" s="747"/>
      <c r="CY1" s="747"/>
      <c r="CZ1" s="747"/>
      <c r="DA1" s="749" t="s">
        <v>403</v>
      </c>
      <c r="DB1" s="749"/>
      <c r="DC1" s="749"/>
      <c r="DD1" s="749"/>
      <c r="DE1" s="744" t="s">
        <v>413</v>
      </c>
      <c r="DF1" s="745" t="s">
        <v>405</v>
      </c>
      <c r="DG1" s="748" t="s">
        <v>414</v>
      </c>
      <c r="DH1" s="748"/>
      <c r="DI1" s="748"/>
      <c r="DJ1" s="748"/>
      <c r="DK1" s="748"/>
      <c r="DL1" s="748"/>
      <c r="DM1" s="748"/>
      <c r="DN1" s="748"/>
      <c r="DO1" s="747" t="s">
        <v>402</v>
      </c>
      <c r="DP1" s="747"/>
      <c r="DQ1" s="747"/>
      <c r="DR1" s="747"/>
      <c r="DS1" s="747"/>
      <c r="DT1" s="749" t="s">
        <v>403</v>
      </c>
      <c r="DU1" s="749"/>
      <c r="DV1" s="749"/>
      <c r="DW1" s="749"/>
      <c r="DX1" s="744" t="s">
        <v>415</v>
      </c>
      <c r="DY1" s="745" t="s">
        <v>405</v>
      </c>
      <c r="DZ1" s="747" t="s">
        <v>402</v>
      </c>
      <c r="EA1" s="747"/>
      <c r="EB1" s="747"/>
      <c r="EC1" s="747"/>
      <c r="ED1" s="747"/>
      <c r="EE1" s="749" t="s">
        <v>403</v>
      </c>
      <c r="EF1" s="749"/>
      <c r="EG1" s="749"/>
      <c r="EH1" s="749"/>
      <c r="EI1" s="748" t="s">
        <v>414</v>
      </c>
      <c r="EJ1" s="748"/>
      <c r="EK1" s="748"/>
      <c r="EL1" s="748"/>
      <c r="EM1" s="748"/>
      <c r="EN1" s="748"/>
      <c r="EO1" s="748"/>
      <c r="EP1" s="748"/>
      <c r="EQ1" s="748" t="s">
        <v>416</v>
      </c>
      <c r="ER1" s="748"/>
      <c r="ES1" s="748"/>
      <c r="ET1" s="748"/>
      <c r="EU1" s="748"/>
      <c r="EV1" s="748"/>
      <c r="EW1" s="748"/>
      <c r="EX1" s="748"/>
      <c r="EY1" s="744" t="s">
        <v>417</v>
      </c>
      <c r="EZ1" s="745" t="s">
        <v>405</v>
      </c>
      <c r="FA1" s="767" t="s">
        <v>418</v>
      </c>
      <c r="FB1" s="767" t="s">
        <v>419</v>
      </c>
    </row>
    <row r="2" spans="2:158" s="247" customFormat="1" ht="38.450000000000003" customHeight="1">
      <c r="B2" s="746" t="s">
        <v>420</v>
      </c>
      <c r="C2" s="746" t="s">
        <v>421</v>
      </c>
      <c r="D2" s="746" t="s">
        <v>422</v>
      </c>
      <c r="E2" s="746" t="s">
        <v>423</v>
      </c>
      <c r="F2" s="746" t="s">
        <v>424</v>
      </c>
      <c r="G2" s="746" t="s">
        <v>425</v>
      </c>
      <c r="H2" s="746" t="s">
        <v>426</v>
      </c>
      <c r="I2" s="746" t="s">
        <v>427</v>
      </c>
      <c r="J2" s="746" t="s">
        <v>428</v>
      </c>
      <c r="K2" s="746" t="s">
        <v>429</v>
      </c>
      <c r="L2" s="746" t="s">
        <v>430</v>
      </c>
      <c r="M2" s="746" t="s">
        <v>431</v>
      </c>
      <c r="N2" s="746" t="s">
        <v>432</v>
      </c>
      <c r="O2" s="746" t="s">
        <v>433</v>
      </c>
      <c r="P2" s="746" t="s">
        <v>434</v>
      </c>
      <c r="Q2" s="741" t="s">
        <v>435</v>
      </c>
      <c r="R2" s="741" t="s">
        <v>436</v>
      </c>
      <c r="S2" s="741"/>
      <c r="T2" s="741"/>
      <c r="U2" s="741"/>
      <c r="V2" s="741"/>
      <c r="W2" s="741"/>
      <c r="X2" s="741"/>
      <c r="Y2" s="742"/>
      <c r="Z2" s="742"/>
      <c r="AA2" s="742"/>
      <c r="AB2" s="742"/>
      <c r="AC2" s="742"/>
      <c r="AD2" s="743"/>
      <c r="AE2" s="743"/>
      <c r="AF2" s="743"/>
      <c r="AG2" s="743"/>
      <c r="AH2" s="744"/>
      <c r="AI2" s="745"/>
      <c r="AJ2" s="748" t="s">
        <v>435</v>
      </c>
      <c r="AK2" s="748" t="s">
        <v>436</v>
      </c>
      <c r="AL2" s="748"/>
      <c r="AM2" s="748"/>
      <c r="AN2" s="748"/>
      <c r="AO2" s="748"/>
      <c r="AP2" s="748"/>
      <c r="AQ2" s="748"/>
      <c r="AR2" s="747"/>
      <c r="AS2" s="747"/>
      <c r="AT2" s="747"/>
      <c r="AU2" s="747"/>
      <c r="AV2" s="747"/>
      <c r="AW2" s="749"/>
      <c r="AX2" s="749"/>
      <c r="AY2" s="749"/>
      <c r="AZ2" s="749"/>
      <c r="BA2" s="744"/>
      <c r="BB2" s="745"/>
      <c r="BC2" s="748" t="s">
        <v>435</v>
      </c>
      <c r="BD2" s="748" t="s">
        <v>436</v>
      </c>
      <c r="BE2" s="748"/>
      <c r="BF2" s="748"/>
      <c r="BG2" s="748"/>
      <c r="BH2" s="748"/>
      <c r="BI2" s="748"/>
      <c r="BJ2" s="748"/>
      <c r="BK2" s="747"/>
      <c r="BL2" s="747"/>
      <c r="BM2" s="747"/>
      <c r="BN2" s="747"/>
      <c r="BO2" s="747"/>
      <c r="BP2" s="749"/>
      <c r="BQ2" s="749"/>
      <c r="BR2" s="749"/>
      <c r="BS2" s="749"/>
      <c r="BT2" s="744"/>
      <c r="BU2" s="745"/>
      <c r="BV2" s="748" t="s">
        <v>436</v>
      </c>
      <c r="BW2" s="748"/>
      <c r="BX2" s="748"/>
      <c r="BY2" s="748"/>
      <c r="BZ2" s="748"/>
      <c r="CA2" s="748"/>
      <c r="CB2" s="748"/>
      <c r="CC2" s="759"/>
      <c r="CD2" s="760"/>
      <c r="CE2" s="760"/>
      <c r="CF2" s="760"/>
      <c r="CG2" s="761"/>
      <c r="CH2" s="749"/>
      <c r="CI2" s="749"/>
      <c r="CJ2" s="749"/>
      <c r="CK2" s="749"/>
      <c r="CL2" s="744"/>
      <c r="CM2" s="745"/>
      <c r="CN2" s="748" t="s">
        <v>435</v>
      </c>
      <c r="CO2" s="748" t="s">
        <v>436</v>
      </c>
      <c r="CP2" s="748"/>
      <c r="CQ2" s="748"/>
      <c r="CR2" s="748"/>
      <c r="CS2" s="748"/>
      <c r="CT2" s="748"/>
      <c r="CU2" s="748"/>
      <c r="CV2" s="747"/>
      <c r="CW2" s="747"/>
      <c r="CX2" s="747"/>
      <c r="CY2" s="747"/>
      <c r="CZ2" s="747"/>
      <c r="DA2" s="749"/>
      <c r="DB2" s="749"/>
      <c r="DC2" s="749"/>
      <c r="DD2" s="749"/>
      <c r="DE2" s="744"/>
      <c r="DF2" s="745"/>
      <c r="DG2" s="748" t="s">
        <v>435</v>
      </c>
      <c r="DH2" s="748" t="s">
        <v>436</v>
      </c>
      <c r="DI2" s="748"/>
      <c r="DJ2" s="748"/>
      <c r="DK2" s="748"/>
      <c r="DL2" s="748"/>
      <c r="DM2" s="748"/>
      <c r="DN2" s="748"/>
      <c r="DO2" s="747"/>
      <c r="DP2" s="747"/>
      <c r="DQ2" s="747"/>
      <c r="DR2" s="747"/>
      <c r="DS2" s="747"/>
      <c r="DT2" s="749"/>
      <c r="DU2" s="749"/>
      <c r="DV2" s="749"/>
      <c r="DW2" s="749"/>
      <c r="DX2" s="744"/>
      <c r="DY2" s="745"/>
      <c r="DZ2" s="747"/>
      <c r="EA2" s="747"/>
      <c r="EB2" s="747"/>
      <c r="EC2" s="747"/>
      <c r="ED2" s="747"/>
      <c r="EE2" s="749"/>
      <c r="EF2" s="749"/>
      <c r="EG2" s="749"/>
      <c r="EH2" s="749"/>
      <c r="EI2" s="748" t="s">
        <v>435</v>
      </c>
      <c r="EJ2" s="748" t="s">
        <v>436</v>
      </c>
      <c r="EK2" s="748"/>
      <c r="EL2" s="748"/>
      <c r="EM2" s="748"/>
      <c r="EN2" s="748"/>
      <c r="EO2" s="748"/>
      <c r="EP2" s="748"/>
      <c r="EQ2" s="748" t="s">
        <v>435</v>
      </c>
      <c r="ER2" s="762" t="s">
        <v>436</v>
      </c>
      <c r="ES2" s="762"/>
      <c r="ET2" s="748"/>
      <c r="EU2" s="748"/>
      <c r="EV2" s="748"/>
      <c r="EW2" s="748"/>
      <c r="EX2" s="748"/>
      <c r="EY2" s="744"/>
      <c r="EZ2" s="745"/>
      <c r="FA2" s="767"/>
      <c r="FB2" s="767"/>
    </row>
    <row r="3" spans="2:158" s="246" customFormat="1" ht="13.9" customHeight="1">
      <c r="B3" s="746"/>
      <c r="C3" s="746"/>
      <c r="D3" s="746"/>
      <c r="E3" s="746"/>
      <c r="F3" s="746"/>
      <c r="G3" s="746"/>
      <c r="H3" s="746"/>
      <c r="I3" s="746"/>
      <c r="J3" s="746"/>
      <c r="K3" s="746"/>
      <c r="L3" s="746"/>
      <c r="M3" s="746"/>
      <c r="N3" s="746"/>
      <c r="O3" s="746"/>
      <c r="P3" s="746"/>
      <c r="Q3" s="741"/>
      <c r="R3" s="747" t="s">
        <v>437</v>
      </c>
      <c r="S3" s="747" t="s">
        <v>438</v>
      </c>
      <c r="T3" s="747" t="s">
        <v>439</v>
      </c>
      <c r="U3" s="747"/>
      <c r="V3" s="747" t="s">
        <v>440</v>
      </c>
      <c r="W3" s="747" t="s">
        <v>441</v>
      </c>
      <c r="X3" s="747" t="s">
        <v>442</v>
      </c>
      <c r="Y3" s="747" t="s">
        <v>435</v>
      </c>
      <c r="Z3" s="747" t="s">
        <v>443</v>
      </c>
      <c r="AA3" s="747" t="s">
        <v>444</v>
      </c>
      <c r="AB3" s="747" t="s">
        <v>445</v>
      </c>
      <c r="AC3" s="747" t="s">
        <v>446</v>
      </c>
      <c r="AD3" s="752" t="s">
        <v>447</v>
      </c>
      <c r="AE3" s="750" t="s">
        <v>448</v>
      </c>
      <c r="AF3" s="750" t="s">
        <v>449</v>
      </c>
      <c r="AG3" s="751" t="s">
        <v>450</v>
      </c>
      <c r="AH3" s="744"/>
      <c r="AI3" s="745"/>
      <c r="AJ3" s="748"/>
      <c r="AK3" s="748" t="s">
        <v>437</v>
      </c>
      <c r="AL3" s="748" t="s">
        <v>438</v>
      </c>
      <c r="AM3" s="748" t="s">
        <v>439</v>
      </c>
      <c r="AN3" s="748"/>
      <c r="AO3" s="748" t="s">
        <v>440</v>
      </c>
      <c r="AP3" s="748" t="s">
        <v>441</v>
      </c>
      <c r="AQ3" s="748" t="s">
        <v>442</v>
      </c>
      <c r="AR3" s="747" t="s">
        <v>435</v>
      </c>
      <c r="AS3" s="747" t="s">
        <v>443</v>
      </c>
      <c r="AT3" s="747" t="s">
        <v>444</v>
      </c>
      <c r="AU3" s="747" t="s">
        <v>445</v>
      </c>
      <c r="AV3" s="747" t="s">
        <v>446</v>
      </c>
      <c r="AW3" s="752" t="s">
        <v>447</v>
      </c>
      <c r="AX3" s="750" t="s">
        <v>448</v>
      </c>
      <c r="AY3" s="750" t="s">
        <v>451</v>
      </c>
      <c r="AZ3" s="751" t="s">
        <v>450</v>
      </c>
      <c r="BA3" s="744"/>
      <c r="BB3" s="745"/>
      <c r="BC3" s="748"/>
      <c r="BD3" s="748" t="s">
        <v>437</v>
      </c>
      <c r="BE3" s="748" t="s">
        <v>438</v>
      </c>
      <c r="BF3" s="748" t="s">
        <v>439</v>
      </c>
      <c r="BG3" s="748"/>
      <c r="BH3" s="748" t="s">
        <v>440</v>
      </c>
      <c r="BI3" s="748" t="s">
        <v>441</v>
      </c>
      <c r="BJ3" s="748" t="s">
        <v>442</v>
      </c>
      <c r="BK3" s="747" t="s">
        <v>435</v>
      </c>
      <c r="BL3" s="747" t="s">
        <v>443</v>
      </c>
      <c r="BM3" s="747" t="s">
        <v>444</v>
      </c>
      <c r="BN3" s="747" t="s">
        <v>445</v>
      </c>
      <c r="BO3" s="747" t="s">
        <v>446</v>
      </c>
      <c r="BP3" s="752" t="s">
        <v>447</v>
      </c>
      <c r="BQ3" s="750" t="s">
        <v>448</v>
      </c>
      <c r="BR3" s="750" t="s">
        <v>451</v>
      </c>
      <c r="BS3" s="751" t="s">
        <v>450</v>
      </c>
      <c r="BT3" s="744"/>
      <c r="BU3" s="745"/>
      <c r="BV3" s="748" t="s">
        <v>437</v>
      </c>
      <c r="BW3" s="748" t="s">
        <v>438</v>
      </c>
      <c r="BX3" s="748" t="s">
        <v>439</v>
      </c>
      <c r="BY3" s="748"/>
      <c r="BZ3" s="748" t="s">
        <v>440</v>
      </c>
      <c r="CA3" s="748" t="s">
        <v>441</v>
      </c>
      <c r="CB3" s="748" t="s">
        <v>442</v>
      </c>
      <c r="CC3" s="747" t="s">
        <v>435</v>
      </c>
      <c r="CD3" s="747" t="s">
        <v>443</v>
      </c>
      <c r="CE3" s="747" t="s">
        <v>444</v>
      </c>
      <c r="CF3" s="747" t="s">
        <v>445</v>
      </c>
      <c r="CG3" s="747" t="s">
        <v>446</v>
      </c>
      <c r="CH3" s="752" t="s">
        <v>447</v>
      </c>
      <c r="CI3" s="750" t="s">
        <v>448</v>
      </c>
      <c r="CJ3" s="750" t="s">
        <v>449</v>
      </c>
      <c r="CK3" s="751" t="s">
        <v>450</v>
      </c>
      <c r="CL3" s="744"/>
      <c r="CM3" s="745"/>
      <c r="CN3" s="748"/>
      <c r="CO3" s="748" t="s">
        <v>437</v>
      </c>
      <c r="CP3" s="748" t="s">
        <v>438</v>
      </c>
      <c r="CQ3" s="748" t="s">
        <v>439</v>
      </c>
      <c r="CR3" s="748"/>
      <c r="CS3" s="748" t="s">
        <v>440</v>
      </c>
      <c r="CT3" s="748" t="s">
        <v>441</v>
      </c>
      <c r="CU3" s="748" t="s">
        <v>442</v>
      </c>
      <c r="CV3" s="747" t="s">
        <v>435</v>
      </c>
      <c r="CW3" s="747" t="s">
        <v>443</v>
      </c>
      <c r="CX3" s="747" t="s">
        <v>444</v>
      </c>
      <c r="CY3" s="747" t="s">
        <v>445</v>
      </c>
      <c r="CZ3" s="747" t="s">
        <v>446</v>
      </c>
      <c r="DA3" s="752" t="s">
        <v>447</v>
      </c>
      <c r="DB3" s="750" t="s">
        <v>448</v>
      </c>
      <c r="DC3" s="750" t="s">
        <v>449</v>
      </c>
      <c r="DD3" s="751" t="s">
        <v>450</v>
      </c>
      <c r="DE3" s="744"/>
      <c r="DF3" s="745"/>
      <c r="DG3" s="748"/>
      <c r="DH3" s="748" t="s">
        <v>437</v>
      </c>
      <c r="DI3" s="748" t="s">
        <v>438</v>
      </c>
      <c r="DJ3" s="748" t="s">
        <v>439</v>
      </c>
      <c r="DK3" s="748"/>
      <c r="DL3" s="748" t="s">
        <v>440</v>
      </c>
      <c r="DM3" s="748" t="s">
        <v>441</v>
      </c>
      <c r="DN3" s="748" t="s">
        <v>442</v>
      </c>
      <c r="DO3" s="747" t="s">
        <v>435</v>
      </c>
      <c r="DP3" s="747" t="s">
        <v>443</v>
      </c>
      <c r="DQ3" s="747" t="s">
        <v>444</v>
      </c>
      <c r="DR3" s="747" t="s">
        <v>445</v>
      </c>
      <c r="DS3" s="747" t="s">
        <v>446</v>
      </c>
      <c r="DT3" s="752" t="s">
        <v>447</v>
      </c>
      <c r="DU3" s="750" t="s">
        <v>448</v>
      </c>
      <c r="DV3" s="750" t="s">
        <v>449</v>
      </c>
      <c r="DW3" s="751" t="s">
        <v>450</v>
      </c>
      <c r="DX3" s="744"/>
      <c r="DY3" s="745"/>
      <c r="DZ3" s="747" t="s">
        <v>435</v>
      </c>
      <c r="EA3" s="747" t="s">
        <v>443</v>
      </c>
      <c r="EB3" s="747" t="s">
        <v>444</v>
      </c>
      <c r="EC3" s="747" t="s">
        <v>445</v>
      </c>
      <c r="ED3" s="747" t="s">
        <v>446</v>
      </c>
      <c r="EE3" s="752" t="s">
        <v>447</v>
      </c>
      <c r="EF3" s="750" t="s">
        <v>448</v>
      </c>
      <c r="EG3" s="750" t="s">
        <v>449</v>
      </c>
      <c r="EH3" s="751" t="s">
        <v>450</v>
      </c>
      <c r="EI3" s="748"/>
      <c r="EJ3" s="748" t="s">
        <v>437</v>
      </c>
      <c r="EK3" s="748" t="s">
        <v>438</v>
      </c>
      <c r="EL3" s="748" t="s">
        <v>439</v>
      </c>
      <c r="EM3" s="748"/>
      <c r="EN3" s="748" t="s">
        <v>440</v>
      </c>
      <c r="EO3" s="748" t="s">
        <v>441</v>
      </c>
      <c r="EP3" s="748" t="s">
        <v>442</v>
      </c>
      <c r="EQ3" s="753"/>
      <c r="ER3" s="769" t="s">
        <v>437</v>
      </c>
      <c r="ES3" s="769" t="s">
        <v>438</v>
      </c>
      <c r="ET3" s="755" t="s">
        <v>439</v>
      </c>
      <c r="EU3" s="748"/>
      <c r="EV3" s="748" t="s">
        <v>440</v>
      </c>
      <c r="EW3" s="748" t="s">
        <v>441</v>
      </c>
      <c r="EX3" s="748" t="s">
        <v>442</v>
      </c>
      <c r="EY3" s="744"/>
      <c r="EZ3" s="745"/>
      <c r="FA3" s="767"/>
      <c r="FB3" s="767"/>
    </row>
    <row r="4" spans="2:158" s="246" customFormat="1" ht="26.45" customHeight="1">
      <c r="B4" s="746"/>
      <c r="C4" s="746"/>
      <c r="D4" s="746"/>
      <c r="E4" s="746"/>
      <c r="F4" s="746"/>
      <c r="G4" s="746"/>
      <c r="H4" s="746"/>
      <c r="I4" s="746"/>
      <c r="J4" s="746"/>
      <c r="K4" s="746"/>
      <c r="L4" s="746"/>
      <c r="M4" s="746"/>
      <c r="N4" s="746"/>
      <c r="O4" s="746"/>
      <c r="P4" s="746"/>
      <c r="Q4" s="741"/>
      <c r="R4" s="747"/>
      <c r="S4" s="747"/>
      <c r="T4" s="612" t="s">
        <v>438</v>
      </c>
      <c r="U4" s="612" t="s">
        <v>452</v>
      </c>
      <c r="V4" s="747"/>
      <c r="W4" s="747"/>
      <c r="X4" s="747"/>
      <c r="Y4" s="747"/>
      <c r="Z4" s="747"/>
      <c r="AA4" s="747"/>
      <c r="AB4" s="747"/>
      <c r="AC4" s="747"/>
      <c r="AD4" s="752"/>
      <c r="AE4" s="750"/>
      <c r="AF4" s="750"/>
      <c r="AG4" s="751"/>
      <c r="AH4" s="744"/>
      <c r="AI4" s="745"/>
      <c r="AJ4" s="748"/>
      <c r="AK4" s="748"/>
      <c r="AL4" s="748"/>
      <c r="AM4" s="610" t="s">
        <v>438</v>
      </c>
      <c r="AN4" s="610" t="s">
        <v>452</v>
      </c>
      <c r="AO4" s="748"/>
      <c r="AP4" s="748"/>
      <c r="AQ4" s="748"/>
      <c r="AR4" s="747"/>
      <c r="AS4" s="747"/>
      <c r="AT4" s="747"/>
      <c r="AU4" s="747"/>
      <c r="AV4" s="747"/>
      <c r="AW4" s="752"/>
      <c r="AX4" s="750"/>
      <c r="AY4" s="750"/>
      <c r="AZ4" s="751"/>
      <c r="BA4" s="744"/>
      <c r="BB4" s="745"/>
      <c r="BC4" s="748"/>
      <c r="BD4" s="748"/>
      <c r="BE4" s="748"/>
      <c r="BF4" s="610" t="s">
        <v>438</v>
      </c>
      <c r="BG4" s="610" t="s">
        <v>452</v>
      </c>
      <c r="BH4" s="748"/>
      <c r="BI4" s="748"/>
      <c r="BJ4" s="748"/>
      <c r="BK4" s="747"/>
      <c r="BL4" s="747"/>
      <c r="BM4" s="747"/>
      <c r="BN4" s="747"/>
      <c r="BO4" s="747"/>
      <c r="BP4" s="752"/>
      <c r="BQ4" s="750"/>
      <c r="BR4" s="750"/>
      <c r="BS4" s="751"/>
      <c r="BT4" s="744"/>
      <c r="BU4" s="745"/>
      <c r="BV4" s="762"/>
      <c r="BW4" s="762"/>
      <c r="BX4" s="611" t="s">
        <v>438</v>
      </c>
      <c r="BY4" s="611" t="s">
        <v>452</v>
      </c>
      <c r="BZ4" s="762"/>
      <c r="CA4" s="762"/>
      <c r="CB4" s="762"/>
      <c r="CC4" s="763"/>
      <c r="CD4" s="763"/>
      <c r="CE4" s="763"/>
      <c r="CF4" s="763"/>
      <c r="CG4" s="763"/>
      <c r="CH4" s="764"/>
      <c r="CI4" s="765"/>
      <c r="CJ4" s="765"/>
      <c r="CK4" s="766"/>
      <c r="CL4" s="744"/>
      <c r="CM4" s="745"/>
      <c r="CN4" s="762"/>
      <c r="CO4" s="762"/>
      <c r="CP4" s="762"/>
      <c r="CQ4" s="611" t="s">
        <v>438</v>
      </c>
      <c r="CR4" s="611" t="s">
        <v>452</v>
      </c>
      <c r="CS4" s="762"/>
      <c r="CT4" s="762"/>
      <c r="CU4" s="762"/>
      <c r="CV4" s="763"/>
      <c r="CW4" s="763"/>
      <c r="CX4" s="763"/>
      <c r="CY4" s="763"/>
      <c r="CZ4" s="763"/>
      <c r="DA4" s="764"/>
      <c r="DB4" s="765"/>
      <c r="DC4" s="765"/>
      <c r="DD4" s="766"/>
      <c r="DE4" s="744"/>
      <c r="DF4" s="745"/>
      <c r="DG4" s="762"/>
      <c r="DH4" s="762"/>
      <c r="DI4" s="762"/>
      <c r="DJ4" s="611" t="s">
        <v>438</v>
      </c>
      <c r="DK4" s="611" t="s">
        <v>452</v>
      </c>
      <c r="DL4" s="762"/>
      <c r="DM4" s="762"/>
      <c r="DN4" s="762"/>
      <c r="DO4" s="763"/>
      <c r="DP4" s="763"/>
      <c r="DQ4" s="763"/>
      <c r="DR4" s="763"/>
      <c r="DS4" s="763"/>
      <c r="DT4" s="764"/>
      <c r="DU4" s="765"/>
      <c r="DV4" s="765"/>
      <c r="DW4" s="766"/>
      <c r="DX4" s="744"/>
      <c r="DY4" s="745"/>
      <c r="DZ4" s="763"/>
      <c r="EA4" s="763"/>
      <c r="EB4" s="763"/>
      <c r="EC4" s="763"/>
      <c r="ED4" s="763"/>
      <c r="EE4" s="764"/>
      <c r="EF4" s="765"/>
      <c r="EG4" s="765"/>
      <c r="EH4" s="766"/>
      <c r="EI4" s="762"/>
      <c r="EJ4" s="762"/>
      <c r="EK4" s="762"/>
      <c r="EL4" s="611" t="s">
        <v>438</v>
      </c>
      <c r="EM4" s="611" t="s">
        <v>452</v>
      </c>
      <c r="EN4" s="762"/>
      <c r="EO4" s="762"/>
      <c r="EP4" s="762"/>
      <c r="EQ4" s="768"/>
      <c r="ER4" s="769"/>
      <c r="ES4" s="769"/>
      <c r="ET4" s="330" t="s">
        <v>438</v>
      </c>
      <c r="EU4" s="611" t="s">
        <v>452</v>
      </c>
      <c r="EV4" s="762"/>
      <c r="EW4" s="762"/>
      <c r="EX4" s="762"/>
      <c r="EY4" s="744"/>
      <c r="EZ4" s="745"/>
      <c r="FA4" s="767"/>
      <c r="FB4" s="767"/>
    </row>
    <row r="5" spans="2:158" s="369" customFormat="1" ht="409.5" customHeight="1">
      <c r="B5" s="331">
        <v>1</v>
      </c>
      <c r="C5" s="331" t="s">
        <v>453</v>
      </c>
      <c r="D5" s="332" t="s">
        <v>454</v>
      </c>
      <c r="E5" s="332" t="s">
        <v>455</v>
      </c>
      <c r="F5" s="333" t="s">
        <v>456</v>
      </c>
      <c r="G5" s="333" t="s">
        <v>457</v>
      </c>
      <c r="H5" s="333" t="s">
        <v>458</v>
      </c>
      <c r="I5" s="333" t="s">
        <v>459</v>
      </c>
      <c r="J5" s="331" t="s">
        <v>460</v>
      </c>
      <c r="K5" s="333" t="s">
        <v>461</v>
      </c>
      <c r="L5" s="333">
        <v>33</v>
      </c>
      <c r="M5" s="333" t="s">
        <v>462</v>
      </c>
      <c r="N5" s="333" t="s">
        <v>463</v>
      </c>
      <c r="O5" s="334" t="s">
        <v>464</v>
      </c>
      <c r="P5" s="333" t="s">
        <v>465</v>
      </c>
      <c r="Q5" s="332" t="s">
        <v>466</v>
      </c>
      <c r="R5" s="334">
        <v>1</v>
      </c>
      <c r="S5" s="333" t="s">
        <v>467</v>
      </c>
      <c r="T5" s="333" t="s">
        <v>468</v>
      </c>
      <c r="U5" s="334">
        <v>43</v>
      </c>
      <c r="V5" s="333" t="s">
        <v>469</v>
      </c>
      <c r="W5" s="333" t="s">
        <v>470</v>
      </c>
      <c r="X5" s="335" t="s">
        <v>471</v>
      </c>
      <c r="Y5" s="333" t="s">
        <v>472</v>
      </c>
      <c r="Z5" s="334">
        <v>1</v>
      </c>
      <c r="AA5" s="334" t="s">
        <v>473</v>
      </c>
      <c r="AB5" s="334" t="s">
        <v>474</v>
      </c>
      <c r="AC5" s="334" t="s">
        <v>475</v>
      </c>
      <c r="AD5" s="336">
        <f>1*(100/21)</f>
        <v>4.7619047619047619</v>
      </c>
      <c r="AE5" s="334">
        <v>0</v>
      </c>
      <c r="AF5" s="334">
        <f>1*(100/33)</f>
        <v>3.0303030303030303</v>
      </c>
      <c r="AG5" s="334"/>
      <c r="AH5" s="332" t="s">
        <v>476</v>
      </c>
      <c r="AI5" s="332" t="s">
        <v>477</v>
      </c>
      <c r="AJ5" s="332" t="s">
        <v>478</v>
      </c>
      <c r="AK5" s="334">
        <v>3</v>
      </c>
      <c r="AL5" s="333" t="s">
        <v>479</v>
      </c>
      <c r="AM5" s="333" t="s">
        <v>468</v>
      </c>
      <c r="AN5" s="333" t="s">
        <v>480</v>
      </c>
      <c r="AO5" s="333" t="s">
        <v>481</v>
      </c>
      <c r="AP5" s="333" t="s">
        <v>482</v>
      </c>
      <c r="AQ5" s="335" t="s">
        <v>483</v>
      </c>
      <c r="AR5" s="332" t="s">
        <v>484</v>
      </c>
      <c r="AS5" s="334">
        <v>3</v>
      </c>
      <c r="AT5" s="334" t="s">
        <v>473</v>
      </c>
      <c r="AU5" s="334" t="s">
        <v>474</v>
      </c>
      <c r="AV5" s="334" t="s">
        <v>475</v>
      </c>
      <c r="AW5" s="336">
        <f>1*(100/21)</f>
        <v>4.7619047619047619</v>
      </c>
      <c r="AX5" s="334">
        <v>0</v>
      </c>
      <c r="AY5" s="334">
        <f>3*(100/33)</f>
        <v>9.0909090909090899</v>
      </c>
      <c r="AZ5" s="334"/>
      <c r="BA5" s="332" t="s">
        <v>485</v>
      </c>
      <c r="BB5" s="332" t="s">
        <v>486</v>
      </c>
      <c r="BC5" s="332" t="s">
        <v>487</v>
      </c>
      <c r="BD5" s="333">
        <v>6</v>
      </c>
      <c r="BE5" s="332" t="s">
        <v>488</v>
      </c>
      <c r="BF5" s="333" t="s">
        <v>489</v>
      </c>
      <c r="BG5" s="333" t="s">
        <v>490</v>
      </c>
      <c r="BH5" s="333" t="s">
        <v>481</v>
      </c>
      <c r="BI5" s="332" t="s">
        <v>491</v>
      </c>
      <c r="BJ5" s="337" t="s">
        <v>492</v>
      </c>
      <c r="BK5" s="332" t="s">
        <v>484</v>
      </c>
      <c r="BL5" s="334">
        <v>3</v>
      </c>
      <c r="BM5" s="334" t="s">
        <v>473</v>
      </c>
      <c r="BN5" s="334" t="s">
        <v>474</v>
      </c>
      <c r="BO5" s="334" t="s">
        <v>475</v>
      </c>
      <c r="BP5" s="336">
        <f>1*(100/21)</f>
        <v>4.7619047619047619</v>
      </c>
      <c r="BQ5" s="334">
        <v>0</v>
      </c>
      <c r="BR5" s="334">
        <f>3*(100/33)</f>
        <v>9.0909090909090899</v>
      </c>
      <c r="BS5" s="334"/>
      <c r="BT5" s="332" t="s">
        <v>493</v>
      </c>
      <c r="BU5" s="332" t="s">
        <v>494</v>
      </c>
      <c r="BV5" s="338">
        <v>7</v>
      </c>
      <c r="BW5" s="338" t="s">
        <v>495</v>
      </c>
      <c r="BX5" s="338" t="s">
        <v>496</v>
      </c>
      <c r="BY5" s="338" t="s">
        <v>497</v>
      </c>
      <c r="BZ5" s="338" t="s">
        <v>481</v>
      </c>
      <c r="CA5" s="339" t="s">
        <v>498</v>
      </c>
      <c r="CB5" s="340" t="s">
        <v>499</v>
      </c>
      <c r="CC5" s="341"/>
      <c r="CD5" s="342"/>
      <c r="CE5" s="342"/>
      <c r="CF5" s="342"/>
      <c r="CG5" s="342"/>
      <c r="CH5" s="343"/>
      <c r="CI5" s="342"/>
      <c r="CJ5" s="342"/>
      <c r="CK5" s="342"/>
      <c r="CL5" s="344" t="s">
        <v>500</v>
      </c>
      <c r="CM5" s="344" t="s">
        <v>501</v>
      </c>
      <c r="CN5" s="345" t="s">
        <v>502</v>
      </c>
      <c r="CO5" s="338">
        <v>8</v>
      </c>
      <c r="CP5" s="338" t="s">
        <v>503</v>
      </c>
      <c r="CQ5" s="338" t="s">
        <v>496</v>
      </c>
      <c r="CR5" s="338" t="s">
        <v>504</v>
      </c>
      <c r="CS5" s="338" t="s">
        <v>481</v>
      </c>
      <c r="CT5" s="339" t="s">
        <v>505</v>
      </c>
      <c r="CU5" s="346" t="s">
        <v>506</v>
      </c>
      <c r="CV5" s="341"/>
      <c r="CW5" s="342"/>
      <c r="CX5" s="342"/>
      <c r="CY5" s="342"/>
      <c r="CZ5" s="342"/>
      <c r="DA5" s="343"/>
      <c r="DB5" s="342"/>
      <c r="DC5" s="342"/>
      <c r="DD5" s="342"/>
      <c r="DE5" s="332" t="s">
        <v>507</v>
      </c>
      <c r="DF5" s="344" t="s">
        <v>508</v>
      </c>
      <c r="DG5" s="347" t="s">
        <v>509</v>
      </c>
      <c r="DH5" s="348">
        <v>9</v>
      </c>
      <c r="DI5" s="349" t="s">
        <v>510</v>
      </c>
      <c r="DJ5" s="349" t="s">
        <v>496</v>
      </c>
      <c r="DK5" s="350" t="s">
        <v>511</v>
      </c>
      <c r="DL5" s="348" t="s">
        <v>481</v>
      </c>
      <c r="DM5" s="349" t="s">
        <v>512</v>
      </c>
      <c r="DN5" s="351" t="s">
        <v>513</v>
      </c>
      <c r="DO5" s="352"/>
      <c r="DP5" s="353"/>
      <c r="DQ5" s="353"/>
      <c r="DR5" s="353"/>
      <c r="DS5" s="353"/>
      <c r="DT5" s="354"/>
      <c r="DU5" s="353"/>
      <c r="DV5" s="353"/>
      <c r="DW5" s="353"/>
      <c r="DX5" s="344" t="s">
        <v>514</v>
      </c>
      <c r="DY5" s="344" t="s">
        <v>515</v>
      </c>
      <c r="DZ5" s="355"/>
      <c r="EA5" s="356"/>
      <c r="EB5" s="356"/>
      <c r="EC5" s="356"/>
      <c r="ED5" s="356"/>
      <c r="EE5" s="357"/>
      <c r="EF5" s="356"/>
      <c r="EG5" s="356"/>
      <c r="EH5" s="356"/>
      <c r="EI5" s="358" t="s">
        <v>509</v>
      </c>
      <c r="EJ5" s="359">
        <v>9</v>
      </c>
      <c r="EK5" s="360" t="s">
        <v>510</v>
      </c>
      <c r="EL5" s="361" t="s">
        <v>496</v>
      </c>
      <c r="EM5" s="362" t="s">
        <v>511</v>
      </c>
      <c r="EN5" s="359" t="s">
        <v>481</v>
      </c>
      <c r="EO5" s="363" t="s">
        <v>512</v>
      </c>
      <c r="EP5" s="364" t="s">
        <v>513</v>
      </c>
      <c r="EQ5" s="365" t="s">
        <v>516</v>
      </c>
      <c r="ER5" s="366">
        <v>24</v>
      </c>
      <c r="ES5" s="367" t="s">
        <v>517</v>
      </c>
      <c r="ET5" s="361" t="s">
        <v>496</v>
      </c>
      <c r="EU5" s="362" t="s">
        <v>518</v>
      </c>
      <c r="EV5" s="359" t="s">
        <v>519</v>
      </c>
      <c r="EW5" s="363" t="s">
        <v>520</v>
      </c>
      <c r="EX5" s="368" t="s">
        <v>521</v>
      </c>
      <c r="EY5" s="344" t="s">
        <v>522</v>
      </c>
      <c r="EZ5" s="344" t="s">
        <v>523</v>
      </c>
      <c r="FA5" s="344" t="s">
        <v>524</v>
      </c>
      <c r="FB5" s="245" t="s">
        <v>12</v>
      </c>
    </row>
    <row r="6" spans="2:158" s="369" customFormat="1" ht="409.5" customHeight="1">
      <c r="B6" s="370">
        <v>2</v>
      </c>
      <c r="C6" s="370" t="s">
        <v>525</v>
      </c>
      <c r="D6" s="344" t="s">
        <v>526</v>
      </c>
      <c r="E6" s="332" t="s">
        <v>455</v>
      </c>
      <c r="F6" s="371" t="s">
        <v>527</v>
      </c>
      <c r="G6" s="371" t="s">
        <v>528</v>
      </c>
      <c r="H6" s="371" t="s">
        <v>529</v>
      </c>
      <c r="I6" s="371" t="s">
        <v>111</v>
      </c>
      <c r="J6" s="370" t="s">
        <v>530</v>
      </c>
      <c r="K6" s="371" t="s">
        <v>6</v>
      </c>
      <c r="L6" s="371">
        <v>2</v>
      </c>
      <c r="M6" s="371" t="s">
        <v>531</v>
      </c>
      <c r="N6" s="371" t="s">
        <v>532</v>
      </c>
      <c r="O6" s="372" t="s">
        <v>533</v>
      </c>
      <c r="P6" s="371" t="s">
        <v>465</v>
      </c>
      <c r="Q6" s="344" t="s">
        <v>534</v>
      </c>
      <c r="R6" s="372">
        <v>0</v>
      </c>
      <c r="S6" s="372" t="s">
        <v>6</v>
      </c>
      <c r="T6" s="372">
        <v>0</v>
      </c>
      <c r="U6" s="372">
        <v>0</v>
      </c>
      <c r="V6" s="372" t="s">
        <v>6</v>
      </c>
      <c r="W6" s="372">
        <v>0</v>
      </c>
      <c r="X6" s="372" t="s">
        <v>6</v>
      </c>
      <c r="Y6" s="372">
        <v>0</v>
      </c>
      <c r="Z6" s="372">
        <v>0</v>
      </c>
      <c r="AA6" s="372">
        <v>0</v>
      </c>
      <c r="AB6" s="372">
        <v>0</v>
      </c>
      <c r="AC6" s="372">
        <v>0</v>
      </c>
      <c r="AD6" s="373">
        <f t="shared" ref="AD6:AD25" si="0">1*(100/21)</f>
        <v>4.7619047619047619</v>
      </c>
      <c r="AE6" s="372">
        <v>0</v>
      </c>
      <c r="AF6" s="372">
        <v>0</v>
      </c>
      <c r="AG6" s="372"/>
      <c r="AH6" s="344" t="s">
        <v>535</v>
      </c>
      <c r="AI6" s="344" t="s">
        <v>536</v>
      </c>
      <c r="AJ6" s="344" t="s">
        <v>534</v>
      </c>
      <c r="AK6" s="372">
        <v>0</v>
      </c>
      <c r="AL6" s="372" t="s">
        <v>6</v>
      </c>
      <c r="AM6" s="372">
        <v>0</v>
      </c>
      <c r="AN6" s="372">
        <v>0</v>
      </c>
      <c r="AO6" s="372" t="s">
        <v>6</v>
      </c>
      <c r="AP6" s="372">
        <v>0</v>
      </c>
      <c r="AQ6" s="372" t="s">
        <v>6</v>
      </c>
      <c r="AR6" s="374">
        <v>0</v>
      </c>
      <c r="AS6" s="374">
        <v>0</v>
      </c>
      <c r="AT6" s="374">
        <v>0</v>
      </c>
      <c r="AU6" s="374">
        <v>0</v>
      </c>
      <c r="AV6" s="374">
        <v>0</v>
      </c>
      <c r="AW6" s="373">
        <f t="shared" ref="AW6:AW25" si="1">1*(100/21)</f>
        <v>4.7619047619047619</v>
      </c>
      <c r="AX6" s="374">
        <v>0</v>
      </c>
      <c r="AY6" s="374">
        <v>0</v>
      </c>
      <c r="AZ6" s="374">
        <v>0</v>
      </c>
      <c r="BA6" s="375" t="s">
        <v>535</v>
      </c>
      <c r="BB6" s="375" t="s">
        <v>536</v>
      </c>
      <c r="BC6" s="332" t="s">
        <v>537</v>
      </c>
      <c r="BD6" s="334">
        <v>0</v>
      </c>
      <c r="BE6" s="334" t="s">
        <v>6</v>
      </c>
      <c r="BF6" s="334" t="s">
        <v>6</v>
      </c>
      <c r="BG6" s="334" t="s">
        <v>6</v>
      </c>
      <c r="BH6" s="334" t="s">
        <v>6</v>
      </c>
      <c r="BI6" s="334" t="s">
        <v>6</v>
      </c>
      <c r="BJ6" s="334" t="s">
        <v>6</v>
      </c>
      <c r="BK6" s="376">
        <v>0</v>
      </c>
      <c r="BL6" s="376">
        <v>0</v>
      </c>
      <c r="BM6" s="376">
        <v>0</v>
      </c>
      <c r="BN6" s="376">
        <v>0</v>
      </c>
      <c r="BO6" s="376">
        <v>0</v>
      </c>
      <c r="BP6" s="336">
        <v>5</v>
      </c>
      <c r="BQ6" s="376">
        <v>0</v>
      </c>
      <c r="BR6" s="376">
        <v>0</v>
      </c>
      <c r="BS6" s="376"/>
      <c r="BT6" s="332" t="s">
        <v>538</v>
      </c>
      <c r="BU6" s="375" t="s">
        <v>536</v>
      </c>
      <c r="BV6" s="377">
        <v>0</v>
      </c>
      <c r="BW6" s="377"/>
      <c r="BX6" s="377"/>
      <c r="BY6" s="377"/>
      <c r="BZ6" s="377"/>
      <c r="CA6" s="377"/>
      <c r="CB6" s="377"/>
      <c r="CC6" s="378"/>
      <c r="CD6" s="378"/>
      <c r="CE6" s="378"/>
      <c r="CF6" s="378"/>
      <c r="CG6" s="378"/>
      <c r="CH6" s="379"/>
      <c r="CI6" s="378"/>
      <c r="CJ6" s="380"/>
      <c r="CL6" s="344" t="s">
        <v>539</v>
      </c>
      <c r="CM6" s="344" t="s">
        <v>540</v>
      </c>
      <c r="CN6" s="381" t="s">
        <v>541</v>
      </c>
      <c r="CO6" s="377">
        <v>0</v>
      </c>
      <c r="CP6" s="381" t="s">
        <v>542</v>
      </c>
      <c r="CQ6" s="382" t="s">
        <v>543</v>
      </c>
      <c r="CR6" s="383" t="s">
        <v>6</v>
      </c>
      <c r="CS6" s="383" t="s">
        <v>6</v>
      </c>
      <c r="CT6" s="383" t="s">
        <v>6</v>
      </c>
      <c r="CU6" s="384" t="s">
        <v>544</v>
      </c>
      <c r="CV6" s="378"/>
      <c r="CW6" s="378"/>
      <c r="CX6" s="378"/>
      <c r="CY6" s="378"/>
      <c r="CZ6" s="378"/>
      <c r="DA6" s="379"/>
      <c r="DB6" s="378"/>
      <c r="DC6" s="378"/>
      <c r="DD6" s="385"/>
      <c r="DE6" s="344" t="s">
        <v>545</v>
      </c>
      <c r="DF6" s="344" t="s">
        <v>546</v>
      </c>
      <c r="DG6" s="381" t="s">
        <v>547</v>
      </c>
      <c r="DH6" s="377">
        <v>2</v>
      </c>
      <c r="DI6" s="382" t="s">
        <v>548</v>
      </c>
      <c r="DJ6" s="382" t="s">
        <v>549</v>
      </c>
      <c r="DK6" s="382" t="s">
        <v>550</v>
      </c>
      <c r="DL6" s="382" t="s">
        <v>551</v>
      </c>
      <c r="DM6" s="384" t="s">
        <v>552</v>
      </c>
      <c r="DN6" s="386" t="s">
        <v>553</v>
      </c>
      <c r="DO6" s="378"/>
      <c r="DP6" s="378"/>
      <c r="DQ6" s="378"/>
      <c r="DR6" s="378"/>
      <c r="DS6" s="378"/>
      <c r="DT6" s="379"/>
      <c r="DU6" s="378"/>
      <c r="DV6" s="378"/>
      <c r="DW6" s="385"/>
      <c r="DX6" s="344" t="s">
        <v>554</v>
      </c>
      <c r="DY6" s="344" t="s">
        <v>555</v>
      </c>
      <c r="DZ6" s="387"/>
      <c r="EA6" s="387"/>
      <c r="EB6" s="387"/>
      <c r="EC6" s="387"/>
      <c r="ED6" s="387"/>
      <c r="EE6" s="388"/>
      <c r="EF6" s="387"/>
      <c r="EG6" s="387"/>
      <c r="EH6" s="389"/>
      <c r="EI6" s="390" t="s">
        <v>556</v>
      </c>
      <c r="EJ6" s="391">
        <v>1</v>
      </c>
      <c r="EK6" s="392" t="s">
        <v>548</v>
      </c>
      <c r="EL6" s="392" t="s">
        <v>549</v>
      </c>
      <c r="EM6" s="392" t="s">
        <v>557</v>
      </c>
      <c r="EN6" s="392" t="s">
        <v>551</v>
      </c>
      <c r="EO6" s="393" t="s">
        <v>552</v>
      </c>
      <c r="EP6" s="394" t="s">
        <v>558</v>
      </c>
      <c r="EQ6" s="390" t="s">
        <v>559</v>
      </c>
      <c r="ER6" s="391">
        <v>2</v>
      </c>
      <c r="ES6" s="392" t="s">
        <v>548</v>
      </c>
      <c r="ET6" s="392" t="s">
        <v>549</v>
      </c>
      <c r="EU6" s="392" t="s">
        <v>560</v>
      </c>
      <c r="EV6" s="392" t="s">
        <v>551</v>
      </c>
      <c r="EW6" s="393" t="s">
        <v>552</v>
      </c>
      <c r="EX6" s="392" t="s">
        <v>558</v>
      </c>
      <c r="EY6" s="344" t="s">
        <v>561</v>
      </c>
      <c r="EZ6" s="344" t="s">
        <v>562</v>
      </c>
      <c r="FA6" s="602" t="s">
        <v>1599</v>
      </c>
      <c r="FB6" s="395" t="s">
        <v>8</v>
      </c>
    </row>
    <row r="7" spans="2:158" s="369" customFormat="1" ht="185.45" customHeight="1">
      <c r="B7" s="397">
        <v>3</v>
      </c>
      <c r="C7" s="397" t="s">
        <v>563</v>
      </c>
      <c r="D7" s="332" t="s">
        <v>564</v>
      </c>
      <c r="E7" s="332" t="s">
        <v>455</v>
      </c>
      <c r="F7" s="333" t="s">
        <v>565</v>
      </c>
      <c r="G7" s="333" t="s">
        <v>566</v>
      </c>
      <c r="H7" s="333" t="s">
        <v>567</v>
      </c>
      <c r="I7" s="333" t="s">
        <v>111</v>
      </c>
      <c r="J7" s="397" t="s">
        <v>568</v>
      </c>
      <c r="K7" s="333" t="s">
        <v>6</v>
      </c>
      <c r="L7" s="333">
        <v>4</v>
      </c>
      <c r="M7" s="333" t="s">
        <v>569</v>
      </c>
      <c r="N7" s="333" t="s">
        <v>570</v>
      </c>
      <c r="O7" s="372" t="s">
        <v>464</v>
      </c>
      <c r="P7" s="332" t="s">
        <v>465</v>
      </c>
      <c r="Q7" s="344" t="s">
        <v>571</v>
      </c>
      <c r="R7" s="372">
        <v>1</v>
      </c>
      <c r="S7" s="371" t="s">
        <v>571</v>
      </c>
      <c r="T7" s="372" t="s">
        <v>6</v>
      </c>
      <c r="U7" s="372" t="s">
        <v>6</v>
      </c>
      <c r="V7" s="372" t="s">
        <v>6</v>
      </c>
      <c r="W7" s="372" t="s">
        <v>6</v>
      </c>
      <c r="X7" s="371" t="s">
        <v>572</v>
      </c>
      <c r="Y7" s="371" t="s">
        <v>573</v>
      </c>
      <c r="Z7" s="372">
        <v>1</v>
      </c>
      <c r="AA7" s="372" t="s">
        <v>473</v>
      </c>
      <c r="AB7" s="372" t="s">
        <v>474</v>
      </c>
      <c r="AC7" s="372" t="s">
        <v>475</v>
      </c>
      <c r="AD7" s="373">
        <f t="shared" si="0"/>
        <v>4.7619047619047619</v>
      </c>
      <c r="AE7" s="372">
        <v>0</v>
      </c>
      <c r="AF7" s="373">
        <f>1*(100/4)</f>
        <v>25</v>
      </c>
      <c r="AG7" s="372"/>
      <c r="AH7" s="332" t="s">
        <v>574</v>
      </c>
      <c r="AI7" s="332" t="s">
        <v>575</v>
      </c>
      <c r="AJ7" s="344" t="s">
        <v>576</v>
      </c>
      <c r="AK7" s="371">
        <v>1</v>
      </c>
      <c r="AL7" s="344" t="s">
        <v>576</v>
      </c>
      <c r="AM7" s="371" t="s">
        <v>577</v>
      </c>
      <c r="AN7" s="371" t="s">
        <v>577</v>
      </c>
      <c r="AO7" s="344" t="s">
        <v>6</v>
      </c>
      <c r="AP7" s="344" t="s">
        <v>6</v>
      </c>
      <c r="AQ7" s="344" t="s">
        <v>578</v>
      </c>
      <c r="AR7" s="344" t="s">
        <v>573</v>
      </c>
      <c r="AS7" s="374">
        <v>1</v>
      </c>
      <c r="AT7" s="374" t="s">
        <v>473</v>
      </c>
      <c r="AU7" s="373" t="s">
        <v>474</v>
      </c>
      <c r="AV7" s="372" t="s">
        <v>475</v>
      </c>
      <c r="AW7" s="373">
        <v>5</v>
      </c>
      <c r="AX7" s="372">
        <v>0</v>
      </c>
      <c r="AY7" s="373">
        <f>1*(100/4)</f>
        <v>25</v>
      </c>
      <c r="AZ7" s="372"/>
      <c r="BA7" s="344" t="s">
        <v>579</v>
      </c>
      <c r="BB7" s="344" t="s">
        <v>580</v>
      </c>
      <c r="BC7" s="344" t="s">
        <v>581</v>
      </c>
      <c r="BD7" s="372">
        <v>1</v>
      </c>
      <c r="BE7" s="344" t="s">
        <v>581</v>
      </c>
      <c r="BF7" s="371" t="s">
        <v>582</v>
      </c>
      <c r="BG7" s="372" t="s">
        <v>6</v>
      </c>
      <c r="BH7" s="372" t="s">
        <v>6</v>
      </c>
      <c r="BI7" s="372" t="s">
        <v>6</v>
      </c>
      <c r="BJ7" s="344" t="s">
        <v>583</v>
      </c>
      <c r="BK7" s="344" t="s">
        <v>573</v>
      </c>
      <c r="BL7" s="374">
        <v>1</v>
      </c>
      <c r="BM7" s="374" t="s">
        <v>473</v>
      </c>
      <c r="BN7" s="374" t="s">
        <v>474</v>
      </c>
      <c r="BO7" s="374" t="s">
        <v>475</v>
      </c>
      <c r="BP7" s="398">
        <f t="shared" ref="BP7" si="2">1*(100/21)</f>
        <v>4.7619047619047619</v>
      </c>
      <c r="BQ7" s="374">
        <v>0</v>
      </c>
      <c r="BR7" s="398">
        <f>1*(100/4)</f>
        <v>25</v>
      </c>
      <c r="BS7" s="374"/>
      <c r="BT7" s="344" t="s">
        <v>584</v>
      </c>
      <c r="BU7" s="344" t="s">
        <v>585</v>
      </c>
      <c r="BV7" s="383">
        <v>1</v>
      </c>
      <c r="BW7" s="399" t="s">
        <v>586</v>
      </c>
      <c r="BX7" s="383" t="s">
        <v>567</v>
      </c>
      <c r="BY7" s="383" t="s">
        <v>6</v>
      </c>
      <c r="BZ7" s="383" t="s">
        <v>6</v>
      </c>
      <c r="CA7" s="383" t="s">
        <v>6</v>
      </c>
      <c r="CB7" s="400" t="s">
        <v>587</v>
      </c>
      <c r="CC7" s="399"/>
      <c r="CD7" s="401"/>
      <c r="CE7" s="401"/>
      <c r="CF7" s="401"/>
      <c r="CG7" s="401"/>
      <c r="CH7" s="402"/>
      <c r="CI7" s="401"/>
      <c r="CJ7" s="402"/>
      <c r="CK7" s="403"/>
      <c r="CL7" s="344" t="s">
        <v>588</v>
      </c>
      <c r="CM7" s="344" t="s">
        <v>589</v>
      </c>
      <c r="CN7" s="382" t="s">
        <v>590</v>
      </c>
      <c r="CO7" s="383" t="s">
        <v>6</v>
      </c>
      <c r="CP7" s="382" t="s">
        <v>590</v>
      </c>
      <c r="CQ7" s="383" t="s">
        <v>6</v>
      </c>
      <c r="CR7" s="383" t="s">
        <v>6</v>
      </c>
      <c r="CS7" s="383" t="s">
        <v>6</v>
      </c>
      <c r="CT7" s="383" t="s">
        <v>6</v>
      </c>
      <c r="CU7" s="382" t="s">
        <v>590</v>
      </c>
      <c r="CV7" s="399"/>
      <c r="CW7" s="401"/>
      <c r="CX7" s="401"/>
      <c r="CY7" s="401"/>
      <c r="CZ7" s="401"/>
      <c r="DA7" s="402"/>
      <c r="DB7" s="401"/>
      <c r="DC7" s="402"/>
      <c r="DD7" s="403"/>
      <c r="DE7" s="344" t="s">
        <v>591</v>
      </c>
      <c r="DF7" s="344" t="s">
        <v>540</v>
      </c>
      <c r="DG7" s="382" t="s">
        <v>592</v>
      </c>
      <c r="DH7" s="382" t="s">
        <v>592</v>
      </c>
      <c r="DI7" s="382" t="s">
        <v>592</v>
      </c>
      <c r="DJ7" s="383" t="s">
        <v>6</v>
      </c>
      <c r="DK7" s="383" t="s">
        <v>6</v>
      </c>
      <c r="DL7" s="383" t="s">
        <v>6</v>
      </c>
      <c r="DM7" s="383" t="s">
        <v>6</v>
      </c>
      <c r="DN7" s="404" t="s">
        <v>6</v>
      </c>
      <c r="DO7" s="399"/>
      <c r="DP7" s="401"/>
      <c r="DQ7" s="401"/>
      <c r="DR7" s="401"/>
      <c r="DS7" s="401"/>
      <c r="DT7" s="402"/>
      <c r="DU7" s="401"/>
      <c r="DV7" s="402"/>
      <c r="DW7" s="403"/>
      <c r="DX7" s="344" t="s">
        <v>593</v>
      </c>
      <c r="DY7" s="344" t="s">
        <v>540</v>
      </c>
      <c r="DZ7" s="405"/>
      <c r="EA7" s="406"/>
      <c r="EB7" s="406"/>
      <c r="EC7" s="406"/>
      <c r="ED7" s="407">
        <v>1</v>
      </c>
      <c r="EE7" s="408" t="s">
        <v>594</v>
      </c>
      <c r="EF7" s="408" t="s">
        <v>594</v>
      </c>
      <c r="EG7" s="408" t="s">
        <v>594</v>
      </c>
      <c r="EH7" s="408" t="s">
        <v>595</v>
      </c>
      <c r="EI7" s="392" t="s">
        <v>592</v>
      </c>
      <c r="EJ7" s="392" t="s">
        <v>592</v>
      </c>
      <c r="EK7" s="392" t="s">
        <v>592</v>
      </c>
      <c r="EL7" s="409" t="s">
        <v>6</v>
      </c>
      <c r="EM7" s="409" t="s">
        <v>6</v>
      </c>
      <c r="EN7" s="409" t="s">
        <v>6</v>
      </c>
      <c r="EO7" s="409" t="s">
        <v>6</v>
      </c>
      <c r="EP7" s="410" t="s">
        <v>6</v>
      </c>
      <c r="EQ7" s="408" t="s">
        <v>596</v>
      </c>
      <c r="ER7" s="411">
        <v>0</v>
      </c>
      <c r="ES7" s="412">
        <v>0</v>
      </c>
      <c r="ET7" s="412">
        <v>0</v>
      </c>
      <c r="EU7" s="412">
        <v>0</v>
      </c>
      <c r="EV7" s="412">
        <v>0</v>
      </c>
      <c r="EW7" s="412">
        <v>0</v>
      </c>
      <c r="EX7" s="413">
        <v>0</v>
      </c>
      <c r="EY7" s="344" t="s">
        <v>597</v>
      </c>
      <c r="EZ7" s="344" t="s">
        <v>540</v>
      </c>
      <c r="FA7" s="602" t="s">
        <v>1600</v>
      </c>
      <c r="FB7" s="395" t="s">
        <v>8</v>
      </c>
    </row>
    <row r="8" spans="2:158" s="369" customFormat="1" ht="409.5" customHeight="1">
      <c r="B8" s="414">
        <v>4</v>
      </c>
      <c r="C8" s="414" t="s">
        <v>598</v>
      </c>
      <c r="D8" s="344" t="s">
        <v>599</v>
      </c>
      <c r="E8" s="332" t="s">
        <v>455</v>
      </c>
      <c r="F8" s="333" t="s">
        <v>600</v>
      </c>
      <c r="G8" s="333" t="s">
        <v>600</v>
      </c>
      <c r="H8" s="333" t="s">
        <v>601</v>
      </c>
      <c r="I8" s="333" t="s">
        <v>111</v>
      </c>
      <c r="J8" s="414" t="s">
        <v>181</v>
      </c>
      <c r="K8" s="333" t="s">
        <v>598</v>
      </c>
      <c r="L8" s="333">
        <v>10</v>
      </c>
      <c r="M8" s="333" t="s">
        <v>602</v>
      </c>
      <c r="N8" s="332" t="s">
        <v>603</v>
      </c>
      <c r="O8" s="332" t="s">
        <v>603</v>
      </c>
      <c r="P8" s="332" t="s">
        <v>465</v>
      </c>
      <c r="Q8" s="344" t="s">
        <v>604</v>
      </c>
      <c r="R8" s="372">
        <v>0</v>
      </c>
      <c r="S8" s="372">
        <v>0</v>
      </c>
      <c r="T8" s="372">
        <v>0</v>
      </c>
      <c r="U8" s="372">
        <v>0</v>
      </c>
      <c r="V8" s="372">
        <v>0</v>
      </c>
      <c r="W8" s="372">
        <v>0</v>
      </c>
      <c r="X8" s="372">
        <v>0</v>
      </c>
      <c r="Y8" s="372">
        <v>0</v>
      </c>
      <c r="Z8" s="372">
        <v>0</v>
      </c>
      <c r="AA8" s="372">
        <v>0</v>
      </c>
      <c r="AB8" s="372">
        <v>0</v>
      </c>
      <c r="AC8" s="372">
        <v>0</v>
      </c>
      <c r="AD8" s="373">
        <f t="shared" si="0"/>
        <v>4.7619047619047619</v>
      </c>
      <c r="AE8" s="372">
        <v>0</v>
      </c>
      <c r="AF8" s="372">
        <v>0</v>
      </c>
      <c r="AG8" s="372">
        <v>0</v>
      </c>
      <c r="AH8" s="332" t="s">
        <v>605</v>
      </c>
      <c r="AI8" s="332" t="s">
        <v>606</v>
      </c>
      <c r="AJ8" s="344" t="s">
        <v>607</v>
      </c>
      <c r="AK8" s="374">
        <v>0</v>
      </c>
      <c r="AL8" s="374">
        <v>0</v>
      </c>
      <c r="AM8" s="374">
        <v>0</v>
      </c>
      <c r="AN8" s="374">
        <v>0</v>
      </c>
      <c r="AO8" s="374">
        <v>0</v>
      </c>
      <c r="AP8" s="374">
        <v>0</v>
      </c>
      <c r="AQ8" s="374">
        <v>0</v>
      </c>
      <c r="AR8" s="374">
        <v>0</v>
      </c>
      <c r="AS8" s="374">
        <v>0</v>
      </c>
      <c r="AT8" s="374">
        <v>0</v>
      </c>
      <c r="AU8" s="374">
        <v>0</v>
      </c>
      <c r="AV8" s="374">
        <v>0</v>
      </c>
      <c r="AW8" s="373">
        <f t="shared" ref="AW8:AW14" si="3">1*(100/21)</f>
        <v>4.7619047619047619</v>
      </c>
      <c r="AX8" s="374">
        <v>0</v>
      </c>
      <c r="AY8" s="374">
        <v>0</v>
      </c>
      <c r="AZ8" s="374"/>
      <c r="BA8" s="344" t="s">
        <v>608</v>
      </c>
      <c r="BB8" s="332" t="s">
        <v>609</v>
      </c>
      <c r="BC8" s="332" t="s">
        <v>610</v>
      </c>
      <c r="BD8" s="376">
        <v>0</v>
      </c>
      <c r="BE8" s="376">
        <v>0</v>
      </c>
      <c r="BF8" s="376">
        <v>0</v>
      </c>
      <c r="BG8" s="376">
        <v>0</v>
      </c>
      <c r="BH8" s="376">
        <v>0</v>
      </c>
      <c r="BI8" s="376">
        <v>0</v>
      </c>
      <c r="BJ8" s="376">
        <v>0</v>
      </c>
      <c r="BK8" s="376">
        <v>0</v>
      </c>
      <c r="BL8" s="376">
        <v>0</v>
      </c>
      <c r="BM8" s="376">
        <v>0</v>
      </c>
      <c r="BN8" s="376">
        <v>0</v>
      </c>
      <c r="BO8" s="376">
        <v>0</v>
      </c>
      <c r="BP8" s="336">
        <v>5</v>
      </c>
      <c r="BQ8" s="376">
        <v>0</v>
      </c>
      <c r="BR8" s="376">
        <v>0</v>
      </c>
      <c r="BS8" s="376"/>
      <c r="BT8" s="344" t="s">
        <v>611</v>
      </c>
      <c r="BU8" s="332" t="s">
        <v>612</v>
      </c>
      <c r="BV8" s="383">
        <v>3</v>
      </c>
      <c r="BW8" s="400" t="s">
        <v>613</v>
      </c>
      <c r="BX8" s="400" t="s">
        <v>614</v>
      </c>
      <c r="BY8" s="415" t="s">
        <v>615</v>
      </c>
      <c r="BZ8" s="416" t="s">
        <v>552</v>
      </c>
      <c r="CA8" s="416" t="s">
        <v>552</v>
      </c>
      <c r="CB8" s="400" t="s">
        <v>616</v>
      </c>
      <c r="CC8" s="416"/>
      <c r="CD8" s="416"/>
      <c r="CE8" s="416"/>
      <c r="CF8" s="416"/>
      <c r="CG8" s="416"/>
      <c r="CH8" s="417"/>
      <c r="CI8" s="416"/>
      <c r="CJ8" s="416"/>
      <c r="CK8" s="403"/>
      <c r="CL8" s="344" t="s">
        <v>617</v>
      </c>
      <c r="CM8" s="344" t="s">
        <v>618</v>
      </c>
      <c r="CN8" s="400"/>
      <c r="CO8" s="383">
        <v>2</v>
      </c>
      <c r="CP8" s="400" t="s">
        <v>619</v>
      </c>
      <c r="CQ8" s="400" t="s">
        <v>620</v>
      </c>
      <c r="CR8" s="415" t="s">
        <v>621</v>
      </c>
      <c r="CS8" s="416" t="s">
        <v>6</v>
      </c>
      <c r="CT8" s="416" t="s">
        <v>6</v>
      </c>
      <c r="CU8" s="400" t="s">
        <v>622</v>
      </c>
      <c r="CV8" s="416"/>
      <c r="CW8" s="416"/>
      <c r="CX8" s="416"/>
      <c r="CY8" s="416"/>
      <c r="CZ8" s="416"/>
      <c r="DA8" s="417"/>
      <c r="DB8" s="416"/>
      <c r="DC8" s="416"/>
      <c r="DD8" s="403"/>
      <c r="DE8" s="344" t="s">
        <v>623</v>
      </c>
      <c r="DF8" s="344" t="s">
        <v>624</v>
      </c>
      <c r="DG8" s="400" t="s">
        <v>552</v>
      </c>
      <c r="DH8" s="383">
        <v>4</v>
      </c>
      <c r="DI8" s="400" t="s">
        <v>625</v>
      </c>
      <c r="DJ8" s="400" t="s">
        <v>626</v>
      </c>
      <c r="DK8" s="382" t="s">
        <v>627</v>
      </c>
      <c r="DL8" s="416" t="s">
        <v>552</v>
      </c>
      <c r="DM8" s="416" t="s">
        <v>552</v>
      </c>
      <c r="DN8" s="418" t="s">
        <v>622</v>
      </c>
      <c r="DO8" s="416"/>
      <c r="DP8" s="416"/>
      <c r="DQ8" s="416"/>
      <c r="DR8" s="416"/>
      <c r="DS8" s="416"/>
      <c r="DT8" s="417"/>
      <c r="DU8" s="416"/>
      <c r="DV8" s="416"/>
      <c r="DW8" s="403"/>
      <c r="DX8" s="344" t="s">
        <v>628</v>
      </c>
      <c r="DY8" s="344" t="s">
        <v>629</v>
      </c>
      <c r="DZ8" s="408"/>
      <c r="EA8" s="408"/>
      <c r="EB8" s="408"/>
      <c r="EC8" s="408"/>
      <c r="ED8" s="408"/>
      <c r="EE8" s="419"/>
      <c r="EF8" s="408"/>
      <c r="EG8" s="408"/>
      <c r="EH8" s="420"/>
      <c r="EI8" s="421" t="s">
        <v>552</v>
      </c>
      <c r="EJ8" s="409">
        <v>4</v>
      </c>
      <c r="EK8" s="421" t="s">
        <v>625</v>
      </c>
      <c r="EL8" s="421" t="s">
        <v>626</v>
      </c>
      <c r="EM8" s="392" t="s">
        <v>627</v>
      </c>
      <c r="EN8" s="408" t="s">
        <v>552</v>
      </c>
      <c r="EO8" s="408" t="s">
        <v>552</v>
      </c>
      <c r="EP8" s="422" t="s">
        <v>622</v>
      </c>
      <c r="EQ8" s="423"/>
      <c r="ER8" s="424">
        <v>1</v>
      </c>
      <c r="ES8" s="425" t="s">
        <v>630</v>
      </c>
      <c r="ET8" s="426" t="s">
        <v>631</v>
      </c>
      <c r="EU8" s="427" t="s">
        <v>632</v>
      </c>
      <c r="EV8" s="428" t="s">
        <v>552</v>
      </c>
      <c r="EW8" s="429" t="s">
        <v>552</v>
      </c>
      <c r="EX8" s="430" t="s">
        <v>622</v>
      </c>
      <c r="EY8" s="344" t="s">
        <v>633</v>
      </c>
      <c r="EZ8" s="344" t="s">
        <v>634</v>
      </c>
      <c r="FA8" s="602" t="s">
        <v>1601</v>
      </c>
      <c r="FB8" s="395" t="s">
        <v>8</v>
      </c>
    </row>
    <row r="9" spans="2:158" s="369" customFormat="1" ht="283.89999999999998" customHeight="1">
      <c r="B9" s="431">
        <v>5</v>
      </c>
      <c r="C9" s="431" t="s">
        <v>635</v>
      </c>
      <c r="D9" s="332" t="s">
        <v>636</v>
      </c>
      <c r="E9" s="332" t="s">
        <v>455</v>
      </c>
      <c r="F9" s="333" t="s">
        <v>637</v>
      </c>
      <c r="G9" s="333" t="s">
        <v>638</v>
      </c>
      <c r="H9" s="333" t="s">
        <v>639</v>
      </c>
      <c r="I9" s="333" t="s">
        <v>111</v>
      </c>
      <c r="J9" s="431" t="s">
        <v>640</v>
      </c>
      <c r="K9" s="333" t="s">
        <v>6</v>
      </c>
      <c r="L9" s="333">
        <v>33</v>
      </c>
      <c r="M9" s="333" t="s">
        <v>641</v>
      </c>
      <c r="N9" s="333" t="s">
        <v>463</v>
      </c>
      <c r="O9" s="372" t="s">
        <v>464</v>
      </c>
      <c r="P9" s="332" t="s">
        <v>465</v>
      </c>
      <c r="Q9" s="371" t="s">
        <v>642</v>
      </c>
      <c r="R9" s="372">
        <v>0</v>
      </c>
      <c r="S9" s="372">
        <v>0</v>
      </c>
      <c r="T9" s="372">
        <v>0</v>
      </c>
      <c r="U9" s="372">
        <v>0</v>
      </c>
      <c r="V9" s="372">
        <v>0</v>
      </c>
      <c r="W9" s="372">
        <v>0</v>
      </c>
      <c r="X9" s="372">
        <v>0</v>
      </c>
      <c r="Y9" s="372">
        <v>0</v>
      </c>
      <c r="Z9" s="372">
        <v>0</v>
      </c>
      <c r="AA9" s="372">
        <v>0</v>
      </c>
      <c r="AB9" s="372">
        <v>0</v>
      </c>
      <c r="AC9" s="372">
        <v>0</v>
      </c>
      <c r="AD9" s="373">
        <f t="shared" si="0"/>
        <v>4.7619047619047619</v>
      </c>
      <c r="AE9" s="372">
        <v>0</v>
      </c>
      <c r="AF9" s="372">
        <v>0</v>
      </c>
      <c r="AG9" s="372">
        <v>0</v>
      </c>
      <c r="AH9" s="332" t="s">
        <v>643</v>
      </c>
      <c r="AI9" s="332" t="s">
        <v>644</v>
      </c>
      <c r="AJ9" s="371" t="s">
        <v>642</v>
      </c>
      <c r="AK9" s="372">
        <v>0</v>
      </c>
      <c r="AL9" s="372">
        <v>0</v>
      </c>
      <c r="AM9" s="372">
        <v>0</v>
      </c>
      <c r="AN9" s="372">
        <v>0</v>
      </c>
      <c r="AO9" s="372">
        <v>0</v>
      </c>
      <c r="AP9" s="372">
        <v>0</v>
      </c>
      <c r="AQ9" s="372">
        <v>0</v>
      </c>
      <c r="AR9" s="374">
        <v>0</v>
      </c>
      <c r="AS9" s="374">
        <v>0</v>
      </c>
      <c r="AT9" s="374">
        <v>0</v>
      </c>
      <c r="AU9" s="374">
        <v>0</v>
      </c>
      <c r="AV9" s="374">
        <v>0</v>
      </c>
      <c r="AW9" s="373">
        <f t="shared" si="3"/>
        <v>4.7619047619047619</v>
      </c>
      <c r="AX9" s="374">
        <v>0</v>
      </c>
      <c r="AY9" s="374">
        <v>0</v>
      </c>
      <c r="AZ9" s="374"/>
      <c r="BA9" s="332" t="s">
        <v>645</v>
      </c>
      <c r="BB9" s="332" t="s">
        <v>540</v>
      </c>
      <c r="BC9" s="333" t="s">
        <v>646</v>
      </c>
      <c r="BD9" s="334">
        <v>1</v>
      </c>
      <c r="BE9" s="332" t="s">
        <v>647</v>
      </c>
      <c r="BF9" s="333" t="s">
        <v>648</v>
      </c>
      <c r="BG9" s="334">
        <v>33</v>
      </c>
      <c r="BH9" s="334" t="s">
        <v>6</v>
      </c>
      <c r="BI9" s="334" t="s">
        <v>6</v>
      </c>
      <c r="BJ9" s="335" t="s">
        <v>649</v>
      </c>
      <c r="BK9" s="332" t="s">
        <v>650</v>
      </c>
      <c r="BL9" s="376">
        <v>1</v>
      </c>
      <c r="BM9" s="376" t="s">
        <v>473</v>
      </c>
      <c r="BN9" s="376" t="s">
        <v>474</v>
      </c>
      <c r="BO9" s="376" t="s">
        <v>475</v>
      </c>
      <c r="BP9" s="432">
        <f>1*(100/21)</f>
        <v>4.7619047619047619</v>
      </c>
      <c r="BQ9" s="376">
        <v>0</v>
      </c>
      <c r="BR9" s="376">
        <f>1*(100/33)</f>
        <v>3.0303030303030303</v>
      </c>
      <c r="BS9" s="376"/>
      <c r="BT9" s="332" t="s">
        <v>645</v>
      </c>
      <c r="BU9" s="332" t="s">
        <v>540</v>
      </c>
      <c r="BV9" s="383" t="s">
        <v>6</v>
      </c>
      <c r="BW9" s="400"/>
      <c r="BX9" s="383"/>
      <c r="BY9" s="383"/>
      <c r="BZ9" s="383"/>
      <c r="CA9" s="383"/>
      <c r="CB9" s="433" t="s">
        <v>6</v>
      </c>
      <c r="CC9" s="400"/>
      <c r="CD9" s="416"/>
      <c r="CE9" s="416"/>
      <c r="CF9" s="416"/>
      <c r="CG9" s="416"/>
      <c r="CH9" s="434"/>
      <c r="CI9" s="416"/>
      <c r="CJ9" s="416"/>
      <c r="CK9" s="416"/>
      <c r="CL9" s="332" t="s">
        <v>651</v>
      </c>
      <c r="CM9" s="332" t="s">
        <v>540</v>
      </c>
      <c r="CN9" s="382" t="s">
        <v>652</v>
      </c>
      <c r="CO9" s="383" t="s">
        <v>6</v>
      </c>
      <c r="CP9" s="382" t="s">
        <v>6</v>
      </c>
      <c r="CQ9" s="383" t="s">
        <v>6</v>
      </c>
      <c r="CR9" s="383" t="s">
        <v>6</v>
      </c>
      <c r="CS9" s="383" t="s">
        <v>6</v>
      </c>
      <c r="CT9" s="383" t="s">
        <v>6</v>
      </c>
      <c r="CU9" s="433"/>
      <c r="CV9" s="400"/>
      <c r="CW9" s="416"/>
      <c r="CX9" s="416"/>
      <c r="CY9" s="416"/>
      <c r="CZ9" s="416"/>
      <c r="DA9" s="434" t="s">
        <v>6</v>
      </c>
      <c r="DB9" s="416"/>
      <c r="DC9" s="416" t="s">
        <v>6</v>
      </c>
      <c r="DD9" s="416"/>
      <c r="DE9" s="332" t="s">
        <v>653</v>
      </c>
      <c r="DF9" s="332" t="s">
        <v>654</v>
      </c>
      <c r="DG9" s="435" t="s">
        <v>6</v>
      </c>
      <c r="DH9" s="436" t="s">
        <v>6</v>
      </c>
      <c r="DI9" s="435" t="s">
        <v>6</v>
      </c>
      <c r="DJ9" s="436" t="s">
        <v>6</v>
      </c>
      <c r="DK9" s="436" t="s">
        <v>6</v>
      </c>
      <c r="DL9" s="437" t="s">
        <v>655</v>
      </c>
      <c r="DM9" s="436" t="s">
        <v>6</v>
      </c>
      <c r="DN9" s="438"/>
      <c r="DO9" s="439"/>
      <c r="DP9" s="440"/>
      <c r="DQ9" s="440"/>
      <c r="DR9" s="440"/>
      <c r="DS9" s="440"/>
      <c r="DT9" s="441" t="s">
        <v>6</v>
      </c>
      <c r="DU9" s="440"/>
      <c r="DV9" s="440" t="s">
        <v>6</v>
      </c>
      <c r="DW9" s="440"/>
      <c r="DX9" s="344" t="s">
        <v>539</v>
      </c>
      <c r="DY9" s="344" t="s">
        <v>540</v>
      </c>
      <c r="DZ9" s="421"/>
      <c r="EA9" s="408"/>
      <c r="EB9" s="408"/>
      <c r="EC9" s="408"/>
      <c r="ED9" s="408"/>
      <c r="EE9" s="442" t="s">
        <v>6</v>
      </c>
      <c r="EF9" s="408"/>
      <c r="EG9" s="408" t="s">
        <v>6</v>
      </c>
      <c r="EH9" s="421" t="s">
        <v>656</v>
      </c>
      <c r="EI9" s="392" t="s">
        <v>6</v>
      </c>
      <c r="EJ9" s="409" t="s">
        <v>6</v>
      </c>
      <c r="EK9" s="392" t="s">
        <v>6</v>
      </c>
      <c r="EL9" s="409" t="s">
        <v>6</v>
      </c>
      <c r="EM9" s="409" t="s">
        <v>6</v>
      </c>
      <c r="EN9" s="443" t="s">
        <v>655</v>
      </c>
      <c r="EO9" s="409" t="s">
        <v>6</v>
      </c>
      <c r="EP9" s="444"/>
      <c r="EQ9" s="425" t="s">
        <v>6</v>
      </c>
      <c r="ER9" s="425" t="s">
        <v>6</v>
      </c>
      <c r="ES9" s="445" t="s">
        <v>6</v>
      </c>
      <c r="ET9" s="445" t="s">
        <v>6</v>
      </c>
      <c r="EU9" s="445" t="s">
        <v>6</v>
      </c>
      <c r="EV9" s="445" t="s">
        <v>6</v>
      </c>
      <c r="EW9" s="445" t="s">
        <v>6</v>
      </c>
      <c r="EX9" s="425" t="s">
        <v>657</v>
      </c>
      <c r="EY9" s="344" t="s">
        <v>658</v>
      </c>
      <c r="EZ9" s="344" t="s">
        <v>659</v>
      </c>
      <c r="FA9" s="602" t="s">
        <v>1602</v>
      </c>
      <c r="FB9" s="245" t="s">
        <v>12</v>
      </c>
    </row>
    <row r="10" spans="2:158" s="369" customFormat="1" ht="315.95" customHeight="1">
      <c r="B10" s="446">
        <v>6</v>
      </c>
      <c r="C10" s="446" t="s">
        <v>660</v>
      </c>
      <c r="D10" s="332" t="s">
        <v>661</v>
      </c>
      <c r="E10" s="332" t="s">
        <v>455</v>
      </c>
      <c r="F10" s="333" t="s">
        <v>662</v>
      </c>
      <c r="G10" s="333" t="s">
        <v>566</v>
      </c>
      <c r="H10" s="333" t="s">
        <v>663</v>
      </c>
      <c r="I10" s="333" t="s">
        <v>664</v>
      </c>
      <c r="J10" s="446" t="s">
        <v>185</v>
      </c>
      <c r="K10" s="333" t="s">
        <v>6</v>
      </c>
      <c r="L10" s="333">
        <v>11</v>
      </c>
      <c r="M10" s="333" t="s">
        <v>665</v>
      </c>
      <c r="N10" s="333" t="s">
        <v>570</v>
      </c>
      <c r="O10" s="447" t="s">
        <v>666</v>
      </c>
      <c r="P10" s="333" t="s">
        <v>667</v>
      </c>
      <c r="Q10" s="344" t="s">
        <v>668</v>
      </c>
      <c r="R10" s="372">
        <v>0</v>
      </c>
      <c r="S10" s="372">
        <v>0</v>
      </c>
      <c r="T10" s="372">
        <v>0</v>
      </c>
      <c r="U10" s="372">
        <v>0</v>
      </c>
      <c r="V10" s="372">
        <v>0</v>
      </c>
      <c r="W10" s="372">
        <v>0</v>
      </c>
      <c r="X10" s="372">
        <v>0</v>
      </c>
      <c r="Y10" s="372">
        <v>0</v>
      </c>
      <c r="Z10" s="372">
        <v>0</v>
      </c>
      <c r="AA10" s="372">
        <v>0</v>
      </c>
      <c r="AB10" s="372">
        <v>0</v>
      </c>
      <c r="AC10" s="372">
        <v>0</v>
      </c>
      <c r="AD10" s="373">
        <f t="shared" si="0"/>
        <v>4.7619047619047619</v>
      </c>
      <c r="AE10" s="372">
        <v>0</v>
      </c>
      <c r="AF10" s="372">
        <v>0</v>
      </c>
      <c r="AG10" s="372">
        <v>0</v>
      </c>
      <c r="AH10" s="332" t="s">
        <v>669</v>
      </c>
      <c r="AI10" s="332" t="s">
        <v>540</v>
      </c>
      <c r="AJ10" s="344" t="s">
        <v>668</v>
      </c>
      <c r="AK10" s="374">
        <v>1</v>
      </c>
      <c r="AL10" s="344" t="s">
        <v>670</v>
      </c>
      <c r="AM10" s="374">
        <v>0</v>
      </c>
      <c r="AN10" s="374" t="s">
        <v>6</v>
      </c>
      <c r="AO10" s="374" t="s">
        <v>552</v>
      </c>
      <c r="AP10" s="374" t="s">
        <v>552</v>
      </c>
      <c r="AQ10" s="344" t="s">
        <v>671</v>
      </c>
      <c r="AR10" s="344" t="s">
        <v>672</v>
      </c>
      <c r="AS10" s="374">
        <v>1</v>
      </c>
      <c r="AT10" s="374" t="s">
        <v>473</v>
      </c>
      <c r="AU10" s="372" t="s">
        <v>474</v>
      </c>
      <c r="AV10" s="372" t="s">
        <v>475</v>
      </c>
      <c r="AW10" s="373">
        <f t="shared" si="3"/>
        <v>4.7619047619047619</v>
      </c>
      <c r="AX10" s="374">
        <v>0</v>
      </c>
      <c r="AY10" s="374">
        <f>1*(100/11)</f>
        <v>9.0909090909090917</v>
      </c>
      <c r="AZ10" s="374"/>
      <c r="BA10" s="344" t="s">
        <v>673</v>
      </c>
      <c r="BB10" s="344" t="s">
        <v>674</v>
      </c>
      <c r="BC10" s="332" t="s">
        <v>675</v>
      </c>
      <c r="BD10" s="376">
        <v>1</v>
      </c>
      <c r="BE10" s="332" t="s">
        <v>676</v>
      </c>
      <c r="BF10" s="376" t="s">
        <v>6</v>
      </c>
      <c r="BG10" s="376" t="s">
        <v>6</v>
      </c>
      <c r="BH10" s="332" t="s">
        <v>677</v>
      </c>
      <c r="BI10" s="376" t="s">
        <v>6</v>
      </c>
      <c r="BJ10" s="332" t="s">
        <v>678</v>
      </c>
      <c r="BK10" s="332" t="s">
        <v>672</v>
      </c>
      <c r="BL10" s="376">
        <v>1</v>
      </c>
      <c r="BM10" s="376" t="s">
        <v>473</v>
      </c>
      <c r="BN10" s="334" t="s">
        <v>474</v>
      </c>
      <c r="BO10" s="334" t="s">
        <v>475</v>
      </c>
      <c r="BP10" s="336">
        <f t="shared" ref="BP10:BP12" si="4">1*(100/21)</f>
        <v>4.7619047619047619</v>
      </c>
      <c r="BQ10" s="376">
        <v>0</v>
      </c>
      <c r="BR10" s="376">
        <f>1*(100/11)</f>
        <v>9.0909090909090917</v>
      </c>
      <c r="BS10" s="376"/>
      <c r="BT10" s="332" t="s">
        <v>679</v>
      </c>
      <c r="BU10" s="332" t="s">
        <v>680</v>
      </c>
      <c r="BV10" s="401">
        <v>4</v>
      </c>
      <c r="BW10" s="399" t="s">
        <v>681</v>
      </c>
      <c r="BX10" s="401"/>
      <c r="BY10" s="401"/>
      <c r="BZ10" s="399"/>
      <c r="CA10" s="401"/>
      <c r="CB10" s="399"/>
      <c r="CC10" s="400"/>
      <c r="CD10" s="416"/>
      <c r="CE10" s="416"/>
      <c r="CF10" s="383"/>
      <c r="CG10" s="383"/>
      <c r="CH10" s="417"/>
      <c r="CI10" s="416"/>
      <c r="CJ10" s="416"/>
      <c r="CK10" s="401"/>
      <c r="CL10" s="332" t="s">
        <v>682</v>
      </c>
      <c r="CM10" s="332" t="s">
        <v>683</v>
      </c>
      <c r="CN10" s="400" t="s">
        <v>684</v>
      </c>
      <c r="CO10" s="383">
        <v>5</v>
      </c>
      <c r="CP10" s="448" t="s">
        <v>685</v>
      </c>
      <c r="CQ10" s="399" t="s">
        <v>686</v>
      </c>
      <c r="CR10" s="401"/>
      <c r="CS10" s="399"/>
      <c r="CT10" s="401"/>
      <c r="CU10" s="449" t="s">
        <v>687</v>
      </c>
      <c r="CV10" s="400"/>
      <c r="CW10" s="416"/>
      <c r="CX10" s="416"/>
      <c r="CY10" s="383"/>
      <c r="CZ10" s="383"/>
      <c r="DA10" s="417"/>
      <c r="DB10" s="416"/>
      <c r="DC10" s="416"/>
      <c r="DD10" s="401"/>
      <c r="DE10" s="332" t="s">
        <v>688</v>
      </c>
      <c r="DF10" s="332" t="s">
        <v>689</v>
      </c>
      <c r="DG10" s="400"/>
      <c r="DH10" s="383">
        <v>6</v>
      </c>
      <c r="DI10" s="450" t="s">
        <v>690</v>
      </c>
      <c r="DJ10" s="399" t="s">
        <v>691</v>
      </c>
      <c r="DK10" s="401"/>
      <c r="DL10" s="400" t="s">
        <v>552</v>
      </c>
      <c r="DM10" s="416" t="s">
        <v>552</v>
      </c>
      <c r="DN10" s="451" t="s">
        <v>692</v>
      </c>
      <c r="DO10" s="400"/>
      <c r="DP10" s="416"/>
      <c r="DQ10" s="416"/>
      <c r="DR10" s="383"/>
      <c r="DS10" s="383"/>
      <c r="DT10" s="417"/>
      <c r="DU10" s="416"/>
      <c r="DV10" s="416"/>
      <c r="DW10" s="401"/>
      <c r="DX10" s="332" t="s">
        <v>693</v>
      </c>
      <c r="DY10" s="332" t="s">
        <v>694</v>
      </c>
      <c r="DZ10" s="421"/>
      <c r="EA10" s="408"/>
      <c r="EB10" s="408"/>
      <c r="EC10" s="409"/>
      <c r="ED10" s="409"/>
      <c r="EE10" s="419"/>
      <c r="EF10" s="408"/>
      <c r="EG10" s="408"/>
      <c r="EH10" s="409">
        <v>0</v>
      </c>
      <c r="EI10" s="421"/>
      <c r="EJ10" s="409">
        <v>6</v>
      </c>
      <c r="EK10" s="452" t="s">
        <v>690</v>
      </c>
      <c r="EL10" s="405" t="s">
        <v>691</v>
      </c>
      <c r="EM10" s="406"/>
      <c r="EN10" s="421" t="s">
        <v>552</v>
      </c>
      <c r="EO10" s="408" t="s">
        <v>552</v>
      </c>
      <c r="EP10" s="453" t="s">
        <v>692</v>
      </c>
      <c r="EQ10" s="424">
        <v>0</v>
      </c>
      <c r="ER10" s="454">
        <v>7</v>
      </c>
      <c r="ES10" s="455" t="s">
        <v>695</v>
      </c>
      <c r="ET10" s="456" t="s">
        <v>696</v>
      </c>
      <c r="EU10" s="423" t="s">
        <v>552</v>
      </c>
      <c r="EV10" s="423" t="s">
        <v>552</v>
      </c>
      <c r="EW10" s="423" t="s">
        <v>552</v>
      </c>
      <c r="EX10" s="457" t="s">
        <v>697</v>
      </c>
      <c r="EY10" s="332" t="s">
        <v>698</v>
      </c>
      <c r="EZ10" s="332" t="s">
        <v>699</v>
      </c>
      <c r="FA10" s="602" t="s">
        <v>1603</v>
      </c>
      <c r="FB10" s="245" t="s">
        <v>12</v>
      </c>
    </row>
    <row r="11" spans="2:158" s="369" customFormat="1" ht="409.5" customHeight="1">
      <c r="B11" s="446">
        <v>7</v>
      </c>
      <c r="C11" s="446" t="s">
        <v>700</v>
      </c>
      <c r="D11" s="332" t="s">
        <v>701</v>
      </c>
      <c r="E11" s="332" t="s">
        <v>455</v>
      </c>
      <c r="F11" s="333" t="s">
        <v>662</v>
      </c>
      <c r="G11" s="333" t="s">
        <v>566</v>
      </c>
      <c r="H11" s="333" t="s">
        <v>663</v>
      </c>
      <c r="I11" s="333" t="s">
        <v>459</v>
      </c>
      <c r="J11" s="446" t="s">
        <v>185</v>
      </c>
      <c r="K11" s="333" t="s">
        <v>6</v>
      </c>
      <c r="L11" s="333">
        <v>3</v>
      </c>
      <c r="M11" s="333" t="s">
        <v>702</v>
      </c>
      <c r="N11" s="333" t="s">
        <v>570</v>
      </c>
      <c r="O11" s="447" t="s">
        <v>666</v>
      </c>
      <c r="P11" s="333" t="s">
        <v>667</v>
      </c>
      <c r="Q11" s="374" t="s">
        <v>6</v>
      </c>
      <c r="R11" s="372">
        <v>1</v>
      </c>
      <c r="S11" s="344" t="s">
        <v>703</v>
      </c>
      <c r="T11" s="371" t="s">
        <v>704</v>
      </c>
      <c r="U11" s="458" t="s">
        <v>705</v>
      </c>
      <c r="V11" s="372" t="s">
        <v>6</v>
      </c>
      <c r="W11" s="372" t="s">
        <v>6</v>
      </c>
      <c r="X11" s="371" t="s">
        <v>706</v>
      </c>
      <c r="Y11" s="371" t="s">
        <v>707</v>
      </c>
      <c r="Z11" s="372">
        <v>1</v>
      </c>
      <c r="AA11" s="372" t="s">
        <v>473</v>
      </c>
      <c r="AB11" s="372" t="s">
        <v>474</v>
      </c>
      <c r="AC11" s="372" t="s">
        <v>475</v>
      </c>
      <c r="AD11" s="373">
        <f t="shared" si="0"/>
        <v>4.7619047619047619</v>
      </c>
      <c r="AE11" s="372">
        <v>0</v>
      </c>
      <c r="AF11" s="373">
        <f>1*(100/3)</f>
        <v>33.333333333333336</v>
      </c>
      <c r="AG11" s="372">
        <v>0</v>
      </c>
      <c r="AH11" s="332" t="s">
        <v>708</v>
      </c>
      <c r="AI11" s="332" t="s">
        <v>709</v>
      </c>
      <c r="AJ11" s="374" t="s">
        <v>6</v>
      </c>
      <c r="AK11" s="372">
        <v>1</v>
      </c>
      <c r="AL11" s="344" t="s">
        <v>710</v>
      </c>
      <c r="AM11" s="344" t="s">
        <v>711</v>
      </c>
      <c r="AN11" s="459" t="s">
        <v>712</v>
      </c>
      <c r="AO11" s="374" t="s">
        <v>6</v>
      </c>
      <c r="AP11" s="374" t="s">
        <v>6</v>
      </c>
      <c r="AQ11" s="344" t="s">
        <v>706</v>
      </c>
      <c r="AR11" s="344" t="s">
        <v>672</v>
      </c>
      <c r="AS11" s="372">
        <v>1</v>
      </c>
      <c r="AT11" s="372" t="s">
        <v>473</v>
      </c>
      <c r="AU11" s="372" t="s">
        <v>474</v>
      </c>
      <c r="AV11" s="372" t="s">
        <v>475</v>
      </c>
      <c r="AW11" s="373">
        <f t="shared" si="3"/>
        <v>4.7619047619047619</v>
      </c>
      <c r="AX11" s="372">
        <v>0</v>
      </c>
      <c r="AY11" s="373">
        <f>1*(100/3)</f>
        <v>33.333333333333336</v>
      </c>
      <c r="AZ11" s="372"/>
      <c r="BA11" s="332" t="s">
        <v>713</v>
      </c>
      <c r="BB11" s="332" t="s">
        <v>714</v>
      </c>
      <c r="BC11" s="332"/>
      <c r="BD11" s="334">
        <v>1</v>
      </c>
      <c r="BE11" s="332" t="s">
        <v>715</v>
      </c>
      <c r="BF11" s="332" t="s">
        <v>716</v>
      </c>
      <c r="BG11" s="460" t="s">
        <v>717</v>
      </c>
      <c r="BH11" s="376" t="s">
        <v>6</v>
      </c>
      <c r="BI11" s="376" t="s">
        <v>6</v>
      </c>
      <c r="BJ11" s="332" t="s">
        <v>718</v>
      </c>
      <c r="BK11" s="332" t="s">
        <v>672</v>
      </c>
      <c r="BL11" s="334">
        <v>1</v>
      </c>
      <c r="BM11" s="334" t="s">
        <v>473</v>
      </c>
      <c r="BN11" s="334" t="s">
        <v>474</v>
      </c>
      <c r="BO11" s="334" t="s">
        <v>475</v>
      </c>
      <c r="BP11" s="336">
        <f t="shared" si="4"/>
        <v>4.7619047619047619</v>
      </c>
      <c r="BQ11" s="334">
        <v>0</v>
      </c>
      <c r="BR11" s="336">
        <f>1*(100/3)</f>
        <v>33.333333333333336</v>
      </c>
      <c r="BS11" s="334"/>
      <c r="BT11" s="332" t="s">
        <v>719</v>
      </c>
      <c r="BU11" s="332" t="s">
        <v>540</v>
      </c>
      <c r="BV11" s="382" t="s">
        <v>720</v>
      </c>
      <c r="BW11" s="461" t="s">
        <v>721</v>
      </c>
      <c r="BX11" s="399" t="s">
        <v>722</v>
      </c>
      <c r="BY11" s="462"/>
      <c r="BZ11" s="401"/>
      <c r="CA11" s="401"/>
      <c r="CB11" s="399" t="s">
        <v>723</v>
      </c>
      <c r="CC11" s="399"/>
      <c r="CD11" s="463"/>
      <c r="CE11" s="463"/>
      <c r="CF11" s="463"/>
      <c r="CG11" s="463"/>
      <c r="CH11" s="464"/>
      <c r="CI11" s="463"/>
      <c r="CJ11" s="464"/>
      <c r="CK11" s="463"/>
      <c r="CL11" s="332" t="s">
        <v>724</v>
      </c>
      <c r="CM11" s="332" t="s">
        <v>725</v>
      </c>
      <c r="CN11" s="399" t="s">
        <v>6</v>
      </c>
      <c r="CO11" s="382"/>
      <c r="CP11" s="461" t="s">
        <v>726</v>
      </c>
      <c r="CQ11" s="399" t="s">
        <v>727</v>
      </c>
      <c r="CR11" s="462"/>
      <c r="CS11" s="401"/>
      <c r="CT11" s="401"/>
      <c r="CU11" s="399"/>
      <c r="CV11" s="399"/>
      <c r="CW11" s="463"/>
      <c r="CX11" s="463"/>
      <c r="CY11" s="463"/>
      <c r="CZ11" s="463"/>
      <c r="DA11" s="464"/>
      <c r="DB11" s="463"/>
      <c r="DC11" s="464"/>
      <c r="DD11" s="463"/>
      <c r="DE11" s="332" t="s">
        <v>728</v>
      </c>
      <c r="DF11" s="332" t="s">
        <v>729</v>
      </c>
      <c r="DG11" s="399"/>
      <c r="DH11" s="465" t="s">
        <v>730</v>
      </c>
      <c r="DI11" s="466" t="s">
        <v>731</v>
      </c>
      <c r="DJ11" s="399" t="s">
        <v>732</v>
      </c>
      <c r="DK11" s="462"/>
      <c r="DL11" s="401" t="s">
        <v>552</v>
      </c>
      <c r="DM11" s="401" t="s">
        <v>552</v>
      </c>
      <c r="DN11" s="467"/>
      <c r="DO11" s="399"/>
      <c r="DP11" s="463"/>
      <c r="DQ11" s="463"/>
      <c r="DR11" s="463"/>
      <c r="DS11" s="463"/>
      <c r="DT11" s="464"/>
      <c r="DU11" s="463"/>
      <c r="DV11" s="464"/>
      <c r="DW11" s="463"/>
      <c r="DX11" s="332" t="s">
        <v>733</v>
      </c>
      <c r="DY11" s="332" t="s">
        <v>734</v>
      </c>
      <c r="DZ11" s="405"/>
      <c r="EA11" s="468"/>
      <c r="EB11" s="468"/>
      <c r="EC11" s="468"/>
      <c r="ED11" s="468"/>
      <c r="EE11" s="469"/>
      <c r="EF11" s="468"/>
      <c r="EG11" s="469"/>
      <c r="EH11" s="468"/>
      <c r="EI11" s="405"/>
      <c r="EJ11" s="470" t="s">
        <v>735</v>
      </c>
      <c r="EK11" s="471" t="s">
        <v>736</v>
      </c>
      <c r="EL11" s="405" t="s">
        <v>732</v>
      </c>
      <c r="EM11" s="472"/>
      <c r="EN11" s="406" t="s">
        <v>552</v>
      </c>
      <c r="EO11" s="406" t="s">
        <v>552</v>
      </c>
      <c r="EP11" s="473"/>
      <c r="EQ11" s="423"/>
      <c r="ER11" s="474" t="s">
        <v>737</v>
      </c>
      <c r="ES11" s="475" t="s">
        <v>738</v>
      </c>
      <c r="ET11" s="476" t="s">
        <v>739</v>
      </c>
      <c r="EU11" s="423">
        <v>0</v>
      </c>
      <c r="EV11" s="423">
        <v>0</v>
      </c>
      <c r="EW11" s="423">
        <v>0</v>
      </c>
      <c r="EX11" s="477" t="s">
        <v>740</v>
      </c>
      <c r="EY11" s="332" t="s">
        <v>741</v>
      </c>
      <c r="EZ11" s="332" t="s">
        <v>742</v>
      </c>
      <c r="FA11" s="602" t="s">
        <v>1604</v>
      </c>
      <c r="FB11" s="245" t="s">
        <v>12</v>
      </c>
    </row>
    <row r="12" spans="2:158" s="492" customFormat="1" ht="392.45" customHeight="1">
      <c r="B12" s="478">
        <v>8</v>
      </c>
      <c r="C12" s="478" t="s">
        <v>743</v>
      </c>
      <c r="D12" s="332" t="s">
        <v>744</v>
      </c>
      <c r="E12" s="332" t="s">
        <v>455</v>
      </c>
      <c r="F12" s="333" t="s">
        <v>637</v>
      </c>
      <c r="G12" s="333" t="s">
        <v>745</v>
      </c>
      <c r="H12" s="333" t="s">
        <v>746</v>
      </c>
      <c r="I12" s="333" t="s">
        <v>111</v>
      </c>
      <c r="J12" s="478" t="s">
        <v>747</v>
      </c>
      <c r="K12" s="333" t="s">
        <v>6</v>
      </c>
      <c r="L12" s="333">
        <v>3</v>
      </c>
      <c r="M12" s="333" t="s">
        <v>748</v>
      </c>
      <c r="N12" s="333" t="s">
        <v>749</v>
      </c>
      <c r="O12" s="372" t="s">
        <v>464</v>
      </c>
      <c r="P12" s="333" t="s">
        <v>750</v>
      </c>
      <c r="Q12" s="344" t="s">
        <v>751</v>
      </c>
      <c r="R12" s="372">
        <v>0</v>
      </c>
      <c r="S12" s="372">
        <v>0</v>
      </c>
      <c r="T12" s="372">
        <v>0</v>
      </c>
      <c r="U12" s="372">
        <v>0</v>
      </c>
      <c r="V12" s="371" t="s">
        <v>752</v>
      </c>
      <c r="W12" s="371" t="s">
        <v>753</v>
      </c>
      <c r="X12" s="372" t="s">
        <v>6</v>
      </c>
      <c r="Y12" s="372">
        <v>0</v>
      </c>
      <c r="Z12" s="372">
        <v>0</v>
      </c>
      <c r="AA12" s="372">
        <v>0</v>
      </c>
      <c r="AB12" s="372">
        <v>0</v>
      </c>
      <c r="AC12" s="372">
        <v>0</v>
      </c>
      <c r="AD12" s="373">
        <f t="shared" si="0"/>
        <v>4.7619047619047619</v>
      </c>
      <c r="AE12" s="372">
        <v>0</v>
      </c>
      <c r="AF12" s="372">
        <v>0</v>
      </c>
      <c r="AG12" s="372">
        <v>0</v>
      </c>
      <c r="AH12" s="332" t="s">
        <v>754</v>
      </c>
      <c r="AI12" s="332" t="s">
        <v>540</v>
      </c>
      <c r="AJ12" s="344" t="s">
        <v>755</v>
      </c>
      <c r="AK12" s="374">
        <v>1</v>
      </c>
      <c r="AL12" s="344" t="s">
        <v>756</v>
      </c>
      <c r="AM12" s="344" t="s">
        <v>757</v>
      </c>
      <c r="AN12" s="374">
        <v>15</v>
      </c>
      <c r="AO12" s="344" t="s">
        <v>758</v>
      </c>
      <c r="AP12" s="344" t="s">
        <v>759</v>
      </c>
      <c r="AQ12" s="479" t="s">
        <v>483</v>
      </c>
      <c r="AR12" s="344" t="s">
        <v>760</v>
      </c>
      <c r="AS12" s="374">
        <v>1</v>
      </c>
      <c r="AT12" s="374">
        <v>0</v>
      </c>
      <c r="AU12" s="374">
        <v>0</v>
      </c>
      <c r="AV12" s="374">
        <v>0</v>
      </c>
      <c r="AW12" s="373">
        <f t="shared" si="3"/>
        <v>4.7619047619047619</v>
      </c>
      <c r="AX12" s="372">
        <v>0</v>
      </c>
      <c r="AY12" s="373">
        <f>1*(100/3)</f>
        <v>33.333333333333336</v>
      </c>
      <c r="AZ12" s="374"/>
      <c r="BA12" s="344" t="s">
        <v>761</v>
      </c>
      <c r="BB12" s="332" t="s">
        <v>762</v>
      </c>
      <c r="BC12" s="332" t="s">
        <v>763</v>
      </c>
      <c r="BD12" s="376">
        <v>1</v>
      </c>
      <c r="BE12" s="332" t="s">
        <v>763</v>
      </c>
      <c r="BF12" s="332" t="s">
        <v>764</v>
      </c>
      <c r="BG12" s="376">
        <v>20</v>
      </c>
      <c r="BH12" s="332" t="s">
        <v>481</v>
      </c>
      <c r="BI12" s="332" t="s">
        <v>765</v>
      </c>
      <c r="BJ12" s="480" t="s">
        <v>766</v>
      </c>
      <c r="BK12" s="332" t="s">
        <v>760</v>
      </c>
      <c r="BL12" s="376">
        <v>1</v>
      </c>
      <c r="BM12" s="376">
        <v>0</v>
      </c>
      <c r="BN12" s="376">
        <v>0</v>
      </c>
      <c r="BO12" s="376">
        <v>0</v>
      </c>
      <c r="BP12" s="336">
        <f t="shared" si="4"/>
        <v>4.7619047619047619</v>
      </c>
      <c r="BQ12" s="334">
        <v>0</v>
      </c>
      <c r="BR12" s="336">
        <f>1*(100/3)</f>
        <v>33.333333333333336</v>
      </c>
      <c r="BS12" s="376"/>
      <c r="BT12" s="332" t="s">
        <v>767</v>
      </c>
      <c r="BU12" s="332" t="s">
        <v>768</v>
      </c>
      <c r="BV12" s="401">
        <v>0</v>
      </c>
      <c r="BW12" s="399">
        <v>0</v>
      </c>
      <c r="BX12" s="399">
        <v>0</v>
      </c>
      <c r="BY12" s="401">
        <v>0</v>
      </c>
      <c r="BZ12" s="399">
        <v>0</v>
      </c>
      <c r="CA12" s="399">
        <v>0</v>
      </c>
      <c r="CB12" s="481">
        <v>0</v>
      </c>
      <c r="CC12" s="399"/>
      <c r="CD12" s="416"/>
      <c r="CE12" s="416"/>
      <c r="CF12" s="416"/>
      <c r="CG12" s="416"/>
      <c r="CH12" s="417"/>
      <c r="CI12" s="383"/>
      <c r="CJ12" s="417"/>
      <c r="CK12" s="403"/>
      <c r="CL12" s="344" t="s">
        <v>539</v>
      </c>
      <c r="CM12" s="344" t="s">
        <v>540</v>
      </c>
      <c r="CN12" s="399" t="s">
        <v>769</v>
      </c>
      <c r="CO12" s="401">
        <v>3</v>
      </c>
      <c r="CP12" s="399" t="s">
        <v>769</v>
      </c>
      <c r="CQ12" s="399"/>
      <c r="CR12" s="401"/>
      <c r="CS12" s="399" t="s">
        <v>770</v>
      </c>
      <c r="CT12" s="399"/>
      <c r="CU12" s="481" t="s">
        <v>771</v>
      </c>
      <c r="CV12" s="399"/>
      <c r="CW12" s="416"/>
      <c r="CX12" s="416"/>
      <c r="CY12" s="416"/>
      <c r="CZ12" s="416"/>
      <c r="DA12" s="417"/>
      <c r="DB12" s="383"/>
      <c r="DC12" s="417"/>
      <c r="DD12" s="403"/>
      <c r="DE12" s="332" t="s">
        <v>772</v>
      </c>
      <c r="DF12" s="332" t="s">
        <v>773</v>
      </c>
      <c r="DG12" s="482"/>
      <c r="DH12" s="483">
        <v>3</v>
      </c>
      <c r="DI12" s="484" t="s">
        <v>774</v>
      </c>
      <c r="DJ12" s="482" t="s">
        <v>775</v>
      </c>
      <c r="DK12" s="483">
        <v>25</v>
      </c>
      <c r="DL12" s="482"/>
      <c r="DM12" s="482" t="s">
        <v>552</v>
      </c>
      <c r="DN12" s="485" t="s">
        <v>776</v>
      </c>
      <c r="DO12" s="482"/>
      <c r="DP12" s="374"/>
      <c r="DQ12" s="374"/>
      <c r="DR12" s="374"/>
      <c r="DS12" s="374"/>
      <c r="DT12" s="373"/>
      <c r="DU12" s="372"/>
      <c r="DV12" s="373"/>
      <c r="DW12" s="486"/>
      <c r="DX12" s="332" t="s">
        <v>777</v>
      </c>
      <c r="DY12" s="332" t="s">
        <v>778</v>
      </c>
      <c r="DZ12" s="405"/>
      <c r="EA12" s="408"/>
      <c r="EB12" s="408"/>
      <c r="EC12" s="408"/>
      <c r="ED12" s="408"/>
      <c r="EE12" s="419"/>
      <c r="EF12" s="409"/>
      <c r="EG12" s="419"/>
      <c r="EH12" s="420"/>
      <c r="EI12" s="405"/>
      <c r="EJ12" s="406">
        <v>3</v>
      </c>
      <c r="EK12" s="487" t="s">
        <v>779</v>
      </c>
      <c r="EL12" s="405" t="s">
        <v>775</v>
      </c>
      <c r="EM12" s="406">
        <v>25</v>
      </c>
      <c r="EN12" s="405"/>
      <c r="EO12" s="405" t="s">
        <v>552</v>
      </c>
      <c r="EP12" s="488" t="s">
        <v>776</v>
      </c>
      <c r="EQ12" s="489" t="s">
        <v>780</v>
      </c>
      <c r="ER12" s="490" t="s">
        <v>781</v>
      </c>
      <c r="ES12" s="491" t="s">
        <v>782</v>
      </c>
      <c r="ET12" s="476" t="s">
        <v>783</v>
      </c>
      <c r="EU12" s="423">
        <v>30</v>
      </c>
      <c r="EV12" s="423">
        <v>0</v>
      </c>
      <c r="EW12" s="489" t="s">
        <v>784</v>
      </c>
      <c r="EX12" s="489" t="s">
        <v>785</v>
      </c>
      <c r="EY12" s="344" t="s">
        <v>786</v>
      </c>
      <c r="EZ12" s="344" t="s">
        <v>787</v>
      </c>
      <c r="FA12" s="602" t="s">
        <v>1605</v>
      </c>
      <c r="FB12" s="245" t="s">
        <v>12</v>
      </c>
    </row>
    <row r="13" spans="2:158" s="369" customFormat="1" ht="199.9" customHeight="1">
      <c r="B13" s="478">
        <v>9</v>
      </c>
      <c r="C13" s="478" t="s">
        <v>788</v>
      </c>
      <c r="D13" s="332" t="s">
        <v>789</v>
      </c>
      <c r="E13" s="332" t="s">
        <v>455</v>
      </c>
      <c r="F13" s="333" t="s">
        <v>662</v>
      </c>
      <c r="G13" s="333" t="s">
        <v>566</v>
      </c>
      <c r="H13" s="333" t="s">
        <v>790</v>
      </c>
      <c r="I13" s="333" t="s">
        <v>791</v>
      </c>
      <c r="J13" s="478" t="s">
        <v>747</v>
      </c>
      <c r="K13" s="332" t="s">
        <v>792</v>
      </c>
      <c r="L13" s="333">
        <v>2000</v>
      </c>
      <c r="M13" s="333" t="s">
        <v>793</v>
      </c>
      <c r="N13" s="493" t="s">
        <v>749</v>
      </c>
      <c r="O13" s="372" t="s">
        <v>464</v>
      </c>
      <c r="P13" s="494" t="s">
        <v>465</v>
      </c>
      <c r="Q13" s="344" t="s">
        <v>794</v>
      </c>
      <c r="R13" s="372">
        <v>0</v>
      </c>
      <c r="S13" s="372">
        <v>0</v>
      </c>
      <c r="T13" s="372">
        <v>0</v>
      </c>
      <c r="U13" s="372">
        <v>0</v>
      </c>
      <c r="V13" s="371" t="s">
        <v>795</v>
      </c>
      <c r="W13" s="372"/>
      <c r="X13" s="372"/>
      <c r="Y13" s="372">
        <v>0</v>
      </c>
      <c r="Z13" s="372">
        <v>0</v>
      </c>
      <c r="AA13" s="372">
        <v>0</v>
      </c>
      <c r="AB13" s="372">
        <v>0</v>
      </c>
      <c r="AC13" s="372">
        <v>0</v>
      </c>
      <c r="AD13" s="373">
        <f t="shared" si="0"/>
        <v>4.7619047619047619</v>
      </c>
      <c r="AE13" s="372">
        <v>0</v>
      </c>
      <c r="AF13" s="372">
        <v>0</v>
      </c>
      <c r="AG13" s="372">
        <v>0</v>
      </c>
      <c r="AH13" s="332" t="s">
        <v>754</v>
      </c>
      <c r="AI13" s="332" t="s">
        <v>540</v>
      </c>
      <c r="AJ13" s="332" t="s">
        <v>796</v>
      </c>
      <c r="AK13" s="376">
        <v>0</v>
      </c>
      <c r="AL13" s="332" t="s">
        <v>797</v>
      </c>
      <c r="AM13" s="376">
        <v>0</v>
      </c>
      <c r="AN13" s="376">
        <v>0</v>
      </c>
      <c r="AO13" s="332" t="s">
        <v>796</v>
      </c>
      <c r="AP13" s="376">
        <v>0</v>
      </c>
      <c r="AQ13" s="376">
        <v>0</v>
      </c>
      <c r="AR13" s="376">
        <v>0</v>
      </c>
      <c r="AS13" s="376">
        <v>0</v>
      </c>
      <c r="AT13" s="376">
        <v>0</v>
      </c>
      <c r="AU13" s="376">
        <v>0</v>
      </c>
      <c r="AV13" s="376">
        <v>0</v>
      </c>
      <c r="AW13" s="336">
        <f t="shared" si="3"/>
        <v>4.7619047619047619</v>
      </c>
      <c r="AX13" s="376">
        <v>0</v>
      </c>
      <c r="AY13" s="376">
        <v>0</v>
      </c>
      <c r="AZ13" s="376"/>
      <c r="BA13" s="332" t="s">
        <v>798</v>
      </c>
      <c r="BB13" s="332" t="s">
        <v>540</v>
      </c>
      <c r="BC13" s="332" t="s">
        <v>799</v>
      </c>
      <c r="BD13" s="376">
        <v>0</v>
      </c>
      <c r="BE13" s="332" t="s">
        <v>799</v>
      </c>
      <c r="BF13" s="376">
        <v>0</v>
      </c>
      <c r="BG13" s="376">
        <v>0</v>
      </c>
      <c r="BH13" s="332">
        <v>0</v>
      </c>
      <c r="BI13" s="376">
        <v>0</v>
      </c>
      <c r="BJ13" s="495" t="s">
        <v>800</v>
      </c>
      <c r="BK13" s="376">
        <v>0</v>
      </c>
      <c r="BL13" s="376">
        <v>0</v>
      </c>
      <c r="BM13" s="376">
        <v>0</v>
      </c>
      <c r="BN13" s="376">
        <v>0</v>
      </c>
      <c r="BO13" s="376">
        <v>0</v>
      </c>
      <c r="BP13" s="336">
        <v>5</v>
      </c>
      <c r="BQ13" s="376">
        <v>0</v>
      </c>
      <c r="BR13" s="376">
        <v>0</v>
      </c>
      <c r="BS13" s="376"/>
      <c r="BT13" s="332" t="s">
        <v>801</v>
      </c>
      <c r="BU13" s="332" t="s">
        <v>540</v>
      </c>
      <c r="BV13" s="401">
        <v>0</v>
      </c>
      <c r="BW13" s="399">
        <v>0</v>
      </c>
      <c r="BX13" s="401">
        <v>0</v>
      </c>
      <c r="BY13" s="401">
        <v>0</v>
      </c>
      <c r="BZ13" s="399">
        <v>0</v>
      </c>
      <c r="CA13" s="496">
        <v>0</v>
      </c>
      <c r="CB13" s="497">
        <v>0</v>
      </c>
      <c r="CC13" s="416"/>
      <c r="CD13" s="416"/>
      <c r="CE13" s="416"/>
      <c r="CF13" s="416"/>
      <c r="CG13" s="416"/>
      <c r="CH13" s="417"/>
      <c r="CI13" s="416"/>
      <c r="CJ13" s="416"/>
      <c r="CK13" s="403"/>
      <c r="CL13" s="344" t="s">
        <v>539</v>
      </c>
      <c r="CM13" s="344" t="s">
        <v>540</v>
      </c>
      <c r="CN13" s="399" t="s">
        <v>802</v>
      </c>
      <c r="CO13" s="401">
        <v>0</v>
      </c>
      <c r="CP13" s="399" t="s">
        <v>802</v>
      </c>
      <c r="CQ13" s="401">
        <v>0</v>
      </c>
      <c r="CR13" s="401"/>
      <c r="CS13" s="399" t="s">
        <v>803</v>
      </c>
      <c r="CT13" s="496" t="s">
        <v>803</v>
      </c>
      <c r="CU13" s="497"/>
      <c r="CV13" s="416"/>
      <c r="CW13" s="416"/>
      <c r="CX13" s="416"/>
      <c r="CY13" s="416"/>
      <c r="CZ13" s="416"/>
      <c r="DA13" s="417"/>
      <c r="DB13" s="416"/>
      <c r="DC13" s="416"/>
      <c r="DD13" s="403"/>
      <c r="DE13" s="332" t="s">
        <v>804</v>
      </c>
      <c r="DF13" s="332" t="s">
        <v>540</v>
      </c>
      <c r="DG13" s="399" t="s">
        <v>805</v>
      </c>
      <c r="DH13" s="401">
        <v>65</v>
      </c>
      <c r="DI13" s="399"/>
      <c r="DJ13" s="399" t="s">
        <v>806</v>
      </c>
      <c r="DK13" s="401"/>
      <c r="DL13" s="399"/>
      <c r="DM13" s="496" t="s">
        <v>552</v>
      </c>
      <c r="DN13" s="498" t="s">
        <v>807</v>
      </c>
      <c r="DO13" s="416"/>
      <c r="DP13" s="416"/>
      <c r="DQ13" s="416"/>
      <c r="DR13" s="416"/>
      <c r="DS13" s="416"/>
      <c r="DT13" s="417"/>
      <c r="DU13" s="416"/>
      <c r="DV13" s="416"/>
      <c r="DW13" s="403"/>
      <c r="DX13" s="332" t="s">
        <v>808</v>
      </c>
      <c r="DY13" s="332" t="s">
        <v>809</v>
      </c>
      <c r="DZ13" s="408"/>
      <c r="EA13" s="408"/>
      <c r="EB13" s="408"/>
      <c r="EC13" s="408"/>
      <c r="ED13" s="419">
        <v>0</v>
      </c>
      <c r="EE13" s="419">
        <v>0</v>
      </c>
      <c r="EF13" s="409">
        <v>0</v>
      </c>
      <c r="EG13" s="409">
        <v>0</v>
      </c>
      <c r="EH13" s="409">
        <v>0</v>
      </c>
      <c r="EI13" s="405" t="s">
        <v>805</v>
      </c>
      <c r="EJ13" s="406">
        <v>65</v>
      </c>
      <c r="EK13" s="405"/>
      <c r="EL13" s="405" t="s">
        <v>806</v>
      </c>
      <c r="EM13" s="406"/>
      <c r="EN13" s="405"/>
      <c r="EO13" s="499" t="s">
        <v>552</v>
      </c>
      <c r="EP13" s="500" t="s">
        <v>807</v>
      </c>
      <c r="EQ13" s="421" t="s">
        <v>810</v>
      </c>
      <c r="ER13" s="409">
        <v>0</v>
      </c>
      <c r="ES13" s="501" t="s">
        <v>811</v>
      </c>
      <c r="ET13" s="409">
        <v>0</v>
      </c>
      <c r="EU13" s="409">
        <v>0</v>
      </c>
      <c r="EV13" s="409">
        <v>0</v>
      </c>
      <c r="EW13" s="409">
        <v>0</v>
      </c>
      <c r="EX13" s="409">
        <v>0</v>
      </c>
      <c r="EY13" s="332" t="s">
        <v>812</v>
      </c>
      <c r="EZ13" s="332" t="s">
        <v>540</v>
      </c>
      <c r="FA13" s="602" t="s">
        <v>1606</v>
      </c>
      <c r="FB13" s="245" t="s">
        <v>12</v>
      </c>
    </row>
    <row r="14" spans="2:158" s="369" customFormat="1" ht="199.9" customHeight="1">
      <c r="B14" s="502">
        <v>10</v>
      </c>
      <c r="C14" s="502" t="s">
        <v>813</v>
      </c>
      <c r="D14" s="344" t="s">
        <v>814</v>
      </c>
      <c r="E14" s="494" t="s">
        <v>455</v>
      </c>
      <c r="F14" s="333" t="s">
        <v>815</v>
      </c>
      <c r="G14" s="333" t="s">
        <v>816</v>
      </c>
      <c r="H14" s="333" t="s">
        <v>817</v>
      </c>
      <c r="I14" s="371" t="s">
        <v>111</v>
      </c>
      <c r="J14" s="502" t="s">
        <v>818</v>
      </c>
      <c r="K14" s="371" t="s">
        <v>819</v>
      </c>
      <c r="L14" s="333">
        <v>2</v>
      </c>
      <c r="M14" s="371" t="s">
        <v>820</v>
      </c>
      <c r="N14" s="447">
        <v>44228</v>
      </c>
      <c r="O14" s="372" t="s">
        <v>464</v>
      </c>
      <c r="P14" s="494" t="s">
        <v>465</v>
      </c>
      <c r="Q14" s="503" t="s">
        <v>821</v>
      </c>
      <c r="R14" s="371">
        <v>0</v>
      </c>
      <c r="S14" s="371" t="s">
        <v>6</v>
      </c>
      <c r="T14" s="371" t="s">
        <v>6</v>
      </c>
      <c r="U14" s="371" t="s">
        <v>6</v>
      </c>
      <c r="V14" s="371" t="s">
        <v>6</v>
      </c>
      <c r="W14" s="371" t="s">
        <v>6</v>
      </c>
      <c r="X14" s="371" t="s">
        <v>6</v>
      </c>
      <c r="Y14" s="372">
        <v>0</v>
      </c>
      <c r="Z14" s="372">
        <v>0</v>
      </c>
      <c r="AA14" s="372">
        <v>0</v>
      </c>
      <c r="AB14" s="372">
        <v>0</v>
      </c>
      <c r="AC14" s="372">
        <v>0</v>
      </c>
      <c r="AD14" s="373">
        <f t="shared" si="0"/>
        <v>4.7619047619047619</v>
      </c>
      <c r="AE14" s="372">
        <v>0</v>
      </c>
      <c r="AF14" s="372">
        <v>0</v>
      </c>
      <c r="AG14" s="372">
        <v>0</v>
      </c>
      <c r="AH14" s="332" t="s">
        <v>822</v>
      </c>
      <c r="AI14" s="332" t="s">
        <v>540</v>
      </c>
      <c r="AJ14" s="344" t="s">
        <v>823</v>
      </c>
      <c r="AK14" s="371">
        <v>1</v>
      </c>
      <c r="AL14" s="344" t="s">
        <v>824</v>
      </c>
      <c r="AM14" s="344" t="s">
        <v>825</v>
      </c>
      <c r="AN14" s="371" t="s">
        <v>826</v>
      </c>
      <c r="AO14" s="371" t="s">
        <v>827</v>
      </c>
      <c r="AP14" s="371" t="s">
        <v>828</v>
      </c>
      <c r="AQ14" s="371" t="s">
        <v>829</v>
      </c>
      <c r="AR14" s="344" t="s">
        <v>830</v>
      </c>
      <c r="AS14" s="374">
        <v>1</v>
      </c>
      <c r="AT14" s="374">
        <v>1</v>
      </c>
      <c r="AU14" s="374">
        <v>1</v>
      </c>
      <c r="AV14" s="374" t="s">
        <v>831</v>
      </c>
      <c r="AW14" s="373">
        <f t="shared" si="3"/>
        <v>4.7619047619047619</v>
      </c>
      <c r="AX14" s="374">
        <v>0</v>
      </c>
      <c r="AY14" s="374">
        <v>50</v>
      </c>
      <c r="AZ14" s="374"/>
      <c r="BA14" s="332" t="s">
        <v>832</v>
      </c>
      <c r="BB14" s="332" t="s">
        <v>833</v>
      </c>
      <c r="BC14" s="332" t="s">
        <v>834</v>
      </c>
      <c r="BD14" s="333">
        <v>1</v>
      </c>
      <c r="BE14" s="333" t="s">
        <v>6</v>
      </c>
      <c r="BF14" s="333" t="s">
        <v>6</v>
      </c>
      <c r="BG14" s="333" t="s">
        <v>6</v>
      </c>
      <c r="BH14" s="333" t="s">
        <v>6</v>
      </c>
      <c r="BI14" s="333" t="s">
        <v>6</v>
      </c>
      <c r="BJ14" s="333" t="s">
        <v>6</v>
      </c>
      <c r="BK14" s="332"/>
      <c r="BL14" s="376"/>
      <c r="BM14" s="376"/>
      <c r="BN14" s="376"/>
      <c r="BO14" s="376"/>
      <c r="BP14" s="336">
        <v>5</v>
      </c>
      <c r="BQ14" s="376"/>
      <c r="BR14" s="376"/>
      <c r="BS14" s="376"/>
      <c r="BT14" s="344" t="s">
        <v>835</v>
      </c>
      <c r="BU14" s="332" t="s">
        <v>540</v>
      </c>
      <c r="BV14" s="504">
        <v>1</v>
      </c>
      <c r="BW14" s="504" t="s">
        <v>6</v>
      </c>
      <c r="BX14" s="504" t="s">
        <v>6</v>
      </c>
      <c r="BY14" s="504" t="s">
        <v>6</v>
      </c>
      <c r="BZ14" s="504" t="s">
        <v>6</v>
      </c>
      <c r="CA14" s="504" t="s">
        <v>6</v>
      </c>
      <c r="CB14" s="504" t="s">
        <v>6</v>
      </c>
      <c r="CC14" s="400"/>
      <c r="CD14" s="416"/>
      <c r="CE14" s="416"/>
      <c r="CF14" s="416"/>
      <c r="CG14" s="416"/>
      <c r="CH14" s="417"/>
      <c r="CI14" s="416"/>
      <c r="CJ14" s="416"/>
      <c r="CK14" s="403"/>
      <c r="CL14" s="344" t="s">
        <v>539</v>
      </c>
      <c r="CM14" s="344" t="s">
        <v>540</v>
      </c>
      <c r="CN14" s="505" t="s">
        <v>836</v>
      </c>
      <c r="CO14" s="506">
        <v>1</v>
      </c>
      <c r="CP14" s="504" t="s">
        <v>6</v>
      </c>
      <c r="CQ14" s="504" t="s">
        <v>6</v>
      </c>
      <c r="CR14" s="504" t="s">
        <v>6</v>
      </c>
      <c r="CS14" s="504" t="s">
        <v>6</v>
      </c>
      <c r="CT14" s="504" t="s">
        <v>6</v>
      </c>
      <c r="CU14" s="504" t="s">
        <v>6</v>
      </c>
      <c r="CV14" s="400"/>
      <c r="CW14" s="416"/>
      <c r="CX14" s="416"/>
      <c r="CY14" s="416"/>
      <c r="CZ14" s="416"/>
      <c r="DA14" s="417"/>
      <c r="DB14" s="416"/>
      <c r="DC14" s="416"/>
      <c r="DD14" s="403"/>
      <c r="DE14" s="344" t="s">
        <v>837</v>
      </c>
      <c r="DF14" s="332" t="s">
        <v>540</v>
      </c>
      <c r="DG14" s="505" t="s">
        <v>838</v>
      </c>
      <c r="DH14" s="504">
        <v>1</v>
      </c>
      <c r="DI14" s="504"/>
      <c r="DJ14" s="504" t="s">
        <v>6</v>
      </c>
      <c r="DK14" s="504" t="s">
        <v>6</v>
      </c>
      <c r="DL14" s="504" t="s">
        <v>6</v>
      </c>
      <c r="DM14" s="504" t="s">
        <v>6</v>
      </c>
      <c r="DN14" s="507" t="s">
        <v>6</v>
      </c>
      <c r="DO14" s="400"/>
      <c r="DP14" s="416"/>
      <c r="DQ14" s="416"/>
      <c r="DR14" s="416"/>
      <c r="DS14" s="416"/>
      <c r="DT14" s="417"/>
      <c r="DU14" s="416"/>
      <c r="DV14" s="416"/>
      <c r="DW14" s="403"/>
      <c r="DX14" s="344" t="s">
        <v>839</v>
      </c>
      <c r="DY14" s="332" t="s">
        <v>540</v>
      </c>
      <c r="DZ14" s="421"/>
      <c r="EA14" s="408"/>
      <c r="EB14" s="408"/>
      <c r="EC14" s="408"/>
      <c r="ED14" s="408"/>
      <c r="EE14" s="419"/>
      <c r="EF14" s="408"/>
      <c r="EG14" s="408"/>
      <c r="EH14" s="420"/>
      <c r="EI14" s="508" t="s">
        <v>838</v>
      </c>
      <c r="EJ14" s="427">
        <v>1</v>
      </c>
      <c r="EK14" s="427"/>
      <c r="EL14" s="427" t="s">
        <v>6</v>
      </c>
      <c r="EM14" s="427" t="s">
        <v>6</v>
      </c>
      <c r="EN14" s="427" t="s">
        <v>6</v>
      </c>
      <c r="EO14" s="427" t="s">
        <v>6</v>
      </c>
      <c r="EP14" s="509" t="s">
        <v>6</v>
      </c>
      <c r="EQ14" s="508" t="s">
        <v>840</v>
      </c>
      <c r="ER14" s="510">
        <v>2</v>
      </c>
      <c r="ES14" s="361" t="s">
        <v>841</v>
      </c>
      <c r="ET14" s="511" t="s">
        <v>842</v>
      </c>
      <c r="EU14" s="425" t="s">
        <v>843</v>
      </c>
      <c r="EV14" s="489" t="s">
        <v>844</v>
      </c>
      <c r="EW14" s="425" t="s">
        <v>845</v>
      </c>
      <c r="EX14" s="425" t="s">
        <v>846</v>
      </c>
      <c r="EY14" s="332" t="s">
        <v>847</v>
      </c>
      <c r="EZ14" s="332" t="s">
        <v>848</v>
      </c>
      <c r="FA14" s="602" t="s">
        <v>1607</v>
      </c>
      <c r="FB14" s="245" t="s">
        <v>12</v>
      </c>
    </row>
    <row r="15" spans="2:158" s="369" customFormat="1" ht="142.9" customHeight="1">
      <c r="B15" s="502">
        <v>11</v>
      </c>
      <c r="C15" s="502" t="s">
        <v>849</v>
      </c>
      <c r="D15" s="344" t="s">
        <v>850</v>
      </c>
      <c r="E15" s="494" t="s">
        <v>455</v>
      </c>
      <c r="F15" s="333" t="s">
        <v>815</v>
      </c>
      <c r="G15" s="333" t="s">
        <v>816</v>
      </c>
      <c r="H15" s="333" t="s">
        <v>851</v>
      </c>
      <c r="I15" s="371" t="s">
        <v>111</v>
      </c>
      <c r="J15" s="502" t="s">
        <v>818</v>
      </c>
      <c r="K15" s="371" t="s">
        <v>819</v>
      </c>
      <c r="L15" s="333">
        <v>1</v>
      </c>
      <c r="M15" s="371" t="s">
        <v>852</v>
      </c>
      <c r="N15" s="447">
        <v>44228</v>
      </c>
      <c r="O15" s="372" t="s">
        <v>464</v>
      </c>
      <c r="P15" s="494" t="s">
        <v>465</v>
      </c>
      <c r="Q15" s="503" t="s">
        <v>853</v>
      </c>
      <c r="R15" s="371">
        <v>0</v>
      </c>
      <c r="S15" s="371" t="s">
        <v>6</v>
      </c>
      <c r="T15" s="371" t="s">
        <v>6</v>
      </c>
      <c r="U15" s="371" t="s">
        <v>6</v>
      </c>
      <c r="V15" s="371" t="s">
        <v>6</v>
      </c>
      <c r="W15" s="371" t="s">
        <v>6</v>
      </c>
      <c r="X15" s="371" t="s">
        <v>6</v>
      </c>
      <c r="Y15" s="372">
        <v>0</v>
      </c>
      <c r="Z15" s="372">
        <v>0</v>
      </c>
      <c r="AA15" s="372">
        <v>0</v>
      </c>
      <c r="AB15" s="372">
        <v>0</v>
      </c>
      <c r="AC15" s="372">
        <v>0</v>
      </c>
      <c r="AD15" s="373">
        <f t="shared" si="0"/>
        <v>4.7619047619047619</v>
      </c>
      <c r="AE15" s="372">
        <v>0</v>
      </c>
      <c r="AF15" s="372">
        <v>0</v>
      </c>
      <c r="AG15" s="372">
        <v>0</v>
      </c>
      <c r="AH15" s="332" t="s">
        <v>854</v>
      </c>
      <c r="AI15" s="332" t="s">
        <v>540</v>
      </c>
      <c r="AJ15" s="503" t="s">
        <v>853</v>
      </c>
      <c r="AK15" s="371">
        <v>0</v>
      </c>
      <c r="AL15" s="371" t="s">
        <v>6</v>
      </c>
      <c r="AM15" s="371" t="s">
        <v>6</v>
      </c>
      <c r="AN15" s="371" t="s">
        <v>6</v>
      </c>
      <c r="AO15" s="371" t="s">
        <v>6</v>
      </c>
      <c r="AP15" s="371" t="s">
        <v>6</v>
      </c>
      <c r="AQ15" s="371" t="s">
        <v>6</v>
      </c>
      <c r="AR15" s="374">
        <v>0</v>
      </c>
      <c r="AS15" s="374">
        <v>0</v>
      </c>
      <c r="AT15" s="374">
        <v>0</v>
      </c>
      <c r="AU15" s="374">
        <v>0</v>
      </c>
      <c r="AV15" s="374">
        <v>0</v>
      </c>
      <c r="AW15" s="373">
        <f t="shared" si="1"/>
        <v>4.7619047619047619</v>
      </c>
      <c r="AX15" s="374">
        <v>0</v>
      </c>
      <c r="AY15" s="374">
        <v>0</v>
      </c>
      <c r="AZ15" s="374">
        <v>0</v>
      </c>
      <c r="BA15" s="332" t="s">
        <v>855</v>
      </c>
      <c r="BB15" s="332" t="s">
        <v>540</v>
      </c>
      <c r="BC15" s="503" t="s">
        <v>853</v>
      </c>
      <c r="BD15" s="371">
        <v>0</v>
      </c>
      <c r="BE15" s="371" t="s">
        <v>6</v>
      </c>
      <c r="BF15" s="371" t="s">
        <v>6</v>
      </c>
      <c r="BG15" s="371" t="s">
        <v>6</v>
      </c>
      <c r="BH15" s="371" t="s">
        <v>6</v>
      </c>
      <c r="BI15" s="371" t="s">
        <v>6</v>
      </c>
      <c r="BJ15" s="371" t="s">
        <v>6</v>
      </c>
      <c r="BK15" s="374"/>
      <c r="BL15" s="374"/>
      <c r="BM15" s="374"/>
      <c r="BN15" s="374"/>
      <c r="BO15" s="374"/>
      <c r="BP15" s="373">
        <v>5</v>
      </c>
      <c r="BQ15" s="374"/>
      <c r="BR15" s="374"/>
      <c r="BS15" s="374"/>
      <c r="BT15" s="344" t="s">
        <v>856</v>
      </c>
      <c r="BU15" s="332" t="s">
        <v>540</v>
      </c>
      <c r="BV15" s="504">
        <v>0</v>
      </c>
      <c r="BW15" s="504" t="s">
        <v>6</v>
      </c>
      <c r="BX15" s="504" t="s">
        <v>6</v>
      </c>
      <c r="BY15" s="504" t="s">
        <v>6</v>
      </c>
      <c r="BZ15" s="504" t="s">
        <v>6</v>
      </c>
      <c r="CA15" s="504" t="s">
        <v>6</v>
      </c>
      <c r="CB15" s="504" t="s">
        <v>6</v>
      </c>
      <c r="CC15" s="416"/>
      <c r="CD15" s="416"/>
      <c r="CE15" s="416"/>
      <c r="CF15" s="416"/>
      <c r="CG15" s="416"/>
      <c r="CH15" s="417"/>
      <c r="CI15" s="416"/>
      <c r="CJ15" s="416"/>
      <c r="CK15" s="416"/>
      <c r="CL15" s="344" t="s">
        <v>539</v>
      </c>
      <c r="CM15" s="344" t="s">
        <v>540</v>
      </c>
      <c r="CN15" s="512" t="s">
        <v>853</v>
      </c>
      <c r="CO15" s="513">
        <v>0</v>
      </c>
      <c r="CP15" s="514" t="s">
        <v>6</v>
      </c>
      <c r="CQ15" s="514" t="s">
        <v>6</v>
      </c>
      <c r="CR15" s="514" t="s">
        <v>6</v>
      </c>
      <c r="CS15" s="514" t="s">
        <v>6</v>
      </c>
      <c r="CT15" s="514" t="s">
        <v>6</v>
      </c>
      <c r="CU15" s="514" t="s">
        <v>6</v>
      </c>
      <c r="CV15" s="416"/>
      <c r="CW15" s="416"/>
      <c r="CX15" s="416"/>
      <c r="CY15" s="416"/>
      <c r="CZ15" s="416"/>
      <c r="DA15" s="417"/>
      <c r="DB15" s="416"/>
      <c r="DC15" s="416"/>
      <c r="DD15" s="416"/>
      <c r="DE15" s="344" t="s">
        <v>857</v>
      </c>
      <c r="DF15" s="332" t="s">
        <v>540</v>
      </c>
      <c r="DG15" s="512" t="s">
        <v>853</v>
      </c>
      <c r="DH15" s="514">
        <v>0</v>
      </c>
      <c r="DI15" s="514" t="s">
        <v>6</v>
      </c>
      <c r="DJ15" s="514" t="s">
        <v>6</v>
      </c>
      <c r="DK15" s="514" t="s">
        <v>6</v>
      </c>
      <c r="DL15" s="514" t="s">
        <v>6</v>
      </c>
      <c r="DM15" s="514" t="s">
        <v>6</v>
      </c>
      <c r="DN15" s="515" t="s">
        <v>6</v>
      </c>
      <c r="DO15" s="416"/>
      <c r="DP15" s="416"/>
      <c r="DQ15" s="416"/>
      <c r="DR15" s="416"/>
      <c r="DS15" s="416"/>
      <c r="DT15" s="417"/>
      <c r="DU15" s="416"/>
      <c r="DV15" s="416"/>
      <c r="DW15" s="416"/>
      <c r="DX15" s="344" t="s">
        <v>858</v>
      </c>
      <c r="DY15" s="332" t="s">
        <v>540</v>
      </c>
      <c r="DZ15" s="408"/>
      <c r="EA15" s="408"/>
      <c r="EB15" s="408"/>
      <c r="EC15" s="408"/>
      <c r="ED15" s="408"/>
      <c r="EE15" s="419"/>
      <c r="EF15" s="408"/>
      <c r="EG15" s="408"/>
      <c r="EH15" s="408"/>
      <c r="EI15" s="516" t="s">
        <v>853</v>
      </c>
      <c r="EJ15" s="517">
        <v>0</v>
      </c>
      <c r="EK15" s="517" t="s">
        <v>6</v>
      </c>
      <c r="EL15" s="517" t="s">
        <v>6</v>
      </c>
      <c r="EM15" s="517" t="s">
        <v>6</v>
      </c>
      <c r="EN15" s="517" t="s">
        <v>6</v>
      </c>
      <c r="EO15" s="517" t="s">
        <v>6</v>
      </c>
      <c r="EP15" s="518" t="s">
        <v>6</v>
      </c>
      <c r="EQ15" s="519" t="s">
        <v>859</v>
      </c>
      <c r="ER15" s="520">
        <v>0</v>
      </c>
      <c r="ES15" s="517" t="s">
        <v>6</v>
      </c>
      <c r="ET15" s="517" t="s">
        <v>6</v>
      </c>
      <c r="EU15" s="517" t="s">
        <v>6</v>
      </c>
      <c r="EV15" s="517" t="s">
        <v>6</v>
      </c>
      <c r="EW15" s="517" t="s">
        <v>6</v>
      </c>
      <c r="EX15" s="517" t="s">
        <v>6</v>
      </c>
      <c r="EY15" s="344" t="s">
        <v>860</v>
      </c>
      <c r="EZ15" s="332" t="s">
        <v>540</v>
      </c>
      <c r="FA15" s="602" t="s">
        <v>861</v>
      </c>
      <c r="FB15" s="396" t="s">
        <v>14</v>
      </c>
    </row>
    <row r="16" spans="2:158" s="369" customFormat="1" ht="409.5" customHeight="1">
      <c r="B16" s="502">
        <v>12</v>
      </c>
      <c r="C16" s="502" t="s">
        <v>862</v>
      </c>
      <c r="D16" s="344" t="s">
        <v>863</v>
      </c>
      <c r="E16" s="494" t="s">
        <v>455</v>
      </c>
      <c r="F16" s="333" t="s">
        <v>638</v>
      </c>
      <c r="G16" s="333" t="s">
        <v>638</v>
      </c>
      <c r="H16" s="333" t="s">
        <v>864</v>
      </c>
      <c r="I16" s="371" t="s">
        <v>111</v>
      </c>
      <c r="J16" s="502" t="s">
        <v>818</v>
      </c>
      <c r="K16" s="371" t="s">
        <v>819</v>
      </c>
      <c r="L16" s="333" t="s">
        <v>865</v>
      </c>
      <c r="M16" s="333" t="s">
        <v>866</v>
      </c>
      <c r="N16" s="521">
        <v>44256</v>
      </c>
      <c r="O16" s="372" t="s">
        <v>464</v>
      </c>
      <c r="P16" s="494" t="s">
        <v>465</v>
      </c>
      <c r="Q16" s="503" t="s">
        <v>867</v>
      </c>
      <c r="R16" s="371">
        <v>140</v>
      </c>
      <c r="S16" s="371" t="s">
        <v>868</v>
      </c>
      <c r="T16" s="371" t="s">
        <v>869</v>
      </c>
      <c r="U16" s="371">
        <v>140</v>
      </c>
      <c r="V16" s="371"/>
      <c r="W16" s="371"/>
      <c r="X16" s="371" t="s">
        <v>870</v>
      </c>
      <c r="Y16" s="371" t="s">
        <v>871</v>
      </c>
      <c r="Z16" s="372">
        <v>140</v>
      </c>
      <c r="AA16" s="372" t="s">
        <v>872</v>
      </c>
      <c r="AB16" s="372" t="s">
        <v>474</v>
      </c>
      <c r="AC16" s="372" t="s">
        <v>831</v>
      </c>
      <c r="AD16" s="373">
        <f t="shared" si="0"/>
        <v>4.7619047619047619</v>
      </c>
      <c r="AE16" s="372">
        <v>0</v>
      </c>
      <c r="AF16" s="372">
        <f>140*(100/500)</f>
        <v>28</v>
      </c>
      <c r="AG16" s="372"/>
      <c r="AH16" s="332" t="s">
        <v>873</v>
      </c>
      <c r="AI16" s="332" t="s">
        <v>874</v>
      </c>
      <c r="AJ16" s="344" t="s">
        <v>875</v>
      </c>
      <c r="AK16" s="371">
        <v>162</v>
      </c>
      <c r="AL16" s="503" t="s">
        <v>876</v>
      </c>
      <c r="AM16" s="503" t="s">
        <v>877</v>
      </c>
      <c r="AN16" s="371">
        <v>162</v>
      </c>
      <c r="AO16" s="371" t="s">
        <v>6</v>
      </c>
      <c r="AP16" s="503" t="s">
        <v>878</v>
      </c>
      <c r="AQ16" s="503" t="s">
        <v>870</v>
      </c>
      <c r="AR16" s="344" t="s">
        <v>879</v>
      </c>
      <c r="AS16" s="374">
        <v>162</v>
      </c>
      <c r="AT16" s="374" t="s">
        <v>872</v>
      </c>
      <c r="AU16" s="374" t="s">
        <v>474</v>
      </c>
      <c r="AV16" s="374" t="s">
        <v>831</v>
      </c>
      <c r="AW16" s="398">
        <f t="shared" si="1"/>
        <v>4.7619047619047619</v>
      </c>
      <c r="AX16" s="374">
        <v>0</v>
      </c>
      <c r="AY16" s="522">
        <f>162*(100/500)</f>
        <v>32.4</v>
      </c>
      <c r="AZ16" s="374"/>
      <c r="BA16" s="332" t="s">
        <v>880</v>
      </c>
      <c r="BB16" s="332" t="s">
        <v>881</v>
      </c>
      <c r="BC16" s="332" t="s">
        <v>882</v>
      </c>
      <c r="BD16" s="333">
        <v>183</v>
      </c>
      <c r="BE16" s="495" t="s">
        <v>883</v>
      </c>
      <c r="BF16" s="495" t="s">
        <v>884</v>
      </c>
      <c r="BG16" s="333">
        <v>21</v>
      </c>
      <c r="BH16" s="333" t="s">
        <v>6</v>
      </c>
      <c r="BI16" s="495" t="s">
        <v>878</v>
      </c>
      <c r="BJ16" s="495" t="s">
        <v>870</v>
      </c>
      <c r="BK16" s="332" t="s">
        <v>885</v>
      </c>
      <c r="BL16" s="376">
        <v>183</v>
      </c>
      <c r="BM16" s="376" t="s">
        <v>872</v>
      </c>
      <c r="BN16" s="376" t="s">
        <v>474</v>
      </c>
      <c r="BO16" s="376" t="s">
        <v>831</v>
      </c>
      <c r="BP16" s="432">
        <f t="shared" ref="BP16" si="5">1*(100/21)</f>
        <v>4.7619047619047619</v>
      </c>
      <c r="BQ16" s="376">
        <v>0</v>
      </c>
      <c r="BR16" s="523">
        <f>183*(100/500)</f>
        <v>36.6</v>
      </c>
      <c r="BS16" s="376"/>
      <c r="BT16" s="332" t="s">
        <v>886</v>
      </c>
      <c r="BU16" s="332" t="s">
        <v>887</v>
      </c>
      <c r="BV16" s="506">
        <v>230</v>
      </c>
      <c r="BW16" s="524" t="s">
        <v>883</v>
      </c>
      <c r="BX16" s="524" t="s">
        <v>888</v>
      </c>
      <c r="BY16" s="506">
        <v>47</v>
      </c>
      <c r="BZ16" s="504" t="s">
        <v>6</v>
      </c>
      <c r="CA16" s="525" t="s">
        <v>878</v>
      </c>
      <c r="CB16" s="525" t="s">
        <v>870</v>
      </c>
      <c r="CC16" s="399"/>
      <c r="CD16" s="401"/>
      <c r="CE16" s="401"/>
      <c r="CF16" s="401"/>
      <c r="CG16" s="401"/>
      <c r="CH16" s="402"/>
      <c r="CI16" s="401"/>
      <c r="CJ16" s="526"/>
      <c r="CK16" s="401"/>
      <c r="CL16" s="332" t="s">
        <v>889</v>
      </c>
      <c r="CM16" s="332" t="s">
        <v>890</v>
      </c>
      <c r="CN16" s="505" t="s">
        <v>891</v>
      </c>
      <c r="CO16" s="506">
        <v>230</v>
      </c>
      <c r="CP16" s="527" t="s">
        <v>892</v>
      </c>
      <c r="CQ16" s="527" t="s">
        <v>893</v>
      </c>
      <c r="CR16" s="527" t="s">
        <v>6</v>
      </c>
      <c r="CS16" s="527" t="s">
        <v>6</v>
      </c>
      <c r="CT16" s="527" t="s">
        <v>878</v>
      </c>
      <c r="CU16" s="527" t="s">
        <v>894</v>
      </c>
      <c r="CV16" s="399"/>
      <c r="CW16" s="401"/>
      <c r="CX16" s="401"/>
      <c r="CY16" s="401"/>
      <c r="CZ16" s="401"/>
      <c r="DA16" s="402"/>
      <c r="DB16" s="401"/>
      <c r="DC16" s="526"/>
      <c r="DD16" s="401"/>
      <c r="DE16" s="344" t="s">
        <v>895</v>
      </c>
      <c r="DF16" s="344" t="s">
        <v>896</v>
      </c>
      <c r="DG16" s="505" t="s">
        <v>897</v>
      </c>
      <c r="DH16" s="506">
        <v>252</v>
      </c>
      <c r="DI16" s="527" t="s">
        <v>883</v>
      </c>
      <c r="DJ16" s="504" t="s">
        <v>898</v>
      </c>
      <c r="DK16" s="504" t="s">
        <v>6</v>
      </c>
      <c r="DL16" s="504" t="s">
        <v>6</v>
      </c>
      <c r="DM16" s="504" t="s">
        <v>878</v>
      </c>
      <c r="DN16" s="507" t="s">
        <v>899</v>
      </c>
      <c r="DO16" s="399"/>
      <c r="DP16" s="401"/>
      <c r="DQ16" s="401"/>
      <c r="DR16" s="401"/>
      <c r="DS16" s="401"/>
      <c r="DT16" s="402"/>
      <c r="DU16" s="401"/>
      <c r="DV16" s="526"/>
      <c r="DW16" s="401"/>
      <c r="DX16" s="332" t="s">
        <v>900</v>
      </c>
      <c r="DY16" s="332" t="s">
        <v>901</v>
      </c>
      <c r="DZ16" s="405"/>
      <c r="EA16" s="406"/>
      <c r="EB16" s="406"/>
      <c r="EC16" s="406"/>
      <c r="ED16" s="406"/>
      <c r="EE16" s="528"/>
      <c r="EF16" s="406"/>
      <c r="EG16" s="529"/>
      <c r="EH16" s="406"/>
      <c r="EI16" s="508" t="s">
        <v>897</v>
      </c>
      <c r="EJ16" s="530">
        <v>252</v>
      </c>
      <c r="EK16" s="531" t="s">
        <v>883</v>
      </c>
      <c r="EL16" s="427" t="s">
        <v>898</v>
      </c>
      <c r="EM16" s="427" t="s">
        <v>6</v>
      </c>
      <c r="EN16" s="427" t="s">
        <v>6</v>
      </c>
      <c r="EO16" s="427" t="s">
        <v>878</v>
      </c>
      <c r="EP16" s="509" t="s">
        <v>899</v>
      </c>
      <c r="EQ16" s="425" t="s">
        <v>902</v>
      </c>
      <c r="ER16" s="428">
        <v>264</v>
      </c>
      <c r="ES16" s="427" t="s">
        <v>903</v>
      </c>
      <c r="ET16" s="427" t="s">
        <v>904</v>
      </c>
      <c r="EU16" s="428">
        <v>264</v>
      </c>
      <c r="EV16" s="427" t="s">
        <v>6</v>
      </c>
      <c r="EW16" s="427" t="s">
        <v>878</v>
      </c>
      <c r="EX16" s="427" t="s">
        <v>905</v>
      </c>
      <c r="EY16" s="344" t="s">
        <v>906</v>
      </c>
      <c r="EZ16" s="344" t="s">
        <v>907</v>
      </c>
      <c r="FA16" s="602" t="s">
        <v>1608</v>
      </c>
      <c r="FB16" s="245" t="s">
        <v>12</v>
      </c>
    </row>
    <row r="17" spans="2:158" s="369" customFormat="1" ht="409.5" customHeight="1">
      <c r="B17" s="502">
        <v>13</v>
      </c>
      <c r="C17" s="502" t="s">
        <v>908</v>
      </c>
      <c r="D17" s="332" t="s">
        <v>909</v>
      </c>
      <c r="E17" s="494" t="s">
        <v>455</v>
      </c>
      <c r="F17" s="333" t="s">
        <v>637</v>
      </c>
      <c r="G17" s="333" t="s">
        <v>637</v>
      </c>
      <c r="H17" s="333" t="s">
        <v>910</v>
      </c>
      <c r="I17" s="371" t="s">
        <v>111</v>
      </c>
      <c r="J17" s="502" t="s">
        <v>911</v>
      </c>
      <c r="K17" s="371" t="s">
        <v>819</v>
      </c>
      <c r="L17" s="371">
        <v>4</v>
      </c>
      <c r="M17" s="371" t="s">
        <v>912</v>
      </c>
      <c r="N17" s="447" t="s">
        <v>463</v>
      </c>
      <c r="O17" s="372" t="s">
        <v>464</v>
      </c>
      <c r="P17" s="494" t="s">
        <v>465</v>
      </c>
      <c r="Q17" s="344" t="s">
        <v>913</v>
      </c>
      <c r="R17" s="371">
        <v>0</v>
      </c>
      <c r="S17" s="371" t="s">
        <v>6</v>
      </c>
      <c r="T17" s="371" t="s">
        <v>6</v>
      </c>
      <c r="U17" s="371" t="s">
        <v>6</v>
      </c>
      <c r="V17" s="371" t="s">
        <v>6</v>
      </c>
      <c r="W17" s="371" t="s">
        <v>6</v>
      </c>
      <c r="X17" s="371" t="s">
        <v>914</v>
      </c>
      <c r="Y17" s="372">
        <v>0</v>
      </c>
      <c r="Z17" s="372">
        <v>0</v>
      </c>
      <c r="AA17" s="372">
        <v>0</v>
      </c>
      <c r="AB17" s="372">
        <v>0</v>
      </c>
      <c r="AC17" s="372">
        <v>0</v>
      </c>
      <c r="AD17" s="373">
        <f t="shared" si="0"/>
        <v>4.7619047619047619</v>
      </c>
      <c r="AE17" s="372">
        <v>0</v>
      </c>
      <c r="AF17" s="372">
        <v>0</v>
      </c>
      <c r="AG17" s="372">
        <v>0</v>
      </c>
      <c r="AH17" s="332" t="s">
        <v>915</v>
      </c>
      <c r="AI17" s="332" t="s">
        <v>540</v>
      </c>
      <c r="AJ17" s="344" t="s">
        <v>916</v>
      </c>
      <c r="AK17" s="371">
        <v>0</v>
      </c>
      <c r="AL17" s="371" t="s">
        <v>6</v>
      </c>
      <c r="AM17" s="371" t="s">
        <v>6</v>
      </c>
      <c r="AN17" s="371" t="s">
        <v>6</v>
      </c>
      <c r="AO17" s="371" t="s">
        <v>6</v>
      </c>
      <c r="AP17" s="371" t="s">
        <v>6</v>
      </c>
      <c r="AQ17" s="344" t="s">
        <v>917</v>
      </c>
      <c r="AR17" s="374">
        <v>0</v>
      </c>
      <c r="AS17" s="374">
        <v>0</v>
      </c>
      <c r="AT17" s="374">
        <v>0</v>
      </c>
      <c r="AU17" s="374">
        <v>0</v>
      </c>
      <c r="AV17" s="374">
        <v>0</v>
      </c>
      <c r="AW17" s="373">
        <f t="shared" si="1"/>
        <v>4.7619047619047619</v>
      </c>
      <c r="AX17" s="374">
        <v>0</v>
      </c>
      <c r="AY17" s="374">
        <v>0</v>
      </c>
      <c r="AZ17" s="374"/>
      <c r="BA17" s="332" t="s">
        <v>918</v>
      </c>
      <c r="BB17" s="332" t="s">
        <v>919</v>
      </c>
      <c r="BC17" s="332" t="s">
        <v>920</v>
      </c>
      <c r="BD17" s="333">
        <v>0</v>
      </c>
      <c r="BE17" s="333" t="s">
        <v>6</v>
      </c>
      <c r="BF17" s="333" t="s">
        <v>6</v>
      </c>
      <c r="BG17" s="333" t="s">
        <v>6</v>
      </c>
      <c r="BH17" s="333" t="s">
        <v>6</v>
      </c>
      <c r="BI17" s="333" t="s">
        <v>6</v>
      </c>
      <c r="BJ17" s="333" t="s">
        <v>921</v>
      </c>
      <c r="BK17" s="376">
        <v>0</v>
      </c>
      <c r="BL17" s="376">
        <v>0</v>
      </c>
      <c r="BM17" s="376">
        <v>0</v>
      </c>
      <c r="BN17" s="376">
        <v>0</v>
      </c>
      <c r="BO17" s="376">
        <v>0</v>
      </c>
      <c r="BP17" s="336">
        <v>5</v>
      </c>
      <c r="BQ17" s="376">
        <v>0</v>
      </c>
      <c r="BR17" s="376">
        <v>0</v>
      </c>
      <c r="BS17" s="376"/>
      <c r="BT17" s="332" t="s">
        <v>922</v>
      </c>
      <c r="BU17" s="332" t="s">
        <v>923</v>
      </c>
      <c r="BV17" s="506">
        <v>0</v>
      </c>
      <c r="BW17" s="504" t="s">
        <v>6</v>
      </c>
      <c r="BX17" s="504" t="s">
        <v>6</v>
      </c>
      <c r="BY17" s="504" t="s">
        <v>6</v>
      </c>
      <c r="BZ17" s="504" t="s">
        <v>6</v>
      </c>
      <c r="CA17" s="504" t="s">
        <v>6</v>
      </c>
      <c r="CB17" s="525" t="s">
        <v>924</v>
      </c>
      <c r="CC17" s="416"/>
      <c r="CD17" s="416"/>
      <c r="CE17" s="416"/>
      <c r="CF17" s="416"/>
      <c r="CG17" s="416"/>
      <c r="CH17" s="417"/>
      <c r="CI17" s="416"/>
      <c r="CJ17" s="416"/>
      <c r="CK17" s="416"/>
      <c r="CL17" s="344" t="s">
        <v>925</v>
      </c>
      <c r="CM17" s="344" t="s">
        <v>926</v>
      </c>
      <c r="CN17" s="400" t="s">
        <v>927</v>
      </c>
      <c r="CO17" s="506">
        <v>0</v>
      </c>
      <c r="CP17" s="532">
        <v>0</v>
      </c>
      <c r="CQ17" s="533" t="s">
        <v>6</v>
      </c>
      <c r="CR17" s="533" t="s">
        <v>6</v>
      </c>
      <c r="CS17" s="533" t="s">
        <v>6</v>
      </c>
      <c r="CT17" s="533" t="s">
        <v>6</v>
      </c>
      <c r="CU17" s="533" t="s">
        <v>6</v>
      </c>
      <c r="CV17" s="416"/>
      <c r="CW17" s="416"/>
      <c r="CX17" s="416"/>
      <c r="CY17" s="416"/>
      <c r="CZ17" s="416"/>
      <c r="DA17" s="417"/>
      <c r="DB17" s="416"/>
      <c r="DC17" s="416"/>
      <c r="DD17" s="416"/>
      <c r="DE17" s="344" t="s">
        <v>928</v>
      </c>
      <c r="DF17" s="344" t="s">
        <v>929</v>
      </c>
      <c r="DG17" s="400" t="s">
        <v>930</v>
      </c>
      <c r="DH17" s="506">
        <v>1</v>
      </c>
      <c r="DI17" s="524" t="s">
        <v>931</v>
      </c>
      <c r="DJ17" s="533" t="s">
        <v>932</v>
      </c>
      <c r="DK17" s="533">
        <v>18</v>
      </c>
      <c r="DL17" s="533"/>
      <c r="DM17" s="533"/>
      <c r="DN17" s="534"/>
      <c r="DO17" s="416"/>
      <c r="DP17" s="416"/>
      <c r="DQ17" s="416"/>
      <c r="DR17" s="416"/>
      <c r="DS17" s="416"/>
      <c r="DT17" s="417"/>
      <c r="DU17" s="416"/>
      <c r="DV17" s="416"/>
      <c r="DW17" s="416"/>
      <c r="DX17" s="332" t="s">
        <v>933</v>
      </c>
      <c r="DY17" s="332" t="s">
        <v>934</v>
      </c>
      <c r="DZ17" s="408"/>
      <c r="EA17" s="408"/>
      <c r="EB17" s="408"/>
      <c r="EC17" s="408"/>
      <c r="ED17" s="408"/>
      <c r="EE17" s="419"/>
      <c r="EF17" s="408"/>
      <c r="EG17" s="408"/>
      <c r="EH17" s="408"/>
      <c r="EI17" s="421" t="s">
        <v>930</v>
      </c>
      <c r="EJ17" s="530">
        <v>1</v>
      </c>
      <c r="EK17" s="426" t="s">
        <v>931</v>
      </c>
      <c r="EL17" s="429" t="s">
        <v>932</v>
      </c>
      <c r="EM17" s="429">
        <v>18</v>
      </c>
      <c r="EN17" s="429"/>
      <c r="EO17" s="429"/>
      <c r="EP17" s="411"/>
      <c r="EQ17" s="535" t="s">
        <v>935</v>
      </c>
      <c r="ER17" s="429">
        <v>1</v>
      </c>
      <c r="ES17" s="427" t="s">
        <v>936</v>
      </c>
      <c r="ET17" s="429" t="s">
        <v>6</v>
      </c>
      <c r="EU17" s="429" t="s">
        <v>6</v>
      </c>
      <c r="EV17" s="429" t="s">
        <v>6</v>
      </c>
      <c r="EW17" s="429" t="s">
        <v>6</v>
      </c>
      <c r="EX17" s="427" t="s">
        <v>937</v>
      </c>
      <c r="EY17" s="344" t="s">
        <v>938</v>
      </c>
      <c r="EZ17" s="344" t="s">
        <v>939</v>
      </c>
      <c r="FA17" s="602" t="s">
        <v>1609</v>
      </c>
      <c r="FB17" s="245" t="s">
        <v>12</v>
      </c>
    </row>
    <row r="18" spans="2:158" s="369" customFormat="1" ht="345" customHeight="1">
      <c r="B18" s="536">
        <v>14</v>
      </c>
      <c r="C18" s="536" t="s">
        <v>940</v>
      </c>
      <c r="D18" s="494" t="s">
        <v>941</v>
      </c>
      <c r="E18" s="494" t="s">
        <v>455</v>
      </c>
      <c r="F18" s="537" t="s">
        <v>942</v>
      </c>
      <c r="G18" s="537" t="s">
        <v>943</v>
      </c>
      <c r="H18" s="333" t="s">
        <v>944</v>
      </c>
      <c r="I18" s="333" t="s">
        <v>111</v>
      </c>
      <c r="J18" s="536" t="s">
        <v>945</v>
      </c>
      <c r="K18" s="332" t="s">
        <v>946</v>
      </c>
      <c r="L18" s="333">
        <v>4</v>
      </c>
      <c r="M18" s="333" t="s">
        <v>947</v>
      </c>
      <c r="N18" s="333" t="s">
        <v>948</v>
      </c>
      <c r="O18" s="372" t="s">
        <v>464</v>
      </c>
      <c r="P18" s="494" t="s">
        <v>465</v>
      </c>
      <c r="Q18" s="344" t="s">
        <v>949</v>
      </c>
      <c r="R18" s="372">
        <v>0</v>
      </c>
      <c r="S18" s="372">
        <v>0</v>
      </c>
      <c r="T18" s="372">
        <v>0</v>
      </c>
      <c r="U18" s="372">
        <v>0</v>
      </c>
      <c r="V18" s="372">
        <v>0</v>
      </c>
      <c r="W18" s="372">
        <v>0</v>
      </c>
      <c r="X18" s="372"/>
      <c r="Y18" s="372">
        <v>0</v>
      </c>
      <c r="Z18" s="372">
        <v>0</v>
      </c>
      <c r="AA18" s="372">
        <v>0</v>
      </c>
      <c r="AB18" s="372">
        <v>0</v>
      </c>
      <c r="AC18" s="372">
        <v>0</v>
      </c>
      <c r="AD18" s="373">
        <f t="shared" si="0"/>
        <v>4.7619047619047619</v>
      </c>
      <c r="AE18" s="372">
        <v>0</v>
      </c>
      <c r="AF18" s="372">
        <v>0</v>
      </c>
      <c r="AG18" s="372">
        <v>0</v>
      </c>
      <c r="AH18" s="332" t="s">
        <v>950</v>
      </c>
      <c r="AI18" s="332" t="s">
        <v>540</v>
      </c>
      <c r="AJ18" s="344" t="s">
        <v>951</v>
      </c>
      <c r="AK18" s="372">
        <v>0</v>
      </c>
      <c r="AL18" s="372">
        <v>0</v>
      </c>
      <c r="AM18" s="372">
        <v>0</v>
      </c>
      <c r="AN18" s="372">
        <v>0</v>
      </c>
      <c r="AO18" s="372">
        <v>0</v>
      </c>
      <c r="AP18" s="372">
        <v>0</v>
      </c>
      <c r="AQ18" s="372" t="s">
        <v>6</v>
      </c>
      <c r="AR18" s="374">
        <v>0</v>
      </c>
      <c r="AS18" s="374">
        <v>0</v>
      </c>
      <c r="AT18" s="374">
        <v>0</v>
      </c>
      <c r="AU18" s="374">
        <v>0</v>
      </c>
      <c r="AV18" s="374">
        <v>0</v>
      </c>
      <c r="AW18" s="373">
        <f t="shared" si="1"/>
        <v>4.7619047619047619</v>
      </c>
      <c r="AX18" s="374">
        <v>0</v>
      </c>
      <c r="AY18" s="374">
        <v>0</v>
      </c>
      <c r="AZ18" s="374"/>
      <c r="BA18" s="332" t="s">
        <v>952</v>
      </c>
      <c r="BB18" s="332" t="s">
        <v>540</v>
      </c>
      <c r="BC18" s="332" t="s">
        <v>953</v>
      </c>
      <c r="BD18" s="334">
        <v>0</v>
      </c>
      <c r="BE18" s="334">
        <v>0</v>
      </c>
      <c r="BF18" s="334">
        <v>0</v>
      </c>
      <c r="BG18" s="334">
        <v>0</v>
      </c>
      <c r="BH18" s="334">
        <v>0</v>
      </c>
      <c r="BI18" s="334">
        <v>0</v>
      </c>
      <c r="BJ18" s="334">
        <v>0</v>
      </c>
      <c r="BK18" s="376">
        <v>0</v>
      </c>
      <c r="BL18" s="376">
        <v>0</v>
      </c>
      <c r="BM18" s="376">
        <v>0</v>
      </c>
      <c r="BN18" s="376">
        <v>0</v>
      </c>
      <c r="BO18" s="376">
        <v>0</v>
      </c>
      <c r="BP18" s="336">
        <v>5</v>
      </c>
      <c r="BQ18" s="376">
        <v>0</v>
      </c>
      <c r="BR18" s="376">
        <v>0</v>
      </c>
      <c r="BS18" s="376"/>
      <c r="BT18" s="332" t="s">
        <v>954</v>
      </c>
      <c r="BU18" s="332" t="s">
        <v>540</v>
      </c>
      <c r="BV18" s="383">
        <v>0</v>
      </c>
      <c r="BW18" s="400"/>
      <c r="BX18" s="383"/>
      <c r="BY18" s="383">
        <v>0</v>
      </c>
      <c r="BZ18" s="383"/>
      <c r="CA18" s="383"/>
      <c r="CB18" s="383"/>
      <c r="CC18" s="416"/>
      <c r="CD18" s="416"/>
      <c r="CE18" s="416"/>
      <c r="CF18" s="416"/>
      <c r="CG18" s="416"/>
      <c r="CH18" s="417"/>
      <c r="CI18" s="416"/>
      <c r="CJ18" s="416"/>
      <c r="CK18" s="416"/>
      <c r="CL18" s="344" t="s">
        <v>539</v>
      </c>
      <c r="CM18" s="344" t="s">
        <v>540</v>
      </c>
      <c r="CN18" s="400" t="s">
        <v>955</v>
      </c>
      <c r="CO18" s="383">
        <v>0</v>
      </c>
      <c r="CP18" s="400">
        <v>0</v>
      </c>
      <c r="CQ18" s="383">
        <v>0</v>
      </c>
      <c r="CR18" s="383">
        <v>0</v>
      </c>
      <c r="CS18" s="383">
        <v>0</v>
      </c>
      <c r="CT18" s="383">
        <v>0</v>
      </c>
      <c r="CU18" s="383">
        <v>0</v>
      </c>
      <c r="CV18" s="416"/>
      <c r="CW18" s="416"/>
      <c r="CX18" s="416"/>
      <c r="CY18" s="416"/>
      <c r="CZ18" s="416"/>
      <c r="DA18" s="417"/>
      <c r="DB18" s="416"/>
      <c r="DC18" s="416"/>
      <c r="DD18" s="416"/>
      <c r="DE18" s="332" t="s">
        <v>956</v>
      </c>
      <c r="DF18" s="332" t="s">
        <v>540</v>
      </c>
      <c r="DG18" s="400" t="s">
        <v>957</v>
      </c>
      <c r="DH18" s="383">
        <v>0</v>
      </c>
      <c r="DI18" s="400"/>
      <c r="DJ18" s="400" t="s">
        <v>958</v>
      </c>
      <c r="DK18" s="383">
        <v>25</v>
      </c>
      <c r="DL18" s="383"/>
      <c r="DM18" s="383"/>
      <c r="DN18" s="507" t="s">
        <v>959</v>
      </c>
      <c r="DO18" s="416"/>
      <c r="DP18" s="416"/>
      <c r="DQ18" s="416"/>
      <c r="DR18" s="416"/>
      <c r="DS18" s="416"/>
      <c r="DT18" s="417"/>
      <c r="DU18" s="416"/>
      <c r="DV18" s="416"/>
      <c r="DW18" s="416"/>
      <c r="DX18" s="332" t="s">
        <v>960</v>
      </c>
      <c r="DY18" s="332" t="s">
        <v>961</v>
      </c>
      <c r="DZ18" s="408"/>
      <c r="EA18" s="408"/>
      <c r="EB18" s="408"/>
      <c r="EC18" s="408"/>
      <c r="ED18" s="408"/>
      <c r="EE18" s="419"/>
      <c r="EF18" s="408"/>
      <c r="EG18" s="408"/>
      <c r="EH18" s="408"/>
      <c r="EI18" s="421" t="s">
        <v>957</v>
      </c>
      <c r="EJ18" s="409">
        <v>0</v>
      </c>
      <c r="EK18" s="421"/>
      <c r="EL18" s="421" t="s">
        <v>958</v>
      </c>
      <c r="EM18" s="409">
        <v>25</v>
      </c>
      <c r="EN18" s="409"/>
      <c r="EO18" s="409"/>
      <c r="EP18" s="509" t="s">
        <v>959</v>
      </c>
      <c r="EQ18" s="538" t="s">
        <v>962</v>
      </c>
      <c r="ER18" s="539">
        <v>0</v>
      </c>
      <c r="ES18" s="540">
        <v>0</v>
      </c>
      <c r="ET18" s="541" t="s">
        <v>963</v>
      </c>
      <c r="EU18" s="539">
        <v>5</v>
      </c>
      <c r="EV18" s="539" t="s">
        <v>552</v>
      </c>
      <c r="EW18" s="539" t="s">
        <v>552</v>
      </c>
      <c r="EX18" s="541" t="s">
        <v>964</v>
      </c>
      <c r="EY18" s="344" t="s">
        <v>965</v>
      </c>
      <c r="EZ18" s="344" t="s">
        <v>966</v>
      </c>
      <c r="FA18" s="602" t="s">
        <v>1610</v>
      </c>
      <c r="FB18" s="245" t="s">
        <v>12</v>
      </c>
    </row>
    <row r="19" spans="2:158" s="369" customFormat="1" ht="408.75" customHeight="1">
      <c r="B19" s="542">
        <v>15</v>
      </c>
      <c r="C19" s="542" t="s">
        <v>967</v>
      </c>
      <c r="D19" s="494" t="s">
        <v>968</v>
      </c>
      <c r="E19" s="332" t="s">
        <v>969</v>
      </c>
      <c r="F19" s="333" t="s">
        <v>970</v>
      </c>
      <c r="G19" s="333" t="s">
        <v>566</v>
      </c>
      <c r="H19" s="333" t="s">
        <v>971</v>
      </c>
      <c r="I19" s="333" t="s">
        <v>972</v>
      </c>
      <c r="J19" s="542" t="s">
        <v>973</v>
      </c>
      <c r="K19" s="332" t="s">
        <v>974</v>
      </c>
      <c r="L19" s="333">
        <v>3</v>
      </c>
      <c r="M19" s="333" t="s">
        <v>975</v>
      </c>
      <c r="N19" s="333" t="s">
        <v>976</v>
      </c>
      <c r="O19" s="372" t="s">
        <v>464</v>
      </c>
      <c r="P19" s="494" t="s">
        <v>465</v>
      </c>
      <c r="Q19" s="344" t="s">
        <v>977</v>
      </c>
      <c r="R19" s="372">
        <v>0</v>
      </c>
      <c r="S19" s="372">
        <v>0</v>
      </c>
      <c r="T19" s="372">
        <v>0</v>
      </c>
      <c r="U19" s="372">
        <v>0</v>
      </c>
      <c r="V19" s="372">
        <v>0</v>
      </c>
      <c r="W19" s="372">
        <v>0</v>
      </c>
      <c r="X19" s="372">
        <v>0</v>
      </c>
      <c r="Y19" s="372">
        <v>0</v>
      </c>
      <c r="Z19" s="372">
        <v>0</v>
      </c>
      <c r="AA19" s="372">
        <v>0</v>
      </c>
      <c r="AB19" s="372">
        <v>0</v>
      </c>
      <c r="AC19" s="372">
        <v>0</v>
      </c>
      <c r="AD19" s="373">
        <f t="shared" si="0"/>
        <v>4.7619047619047619</v>
      </c>
      <c r="AE19" s="372">
        <v>0</v>
      </c>
      <c r="AF19" s="372">
        <v>0</v>
      </c>
      <c r="AG19" s="372">
        <v>0</v>
      </c>
      <c r="AH19" s="332" t="s">
        <v>978</v>
      </c>
      <c r="AI19" s="332" t="s">
        <v>540</v>
      </c>
      <c r="AJ19" s="344" t="s">
        <v>979</v>
      </c>
      <c r="AK19" s="372">
        <v>0</v>
      </c>
      <c r="AL19" s="372">
        <v>0</v>
      </c>
      <c r="AM19" s="372">
        <v>0</v>
      </c>
      <c r="AN19" s="372">
        <v>0</v>
      </c>
      <c r="AO19" s="372">
        <v>0</v>
      </c>
      <c r="AP19" s="372">
        <v>0</v>
      </c>
      <c r="AQ19" s="372">
        <v>0</v>
      </c>
      <c r="AR19" s="374">
        <v>0</v>
      </c>
      <c r="AS19" s="374">
        <v>0</v>
      </c>
      <c r="AT19" s="374">
        <v>0</v>
      </c>
      <c r="AU19" s="374">
        <v>0</v>
      </c>
      <c r="AV19" s="374">
        <v>0</v>
      </c>
      <c r="AW19" s="373">
        <f t="shared" si="1"/>
        <v>4.7619047619047619</v>
      </c>
      <c r="AX19" s="374">
        <v>0</v>
      </c>
      <c r="AY19" s="374">
        <v>0</v>
      </c>
      <c r="AZ19" s="374"/>
      <c r="BA19" s="332" t="s">
        <v>980</v>
      </c>
      <c r="BB19" s="332" t="s">
        <v>540</v>
      </c>
      <c r="BC19" s="332" t="s">
        <v>981</v>
      </c>
      <c r="BD19" s="334">
        <v>0</v>
      </c>
      <c r="BE19" s="334">
        <v>0</v>
      </c>
      <c r="BF19" s="334">
        <v>0</v>
      </c>
      <c r="BG19" s="334">
        <v>0</v>
      </c>
      <c r="BH19" s="334">
        <v>0</v>
      </c>
      <c r="BI19" s="334">
        <v>0</v>
      </c>
      <c r="BJ19" s="334">
        <v>0</v>
      </c>
      <c r="BK19" s="376">
        <v>0</v>
      </c>
      <c r="BL19" s="376">
        <v>0</v>
      </c>
      <c r="BM19" s="376">
        <v>0</v>
      </c>
      <c r="BN19" s="376">
        <v>0</v>
      </c>
      <c r="BO19" s="376">
        <v>0</v>
      </c>
      <c r="BP19" s="336">
        <v>5</v>
      </c>
      <c r="BQ19" s="376">
        <v>0</v>
      </c>
      <c r="BR19" s="376">
        <v>0</v>
      </c>
      <c r="BS19" s="376"/>
      <c r="BT19" s="332" t="s">
        <v>982</v>
      </c>
      <c r="BU19" s="332" t="s">
        <v>540</v>
      </c>
      <c r="BV19" s="383">
        <v>0</v>
      </c>
      <c r="BW19" s="383">
        <v>0</v>
      </c>
      <c r="BX19" s="383">
        <v>0</v>
      </c>
      <c r="BY19" s="383">
        <v>0</v>
      </c>
      <c r="BZ19" s="383">
        <v>0</v>
      </c>
      <c r="CA19" s="383">
        <v>0</v>
      </c>
      <c r="CB19" s="383">
        <v>0</v>
      </c>
      <c r="CC19" s="416"/>
      <c r="CD19" s="416"/>
      <c r="CE19" s="416"/>
      <c r="CF19" s="416"/>
      <c r="CG19" s="416"/>
      <c r="CH19" s="417"/>
      <c r="CI19" s="416"/>
      <c r="CJ19" s="416"/>
      <c r="CK19" s="416"/>
      <c r="CL19" s="344" t="s">
        <v>539</v>
      </c>
      <c r="CM19" s="344" t="s">
        <v>540</v>
      </c>
      <c r="CN19" s="543" t="s">
        <v>983</v>
      </c>
      <c r="CO19" s="383">
        <v>0</v>
      </c>
      <c r="CP19" s="383">
        <v>0</v>
      </c>
      <c r="CQ19" s="383">
        <v>0</v>
      </c>
      <c r="CR19" s="383">
        <v>0</v>
      </c>
      <c r="CS19" s="383">
        <v>0</v>
      </c>
      <c r="CT19" s="383">
        <v>0</v>
      </c>
      <c r="CU19" s="383">
        <v>0</v>
      </c>
      <c r="CV19" s="416"/>
      <c r="CW19" s="416"/>
      <c r="CX19" s="416"/>
      <c r="CY19" s="416"/>
      <c r="CZ19" s="416"/>
      <c r="DA19" s="417"/>
      <c r="DB19" s="416"/>
      <c r="DC19" s="416"/>
      <c r="DD19" s="416"/>
      <c r="DE19" s="332" t="s">
        <v>984</v>
      </c>
      <c r="DF19" s="332" t="s">
        <v>540</v>
      </c>
      <c r="DG19" s="543" t="s">
        <v>985</v>
      </c>
      <c r="DH19" s="382" t="s">
        <v>986</v>
      </c>
      <c r="DI19" s="382" t="s">
        <v>987</v>
      </c>
      <c r="DJ19" s="382" t="s">
        <v>988</v>
      </c>
      <c r="DK19" s="383">
        <v>50</v>
      </c>
      <c r="DL19" s="382" t="s">
        <v>989</v>
      </c>
      <c r="DM19" s="382" t="s">
        <v>990</v>
      </c>
      <c r="DN19" s="544" t="s">
        <v>991</v>
      </c>
      <c r="DO19" s="416"/>
      <c r="DP19" s="416"/>
      <c r="DQ19" s="416"/>
      <c r="DR19" s="416"/>
      <c r="DS19" s="416"/>
      <c r="DT19" s="417"/>
      <c r="DU19" s="416"/>
      <c r="DV19" s="416"/>
      <c r="DW19" s="416"/>
      <c r="DX19" s="332" t="s">
        <v>992</v>
      </c>
      <c r="DY19" s="332" t="s">
        <v>993</v>
      </c>
      <c r="DZ19" s="408"/>
      <c r="EA19" s="408"/>
      <c r="EB19" s="408"/>
      <c r="EC19" s="408"/>
      <c r="ED19" s="408"/>
      <c r="EE19" s="419"/>
      <c r="EF19" s="408"/>
      <c r="EG19" s="408"/>
      <c r="EH19" s="408"/>
      <c r="EI19" s="545" t="s">
        <v>985</v>
      </c>
      <c r="EJ19" s="392" t="s">
        <v>986</v>
      </c>
      <c r="EK19" s="392" t="s">
        <v>987</v>
      </c>
      <c r="EL19" s="392" t="s">
        <v>988</v>
      </c>
      <c r="EM19" s="409">
        <v>50</v>
      </c>
      <c r="EN19" s="392" t="s">
        <v>989</v>
      </c>
      <c r="EO19" s="392" t="s">
        <v>990</v>
      </c>
      <c r="EP19" s="546" t="s">
        <v>991</v>
      </c>
      <c r="EQ19" s="425" t="s">
        <v>994</v>
      </c>
      <c r="ER19" s="425" t="s">
        <v>995</v>
      </c>
      <c r="ES19" s="425" t="s">
        <v>996</v>
      </c>
      <c r="ET19" s="425" t="s">
        <v>997</v>
      </c>
      <c r="EU19" s="425"/>
      <c r="EV19" s="425" t="s">
        <v>998</v>
      </c>
      <c r="EW19" s="425" t="s">
        <v>999</v>
      </c>
      <c r="EX19" s="425" t="s">
        <v>1000</v>
      </c>
      <c r="EY19" s="332" t="s">
        <v>1001</v>
      </c>
      <c r="EZ19" s="332" t="s">
        <v>1002</v>
      </c>
      <c r="FA19" s="602" t="s">
        <v>1611</v>
      </c>
      <c r="FB19" s="245" t="s">
        <v>12</v>
      </c>
    </row>
    <row r="20" spans="2:158" s="369" customFormat="1" ht="288.95" customHeight="1">
      <c r="B20" s="542">
        <v>16</v>
      </c>
      <c r="C20" s="542" t="s">
        <v>1003</v>
      </c>
      <c r="D20" s="547" t="s">
        <v>1004</v>
      </c>
      <c r="E20" s="547" t="s">
        <v>455</v>
      </c>
      <c r="F20" s="333" t="s">
        <v>815</v>
      </c>
      <c r="G20" s="333" t="s">
        <v>816</v>
      </c>
      <c r="H20" s="333" t="s">
        <v>851</v>
      </c>
      <c r="I20" s="333" t="s">
        <v>972</v>
      </c>
      <c r="J20" s="542" t="s">
        <v>1005</v>
      </c>
      <c r="K20" s="332" t="s">
        <v>1006</v>
      </c>
      <c r="L20" s="333">
        <v>5</v>
      </c>
      <c r="M20" s="333" t="s">
        <v>1007</v>
      </c>
      <c r="N20" s="521" t="s">
        <v>1008</v>
      </c>
      <c r="O20" s="372" t="s">
        <v>464</v>
      </c>
      <c r="P20" s="494" t="s">
        <v>1009</v>
      </c>
      <c r="Q20" s="503" t="s">
        <v>1010</v>
      </c>
      <c r="R20" s="372">
        <v>0</v>
      </c>
      <c r="S20" s="372">
        <v>0</v>
      </c>
      <c r="T20" s="372">
        <v>0</v>
      </c>
      <c r="U20" s="372">
        <v>0</v>
      </c>
      <c r="V20" s="372">
        <v>0</v>
      </c>
      <c r="W20" s="372">
        <v>0</v>
      </c>
      <c r="X20" s="372">
        <v>0</v>
      </c>
      <c r="Y20" s="372">
        <v>0</v>
      </c>
      <c r="Z20" s="372">
        <v>0</v>
      </c>
      <c r="AA20" s="372">
        <v>0</v>
      </c>
      <c r="AB20" s="372">
        <v>0</v>
      </c>
      <c r="AC20" s="372">
        <v>0</v>
      </c>
      <c r="AD20" s="373">
        <f t="shared" si="0"/>
        <v>4.7619047619047619</v>
      </c>
      <c r="AE20" s="372">
        <v>0</v>
      </c>
      <c r="AF20" s="372">
        <v>0</v>
      </c>
      <c r="AG20" s="372">
        <v>0</v>
      </c>
      <c r="AH20" s="332" t="s">
        <v>1011</v>
      </c>
      <c r="AI20" s="332" t="s">
        <v>540</v>
      </c>
      <c r="AJ20" s="503" t="s">
        <v>1010</v>
      </c>
      <c r="AK20" s="372">
        <v>0</v>
      </c>
      <c r="AL20" s="372">
        <v>0</v>
      </c>
      <c r="AM20" s="372">
        <v>0</v>
      </c>
      <c r="AN20" s="372">
        <v>0</v>
      </c>
      <c r="AO20" s="372">
        <v>0</v>
      </c>
      <c r="AP20" s="372">
        <v>0</v>
      </c>
      <c r="AQ20" s="372">
        <v>0</v>
      </c>
      <c r="AR20" s="374">
        <v>0</v>
      </c>
      <c r="AS20" s="374">
        <v>0</v>
      </c>
      <c r="AT20" s="374">
        <v>0</v>
      </c>
      <c r="AU20" s="374">
        <v>0</v>
      </c>
      <c r="AV20" s="374">
        <v>0</v>
      </c>
      <c r="AW20" s="373">
        <f t="shared" si="1"/>
        <v>4.7619047619047619</v>
      </c>
      <c r="AX20" s="374">
        <v>0</v>
      </c>
      <c r="AY20" s="374">
        <v>0</v>
      </c>
      <c r="AZ20" s="374"/>
      <c r="BA20" s="332" t="s">
        <v>1011</v>
      </c>
      <c r="BB20" s="332" t="s">
        <v>540</v>
      </c>
      <c r="BC20" s="332" t="s">
        <v>1012</v>
      </c>
      <c r="BD20" s="334">
        <v>0</v>
      </c>
      <c r="BE20" s="334">
        <v>0</v>
      </c>
      <c r="BF20" s="334">
        <v>0</v>
      </c>
      <c r="BG20" s="334">
        <v>0</v>
      </c>
      <c r="BH20" s="334">
        <v>0</v>
      </c>
      <c r="BI20" s="334">
        <v>0</v>
      </c>
      <c r="BJ20" s="334">
        <v>0</v>
      </c>
      <c r="BK20" s="376">
        <v>0</v>
      </c>
      <c r="BL20" s="376">
        <v>0</v>
      </c>
      <c r="BM20" s="376">
        <v>0</v>
      </c>
      <c r="BN20" s="376">
        <v>0</v>
      </c>
      <c r="BO20" s="376">
        <v>0</v>
      </c>
      <c r="BP20" s="336">
        <v>5</v>
      </c>
      <c r="BQ20" s="376">
        <v>0</v>
      </c>
      <c r="BR20" s="376">
        <v>0</v>
      </c>
      <c r="BS20" s="376"/>
      <c r="BT20" s="332" t="s">
        <v>1011</v>
      </c>
      <c r="BU20" s="332" t="s">
        <v>540</v>
      </c>
      <c r="BV20" s="383">
        <v>0</v>
      </c>
      <c r="BW20" s="383">
        <v>0</v>
      </c>
      <c r="BX20" s="383">
        <v>0</v>
      </c>
      <c r="BY20" s="383">
        <v>0</v>
      </c>
      <c r="BZ20" s="383">
        <v>0</v>
      </c>
      <c r="CA20" s="383">
        <v>0</v>
      </c>
      <c r="CB20" s="383">
        <v>0</v>
      </c>
      <c r="CC20" s="416"/>
      <c r="CD20" s="416"/>
      <c r="CE20" s="416"/>
      <c r="CF20" s="416"/>
      <c r="CG20" s="416"/>
      <c r="CH20" s="417"/>
      <c r="CI20" s="416"/>
      <c r="CJ20" s="416"/>
      <c r="CK20" s="416"/>
      <c r="CL20" s="332" t="s">
        <v>1011</v>
      </c>
      <c r="CM20" s="332" t="s">
        <v>540</v>
      </c>
      <c r="CN20" s="543" t="s">
        <v>1013</v>
      </c>
      <c r="CO20" s="383">
        <v>0</v>
      </c>
      <c r="CP20" s="383">
        <v>0</v>
      </c>
      <c r="CQ20" s="383">
        <v>0</v>
      </c>
      <c r="CR20" s="383">
        <v>0</v>
      </c>
      <c r="CS20" s="383">
        <v>0</v>
      </c>
      <c r="CT20" s="383">
        <v>0</v>
      </c>
      <c r="CU20" s="383">
        <v>0</v>
      </c>
      <c r="CV20" s="416"/>
      <c r="CW20" s="416"/>
      <c r="CX20" s="416"/>
      <c r="CY20" s="416"/>
      <c r="CZ20" s="416"/>
      <c r="DA20" s="417"/>
      <c r="DB20" s="416"/>
      <c r="DC20" s="416"/>
      <c r="DD20" s="416"/>
      <c r="DE20" s="332" t="s">
        <v>1014</v>
      </c>
      <c r="DF20" s="332" t="s">
        <v>540</v>
      </c>
      <c r="DG20" s="543" t="s">
        <v>1015</v>
      </c>
      <c r="DH20" s="383">
        <v>0</v>
      </c>
      <c r="DI20" s="383">
        <v>0</v>
      </c>
      <c r="DJ20" s="383">
        <v>0</v>
      </c>
      <c r="DK20" s="383">
        <v>0</v>
      </c>
      <c r="DL20" s="383">
        <v>0</v>
      </c>
      <c r="DM20" s="383">
        <v>0</v>
      </c>
      <c r="DN20" s="544" t="s">
        <v>1016</v>
      </c>
      <c r="DO20" s="416"/>
      <c r="DP20" s="416"/>
      <c r="DQ20" s="416"/>
      <c r="DR20" s="416"/>
      <c r="DS20" s="416"/>
      <c r="DT20" s="417"/>
      <c r="DU20" s="416"/>
      <c r="DV20" s="416"/>
      <c r="DW20" s="416"/>
      <c r="DX20" s="332" t="s">
        <v>1017</v>
      </c>
      <c r="DY20" s="332" t="s">
        <v>1018</v>
      </c>
      <c r="DZ20" s="408"/>
      <c r="EA20" s="408"/>
      <c r="EB20" s="408"/>
      <c r="EC20" s="408"/>
      <c r="ED20" s="408"/>
      <c r="EE20" s="419"/>
      <c r="EF20" s="408"/>
      <c r="EG20" s="408"/>
      <c r="EH20" s="408"/>
      <c r="EI20" s="545" t="s">
        <v>1015</v>
      </c>
      <c r="EJ20" s="409">
        <v>0</v>
      </c>
      <c r="EK20" s="409">
        <v>0</v>
      </c>
      <c r="EL20" s="409">
        <v>0</v>
      </c>
      <c r="EM20" s="409">
        <v>0</v>
      </c>
      <c r="EN20" s="409">
        <v>0</v>
      </c>
      <c r="EO20" s="409">
        <v>0</v>
      </c>
      <c r="EP20" s="546" t="s">
        <v>1016</v>
      </c>
      <c r="EQ20" s="489" t="s">
        <v>1019</v>
      </c>
      <c r="ER20" s="424">
        <v>0</v>
      </c>
      <c r="ES20" s="424">
        <v>0</v>
      </c>
      <c r="ET20" s="424">
        <v>0</v>
      </c>
      <c r="EU20" s="424">
        <v>0</v>
      </c>
      <c r="EV20" s="424">
        <v>0</v>
      </c>
      <c r="EW20" s="424">
        <v>0</v>
      </c>
      <c r="EX20" s="457" t="s">
        <v>1020</v>
      </c>
      <c r="EY20" s="332" t="s">
        <v>1021</v>
      </c>
      <c r="EZ20" s="332" t="s">
        <v>1022</v>
      </c>
      <c r="FA20" s="602" t="s">
        <v>1023</v>
      </c>
      <c r="FB20" s="245" t="s">
        <v>12</v>
      </c>
    </row>
    <row r="21" spans="2:158" s="369" customFormat="1" ht="402" customHeight="1">
      <c r="B21" s="548">
        <v>17</v>
      </c>
      <c r="C21" s="549" t="s">
        <v>1024</v>
      </c>
      <c r="D21" s="550" t="s">
        <v>1025</v>
      </c>
      <c r="E21" s="494" t="s">
        <v>455</v>
      </c>
      <c r="F21" s="333" t="s">
        <v>970</v>
      </c>
      <c r="G21" s="371" t="s">
        <v>816</v>
      </c>
      <c r="H21" s="371" t="s">
        <v>1026</v>
      </c>
      <c r="I21" s="371" t="s">
        <v>1027</v>
      </c>
      <c r="J21" s="549" t="s">
        <v>1028</v>
      </c>
      <c r="K21" s="371" t="s">
        <v>6</v>
      </c>
      <c r="L21" s="551">
        <v>33</v>
      </c>
      <c r="M21" s="371" t="s">
        <v>1029</v>
      </c>
      <c r="N21" s="371" t="s">
        <v>1030</v>
      </c>
      <c r="O21" s="371" t="s">
        <v>1031</v>
      </c>
      <c r="P21" s="494" t="s">
        <v>1009</v>
      </c>
      <c r="Q21" s="371" t="s">
        <v>1032</v>
      </c>
      <c r="R21" s="372">
        <v>0</v>
      </c>
      <c r="S21" s="372">
        <v>0</v>
      </c>
      <c r="T21" s="372">
        <v>0</v>
      </c>
      <c r="U21" s="372">
        <v>0</v>
      </c>
      <c r="V21" s="372">
        <v>0</v>
      </c>
      <c r="W21" s="372">
        <v>0</v>
      </c>
      <c r="X21" s="372">
        <v>0</v>
      </c>
      <c r="Y21" s="372">
        <v>0</v>
      </c>
      <c r="Z21" s="372">
        <v>0</v>
      </c>
      <c r="AA21" s="372">
        <v>0</v>
      </c>
      <c r="AB21" s="372">
        <v>0</v>
      </c>
      <c r="AC21" s="372">
        <v>0</v>
      </c>
      <c r="AD21" s="373">
        <f t="shared" si="0"/>
        <v>4.7619047619047619</v>
      </c>
      <c r="AE21" s="372">
        <v>0</v>
      </c>
      <c r="AF21" s="372">
        <v>0</v>
      </c>
      <c r="AG21" s="372">
        <v>0</v>
      </c>
      <c r="AH21" s="332" t="s">
        <v>1033</v>
      </c>
      <c r="AI21" s="332" t="s">
        <v>540</v>
      </c>
      <c r="AJ21" s="371" t="s">
        <v>1032</v>
      </c>
      <c r="AK21" s="372">
        <v>0</v>
      </c>
      <c r="AL21" s="371" t="s">
        <v>1034</v>
      </c>
      <c r="AM21" s="372">
        <v>0</v>
      </c>
      <c r="AN21" s="372">
        <v>0</v>
      </c>
      <c r="AO21" s="372">
        <v>0</v>
      </c>
      <c r="AP21" s="372">
        <v>0</v>
      </c>
      <c r="AQ21" s="371" t="s">
        <v>1035</v>
      </c>
      <c r="AR21" s="374">
        <v>0</v>
      </c>
      <c r="AS21" s="374">
        <v>0</v>
      </c>
      <c r="AT21" s="374">
        <v>0</v>
      </c>
      <c r="AU21" s="374">
        <v>0</v>
      </c>
      <c r="AV21" s="374">
        <v>0</v>
      </c>
      <c r="AW21" s="373">
        <f t="shared" si="1"/>
        <v>4.7619047619047619</v>
      </c>
      <c r="AX21" s="374">
        <v>0</v>
      </c>
      <c r="AY21" s="374">
        <v>0</v>
      </c>
      <c r="AZ21" s="374"/>
      <c r="BA21" s="332" t="s">
        <v>1036</v>
      </c>
      <c r="BB21" s="332" t="s">
        <v>1037</v>
      </c>
      <c r="BC21" s="333" t="s">
        <v>1038</v>
      </c>
      <c r="BD21" s="334">
        <v>0</v>
      </c>
      <c r="BE21" s="333">
        <v>0</v>
      </c>
      <c r="BF21" s="333">
        <v>0</v>
      </c>
      <c r="BG21" s="333">
        <v>0</v>
      </c>
      <c r="BH21" s="333">
        <v>0</v>
      </c>
      <c r="BI21" s="333">
        <v>0</v>
      </c>
      <c r="BJ21" s="333">
        <v>0</v>
      </c>
      <c r="BK21" s="376">
        <v>0</v>
      </c>
      <c r="BL21" s="376">
        <v>0</v>
      </c>
      <c r="BM21" s="376">
        <v>0</v>
      </c>
      <c r="BN21" s="376">
        <v>0</v>
      </c>
      <c r="BO21" s="376">
        <v>0</v>
      </c>
      <c r="BP21" s="336">
        <v>5</v>
      </c>
      <c r="BQ21" s="376">
        <v>0</v>
      </c>
      <c r="BR21" s="376">
        <v>0</v>
      </c>
      <c r="BS21" s="376"/>
      <c r="BT21" s="332" t="s">
        <v>1039</v>
      </c>
      <c r="BU21" s="332" t="s">
        <v>1040</v>
      </c>
      <c r="BV21" s="552">
        <v>0</v>
      </c>
      <c r="BW21" s="553">
        <v>0</v>
      </c>
      <c r="BX21" s="553">
        <v>0</v>
      </c>
      <c r="BY21" s="553">
        <v>0</v>
      </c>
      <c r="BZ21" s="553">
        <v>0</v>
      </c>
      <c r="CA21" s="553">
        <v>0</v>
      </c>
      <c r="CB21" s="553" t="s">
        <v>1041</v>
      </c>
      <c r="CC21" s="554"/>
      <c r="CD21" s="554"/>
      <c r="CE21" s="554"/>
      <c r="CF21" s="554"/>
      <c r="CG21" s="554"/>
      <c r="CH21" s="417"/>
      <c r="CI21" s="554"/>
      <c r="CJ21" s="554"/>
      <c r="CK21" s="554"/>
      <c r="CL21" s="332" t="s">
        <v>1042</v>
      </c>
      <c r="CM21" s="332" t="s">
        <v>540</v>
      </c>
      <c r="CN21" s="555" t="s">
        <v>1043</v>
      </c>
      <c r="CO21" s="552">
        <v>0</v>
      </c>
      <c r="CP21" s="553">
        <v>0</v>
      </c>
      <c r="CQ21" s="553">
        <v>0</v>
      </c>
      <c r="CR21" s="553">
        <v>0</v>
      </c>
      <c r="CS21" s="553">
        <v>0</v>
      </c>
      <c r="CT21" s="553">
        <v>0</v>
      </c>
      <c r="CU21" s="553" t="s">
        <v>1044</v>
      </c>
      <c r="CV21" s="554"/>
      <c r="CW21" s="554"/>
      <c r="CX21" s="554"/>
      <c r="CY21" s="554"/>
      <c r="CZ21" s="554"/>
      <c r="DA21" s="417"/>
      <c r="DB21" s="554"/>
      <c r="DC21" s="554"/>
      <c r="DD21" s="554"/>
      <c r="DE21" s="344" t="s">
        <v>1045</v>
      </c>
      <c r="DF21" s="344" t="s">
        <v>1046</v>
      </c>
      <c r="DG21" s="555" t="s">
        <v>1047</v>
      </c>
      <c r="DH21" s="552">
        <v>3</v>
      </c>
      <c r="DI21" s="553" t="s">
        <v>1048</v>
      </c>
      <c r="DJ21" s="553">
        <v>0</v>
      </c>
      <c r="DK21" s="553">
        <v>0</v>
      </c>
      <c r="DL21" s="553">
        <v>0</v>
      </c>
      <c r="DM21" s="553">
        <v>0</v>
      </c>
      <c r="DN21" s="556" t="s">
        <v>1049</v>
      </c>
      <c r="DO21" s="554"/>
      <c r="DP21" s="554"/>
      <c r="DQ21" s="554"/>
      <c r="DR21" s="554"/>
      <c r="DS21" s="554"/>
      <c r="DT21" s="417"/>
      <c r="DU21" s="554"/>
      <c r="DV21" s="554"/>
      <c r="DW21" s="554"/>
      <c r="DX21" s="344" t="s">
        <v>1050</v>
      </c>
      <c r="DY21" s="344" t="s">
        <v>1051</v>
      </c>
      <c r="DZ21" s="557" t="s">
        <v>1052</v>
      </c>
      <c r="EA21" s="558"/>
      <c r="EB21" s="558"/>
      <c r="EC21" s="558"/>
      <c r="ED21" s="545"/>
      <c r="EE21" s="559"/>
      <c r="EF21" s="558"/>
      <c r="EG21" s="558"/>
      <c r="EH21" s="558"/>
      <c r="EI21" s="560" t="s">
        <v>1047</v>
      </c>
      <c r="EJ21" s="561">
        <v>3</v>
      </c>
      <c r="EK21" s="562" t="s">
        <v>1048</v>
      </c>
      <c r="EL21" s="562">
        <v>0</v>
      </c>
      <c r="EM21" s="562">
        <v>0</v>
      </c>
      <c r="EN21" s="562">
        <v>0</v>
      </c>
      <c r="EO21" s="562">
        <v>0</v>
      </c>
      <c r="EP21" s="563" t="s">
        <v>1049</v>
      </c>
      <c r="EQ21" s="564" t="s">
        <v>1053</v>
      </c>
      <c r="ER21" s="565">
        <v>9</v>
      </c>
      <c r="ES21" s="564" t="s">
        <v>1054</v>
      </c>
      <c r="ET21" s="565">
        <v>0</v>
      </c>
      <c r="EU21" s="565">
        <v>0</v>
      </c>
      <c r="EV21" s="565">
        <v>0</v>
      </c>
      <c r="EW21" s="565">
        <v>0</v>
      </c>
      <c r="EX21" s="565" t="s">
        <v>1049</v>
      </c>
      <c r="EY21" s="344" t="s">
        <v>1055</v>
      </c>
      <c r="EZ21" s="332" t="s">
        <v>1056</v>
      </c>
      <c r="FA21" s="602" t="s">
        <v>1612</v>
      </c>
      <c r="FB21" s="245" t="s">
        <v>12</v>
      </c>
    </row>
    <row r="22" spans="2:158" s="369" customFormat="1" ht="204" customHeight="1">
      <c r="B22" s="548">
        <v>18</v>
      </c>
      <c r="C22" s="549" t="s">
        <v>1057</v>
      </c>
      <c r="D22" s="332" t="s">
        <v>1058</v>
      </c>
      <c r="E22" s="494" t="s">
        <v>455</v>
      </c>
      <c r="F22" s="333" t="s">
        <v>1059</v>
      </c>
      <c r="G22" s="371" t="s">
        <v>816</v>
      </c>
      <c r="H22" s="371" t="s">
        <v>1060</v>
      </c>
      <c r="I22" s="371" t="s">
        <v>1061</v>
      </c>
      <c r="J22" s="549" t="s">
        <v>1028</v>
      </c>
      <c r="K22" s="371" t="s">
        <v>6</v>
      </c>
      <c r="L22" s="551">
        <v>40</v>
      </c>
      <c r="M22" s="371" t="s">
        <v>1062</v>
      </c>
      <c r="N22" s="371" t="s">
        <v>1063</v>
      </c>
      <c r="O22" s="447" t="s">
        <v>1064</v>
      </c>
      <c r="P22" s="371" t="s">
        <v>1065</v>
      </c>
      <c r="Q22" s="371" t="s">
        <v>1066</v>
      </c>
      <c r="R22" s="372">
        <v>0</v>
      </c>
      <c r="S22" s="372">
        <v>0</v>
      </c>
      <c r="T22" s="372">
        <v>0</v>
      </c>
      <c r="U22" s="372">
        <v>0</v>
      </c>
      <c r="V22" s="372">
        <v>0</v>
      </c>
      <c r="W22" s="372">
        <v>0</v>
      </c>
      <c r="X22" s="372">
        <v>0</v>
      </c>
      <c r="Y22" s="372">
        <v>0</v>
      </c>
      <c r="Z22" s="372">
        <v>0</v>
      </c>
      <c r="AA22" s="372">
        <v>0</v>
      </c>
      <c r="AB22" s="372">
        <v>0</v>
      </c>
      <c r="AC22" s="372">
        <v>0</v>
      </c>
      <c r="AD22" s="373">
        <f t="shared" si="0"/>
        <v>4.7619047619047619</v>
      </c>
      <c r="AE22" s="372">
        <v>0</v>
      </c>
      <c r="AF22" s="372">
        <v>0</v>
      </c>
      <c r="AG22" s="372">
        <v>0</v>
      </c>
      <c r="AH22" s="332" t="s">
        <v>1067</v>
      </c>
      <c r="AI22" s="332" t="s">
        <v>540</v>
      </c>
      <c r="AJ22" s="371" t="s">
        <v>1066</v>
      </c>
      <c r="AK22" s="374">
        <v>0</v>
      </c>
      <c r="AL22" s="371" t="s">
        <v>1068</v>
      </c>
      <c r="AM22" s="372">
        <v>0</v>
      </c>
      <c r="AN22" s="372">
        <v>0</v>
      </c>
      <c r="AO22" s="372">
        <v>0</v>
      </c>
      <c r="AP22" s="372">
        <v>0</v>
      </c>
      <c r="AQ22" s="371" t="s">
        <v>1069</v>
      </c>
      <c r="AR22" s="372">
        <v>0</v>
      </c>
      <c r="AS22" s="372">
        <v>0</v>
      </c>
      <c r="AT22" s="372">
        <v>0</v>
      </c>
      <c r="AU22" s="372">
        <v>0</v>
      </c>
      <c r="AV22" s="372">
        <v>0</v>
      </c>
      <c r="AW22" s="373">
        <f t="shared" si="1"/>
        <v>4.7619047619047619</v>
      </c>
      <c r="AX22" s="372">
        <v>0</v>
      </c>
      <c r="AY22" s="372">
        <v>0</v>
      </c>
      <c r="AZ22" s="372"/>
      <c r="BA22" s="332" t="s">
        <v>1070</v>
      </c>
      <c r="BB22" s="332" t="s">
        <v>540</v>
      </c>
      <c r="BC22" s="333" t="s">
        <v>1071</v>
      </c>
      <c r="BD22" s="376">
        <v>0</v>
      </c>
      <c r="BE22" s="333">
        <v>0</v>
      </c>
      <c r="BF22" s="376">
        <v>0</v>
      </c>
      <c r="BG22" s="376">
        <v>0</v>
      </c>
      <c r="BH22" s="376">
        <v>0</v>
      </c>
      <c r="BI22" s="376">
        <v>0</v>
      </c>
      <c r="BJ22" s="333">
        <v>0</v>
      </c>
      <c r="BK22" s="334">
        <v>0</v>
      </c>
      <c r="BL22" s="334">
        <v>0</v>
      </c>
      <c r="BM22" s="334">
        <v>0</v>
      </c>
      <c r="BN22" s="334">
        <v>0</v>
      </c>
      <c r="BO22" s="334">
        <v>0</v>
      </c>
      <c r="BP22" s="336">
        <v>5</v>
      </c>
      <c r="BQ22" s="334">
        <v>0</v>
      </c>
      <c r="BR22" s="334">
        <v>0</v>
      </c>
      <c r="BS22" s="334"/>
      <c r="BT22" s="332" t="s">
        <v>1072</v>
      </c>
      <c r="BU22" s="332" t="s">
        <v>540</v>
      </c>
      <c r="BV22" s="566">
        <v>0</v>
      </c>
      <c r="BW22" s="567">
        <v>0</v>
      </c>
      <c r="BX22" s="566">
        <v>0</v>
      </c>
      <c r="BY22" s="566">
        <v>0</v>
      </c>
      <c r="BZ22" s="566">
        <v>0</v>
      </c>
      <c r="CA22" s="566">
        <v>0</v>
      </c>
      <c r="CB22" s="553" t="s">
        <v>1041</v>
      </c>
      <c r="CC22" s="552"/>
      <c r="CD22" s="552"/>
      <c r="CE22" s="552"/>
      <c r="CF22" s="552"/>
      <c r="CG22" s="552"/>
      <c r="CH22" s="417"/>
      <c r="CI22" s="552"/>
      <c r="CJ22" s="552"/>
      <c r="CK22" s="552"/>
      <c r="CL22" s="332" t="s">
        <v>1073</v>
      </c>
      <c r="CM22" s="332" t="s">
        <v>540</v>
      </c>
      <c r="CN22" s="568" t="s">
        <v>1074</v>
      </c>
      <c r="CO22" s="566">
        <v>0</v>
      </c>
      <c r="CP22" s="567">
        <v>0</v>
      </c>
      <c r="CQ22" s="566">
        <v>0</v>
      </c>
      <c r="CR22" s="566">
        <v>0</v>
      </c>
      <c r="CS22" s="566">
        <v>0</v>
      </c>
      <c r="CT22" s="566">
        <v>0</v>
      </c>
      <c r="CU22" s="553" t="s">
        <v>1075</v>
      </c>
      <c r="CV22" s="552"/>
      <c r="CW22" s="552"/>
      <c r="CX22" s="552"/>
      <c r="CY22" s="552"/>
      <c r="CZ22" s="552"/>
      <c r="DA22" s="417"/>
      <c r="DB22" s="552"/>
      <c r="DC22" s="552"/>
      <c r="DD22" s="552"/>
      <c r="DE22" s="344" t="s">
        <v>1076</v>
      </c>
      <c r="DF22" s="344" t="s">
        <v>1077</v>
      </c>
      <c r="DG22" s="569" t="s">
        <v>1078</v>
      </c>
      <c r="DH22" s="566">
        <v>10</v>
      </c>
      <c r="DI22" s="567" t="s">
        <v>1079</v>
      </c>
      <c r="DJ22" s="566">
        <v>0</v>
      </c>
      <c r="DK22" s="566">
        <v>0</v>
      </c>
      <c r="DL22" s="566">
        <v>0</v>
      </c>
      <c r="DM22" s="566">
        <v>0</v>
      </c>
      <c r="DN22" s="556" t="s">
        <v>1080</v>
      </c>
      <c r="DO22" s="552"/>
      <c r="DP22" s="552"/>
      <c r="DQ22" s="552"/>
      <c r="DR22" s="552"/>
      <c r="DS22" s="552"/>
      <c r="DT22" s="417"/>
      <c r="DU22" s="552"/>
      <c r="DV22" s="552"/>
      <c r="DW22" s="552"/>
      <c r="DX22" s="332" t="s">
        <v>1081</v>
      </c>
      <c r="DY22" s="332" t="s">
        <v>540</v>
      </c>
      <c r="DZ22" s="561"/>
      <c r="EA22" s="561"/>
      <c r="EB22" s="561"/>
      <c r="EC22" s="561"/>
      <c r="ED22" s="561"/>
      <c r="EE22" s="419"/>
      <c r="EF22" s="561"/>
      <c r="EG22" s="561"/>
      <c r="EH22" s="561"/>
      <c r="EI22" s="570" t="s">
        <v>1078</v>
      </c>
      <c r="EJ22" s="571">
        <v>10</v>
      </c>
      <c r="EK22" s="572" t="s">
        <v>1079</v>
      </c>
      <c r="EL22" s="571">
        <v>0</v>
      </c>
      <c r="EM22" s="571">
        <v>0</v>
      </c>
      <c r="EN22" s="571">
        <v>0</v>
      </c>
      <c r="EO22" s="571">
        <v>0</v>
      </c>
      <c r="EP22" s="563" t="s">
        <v>1080</v>
      </c>
      <c r="EQ22" s="560" t="s">
        <v>1082</v>
      </c>
      <c r="ER22" s="573">
        <v>0.1</v>
      </c>
      <c r="ES22" s="560" t="s">
        <v>1083</v>
      </c>
      <c r="ET22" s="565">
        <v>0</v>
      </c>
      <c r="EU22" s="565">
        <v>0</v>
      </c>
      <c r="EV22" s="565">
        <v>0</v>
      </c>
      <c r="EW22" s="565">
        <v>0</v>
      </c>
      <c r="EX22" s="560" t="s">
        <v>1084</v>
      </c>
      <c r="EY22" s="344" t="s">
        <v>1085</v>
      </c>
      <c r="EZ22" s="344" t="s">
        <v>1086</v>
      </c>
      <c r="FA22" s="602" t="s">
        <v>1087</v>
      </c>
      <c r="FB22" s="245" t="s">
        <v>12</v>
      </c>
    </row>
    <row r="23" spans="2:158" s="369" customFormat="1" ht="347.25" customHeight="1">
      <c r="B23" s="574">
        <v>19</v>
      </c>
      <c r="C23" s="574" t="s">
        <v>1088</v>
      </c>
      <c r="D23" s="344" t="s">
        <v>1089</v>
      </c>
      <c r="E23" s="494" t="s">
        <v>455</v>
      </c>
      <c r="F23" s="371" t="s">
        <v>637</v>
      </c>
      <c r="G23" s="333" t="s">
        <v>745</v>
      </c>
      <c r="H23" s="371" t="s">
        <v>1090</v>
      </c>
      <c r="I23" s="371" t="s">
        <v>1091</v>
      </c>
      <c r="J23" s="574" t="s">
        <v>1092</v>
      </c>
      <c r="K23" s="333" t="s">
        <v>6</v>
      </c>
      <c r="L23" s="371">
        <v>10</v>
      </c>
      <c r="M23" s="371" t="s">
        <v>1093</v>
      </c>
      <c r="N23" s="371" t="s">
        <v>948</v>
      </c>
      <c r="O23" s="371" t="s">
        <v>666</v>
      </c>
      <c r="P23" s="371" t="s">
        <v>1094</v>
      </c>
      <c r="Q23" s="371" t="s">
        <v>1095</v>
      </c>
      <c r="R23" s="372">
        <v>0</v>
      </c>
      <c r="S23" s="372">
        <v>0</v>
      </c>
      <c r="T23" s="372">
        <v>0</v>
      </c>
      <c r="U23" s="372">
        <v>0</v>
      </c>
      <c r="V23" s="372">
        <v>0</v>
      </c>
      <c r="W23" s="372">
        <v>0</v>
      </c>
      <c r="X23" s="372">
        <v>0</v>
      </c>
      <c r="Y23" s="372">
        <v>0</v>
      </c>
      <c r="Z23" s="372">
        <v>0</v>
      </c>
      <c r="AA23" s="372">
        <v>0</v>
      </c>
      <c r="AB23" s="372">
        <v>0</v>
      </c>
      <c r="AC23" s="372">
        <v>0</v>
      </c>
      <c r="AD23" s="373">
        <f t="shared" si="0"/>
        <v>4.7619047619047619</v>
      </c>
      <c r="AE23" s="372">
        <v>0</v>
      </c>
      <c r="AF23" s="372">
        <v>0</v>
      </c>
      <c r="AG23" s="372">
        <v>0</v>
      </c>
      <c r="AH23" s="332" t="s">
        <v>754</v>
      </c>
      <c r="AI23" s="332" t="s">
        <v>540</v>
      </c>
      <c r="AJ23" s="371" t="s">
        <v>1095</v>
      </c>
      <c r="AK23" s="374">
        <v>0</v>
      </c>
      <c r="AL23" s="344" t="s">
        <v>1096</v>
      </c>
      <c r="AM23" s="372">
        <v>0</v>
      </c>
      <c r="AN23" s="372">
        <v>0</v>
      </c>
      <c r="AO23" s="372">
        <v>0</v>
      </c>
      <c r="AP23" s="372">
        <v>0</v>
      </c>
      <c r="AQ23" s="371" t="s">
        <v>1097</v>
      </c>
      <c r="AR23" s="372">
        <v>0</v>
      </c>
      <c r="AS23" s="372">
        <v>0</v>
      </c>
      <c r="AT23" s="372">
        <v>0</v>
      </c>
      <c r="AU23" s="372">
        <v>0</v>
      </c>
      <c r="AV23" s="372">
        <v>0</v>
      </c>
      <c r="AW23" s="373">
        <f t="shared" si="1"/>
        <v>4.7619047619047619</v>
      </c>
      <c r="AX23" s="372">
        <v>0</v>
      </c>
      <c r="AY23" s="372">
        <v>0</v>
      </c>
      <c r="AZ23" s="372"/>
      <c r="BA23" s="332" t="s">
        <v>1098</v>
      </c>
      <c r="BB23" s="332" t="s">
        <v>540</v>
      </c>
      <c r="BC23" s="333" t="s">
        <v>1099</v>
      </c>
      <c r="BD23" s="334">
        <v>0</v>
      </c>
      <c r="BE23" s="333" t="s">
        <v>1100</v>
      </c>
      <c r="BF23" s="334">
        <v>0</v>
      </c>
      <c r="BG23" s="334">
        <v>0</v>
      </c>
      <c r="BH23" s="334">
        <v>0</v>
      </c>
      <c r="BI23" s="334">
        <v>0</v>
      </c>
      <c r="BJ23" s="337" t="s">
        <v>1101</v>
      </c>
      <c r="BK23" s="334">
        <v>0</v>
      </c>
      <c r="BL23" s="334">
        <v>0</v>
      </c>
      <c r="BM23" s="334">
        <v>0</v>
      </c>
      <c r="BN23" s="334">
        <v>0</v>
      </c>
      <c r="BO23" s="334">
        <v>0</v>
      </c>
      <c r="BP23" s="336">
        <v>5</v>
      </c>
      <c r="BQ23" s="334">
        <v>0</v>
      </c>
      <c r="BR23" s="334">
        <v>0</v>
      </c>
      <c r="BS23" s="334">
        <v>0</v>
      </c>
      <c r="BT23" s="332" t="s">
        <v>1102</v>
      </c>
      <c r="BU23" s="332" t="s">
        <v>540</v>
      </c>
      <c r="BV23" s="575">
        <v>0</v>
      </c>
      <c r="BW23" s="338" t="s">
        <v>1103</v>
      </c>
      <c r="BX23" s="575">
        <v>0</v>
      </c>
      <c r="BY23" s="575">
        <v>0</v>
      </c>
      <c r="BZ23" s="575">
        <v>0</v>
      </c>
      <c r="CA23" s="575">
        <v>0</v>
      </c>
      <c r="CB23" s="340" t="s">
        <v>1104</v>
      </c>
      <c r="CC23" s="383"/>
      <c r="CD23" s="383"/>
      <c r="CE23" s="383"/>
      <c r="CF23" s="383"/>
      <c r="CG23" s="383"/>
      <c r="CH23" s="417"/>
      <c r="CI23" s="383"/>
      <c r="CJ23" s="383"/>
      <c r="CK23" s="383"/>
      <c r="CL23" s="332" t="s">
        <v>1105</v>
      </c>
      <c r="CM23" s="332" t="s">
        <v>1106</v>
      </c>
      <c r="CN23" s="576" t="s">
        <v>1107</v>
      </c>
      <c r="CO23" s="575">
        <v>0</v>
      </c>
      <c r="CP23" s="338" t="s">
        <v>1108</v>
      </c>
      <c r="CQ23" s="575">
        <v>0</v>
      </c>
      <c r="CR23" s="575">
        <v>0</v>
      </c>
      <c r="CS23" s="575">
        <v>0</v>
      </c>
      <c r="CT23" s="575">
        <v>0</v>
      </c>
      <c r="CU23" s="340" t="s">
        <v>1109</v>
      </c>
      <c r="CV23" s="383"/>
      <c r="CW23" s="383"/>
      <c r="CX23" s="383"/>
      <c r="CY23" s="383"/>
      <c r="CZ23" s="383"/>
      <c r="DA23" s="417"/>
      <c r="DB23" s="383"/>
      <c r="DC23" s="383"/>
      <c r="DD23" s="383"/>
      <c r="DE23" s="332" t="s">
        <v>1110</v>
      </c>
      <c r="DF23" s="332" t="s">
        <v>1111</v>
      </c>
      <c r="DG23" s="576" t="s">
        <v>1112</v>
      </c>
      <c r="DH23" s="577">
        <v>0</v>
      </c>
      <c r="DI23" s="578" t="s">
        <v>1108</v>
      </c>
      <c r="DJ23" s="579">
        <v>0</v>
      </c>
      <c r="DK23" s="579">
        <v>0</v>
      </c>
      <c r="DL23" s="579">
        <v>0</v>
      </c>
      <c r="DM23" s="579">
        <v>0</v>
      </c>
      <c r="DN23" s="580" t="s">
        <v>552</v>
      </c>
      <c r="DO23" s="383"/>
      <c r="DP23" s="383"/>
      <c r="DQ23" s="383"/>
      <c r="DR23" s="383"/>
      <c r="DS23" s="383"/>
      <c r="DT23" s="417"/>
      <c r="DU23" s="383"/>
      <c r="DV23" s="383"/>
      <c r="DW23" s="383"/>
      <c r="DX23" s="344" t="s">
        <v>1113</v>
      </c>
      <c r="DY23" s="344" t="s">
        <v>540</v>
      </c>
      <c r="DZ23" s="409"/>
      <c r="EA23" s="409"/>
      <c r="EB23" s="409"/>
      <c r="EC23" s="409"/>
      <c r="ED23" s="409"/>
      <c r="EE23" s="419"/>
      <c r="EF23" s="409"/>
      <c r="EG23" s="409"/>
      <c r="EH23" s="409"/>
      <c r="EI23" s="491" t="s">
        <v>1112</v>
      </c>
      <c r="EJ23" s="581">
        <v>0</v>
      </c>
      <c r="EK23" s="582" t="s">
        <v>1108</v>
      </c>
      <c r="EL23" s="583">
        <v>0</v>
      </c>
      <c r="EM23" s="583">
        <v>0</v>
      </c>
      <c r="EN23" s="583">
        <v>0</v>
      </c>
      <c r="EO23" s="583">
        <v>0</v>
      </c>
      <c r="EP23" s="584" t="s">
        <v>552</v>
      </c>
      <c r="EQ23" s="491" t="s">
        <v>1112</v>
      </c>
      <c r="ER23" s="585">
        <v>0</v>
      </c>
      <c r="ES23" s="586" t="s">
        <v>1108</v>
      </c>
      <c r="ET23" s="585">
        <v>0</v>
      </c>
      <c r="EU23" s="585">
        <v>0</v>
      </c>
      <c r="EV23" s="585">
        <v>0</v>
      </c>
      <c r="EW23" s="585">
        <v>0</v>
      </c>
      <c r="EX23" s="587" t="s">
        <v>552</v>
      </c>
      <c r="EY23" s="332" t="s">
        <v>1114</v>
      </c>
      <c r="EZ23" s="332" t="s">
        <v>540</v>
      </c>
      <c r="FA23" s="602" t="s">
        <v>1613</v>
      </c>
      <c r="FB23" s="245" t="s">
        <v>12</v>
      </c>
    </row>
    <row r="24" spans="2:158" s="369" customFormat="1" ht="408.75" customHeight="1">
      <c r="B24" s="574">
        <v>20</v>
      </c>
      <c r="C24" s="574" t="s">
        <v>1115</v>
      </c>
      <c r="D24" s="344" t="s">
        <v>1116</v>
      </c>
      <c r="E24" s="550" t="s">
        <v>455</v>
      </c>
      <c r="F24" s="371" t="s">
        <v>1117</v>
      </c>
      <c r="G24" s="333" t="s">
        <v>566</v>
      </c>
      <c r="H24" s="371" t="s">
        <v>1118</v>
      </c>
      <c r="I24" s="371" t="s">
        <v>111</v>
      </c>
      <c r="J24" s="574" t="s">
        <v>1092</v>
      </c>
      <c r="K24" s="333" t="s">
        <v>6</v>
      </c>
      <c r="L24" s="371">
        <v>1</v>
      </c>
      <c r="M24" s="371" t="s">
        <v>1119</v>
      </c>
      <c r="N24" s="371" t="s">
        <v>1120</v>
      </c>
      <c r="O24" s="371" t="s">
        <v>1121</v>
      </c>
      <c r="P24" s="371" t="s">
        <v>1094</v>
      </c>
      <c r="Q24" s="344" t="s">
        <v>1122</v>
      </c>
      <c r="R24" s="372">
        <v>0</v>
      </c>
      <c r="S24" s="372">
        <v>0</v>
      </c>
      <c r="T24" s="372">
        <v>0</v>
      </c>
      <c r="U24" s="372">
        <v>0</v>
      </c>
      <c r="V24" s="372">
        <v>0</v>
      </c>
      <c r="W24" s="372">
        <v>0</v>
      </c>
      <c r="X24" s="372">
        <v>0</v>
      </c>
      <c r="Y24" s="372">
        <v>0</v>
      </c>
      <c r="Z24" s="372">
        <v>0</v>
      </c>
      <c r="AA24" s="372">
        <v>0</v>
      </c>
      <c r="AB24" s="372">
        <v>0</v>
      </c>
      <c r="AC24" s="372">
        <v>0</v>
      </c>
      <c r="AD24" s="373">
        <f t="shared" si="0"/>
        <v>4.7619047619047619</v>
      </c>
      <c r="AE24" s="372">
        <v>0</v>
      </c>
      <c r="AF24" s="372">
        <v>0</v>
      </c>
      <c r="AG24" s="372">
        <v>0</v>
      </c>
      <c r="AH24" s="332" t="s">
        <v>1033</v>
      </c>
      <c r="AI24" s="332" t="s">
        <v>540</v>
      </c>
      <c r="AJ24" s="344" t="s">
        <v>1122</v>
      </c>
      <c r="AK24" s="374">
        <v>0</v>
      </c>
      <c r="AL24" s="344" t="s">
        <v>1123</v>
      </c>
      <c r="AM24" s="372">
        <v>0</v>
      </c>
      <c r="AN24" s="372">
        <v>0</v>
      </c>
      <c r="AO24" s="372">
        <v>0</v>
      </c>
      <c r="AP24" s="372">
        <v>0</v>
      </c>
      <c r="AQ24" s="371" t="s">
        <v>1124</v>
      </c>
      <c r="AR24" s="372">
        <v>0</v>
      </c>
      <c r="AS24" s="372">
        <v>0</v>
      </c>
      <c r="AT24" s="372">
        <v>0</v>
      </c>
      <c r="AU24" s="372">
        <v>0</v>
      </c>
      <c r="AV24" s="372">
        <v>0</v>
      </c>
      <c r="AW24" s="373">
        <f t="shared" si="1"/>
        <v>4.7619047619047619</v>
      </c>
      <c r="AX24" s="372">
        <v>0</v>
      </c>
      <c r="AY24" s="372">
        <v>0</v>
      </c>
      <c r="AZ24" s="372"/>
      <c r="BA24" s="332" t="s">
        <v>1125</v>
      </c>
      <c r="BB24" s="332" t="s">
        <v>1126</v>
      </c>
      <c r="BC24" s="588" t="s">
        <v>1127</v>
      </c>
      <c r="BD24" s="589">
        <v>0</v>
      </c>
      <c r="BE24" s="588" t="s">
        <v>1128</v>
      </c>
      <c r="BF24" s="589">
        <v>0</v>
      </c>
      <c r="BG24" s="589">
        <v>0</v>
      </c>
      <c r="BH24" s="589">
        <v>0</v>
      </c>
      <c r="BI24" s="589">
        <v>0</v>
      </c>
      <c r="BJ24" s="590" t="s">
        <v>1129</v>
      </c>
      <c r="BK24" s="589">
        <v>0</v>
      </c>
      <c r="BL24" s="589">
        <v>0</v>
      </c>
      <c r="BM24" s="589">
        <v>0</v>
      </c>
      <c r="BN24" s="589">
        <v>0</v>
      </c>
      <c r="BO24" s="589">
        <v>0</v>
      </c>
      <c r="BP24" s="591">
        <v>5</v>
      </c>
      <c r="BQ24" s="589">
        <v>0</v>
      </c>
      <c r="BR24" s="589">
        <v>0</v>
      </c>
      <c r="BS24" s="589">
        <v>0</v>
      </c>
      <c r="BT24" s="332" t="s">
        <v>915</v>
      </c>
      <c r="BU24" s="332" t="s">
        <v>540</v>
      </c>
      <c r="BV24" s="575">
        <v>0</v>
      </c>
      <c r="BW24" s="338" t="s">
        <v>1130</v>
      </c>
      <c r="BX24" s="575">
        <v>0</v>
      </c>
      <c r="BY24" s="575">
        <v>0</v>
      </c>
      <c r="BZ24" s="575">
        <v>0</v>
      </c>
      <c r="CA24" s="575">
        <v>0</v>
      </c>
      <c r="CB24" s="340" t="s">
        <v>1104</v>
      </c>
      <c r="CC24" s="383"/>
      <c r="CD24" s="383"/>
      <c r="CE24" s="383"/>
      <c r="CF24" s="383"/>
      <c r="CG24" s="383"/>
      <c r="CH24" s="417"/>
      <c r="CI24" s="383"/>
      <c r="CJ24" s="383"/>
      <c r="CK24" s="383"/>
      <c r="CL24" s="332" t="s">
        <v>1131</v>
      </c>
      <c r="CM24" s="332" t="s">
        <v>1132</v>
      </c>
      <c r="CN24" s="345" t="s">
        <v>1133</v>
      </c>
      <c r="CO24" s="578">
        <v>0</v>
      </c>
      <c r="CP24" s="592" t="s">
        <v>1130</v>
      </c>
      <c r="CQ24" s="578">
        <v>0</v>
      </c>
      <c r="CR24" s="578">
        <v>0</v>
      </c>
      <c r="CS24" s="578">
        <v>0</v>
      </c>
      <c r="CT24" s="578">
        <v>0</v>
      </c>
      <c r="CU24" s="340" t="s">
        <v>552</v>
      </c>
      <c r="CV24" s="383"/>
      <c r="CW24" s="383"/>
      <c r="CX24" s="383"/>
      <c r="CY24" s="383"/>
      <c r="CZ24" s="383"/>
      <c r="DA24" s="417"/>
      <c r="DB24" s="383"/>
      <c r="DC24" s="383"/>
      <c r="DD24" s="383"/>
      <c r="DE24" s="332" t="s">
        <v>1134</v>
      </c>
      <c r="DF24" s="332" t="s">
        <v>540</v>
      </c>
      <c r="DG24" s="345" t="s">
        <v>1135</v>
      </c>
      <c r="DH24" s="578">
        <v>0</v>
      </c>
      <c r="DI24" s="578" t="s">
        <v>1130</v>
      </c>
      <c r="DJ24" s="578">
        <v>0</v>
      </c>
      <c r="DK24" s="578">
        <v>0</v>
      </c>
      <c r="DL24" s="578">
        <v>0</v>
      </c>
      <c r="DM24" s="578">
        <v>0</v>
      </c>
      <c r="DN24" s="593" t="s">
        <v>1109</v>
      </c>
      <c r="DO24" s="383"/>
      <c r="DP24" s="383"/>
      <c r="DQ24" s="383"/>
      <c r="DR24" s="383"/>
      <c r="DS24" s="383"/>
      <c r="DT24" s="417"/>
      <c r="DU24" s="383"/>
      <c r="DV24" s="383"/>
      <c r="DW24" s="383"/>
      <c r="DX24" s="332" t="s">
        <v>1136</v>
      </c>
      <c r="DY24" s="332" t="s">
        <v>1137</v>
      </c>
      <c r="DZ24" s="409"/>
      <c r="EA24" s="409"/>
      <c r="EB24" s="409"/>
      <c r="EC24" s="409"/>
      <c r="ED24" s="409"/>
      <c r="EE24" s="419"/>
      <c r="EF24" s="409"/>
      <c r="EG24" s="409"/>
      <c r="EH24" s="409"/>
      <c r="EI24" s="594" t="s">
        <v>1135</v>
      </c>
      <c r="EJ24" s="582">
        <v>0</v>
      </c>
      <c r="EK24" s="582" t="s">
        <v>1130</v>
      </c>
      <c r="EL24" s="582">
        <v>0</v>
      </c>
      <c r="EM24" s="582">
        <v>0</v>
      </c>
      <c r="EN24" s="582">
        <v>0</v>
      </c>
      <c r="EO24" s="582">
        <v>0</v>
      </c>
      <c r="EP24" s="595" t="s">
        <v>1109</v>
      </c>
      <c r="EQ24" s="491" t="s">
        <v>1138</v>
      </c>
      <c r="ER24" s="582">
        <v>0</v>
      </c>
      <c r="ES24" s="582" t="s">
        <v>1130</v>
      </c>
      <c r="ET24" s="582">
        <v>0</v>
      </c>
      <c r="EU24" s="582">
        <v>0</v>
      </c>
      <c r="EV24" s="582">
        <v>0</v>
      </c>
      <c r="EW24" s="582">
        <v>0</v>
      </c>
      <c r="EX24" s="596" t="s">
        <v>1109</v>
      </c>
      <c r="EY24" s="332" t="s">
        <v>1139</v>
      </c>
      <c r="EZ24" s="332" t="s">
        <v>1140</v>
      </c>
      <c r="FA24" s="602" t="s">
        <v>1614</v>
      </c>
      <c r="FB24" s="245" t="s">
        <v>12</v>
      </c>
    </row>
    <row r="25" spans="2:158" s="369" customFormat="1" ht="311.25" customHeight="1">
      <c r="B25" s="574">
        <v>21</v>
      </c>
      <c r="C25" s="574" t="s">
        <v>1141</v>
      </c>
      <c r="D25" s="344" t="s">
        <v>1142</v>
      </c>
      <c r="E25" s="550" t="s">
        <v>455</v>
      </c>
      <c r="F25" s="371" t="s">
        <v>637</v>
      </c>
      <c r="G25" s="333" t="s">
        <v>745</v>
      </c>
      <c r="H25" s="371" t="s">
        <v>1118</v>
      </c>
      <c r="I25" s="371" t="s">
        <v>972</v>
      </c>
      <c r="J25" s="574" t="s">
        <v>1092</v>
      </c>
      <c r="K25" s="333" t="s">
        <v>6</v>
      </c>
      <c r="L25" s="371">
        <v>33</v>
      </c>
      <c r="M25" s="371" t="s">
        <v>1143</v>
      </c>
      <c r="N25" s="371" t="s">
        <v>1120</v>
      </c>
      <c r="O25" s="371" t="s">
        <v>666</v>
      </c>
      <c r="P25" s="371" t="s">
        <v>465</v>
      </c>
      <c r="Q25" s="344" t="s">
        <v>1095</v>
      </c>
      <c r="R25" s="372">
        <v>0</v>
      </c>
      <c r="S25" s="372">
        <v>0</v>
      </c>
      <c r="T25" s="372">
        <v>0</v>
      </c>
      <c r="U25" s="372">
        <v>0</v>
      </c>
      <c r="V25" s="372">
        <v>0</v>
      </c>
      <c r="W25" s="372">
        <v>0</v>
      </c>
      <c r="X25" s="372">
        <v>0</v>
      </c>
      <c r="Y25" s="372">
        <v>0</v>
      </c>
      <c r="Z25" s="372">
        <v>0</v>
      </c>
      <c r="AA25" s="372">
        <v>0</v>
      </c>
      <c r="AB25" s="372">
        <v>0</v>
      </c>
      <c r="AC25" s="372">
        <v>0</v>
      </c>
      <c r="AD25" s="373">
        <f t="shared" si="0"/>
        <v>4.7619047619047619</v>
      </c>
      <c r="AE25" s="372">
        <v>0</v>
      </c>
      <c r="AF25" s="372">
        <v>0</v>
      </c>
      <c r="AG25" s="372">
        <v>0</v>
      </c>
      <c r="AH25" s="332" t="s">
        <v>1033</v>
      </c>
      <c r="AI25" s="332" t="s">
        <v>540</v>
      </c>
      <c r="AJ25" s="344" t="s">
        <v>1095</v>
      </c>
      <c r="AK25" s="374">
        <v>0</v>
      </c>
      <c r="AL25" s="344" t="s">
        <v>1144</v>
      </c>
      <c r="AM25" s="372">
        <v>0</v>
      </c>
      <c r="AN25" s="372">
        <v>0</v>
      </c>
      <c r="AO25" s="372">
        <v>0</v>
      </c>
      <c r="AP25" s="372">
        <v>0</v>
      </c>
      <c r="AQ25" s="371" t="s">
        <v>1145</v>
      </c>
      <c r="AR25" s="372">
        <v>0</v>
      </c>
      <c r="AS25" s="372">
        <v>0</v>
      </c>
      <c r="AT25" s="372">
        <v>0</v>
      </c>
      <c r="AU25" s="372">
        <v>0</v>
      </c>
      <c r="AV25" s="372">
        <v>0</v>
      </c>
      <c r="AW25" s="373">
        <f t="shared" si="1"/>
        <v>4.7619047619047619</v>
      </c>
      <c r="AX25" s="372">
        <v>0</v>
      </c>
      <c r="AY25" s="372">
        <v>0</v>
      </c>
      <c r="AZ25" s="372"/>
      <c r="BA25" s="332" t="s">
        <v>1033</v>
      </c>
      <c r="BB25" s="332" t="s">
        <v>540</v>
      </c>
      <c r="BC25" s="371" t="s">
        <v>1146</v>
      </c>
      <c r="BD25" s="372">
        <v>0</v>
      </c>
      <c r="BE25" s="371" t="s">
        <v>1146</v>
      </c>
      <c r="BF25" s="372">
        <v>0</v>
      </c>
      <c r="BG25" s="372">
        <v>0</v>
      </c>
      <c r="BH25" s="372">
        <v>0</v>
      </c>
      <c r="BI25" s="372">
        <v>0</v>
      </c>
      <c r="BJ25" s="371" t="s">
        <v>552</v>
      </c>
      <c r="BK25" s="372">
        <v>0</v>
      </c>
      <c r="BL25" s="372">
        <v>0</v>
      </c>
      <c r="BM25" s="372">
        <v>0</v>
      </c>
      <c r="BN25" s="372">
        <v>0</v>
      </c>
      <c r="BO25" s="372">
        <v>0</v>
      </c>
      <c r="BP25" s="373">
        <v>5</v>
      </c>
      <c r="BQ25" s="372">
        <v>0</v>
      </c>
      <c r="BR25" s="372">
        <v>0</v>
      </c>
      <c r="BS25" s="372">
        <v>0</v>
      </c>
      <c r="BT25" s="332" t="s">
        <v>1147</v>
      </c>
      <c r="BU25" s="332" t="s">
        <v>540</v>
      </c>
      <c r="BV25" s="575">
        <v>1</v>
      </c>
      <c r="BW25" s="338" t="s">
        <v>1148</v>
      </c>
      <c r="BX25" s="597" t="s">
        <v>1149</v>
      </c>
      <c r="BY25" s="597" t="s">
        <v>1150</v>
      </c>
      <c r="BZ25" s="575" t="s">
        <v>481</v>
      </c>
      <c r="CA25" s="597" t="s">
        <v>1151</v>
      </c>
      <c r="CB25" s="340" t="s">
        <v>1104</v>
      </c>
      <c r="CC25" s="383"/>
      <c r="CD25" s="383"/>
      <c r="CE25" s="383"/>
      <c r="CF25" s="383"/>
      <c r="CG25" s="383"/>
      <c r="CH25" s="417"/>
      <c r="CI25" s="383"/>
      <c r="CJ25" s="383"/>
      <c r="CK25" s="383"/>
      <c r="CL25" s="332" t="s">
        <v>1152</v>
      </c>
      <c r="CM25" s="332" t="s">
        <v>1153</v>
      </c>
      <c r="CN25" s="597" t="s">
        <v>1154</v>
      </c>
      <c r="CO25" s="575">
        <v>32</v>
      </c>
      <c r="CP25" s="338" t="s">
        <v>1155</v>
      </c>
      <c r="CQ25" s="597" t="s">
        <v>1149</v>
      </c>
      <c r="CR25" s="597">
        <v>10046</v>
      </c>
      <c r="CS25" s="575" t="s">
        <v>481</v>
      </c>
      <c r="CT25" s="597" t="s">
        <v>1156</v>
      </c>
      <c r="CU25" s="340" t="s">
        <v>1109</v>
      </c>
      <c r="CV25" s="383"/>
      <c r="CW25" s="383"/>
      <c r="CX25" s="383"/>
      <c r="CY25" s="383"/>
      <c r="CZ25" s="383"/>
      <c r="DA25" s="417"/>
      <c r="DB25" s="383"/>
      <c r="DC25" s="383"/>
      <c r="DD25" s="383"/>
      <c r="DE25" s="332" t="s">
        <v>1157</v>
      </c>
      <c r="DF25" s="332" t="s">
        <v>1158</v>
      </c>
      <c r="DG25" s="338" t="s">
        <v>1159</v>
      </c>
      <c r="DH25" s="579">
        <v>32</v>
      </c>
      <c r="DI25" s="578" t="s">
        <v>1155</v>
      </c>
      <c r="DJ25" s="578" t="s">
        <v>1149</v>
      </c>
      <c r="DK25" s="578">
        <v>14663</v>
      </c>
      <c r="DL25" s="579" t="s">
        <v>481</v>
      </c>
      <c r="DM25" s="578" t="s">
        <v>1156</v>
      </c>
      <c r="DN25" s="598" t="s">
        <v>1109</v>
      </c>
      <c r="DO25" s="383"/>
      <c r="DP25" s="383"/>
      <c r="DQ25" s="383"/>
      <c r="DR25" s="383"/>
      <c r="DS25" s="383"/>
      <c r="DT25" s="417"/>
      <c r="DU25" s="383"/>
      <c r="DV25" s="383"/>
      <c r="DW25" s="383"/>
      <c r="DX25" s="332" t="s">
        <v>1160</v>
      </c>
      <c r="DY25" s="332" t="s">
        <v>1158</v>
      </c>
      <c r="DZ25" s="409"/>
      <c r="EA25" s="409"/>
      <c r="EB25" s="409"/>
      <c r="EC25" s="409"/>
      <c r="ED25" s="409"/>
      <c r="EE25" s="419"/>
      <c r="EF25" s="409"/>
      <c r="EG25" s="409"/>
      <c r="EH25" s="409"/>
      <c r="EI25" s="361" t="s">
        <v>1159</v>
      </c>
      <c r="EJ25" s="583">
        <v>32</v>
      </c>
      <c r="EK25" s="582" t="s">
        <v>1155</v>
      </c>
      <c r="EL25" s="582" t="s">
        <v>1149</v>
      </c>
      <c r="EM25" s="582">
        <v>14663</v>
      </c>
      <c r="EN25" s="583" t="s">
        <v>481</v>
      </c>
      <c r="EO25" s="582" t="s">
        <v>1156</v>
      </c>
      <c r="EP25" s="599" t="s">
        <v>1109</v>
      </c>
      <c r="EQ25" s="491" t="s">
        <v>1161</v>
      </c>
      <c r="ER25" s="583">
        <v>32</v>
      </c>
      <c r="ES25" s="582" t="s">
        <v>1155</v>
      </c>
      <c r="ET25" s="582" t="s">
        <v>1149</v>
      </c>
      <c r="EU25" s="582">
        <v>15145</v>
      </c>
      <c r="EV25" s="583" t="s">
        <v>481</v>
      </c>
      <c r="EW25" s="582" t="s">
        <v>1156</v>
      </c>
      <c r="EX25" s="596" t="s">
        <v>1109</v>
      </c>
      <c r="EY25" s="344" t="s">
        <v>1162</v>
      </c>
      <c r="EZ25" s="344" t="s">
        <v>1163</v>
      </c>
      <c r="FA25" s="602" t="s">
        <v>1615</v>
      </c>
      <c r="FB25" s="245" t="s">
        <v>12</v>
      </c>
    </row>
    <row r="26" spans="2:158">
      <c r="AH26" s="242"/>
      <c r="AI26" s="242"/>
      <c r="BA26" s="242"/>
      <c r="BB26" s="242"/>
    </row>
    <row r="27" spans="2:158">
      <c r="AH27" s="242"/>
      <c r="AI27" s="242"/>
      <c r="BA27" s="242"/>
      <c r="BB27" s="242"/>
    </row>
    <row r="28" spans="2:158">
      <c r="AH28" s="1"/>
      <c r="AI28" s="1"/>
      <c r="BA28" s="1"/>
      <c r="BB28" s="1"/>
    </row>
    <row r="29" spans="2:158">
      <c r="AH29" s="600"/>
      <c r="AI29" s="600"/>
      <c r="BA29" s="600"/>
      <c r="BB29" s="600"/>
    </row>
    <row r="30" spans="2:158">
      <c r="AH30" s="600"/>
      <c r="AI30" s="600"/>
      <c r="BA30" s="600"/>
      <c r="BB30" s="600"/>
    </row>
    <row r="31" spans="2:158">
      <c r="AH31" s="600"/>
      <c r="AI31" s="600"/>
      <c r="BA31" s="600"/>
      <c r="BB31" s="600"/>
    </row>
    <row r="32" spans="2:158">
      <c r="AH32" s="600"/>
      <c r="AI32" s="600"/>
      <c r="BA32" s="600"/>
      <c r="BB32" s="600"/>
    </row>
    <row r="33" spans="34:54">
      <c r="AH33" s="600"/>
      <c r="AI33" s="600"/>
      <c r="BA33" s="600"/>
      <c r="BB33" s="600"/>
    </row>
    <row r="34" spans="34:54">
      <c r="AH34" s="600"/>
      <c r="AI34" s="600"/>
      <c r="BA34" s="600"/>
      <c r="BB34" s="600"/>
    </row>
    <row r="35" spans="34:54">
      <c r="AH35" s="600"/>
      <c r="AI35" s="600"/>
      <c r="BA35" s="600"/>
      <c r="BB35" s="600"/>
    </row>
    <row r="36" spans="34:54">
      <c r="AH36" s="600"/>
      <c r="AI36" s="600"/>
      <c r="BA36" s="600"/>
      <c r="BB36" s="600"/>
    </row>
    <row r="37" spans="34:54">
      <c r="AH37" s="600"/>
      <c r="AI37" s="600"/>
      <c r="BA37" s="600"/>
      <c r="BB37" s="600"/>
    </row>
    <row r="38" spans="34:54">
      <c r="AH38" s="600"/>
      <c r="AI38" s="600"/>
      <c r="BA38" s="600"/>
      <c r="BB38" s="600"/>
    </row>
    <row r="39" spans="34:54">
      <c r="AH39" s="600"/>
      <c r="AI39" s="600"/>
      <c r="BA39" s="600"/>
      <c r="BB39" s="600"/>
    </row>
    <row r="40" spans="34:54">
      <c r="AH40" s="600"/>
      <c r="AI40" s="600"/>
      <c r="BA40" s="600"/>
      <c r="BB40" s="600"/>
    </row>
    <row r="41" spans="34:54">
      <c r="AH41" s="600"/>
      <c r="AI41" s="600"/>
      <c r="BA41" s="600"/>
      <c r="BB41" s="600"/>
    </row>
  </sheetData>
  <autoFilter ref="B4:BU25" xr:uid="{00000000-0009-0000-0000-000000000000}"/>
  <mergeCells count="180">
    <mergeCell ref="ET3:EU3"/>
    <mergeCell ref="EV3:EV4"/>
    <mergeCell ref="EW3:EW4"/>
    <mergeCell ref="EX3:EX4"/>
    <mergeCell ref="FA1:FA4"/>
    <mergeCell ref="EL3:EM3"/>
    <mergeCell ref="EN3:EN4"/>
    <mergeCell ref="EO3:EO4"/>
    <mergeCell ref="EP3:EP4"/>
    <mergeCell ref="ER3:ER4"/>
    <mergeCell ref="ES3:ES4"/>
    <mergeCell ref="EZ1:EZ4"/>
    <mergeCell ref="EE3:EE4"/>
    <mergeCell ref="EF3:EF4"/>
    <mergeCell ref="EG3:EG4"/>
    <mergeCell ref="EH3:EH4"/>
    <mergeCell ref="EJ3:EJ4"/>
    <mergeCell ref="EK3:EK4"/>
    <mergeCell ref="DW3:DW4"/>
    <mergeCell ref="DZ3:DZ4"/>
    <mergeCell ref="EA3:EA4"/>
    <mergeCell ref="EB3:EB4"/>
    <mergeCell ref="EC3:EC4"/>
    <mergeCell ref="ED3:ED4"/>
    <mergeCell ref="DX1:DX4"/>
    <mergeCell ref="DQ3:DQ4"/>
    <mergeCell ref="DR3:DR4"/>
    <mergeCell ref="DS3:DS4"/>
    <mergeCell ref="DT3:DT4"/>
    <mergeCell ref="DU3:DU4"/>
    <mergeCell ref="DV3:DV4"/>
    <mergeCell ref="DJ3:DK3"/>
    <mergeCell ref="DL3:DL4"/>
    <mergeCell ref="DM3:DM4"/>
    <mergeCell ref="DN3:DN4"/>
    <mergeCell ref="DO3:DO4"/>
    <mergeCell ref="DP3:DP4"/>
    <mergeCell ref="CD3:CD4"/>
    <mergeCell ref="CE3:CE4"/>
    <mergeCell ref="CF3:CF4"/>
    <mergeCell ref="CY3:CY4"/>
    <mergeCell ref="CZ3:CZ4"/>
    <mergeCell ref="DA3:DA4"/>
    <mergeCell ref="DB3:DB4"/>
    <mergeCell ref="DC3:DC4"/>
    <mergeCell ref="DD3:DD4"/>
    <mergeCell ref="CS3:CS4"/>
    <mergeCell ref="CT3:CT4"/>
    <mergeCell ref="CU3:CU4"/>
    <mergeCell ref="CV3:CV4"/>
    <mergeCell ref="CW3:CW4"/>
    <mergeCell ref="CX3:CX4"/>
    <mergeCell ref="V3:V4"/>
    <mergeCell ref="AL3:AL4"/>
    <mergeCell ref="AM3:AN3"/>
    <mergeCell ref="AO3:AO4"/>
    <mergeCell ref="AP3:AP4"/>
    <mergeCell ref="AQ3:AQ4"/>
    <mergeCell ref="AR3:AR4"/>
    <mergeCell ref="AC3:AC4"/>
    <mergeCell ref="AD3:AD4"/>
    <mergeCell ref="AE3:AE4"/>
    <mergeCell ref="AF3:AF4"/>
    <mergeCell ref="AG3:AG4"/>
    <mergeCell ref="AK3:AK4"/>
    <mergeCell ref="FB1:FB4"/>
    <mergeCell ref="B2:B4"/>
    <mergeCell ref="C2:C4"/>
    <mergeCell ref="D2:D4"/>
    <mergeCell ref="E2:E4"/>
    <mergeCell ref="F2:F4"/>
    <mergeCell ref="G2:G4"/>
    <mergeCell ref="H2:H4"/>
    <mergeCell ref="DY1:DY4"/>
    <mergeCell ref="DZ1:ED2"/>
    <mergeCell ref="EE1:EH2"/>
    <mergeCell ref="EI1:EP1"/>
    <mergeCell ref="EQ1:EX1"/>
    <mergeCell ref="EY1:EY4"/>
    <mergeCell ref="EI2:EI4"/>
    <mergeCell ref="EJ2:EP2"/>
    <mergeCell ref="EQ2:EQ4"/>
    <mergeCell ref="ER2:EX2"/>
    <mergeCell ref="DE1:DE4"/>
    <mergeCell ref="DF1:DF4"/>
    <mergeCell ref="DG1:DN1"/>
    <mergeCell ref="DO1:DS2"/>
    <mergeCell ref="DT1:DW2"/>
    <mergeCell ref="T3:U3"/>
    <mergeCell ref="DG2:DG4"/>
    <mergeCell ref="DH2:DN2"/>
    <mergeCell ref="DH3:DH4"/>
    <mergeCell ref="DI3:DI4"/>
    <mergeCell ref="CH1:CK2"/>
    <mergeCell ref="CL1:CL4"/>
    <mergeCell ref="CM1:CM4"/>
    <mergeCell ref="CN1:CU1"/>
    <mergeCell ref="CV1:CZ2"/>
    <mergeCell ref="DA1:DD2"/>
    <mergeCell ref="CN2:CN4"/>
    <mergeCell ref="CO2:CU2"/>
    <mergeCell ref="CP3:CP4"/>
    <mergeCell ref="CQ3:CR3"/>
    <mergeCell ref="CH3:CH4"/>
    <mergeCell ref="CI3:CI4"/>
    <mergeCell ref="CJ3:CJ4"/>
    <mergeCell ref="CK3:CK4"/>
    <mergeCell ref="CO3:CO4"/>
    <mergeCell ref="BK1:BO2"/>
    <mergeCell ref="BP1:BS2"/>
    <mergeCell ref="BT1:BT4"/>
    <mergeCell ref="BU1:BU4"/>
    <mergeCell ref="BV1:CB1"/>
    <mergeCell ref="CC1:CG2"/>
    <mergeCell ref="BV2:CB2"/>
    <mergeCell ref="BO3:BO4"/>
    <mergeCell ref="BP3:BP4"/>
    <mergeCell ref="BQ3:BQ4"/>
    <mergeCell ref="BR3:BR4"/>
    <mergeCell ref="BS3:BS4"/>
    <mergeCell ref="BV3:BV4"/>
    <mergeCell ref="BW3:BW4"/>
    <mergeCell ref="BX3:BY3"/>
    <mergeCell ref="BZ3:BZ4"/>
    <mergeCell ref="BK3:BK4"/>
    <mergeCell ref="BL3:BL4"/>
    <mergeCell ref="BM3:BM4"/>
    <mergeCell ref="BN3:BN4"/>
    <mergeCell ref="CG3:CG4"/>
    <mergeCell ref="CA3:CA4"/>
    <mergeCell ref="CB3:CB4"/>
    <mergeCell ref="CC3:CC4"/>
    <mergeCell ref="AJ1:AQ1"/>
    <mergeCell ref="AR1:AV2"/>
    <mergeCell ref="AW1:AZ2"/>
    <mergeCell ref="BA1:BA4"/>
    <mergeCell ref="BB1:BB4"/>
    <mergeCell ref="BC1:BJ1"/>
    <mergeCell ref="AJ2:AJ4"/>
    <mergeCell ref="AK2:AQ2"/>
    <mergeCell ref="BC2:BC4"/>
    <mergeCell ref="BD2:BJ2"/>
    <mergeCell ref="AY3:AY4"/>
    <mergeCell ref="AZ3:AZ4"/>
    <mergeCell ref="BD3:BD4"/>
    <mergeCell ref="BE3:BE4"/>
    <mergeCell ref="BF3:BG3"/>
    <mergeCell ref="BH3:BH4"/>
    <mergeCell ref="AS3:AS4"/>
    <mergeCell ref="AT3:AT4"/>
    <mergeCell ref="AU3:AU4"/>
    <mergeCell ref="AV3:AV4"/>
    <mergeCell ref="AW3:AW4"/>
    <mergeCell ref="AX3:AX4"/>
    <mergeCell ref="BI3:BI4"/>
    <mergeCell ref="BJ3:BJ4"/>
    <mergeCell ref="B1:P1"/>
    <mergeCell ref="Q1:X1"/>
    <mergeCell ref="Y1:AC2"/>
    <mergeCell ref="AD1:AG2"/>
    <mergeCell ref="AH1:AH4"/>
    <mergeCell ref="AI1:AI4"/>
    <mergeCell ref="I2:I4"/>
    <mergeCell ref="J2:J4"/>
    <mergeCell ref="K2:K4"/>
    <mergeCell ref="L2:L4"/>
    <mergeCell ref="W3:W4"/>
    <mergeCell ref="X3:X4"/>
    <mergeCell ref="Y3:Y4"/>
    <mergeCell ref="Z3:Z4"/>
    <mergeCell ref="AA3:AA4"/>
    <mergeCell ref="AB3:AB4"/>
    <mergeCell ref="M2:M4"/>
    <mergeCell ref="N2:N4"/>
    <mergeCell ref="O2:O4"/>
    <mergeCell ref="P2:P4"/>
    <mergeCell ref="Q2:Q4"/>
    <mergeCell ref="R2:X2"/>
    <mergeCell ref="R3:R4"/>
    <mergeCell ref="S3:S4"/>
  </mergeCells>
  <conditionalFormatting sqref="FB5">
    <cfRule type="cellIs" dxfId="491" priority="127" operator="equal">
      <formula>"Vencida"</formula>
    </cfRule>
    <cfRule type="cellIs" dxfId="490" priority="128" operator="equal">
      <formula>"No Cumplida"</formula>
    </cfRule>
    <cfRule type="cellIs" dxfId="489" priority="129" operator="equal">
      <formula>"En Avance"</formula>
    </cfRule>
    <cfRule type="cellIs" dxfId="488" priority="130" operator="equal">
      <formula>"Cumplida (FT)"</formula>
    </cfRule>
    <cfRule type="cellIs" dxfId="487" priority="131" operator="equal">
      <formula>"Cumplida (DT)"</formula>
    </cfRule>
    <cfRule type="cellIs" dxfId="486" priority="132" operator="equal">
      <formula>"Sin Avance"</formula>
    </cfRule>
  </conditionalFormatting>
  <conditionalFormatting sqref="FB9">
    <cfRule type="cellIs" dxfId="485" priority="121" operator="equal">
      <formula>"Vencida"</formula>
    </cfRule>
    <cfRule type="cellIs" dxfId="484" priority="122" operator="equal">
      <formula>"No Cumplida"</formula>
    </cfRule>
    <cfRule type="cellIs" dxfId="483" priority="123" operator="equal">
      <formula>"En Avance"</formula>
    </cfRule>
    <cfRule type="cellIs" dxfId="482" priority="124" operator="equal">
      <formula>"Cumplida (FT)"</formula>
    </cfRule>
    <cfRule type="cellIs" dxfId="481" priority="125" operator="equal">
      <formula>"Cumplida (DT)"</formula>
    </cfRule>
    <cfRule type="cellIs" dxfId="480" priority="126" operator="equal">
      <formula>"Sin Avance"</formula>
    </cfRule>
  </conditionalFormatting>
  <conditionalFormatting sqref="FB10">
    <cfRule type="cellIs" dxfId="479" priority="115" operator="equal">
      <formula>"Vencida"</formula>
    </cfRule>
    <cfRule type="cellIs" dxfId="478" priority="116" operator="equal">
      <formula>"No Cumplida"</formula>
    </cfRule>
    <cfRule type="cellIs" dxfId="477" priority="117" operator="equal">
      <formula>"En Avance"</formula>
    </cfRule>
    <cfRule type="cellIs" dxfId="476" priority="118" operator="equal">
      <formula>"Cumplida (FT)"</formula>
    </cfRule>
    <cfRule type="cellIs" dxfId="475" priority="119" operator="equal">
      <formula>"Cumplida (DT)"</formula>
    </cfRule>
    <cfRule type="cellIs" dxfId="474" priority="120" operator="equal">
      <formula>"Sin Avance"</formula>
    </cfRule>
  </conditionalFormatting>
  <conditionalFormatting sqref="FB11">
    <cfRule type="cellIs" dxfId="473" priority="109" operator="equal">
      <formula>"Vencida"</formula>
    </cfRule>
    <cfRule type="cellIs" dxfId="472" priority="110" operator="equal">
      <formula>"No Cumplida"</formula>
    </cfRule>
    <cfRule type="cellIs" dxfId="471" priority="111" operator="equal">
      <formula>"En Avance"</formula>
    </cfRule>
    <cfRule type="cellIs" dxfId="470" priority="112" operator="equal">
      <formula>"Cumplida (FT)"</formula>
    </cfRule>
    <cfRule type="cellIs" dxfId="469" priority="113" operator="equal">
      <formula>"Cumplida (DT)"</formula>
    </cfRule>
    <cfRule type="cellIs" dxfId="468" priority="114" operator="equal">
      <formula>"Sin Avance"</formula>
    </cfRule>
  </conditionalFormatting>
  <conditionalFormatting sqref="FB12">
    <cfRule type="cellIs" dxfId="467" priority="103" operator="equal">
      <formula>"Vencida"</formula>
    </cfRule>
    <cfRule type="cellIs" dxfId="466" priority="104" operator="equal">
      <formula>"No Cumplida"</formula>
    </cfRule>
    <cfRule type="cellIs" dxfId="465" priority="105" operator="equal">
      <formula>"En Avance"</formula>
    </cfRule>
    <cfRule type="cellIs" dxfId="464" priority="106" operator="equal">
      <formula>"Cumplida (FT)"</formula>
    </cfRule>
    <cfRule type="cellIs" dxfId="463" priority="107" operator="equal">
      <formula>"Cumplida (DT)"</formula>
    </cfRule>
    <cfRule type="cellIs" dxfId="462" priority="108" operator="equal">
      <formula>"Sin Avance"</formula>
    </cfRule>
  </conditionalFormatting>
  <conditionalFormatting sqref="FB13">
    <cfRule type="cellIs" dxfId="461" priority="97" operator="equal">
      <formula>"Vencida"</formula>
    </cfRule>
    <cfRule type="cellIs" dxfId="460" priority="98" operator="equal">
      <formula>"No Cumplida"</formula>
    </cfRule>
    <cfRule type="cellIs" dxfId="459" priority="99" operator="equal">
      <formula>"En Avance"</formula>
    </cfRule>
    <cfRule type="cellIs" dxfId="458" priority="100" operator="equal">
      <formula>"Cumplida (FT)"</formula>
    </cfRule>
    <cfRule type="cellIs" dxfId="457" priority="101" operator="equal">
      <formula>"Cumplida (DT)"</formula>
    </cfRule>
    <cfRule type="cellIs" dxfId="456" priority="102" operator="equal">
      <formula>"Sin Avance"</formula>
    </cfRule>
  </conditionalFormatting>
  <conditionalFormatting sqref="FB15">
    <cfRule type="cellIs" dxfId="455" priority="91" operator="equal">
      <formula>"Vencida"</formula>
    </cfRule>
    <cfRule type="cellIs" dxfId="454" priority="92" operator="equal">
      <formula>"No Cumplida"</formula>
    </cfRule>
    <cfRule type="cellIs" dxfId="453" priority="93" operator="equal">
      <formula>"En Avance"</formula>
    </cfRule>
    <cfRule type="cellIs" dxfId="452" priority="94" operator="equal">
      <formula>"Cumplida (FT)"</formula>
    </cfRule>
    <cfRule type="cellIs" dxfId="451" priority="95" operator="equal">
      <formula>"Cumplida (DT)"</formula>
    </cfRule>
    <cfRule type="cellIs" dxfId="450" priority="96" operator="equal">
      <formula>"Sin Avance"</formula>
    </cfRule>
  </conditionalFormatting>
  <conditionalFormatting sqref="FB16">
    <cfRule type="cellIs" dxfId="449" priority="85" operator="equal">
      <formula>"Vencida"</formula>
    </cfRule>
    <cfRule type="cellIs" dxfId="448" priority="86" operator="equal">
      <formula>"No Cumplida"</formula>
    </cfRule>
    <cfRule type="cellIs" dxfId="447" priority="87" operator="equal">
      <formula>"En Avance"</formula>
    </cfRule>
    <cfRule type="cellIs" dxfId="446" priority="88" operator="equal">
      <formula>"Cumplida (FT)"</formula>
    </cfRule>
    <cfRule type="cellIs" dxfId="445" priority="89" operator="equal">
      <formula>"Cumplida (DT)"</formula>
    </cfRule>
    <cfRule type="cellIs" dxfId="444" priority="90" operator="equal">
      <formula>"Sin Avance"</formula>
    </cfRule>
  </conditionalFormatting>
  <conditionalFormatting sqref="FB17">
    <cfRule type="cellIs" dxfId="443" priority="79" operator="equal">
      <formula>"Vencida"</formula>
    </cfRule>
    <cfRule type="cellIs" dxfId="442" priority="80" operator="equal">
      <formula>"No Cumplida"</formula>
    </cfRule>
    <cfRule type="cellIs" dxfId="441" priority="81" operator="equal">
      <formula>"En Avance"</formula>
    </cfRule>
    <cfRule type="cellIs" dxfId="440" priority="82" operator="equal">
      <formula>"Cumplida (FT)"</formula>
    </cfRule>
    <cfRule type="cellIs" dxfId="439" priority="83" operator="equal">
      <formula>"Cumplida (DT)"</formula>
    </cfRule>
    <cfRule type="cellIs" dxfId="438" priority="84" operator="equal">
      <formula>"Sin Avance"</formula>
    </cfRule>
  </conditionalFormatting>
  <conditionalFormatting sqref="FB18">
    <cfRule type="cellIs" dxfId="437" priority="73" operator="equal">
      <formula>"Vencida"</formula>
    </cfRule>
    <cfRule type="cellIs" dxfId="436" priority="74" operator="equal">
      <formula>"No Cumplida"</formula>
    </cfRule>
    <cfRule type="cellIs" dxfId="435" priority="75" operator="equal">
      <formula>"En Avance"</formula>
    </cfRule>
    <cfRule type="cellIs" dxfId="434" priority="76" operator="equal">
      <formula>"Cumplida (FT)"</formula>
    </cfRule>
    <cfRule type="cellIs" dxfId="433" priority="77" operator="equal">
      <formula>"Cumplida (DT)"</formula>
    </cfRule>
    <cfRule type="cellIs" dxfId="432" priority="78" operator="equal">
      <formula>"Sin Avance"</formula>
    </cfRule>
  </conditionalFormatting>
  <conditionalFormatting sqref="FB19">
    <cfRule type="cellIs" dxfId="431" priority="67" operator="equal">
      <formula>"Vencida"</formula>
    </cfRule>
    <cfRule type="cellIs" dxfId="430" priority="68" operator="equal">
      <formula>"No Cumplida"</formula>
    </cfRule>
    <cfRule type="cellIs" dxfId="429" priority="69" operator="equal">
      <formula>"En Avance"</formula>
    </cfRule>
    <cfRule type="cellIs" dxfId="428" priority="70" operator="equal">
      <formula>"Cumplida (FT)"</formula>
    </cfRule>
    <cfRule type="cellIs" dxfId="427" priority="71" operator="equal">
      <formula>"Cumplida (DT)"</formula>
    </cfRule>
    <cfRule type="cellIs" dxfId="426" priority="72" operator="equal">
      <formula>"Sin Avance"</formula>
    </cfRule>
  </conditionalFormatting>
  <conditionalFormatting sqref="FB21">
    <cfRule type="cellIs" dxfId="425" priority="55" operator="equal">
      <formula>"Vencida"</formula>
    </cfRule>
    <cfRule type="cellIs" dxfId="424" priority="56" operator="equal">
      <formula>"No Cumplida"</formula>
    </cfRule>
    <cfRule type="cellIs" dxfId="423" priority="57" operator="equal">
      <formula>"En Avance"</formula>
    </cfRule>
    <cfRule type="cellIs" dxfId="422" priority="58" operator="equal">
      <formula>"Cumplida (FT)"</formula>
    </cfRule>
    <cfRule type="cellIs" dxfId="421" priority="59" operator="equal">
      <formula>"Cumplida (DT)"</formula>
    </cfRule>
    <cfRule type="cellIs" dxfId="420" priority="60" operator="equal">
      <formula>"Sin Avance"</formula>
    </cfRule>
  </conditionalFormatting>
  <conditionalFormatting sqref="FB25">
    <cfRule type="cellIs" dxfId="419" priority="49" operator="equal">
      <formula>"Vencida"</formula>
    </cfRule>
    <cfRule type="cellIs" dxfId="418" priority="50" operator="equal">
      <formula>"No Cumplida"</formula>
    </cfRule>
    <cfRule type="cellIs" dxfId="417" priority="51" operator="equal">
      <formula>"En Avance"</formula>
    </cfRule>
    <cfRule type="cellIs" dxfId="416" priority="52" operator="equal">
      <formula>"Cumplida (FT)"</formula>
    </cfRule>
    <cfRule type="cellIs" dxfId="415" priority="53" operator="equal">
      <formula>"Cumplida (DT)"</formula>
    </cfRule>
    <cfRule type="cellIs" dxfId="414" priority="54" operator="equal">
      <formula>"Sin Avance"</formula>
    </cfRule>
  </conditionalFormatting>
  <conditionalFormatting sqref="FB6">
    <cfRule type="cellIs" dxfId="413" priority="43" operator="equal">
      <formula>"Vencida"</formula>
    </cfRule>
    <cfRule type="cellIs" dxfId="412" priority="44" operator="equal">
      <formula>"No Cumplida"</formula>
    </cfRule>
    <cfRule type="cellIs" dxfId="411" priority="45" operator="equal">
      <formula>"En Avance"</formula>
    </cfRule>
    <cfRule type="cellIs" dxfId="410" priority="46" operator="equal">
      <formula>"Cumplida (FT)"</formula>
    </cfRule>
    <cfRule type="cellIs" dxfId="409" priority="47" operator="equal">
      <formula>"Cumplida (DT)"</formula>
    </cfRule>
    <cfRule type="cellIs" dxfId="408" priority="48" operator="equal">
      <formula>"Sin Avance"</formula>
    </cfRule>
  </conditionalFormatting>
  <conditionalFormatting sqref="FB7">
    <cfRule type="cellIs" dxfId="407" priority="37" operator="equal">
      <formula>"Vencida"</formula>
    </cfRule>
    <cfRule type="cellIs" dxfId="406" priority="38" operator="equal">
      <formula>"No Cumplida"</formula>
    </cfRule>
    <cfRule type="cellIs" dxfId="405" priority="39" operator="equal">
      <formula>"En Avance"</formula>
    </cfRule>
    <cfRule type="cellIs" dxfId="404" priority="40" operator="equal">
      <formula>"Cumplida (FT)"</formula>
    </cfRule>
    <cfRule type="cellIs" dxfId="403" priority="41" operator="equal">
      <formula>"Cumplida (DT)"</formula>
    </cfRule>
    <cfRule type="cellIs" dxfId="402" priority="42" operator="equal">
      <formula>"Sin Avance"</formula>
    </cfRule>
  </conditionalFormatting>
  <conditionalFormatting sqref="FB8">
    <cfRule type="cellIs" dxfId="401" priority="31" operator="equal">
      <formula>"Vencida"</formula>
    </cfRule>
    <cfRule type="cellIs" dxfId="400" priority="32" operator="equal">
      <formula>"No Cumplida"</formula>
    </cfRule>
    <cfRule type="cellIs" dxfId="399" priority="33" operator="equal">
      <formula>"En Avance"</formula>
    </cfRule>
    <cfRule type="cellIs" dxfId="398" priority="34" operator="equal">
      <formula>"Cumplida (FT)"</formula>
    </cfRule>
    <cfRule type="cellIs" dxfId="397" priority="35" operator="equal">
      <formula>"Cumplida (DT)"</formula>
    </cfRule>
    <cfRule type="cellIs" dxfId="396" priority="36" operator="equal">
      <formula>"Sin Avance"</formula>
    </cfRule>
  </conditionalFormatting>
  <conditionalFormatting sqref="FB22">
    <cfRule type="cellIs" dxfId="395" priority="13" operator="equal">
      <formula>"Vencida"</formula>
    </cfRule>
    <cfRule type="cellIs" dxfId="394" priority="14" operator="equal">
      <formula>"No Cumplida"</formula>
    </cfRule>
    <cfRule type="cellIs" dxfId="393" priority="15" operator="equal">
      <formula>"En Avance"</formula>
    </cfRule>
    <cfRule type="cellIs" dxfId="392" priority="16" operator="equal">
      <formula>"Cumplida (FT)"</formula>
    </cfRule>
    <cfRule type="cellIs" dxfId="391" priority="17" operator="equal">
      <formula>"Cumplida (DT)"</formula>
    </cfRule>
    <cfRule type="cellIs" dxfId="390" priority="18" operator="equal">
      <formula>"Sin Avance"</formula>
    </cfRule>
  </conditionalFormatting>
  <conditionalFormatting sqref="FB24">
    <cfRule type="cellIs" dxfId="389" priority="25" operator="equal">
      <formula>"Vencida"</formula>
    </cfRule>
    <cfRule type="cellIs" dxfId="388" priority="26" operator="equal">
      <formula>"No Cumplida"</formula>
    </cfRule>
    <cfRule type="cellIs" dxfId="387" priority="27" operator="equal">
      <formula>"En Avance"</formula>
    </cfRule>
    <cfRule type="cellIs" dxfId="386" priority="28" operator="equal">
      <formula>"Cumplida (FT)"</formula>
    </cfRule>
    <cfRule type="cellIs" dxfId="385" priority="29" operator="equal">
      <formula>"Cumplida (DT)"</formula>
    </cfRule>
    <cfRule type="cellIs" dxfId="384" priority="30" operator="equal">
      <formula>"Sin Avance"</formula>
    </cfRule>
  </conditionalFormatting>
  <conditionalFormatting sqref="FB14">
    <cfRule type="cellIs" dxfId="383" priority="19" operator="equal">
      <formula>"Vencida"</formula>
    </cfRule>
    <cfRule type="cellIs" dxfId="382" priority="20" operator="equal">
      <formula>"No Cumplida"</formula>
    </cfRule>
    <cfRule type="cellIs" dxfId="381" priority="21" operator="equal">
      <formula>"En Avance"</formula>
    </cfRule>
    <cfRule type="cellIs" dxfId="380" priority="22" operator="equal">
      <formula>"Cumplida (FT)"</formula>
    </cfRule>
    <cfRule type="cellIs" dxfId="379" priority="23" operator="equal">
      <formula>"Cumplida (DT)"</formula>
    </cfRule>
    <cfRule type="cellIs" dxfId="378" priority="24" operator="equal">
      <formula>"Sin Avance"</formula>
    </cfRule>
  </conditionalFormatting>
  <conditionalFormatting sqref="FB23">
    <cfRule type="cellIs" dxfId="377" priority="7" operator="equal">
      <formula>"Vencida"</formula>
    </cfRule>
    <cfRule type="cellIs" dxfId="376" priority="8" operator="equal">
      <formula>"No Cumplida"</formula>
    </cfRule>
    <cfRule type="cellIs" dxfId="375" priority="9" operator="equal">
      <formula>"En Avance"</formula>
    </cfRule>
    <cfRule type="cellIs" dxfId="374" priority="10" operator="equal">
      <formula>"Cumplida (FT)"</formula>
    </cfRule>
    <cfRule type="cellIs" dxfId="373" priority="11" operator="equal">
      <formula>"Cumplida (DT)"</formula>
    </cfRule>
    <cfRule type="cellIs" dxfId="372" priority="12" operator="equal">
      <formula>"Sin Avance"</formula>
    </cfRule>
  </conditionalFormatting>
  <conditionalFormatting sqref="FB20">
    <cfRule type="cellIs" dxfId="371" priority="1" operator="equal">
      <formula>"Vencida"</formula>
    </cfRule>
    <cfRule type="cellIs" dxfId="370" priority="2" operator="equal">
      <formula>"No Cumplida"</formula>
    </cfRule>
    <cfRule type="cellIs" dxfId="369" priority="3" operator="equal">
      <formula>"En Avance"</formula>
    </cfRule>
    <cfRule type="cellIs" dxfId="368" priority="4" operator="equal">
      <formula>"Cumplida (FT)"</formula>
    </cfRule>
    <cfRule type="cellIs" dxfId="367" priority="5" operator="equal">
      <formula>"Cumplida (DT)"</formula>
    </cfRule>
    <cfRule type="cellIs" dxfId="366" priority="6" operator="equal">
      <formula>"Sin Avance"</formula>
    </cfRule>
  </conditionalFormatting>
  <hyperlinks>
    <hyperlink ref="X5" r:id="rId1" xr:uid="{0CD6130F-E4B0-4290-B5DD-81D8668A7A4E}"/>
    <hyperlink ref="AQ5" r:id="rId2" display="https://icbfgob.sharepoint.com/:f:/r/sites/MICROSITIOPLANANTICORRUPCINYDEATENCINALCIUDADANO2021/Documentos%20compartidos/COMPONENTE%206-%20PLAN%20DE%20PARTICIPACI%C3%93N%20CIUDADANA/1%20Direcci%C3%B3n%20de%20primera%20infancia/02%20marzo?csf=1&amp;web=1&amp;e=OF5xB6" xr:uid="{5F14CD0D-A4EC-407F-934F-F1C0F634F27A}"/>
    <hyperlink ref="AQ12" r:id="rId3" display="https://icbfgob.sharepoint.com/:f:/r/sites/MICROSITIOPLANANTICORRUPCINYDEATENCINALCIUDADANO2021/Documentos%20compartidos/COMPONENTE%206-%20PLAN%20DE%20PARTICIPACI%C3%93N%20CIUDADANA/1%20Direcci%C3%B3n%20de%20primera%20infancia/02%20marzo?csf=1&amp;web=1&amp;e=OF5xB6" xr:uid="{AD2EA9AC-DF37-4173-B499-0B6951D6BDE2}"/>
    <hyperlink ref="BJ5" r:id="rId4" display="https://icbfgob.sharepoint.com/:f:/r/sites/MICROSITIOPLANANTICORRUPCINYDEATENCINALCIUDADANO2021/Documentos%20compartidos/COMPONENTE%206-%20PLAN%20DE%20PARTICIPACI%C3%93N%20CIUDADANA/1%20Direcci%C3%B3n%20de%20primera%20infancia/03%20abril?csf=1&amp;web=1&amp;e=vES4Gm" xr:uid="{01C5BD18-6F23-44D2-A0EB-DF7F071D3223}"/>
    <hyperlink ref="BJ12" r:id="rId5" display="https://icbfgob.sharepoint.com/sites/MICROSITIOPLANANTICORRUPCINYDEATENCINALCIUDADANO2021/Documentos%20compartidos/Forms/AllItems.aspx?CT=1620249667077&amp;OR=OWA%2DNT&amp;CID=b55dd0c9%2D6a09%2D45f5%2D4b2e%2D78445dffb8e3&amp;viewid=848cd329%2D4628%2D438a%2Db7b1%2D175890936859&amp;id=%2Fsites%2FMICROSITIOPLANANTICORRUPCINYDEATENCINALCIUDADANO2021%2FDocumentos%20compartidos%2FCOMPONENTE%206%2D%20PLAN%20DE%20PARTICIPACI%C3%93N%20CIUDADANA%2F8%2C%209%20Direcci%C3%B3n%20de%20Infancia%2F04%20mayo" xr:uid="{B6B8766D-E002-42C3-A0A2-4CD86C10DA04}"/>
    <hyperlink ref="BJ23" r:id="rId6" display="https://icbfgob.sharepoint.com/:w:/r/sites/MICROSITIOPLANANTICORRUPCINYDEATENCINALCIUDADANO2021/Documentos%20compartidos/COMPONENTE%206-%20PLAN%20DE%20PARTICIPACI%C3%93N%20CIUDADANA/19,%2020,%2021%20Direcci%C3%B3n%20de%20Adolescencia%20y%20Juventud/03%20abril/Gu%C3%ADa%20de%20control%20social%20para%20oferta%20DAJ.docx?d=w1f3a13a146fc438c952524e000db88d5&amp;csf=1&amp;web=1&amp;e=hUv7B2" xr:uid="{5BE6A17E-BA42-42FE-A742-F30A62F5F426}"/>
    <hyperlink ref="BJ24" r:id="rId7" display="https://icbfgob.sharepoint.com/sites/MICROSITIOPLANANTICORRUPCINYDEATENCINALCIUDADANO2021/Documentos%20compartidos/Forms/AllItems.aspx?CT=1620299475058&amp;OR=OWA%2DNT&amp;CID=0f2fab75%2Dbfcc%2Dc5fa%2D8d26%2Da06794b4f601&amp;viewid=848cd329%2D4628%2D438a%2Db7b1%2D175890936859&amp;id=%2Fsites%2FMICROSITIOPLANANTICORRUPCINYDEATENCINALCIUDADANO2021%2FDocumentos%20compartidos%2FCOMPONENTE%206%2D%20PLAN%20DE%20PARTICIPACI%C3%93N%20CIUDADANA%2F19%2C%2020%2C%2021%20Direcci%C3%B3n%20de%20Adolescencia%20y%20Juventud%2F03%20abril" xr:uid="{45403E86-6284-4839-8D05-BC726CF65C94}"/>
    <hyperlink ref="BJ9" r:id="rId8" display="https://icbfgob-my.sharepoint.com/:v:/r/personal/carlos_garciac_icbf_gov_co/Documents/Grabaciones/Plan de Articulaci%C3%B3n _Peque%C3%B1as acciones grandes cambios_.-20210505_144102-Grabaci%C3%B3n de la reuni%C3%B3n.mp4?csf=1&amp;web=1&amp;e=OxylIB" xr:uid="{94304C5A-3F45-4342-8E13-51CC1646E4B4}"/>
    <hyperlink ref="CB5" r:id="rId9" display="https://icbfgob.sharepoint.com/:f:/r/sites/MICROSITIOPLANANTICORRUPCINYDEATENCINALCIUDADANO2021/Documentos%20compartidos/COMPONENTE%206-%20PLAN%20DE%20PARTICIPACI%C3%93N%20CIUDADANA/1%20Direcci%C3%B3n%20de%20primera%20infancia/04%20mayo?csf=1&amp;web=1&amp;e=3h0scV" xr:uid="{34D8DFBD-23E8-49A5-9ED8-5349A91CAE76}"/>
    <hyperlink ref="CB23" r:id="rId10" display="https://icbfgob.sharepoint.com/sites/MICROSITIOPLANANTICORRUPCINYDEATENCINALCIUDADANO2021/Documentos%20compartidos/Forms/AllItems.aspx?csf=1&amp;web=1&amp;e=XBlfc6&amp;cid=ab596243%2D45b9%2D4d10%2Db8c8%2Dea3c5e9a64be&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4%20mayo" xr:uid="{C6CD09DC-C652-4C45-9D9F-647EE60590A6}"/>
    <hyperlink ref="CB24" r:id="rId11" display="https://icbfgob.sharepoint.com/sites/MICROSITIOPLANANTICORRUPCINYDEATENCINALCIUDADANO2021/Documentos%20compartidos/Forms/AllItems.aspx?csf=1&amp;web=1&amp;e=XBlfc6&amp;cid=ab596243%2D45b9%2D4d10%2Db8c8%2Dea3c5e9a64be&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4%20mayo" xr:uid="{4F15A370-7888-44F8-BD06-F32C2A6AD4BE}"/>
    <hyperlink ref="CB25" r:id="rId12" display="https://icbfgob.sharepoint.com/sites/MICROSITIOPLANANTICORRUPCINYDEATENCINALCIUDADANO2021/Documentos%20compartidos/Forms/AllItems.aspx?csf=1&amp;web=1&amp;e=XBlfc6&amp;cid=ab596243%2D45b9%2D4d10%2Db8c8%2Dea3c5e9a64be&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4%20mayo" xr:uid="{B779729C-317E-48B6-8FDF-F5B3E7F77BC8}"/>
    <hyperlink ref="CU25" r:id="rId13"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xr:uid="{626CB5D1-FE90-4A9B-B271-05ECA33E440C}"/>
    <hyperlink ref="CU23" r:id="rId14"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xr:uid="{BCF3033E-2664-419C-8829-ED599C575E17}"/>
    <hyperlink ref="CU12" r:id="rId15" xr:uid="{943E6462-B74E-488C-AC68-178A352ED11F}"/>
    <hyperlink ref="CU5" r:id="rId16" display="https://icbfgob.sharepoint.com/:f:/r/sites/MICROSITIOPLANANTICORRUPCINYDEATENCINALCIUDADANO2021/Documentos%20compartidos/COMPONENTE%206-%20PLAN%20DE%20PARTICIPACI%C3%93N%20CIUDADANA/1%20Direcci%C3%B3n%20de%20primera%20infancia/05%20junio?csf=1&amp;web=1&amp;e=6eEsXf" xr:uid="{DCBF8517-16B6-4728-A694-6082CAECC8AD}"/>
    <hyperlink ref="CU10" r:id="rId17" xr:uid="{0298C943-710F-4943-9633-336F13EECB6F}"/>
    <hyperlink ref="DN5" r:id="rId18" display="https://icbfgob.sharepoint.com/:f:/r/sites/MICROSITIOPLANANTICORRUPCINYDEATENCINALCIUDADANO2021/Documentos%20compartidos/COMPONENTE%206-%20PLAN%20DE%20PARTICIPACI%C3%93N%20CIUDADANA/1%20Direcci%C3%B3n%20de%20primera%20infancia/06%20julio?csf=1&amp;web=1&amp;e=J3DMlN" xr:uid="{067D2DE2-9E5F-4DAE-94B0-1605E0E008F3}"/>
    <hyperlink ref="DN24" r:id="rId19"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xr:uid="{97F01FEA-C64E-44EC-AE5A-BAF5489C7152}"/>
    <hyperlink ref="DN25" r:id="rId20"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xr:uid="{F8C394F6-0E7E-4202-B2A4-96591D7A83C1}"/>
    <hyperlink ref="DN10" r:id="rId21" xr:uid="{5F7558C0-E276-47FE-8A0D-5B9B7A6B3D54}"/>
    <hyperlink ref="DN13" r:id="rId22" xr:uid="{C8B4846F-6603-44C5-B325-94FFCD34ECFE}"/>
    <hyperlink ref="EP5" r:id="rId23" display="https://icbfgob.sharepoint.com/:f:/r/sites/MICROSITIOPLANANTICORRUPCINYDEATENCINALCIUDADANO2021/Documentos%20compartidos/COMPONENTE%206-%20PLAN%20DE%20PARTICIPACI%C3%93N%20CIUDADANA/1%20Direcci%C3%B3n%20de%20primera%20infancia/06%20julio?csf=1&amp;web=1&amp;e=J3DMlN" xr:uid="{398A44BE-8D04-4925-BEB8-00788F7F0F5B}"/>
    <hyperlink ref="EP24" r:id="rId24"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xr:uid="{3D8ED449-BE27-452F-9563-CDFA0F7413A8}"/>
    <hyperlink ref="EP25" r:id="rId25"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xr:uid="{75AD2F65-38B0-43F0-AB87-530FE1F562CD}"/>
    <hyperlink ref="EP10" r:id="rId26" xr:uid="{33FFE727-9CEE-4A37-B496-0704A7EE991F}"/>
    <hyperlink ref="EP13" r:id="rId27" xr:uid="{AF37FB3E-1736-4D5C-B1C0-699D8A947AD9}"/>
    <hyperlink ref="EX20" r:id="rId28" display="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7%20agosto%2FENCUENTROS%20CIUDADANOS" xr:uid="{50BD1090-3C83-49B3-9F89-B6BB00788F11}"/>
    <hyperlink ref="EX10" r:id="rId29" display="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7%20agosto%2FActividad%206" xr:uid="{B0216C6B-517E-4B76-861C-1D7D3CEC2B07}"/>
    <hyperlink ref="EX24" r:id="rId30"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xr:uid="{90EE7C03-1A7C-4F77-9B66-2E0429F69685}"/>
    <hyperlink ref="EX25" r:id="rId31"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xr:uid="{3AFB501A-C926-42FB-9FE8-9B3AB574EFC4}"/>
    <hyperlink ref="EX5" r:id="rId32" display="https://icbfgob.sharepoint.com/:f:/r/sites/MICROSITIOPLANANTICORRUPCINYDEATENCINALCIUDADANO2021/Documentos%20compartidos/COMPONENTE%206-%20PLAN%20DE%20PARTICIPACI%C3%93N%20CIUDADANA/1%20Direcci%C3%B3n%20de%20primera%20infancia/07%20agosto?csf=1&amp;web=1&amp;e=LeitsM" xr:uid="{5068C382-D16F-4729-9BE8-ECA1BA7B8665}"/>
    <hyperlink ref="EX12" r:id="rId33" display="https://icbfgob-my.sharepoint.com/:v:/g/personal/alexandra_mancera_icbf_gov_co/ESvInwvfxoNNiEVkTC7hLcsBFJs57RIEvym1mRTKJUmubQ?email=Alexandra.Mancera%40icbf.gov.co" xr:uid="{9B435363-063D-4D59-A28B-CB327DBDEDC8}"/>
  </hyperlinks>
  <pageMargins left="0.70866141732283472" right="0.70866141732283472" top="0.74803149606299213" bottom="0.74803149606299213" header="0.31496062992125984" footer="0.31496062992125984"/>
  <pageSetup paperSize="9" scale="27" orientation="landscape" r:id="rId34"/>
  <rowBreaks count="1" manualBreakCount="1">
    <brk id="7" max="178" man="1"/>
  </rowBreaks>
  <legacyDrawing r:id="rId3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80742-CDC0-478E-8A9E-92D48FF02380}">
  <sheetPr>
    <pageSetUpPr fitToPage="1"/>
  </sheetPr>
  <dimension ref="C1:T123"/>
  <sheetViews>
    <sheetView topLeftCell="H1" zoomScale="70" zoomScaleNormal="70" zoomScalePageLayoutView="70" workbookViewId="0">
      <pane ySplit="2" topLeftCell="A111" activePane="bottomLeft" state="frozen"/>
      <selection activeCell="N8" sqref="N8"/>
      <selection pane="bottomLeft" activeCell="N8" sqref="N8"/>
    </sheetView>
  </sheetViews>
  <sheetFormatPr baseColWidth="10" defaultColWidth="11.42578125" defaultRowHeight="15"/>
  <cols>
    <col min="1" max="2" width="3.7109375" customWidth="1"/>
    <col min="3" max="3" width="23.85546875" style="323" customWidth="1"/>
    <col min="4" max="4" width="33.28515625" customWidth="1"/>
    <col min="5" max="5" width="16.42578125" customWidth="1"/>
    <col min="6" max="6" width="36.5703125" customWidth="1"/>
    <col min="7" max="7" width="53.42578125" customWidth="1"/>
    <col min="8" max="8" width="36.140625" customWidth="1"/>
    <col min="9" max="9" width="24.28515625" customWidth="1"/>
    <col min="10" max="10" width="14.85546875" customWidth="1"/>
    <col min="11" max="11" width="18.42578125" customWidth="1"/>
    <col min="12" max="12" width="18.140625" customWidth="1"/>
    <col min="13" max="13" width="19.28515625" customWidth="1"/>
    <col min="14" max="14" width="15.7109375" customWidth="1"/>
    <col min="15" max="15" width="16.5703125" customWidth="1"/>
    <col min="16" max="16" width="72.28515625" style="630" customWidth="1"/>
    <col min="17" max="17" width="31" customWidth="1"/>
    <col min="18" max="18" width="21" customWidth="1"/>
    <col min="19" max="19" width="30.42578125" customWidth="1"/>
  </cols>
  <sheetData>
    <row r="1" spans="3:19" ht="56.25" customHeight="1">
      <c r="C1" s="770" t="s">
        <v>1164</v>
      </c>
      <c r="D1" s="770" t="s">
        <v>1165</v>
      </c>
      <c r="E1" s="772" t="s">
        <v>1166</v>
      </c>
      <c r="F1" s="774" t="s">
        <v>1167</v>
      </c>
      <c r="G1" s="775"/>
      <c r="H1" s="775"/>
      <c r="I1" s="775"/>
      <c r="J1" s="775"/>
      <c r="K1" s="775"/>
      <c r="L1" s="775"/>
      <c r="M1" s="775"/>
      <c r="N1" s="776" t="s">
        <v>1168</v>
      </c>
      <c r="O1" s="777"/>
      <c r="P1" s="777"/>
      <c r="Q1" s="777"/>
      <c r="R1" s="777"/>
      <c r="S1" s="778"/>
    </row>
    <row r="2" spans="3:19" ht="84" customHeight="1">
      <c r="C2" s="771"/>
      <c r="D2" s="771"/>
      <c r="E2" s="773"/>
      <c r="F2" s="615" t="s">
        <v>1169</v>
      </c>
      <c r="G2" s="615" t="s">
        <v>1170</v>
      </c>
      <c r="H2" s="615" t="s">
        <v>1171</v>
      </c>
      <c r="I2" s="615" t="s">
        <v>1172</v>
      </c>
      <c r="J2" s="615" t="s">
        <v>1173</v>
      </c>
      <c r="K2" s="615" t="s">
        <v>1174</v>
      </c>
      <c r="L2" s="615" t="s">
        <v>432</v>
      </c>
      <c r="M2" s="615" t="s">
        <v>1175</v>
      </c>
      <c r="N2" s="257" t="s">
        <v>1176</v>
      </c>
      <c r="O2" s="257" t="s">
        <v>1177</v>
      </c>
      <c r="P2" s="625" t="s">
        <v>1178</v>
      </c>
      <c r="Q2" s="257" t="s">
        <v>1179</v>
      </c>
      <c r="R2" s="257" t="s">
        <v>1180</v>
      </c>
      <c r="S2" s="257" t="s">
        <v>1181</v>
      </c>
    </row>
    <row r="3" spans="3:19" ht="334.5" customHeight="1">
      <c r="C3" s="258" t="s">
        <v>1182</v>
      </c>
      <c r="D3" s="259" t="s">
        <v>1183</v>
      </c>
      <c r="E3" s="260" t="s">
        <v>1184</v>
      </c>
      <c r="F3" s="261" t="s">
        <v>1185</v>
      </c>
      <c r="G3" s="262" t="s">
        <v>1186</v>
      </c>
      <c r="H3" s="263" t="s">
        <v>1187</v>
      </c>
      <c r="I3" s="264" t="s">
        <v>1188</v>
      </c>
      <c r="J3" s="265" t="s">
        <v>1189</v>
      </c>
      <c r="K3" s="263" t="s">
        <v>1190</v>
      </c>
      <c r="L3" s="266">
        <v>44228</v>
      </c>
      <c r="M3" s="266">
        <v>44545</v>
      </c>
      <c r="N3" s="265" t="s">
        <v>1189</v>
      </c>
      <c r="O3" s="265" t="s">
        <v>1191</v>
      </c>
      <c r="P3" s="290" t="s">
        <v>1567</v>
      </c>
      <c r="Q3" s="267" t="s">
        <v>12</v>
      </c>
      <c r="R3" s="268" t="s">
        <v>1192</v>
      </c>
      <c r="S3" s="269"/>
    </row>
    <row r="4" spans="3:19" ht="111" customHeight="1">
      <c r="C4" s="270" t="s">
        <v>1182</v>
      </c>
      <c r="D4" s="259" t="s">
        <v>1183</v>
      </c>
      <c r="E4" s="260" t="s">
        <v>1184</v>
      </c>
      <c r="F4" s="261" t="s">
        <v>1185</v>
      </c>
      <c r="G4" s="262" t="s">
        <v>1193</v>
      </c>
      <c r="H4" s="263" t="s">
        <v>1194</v>
      </c>
      <c r="I4" s="264" t="s">
        <v>1195</v>
      </c>
      <c r="J4" s="265" t="s">
        <v>1196</v>
      </c>
      <c r="K4" s="263" t="s">
        <v>1190</v>
      </c>
      <c r="L4" s="266">
        <v>44228</v>
      </c>
      <c r="M4" s="266">
        <v>44545</v>
      </c>
      <c r="N4" s="271" t="s">
        <v>1197</v>
      </c>
      <c r="O4" s="265" t="s">
        <v>1191</v>
      </c>
      <c r="P4" s="294" t="s">
        <v>1198</v>
      </c>
      <c r="Q4" s="267" t="s">
        <v>12</v>
      </c>
      <c r="R4" s="268"/>
      <c r="S4" s="269"/>
    </row>
    <row r="5" spans="3:19" ht="409.6" customHeight="1">
      <c r="C5" s="270" t="s">
        <v>819</v>
      </c>
      <c r="D5" s="272" t="s">
        <v>1199</v>
      </c>
      <c r="E5" s="262" t="s">
        <v>1200</v>
      </c>
      <c r="F5" s="261" t="s">
        <v>1201</v>
      </c>
      <c r="G5" s="263" t="s">
        <v>1202</v>
      </c>
      <c r="H5" s="328" t="s">
        <v>1557</v>
      </c>
      <c r="I5" s="263" t="s">
        <v>1203</v>
      </c>
      <c r="J5" s="265" t="s">
        <v>1189</v>
      </c>
      <c r="K5" s="273" t="s">
        <v>1204</v>
      </c>
      <c r="L5" s="266">
        <v>44228</v>
      </c>
      <c r="M5" s="274">
        <v>44545</v>
      </c>
      <c r="N5" s="265" t="s">
        <v>1189</v>
      </c>
      <c r="O5" s="265" t="s">
        <v>1191</v>
      </c>
      <c r="P5" s="290" t="s">
        <v>1568</v>
      </c>
      <c r="Q5" s="267" t="s">
        <v>12</v>
      </c>
      <c r="R5" s="268" t="s">
        <v>1192</v>
      </c>
      <c r="S5" s="269"/>
    </row>
    <row r="6" spans="3:19" ht="169.5" customHeight="1">
      <c r="C6" s="270" t="s">
        <v>819</v>
      </c>
      <c r="D6" s="272" t="s">
        <v>1199</v>
      </c>
      <c r="E6" s="262" t="s">
        <v>1200</v>
      </c>
      <c r="F6" s="261" t="s">
        <v>1201</v>
      </c>
      <c r="G6" s="263" t="s">
        <v>1205</v>
      </c>
      <c r="H6" s="624" t="s">
        <v>1206</v>
      </c>
      <c r="I6" s="263" t="s">
        <v>1203</v>
      </c>
      <c r="J6" s="265" t="s">
        <v>1189</v>
      </c>
      <c r="K6" s="273" t="s">
        <v>1204</v>
      </c>
      <c r="L6" s="266">
        <v>44197</v>
      </c>
      <c r="M6" s="274">
        <v>44545</v>
      </c>
      <c r="N6" s="265" t="s">
        <v>1189</v>
      </c>
      <c r="O6" s="265" t="s">
        <v>1191</v>
      </c>
      <c r="P6" s="294" t="s">
        <v>1207</v>
      </c>
      <c r="Q6" s="267" t="s">
        <v>12</v>
      </c>
      <c r="R6" s="268"/>
      <c r="S6" s="269"/>
    </row>
    <row r="7" spans="3:19" ht="169.5" customHeight="1">
      <c r="C7" s="270" t="s">
        <v>819</v>
      </c>
      <c r="D7" s="259" t="s">
        <v>1208</v>
      </c>
      <c r="E7" s="262" t="s">
        <v>1209</v>
      </c>
      <c r="F7" s="261" t="s">
        <v>1210</v>
      </c>
      <c r="G7" s="264" t="s">
        <v>1211</v>
      </c>
      <c r="H7" s="264" t="s">
        <v>1212</v>
      </c>
      <c r="I7" s="264" t="s">
        <v>1213</v>
      </c>
      <c r="J7" s="265" t="s">
        <v>1189</v>
      </c>
      <c r="K7" s="273" t="s">
        <v>1204</v>
      </c>
      <c r="L7" s="264">
        <v>44228</v>
      </c>
      <c r="M7" s="264">
        <v>44545</v>
      </c>
      <c r="N7" s="265" t="s">
        <v>1214</v>
      </c>
      <c r="O7" s="265" t="s">
        <v>1191</v>
      </c>
      <c r="P7" s="290" t="s">
        <v>1215</v>
      </c>
      <c r="Q7" s="267" t="s">
        <v>12</v>
      </c>
      <c r="R7" s="268"/>
      <c r="S7" s="269"/>
    </row>
    <row r="8" spans="3:19" ht="169.5" customHeight="1">
      <c r="C8" s="270" t="s">
        <v>1182</v>
      </c>
      <c r="D8" s="259" t="s">
        <v>1183</v>
      </c>
      <c r="E8" s="260" t="s">
        <v>1184</v>
      </c>
      <c r="F8" s="261" t="s">
        <v>1185</v>
      </c>
      <c r="G8" s="262" t="s">
        <v>1193</v>
      </c>
      <c r="H8" s="263" t="s">
        <v>1194</v>
      </c>
      <c r="I8" s="264" t="s">
        <v>1195</v>
      </c>
      <c r="J8" s="265" t="s">
        <v>1196</v>
      </c>
      <c r="K8" s="263" t="s">
        <v>1190</v>
      </c>
      <c r="L8" s="266">
        <v>44228</v>
      </c>
      <c r="M8" s="266">
        <v>44545</v>
      </c>
      <c r="N8" s="263" t="s">
        <v>1216</v>
      </c>
      <c r="O8" s="265" t="s">
        <v>1191</v>
      </c>
      <c r="P8" s="290" t="s">
        <v>1558</v>
      </c>
      <c r="Q8" s="267" t="s">
        <v>12</v>
      </c>
      <c r="R8" s="268"/>
      <c r="S8" s="269"/>
    </row>
    <row r="9" spans="3:19" ht="150" customHeight="1">
      <c r="C9" s="270" t="s">
        <v>819</v>
      </c>
      <c r="D9" s="259" t="s">
        <v>1208</v>
      </c>
      <c r="E9" s="262" t="s">
        <v>1209</v>
      </c>
      <c r="F9" s="261" t="s">
        <v>1210</v>
      </c>
      <c r="G9" s="275" t="s">
        <v>1217</v>
      </c>
      <c r="H9" s="276" t="s">
        <v>1218</v>
      </c>
      <c r="I9" s="264" t="s">
        <v>1219</v>
      </c>
      <c r="J9" s="277" t="s">
        <v>1196</v>
      </c>
      <c r="K9" s="278" t="s">
        <v>1220</v>
      </c>
      <c r="L9" s="264">
        <v>44228</v>
      </c>
      <c r="M9" s="264">
        <v>44545</v>
      </c>
      <c r="N9" s="271" t="s">
        <v>1197</v>
      </c>
      <c r="O9" s="265" t="s">
        <v>1191</v>
      </c>
      <c r="P9" s="294" t="s">
        <v>1559</v>
      </c>
      <c r="Q9" s="267" t="s">
        <v>12</v>
      </c>
      <c r="R9" s="268" t="s">
        <v>1192</v>
      </c>
      <c r="S9" s="269"/>
    </row>
    <row r="10" spans="3:19" ht="165.75" customHeight="1">
      <c r="C10" s="270" t="s">
        <v>819</v>
      </c>
      <c r="D10" s="279" t="s">
        <v>1221</v>
      </c>
      <c r="E10" s="262" t="s">
        <v>1222</v>
      </c>
      <c r="F10" s="261" t="s">
        <v>1223</v>
      </c>
      <c r="G10" s="264" t="s">
        <v>1224</v>
      </c>
      <c r="H10" s="276" t="s">
        <v>1218</v>
      </c>
      <c r="I10" s="264" t="s">
        <v>1225</v>
      </c>
      <c r="J10" s="277" t="s">
        <v>1189</v>
      </c>
      <c r="K10" s="278" t="s">
        <v>1204</v>
      </c>
      <c r="L10" s="264">
        <v>44256</v>
      </c>
      <c r="M10" s="264">
        <v>44545</v>
      </c>
      <c r="N10" s="265" t="s">
        <v>1214</v>
      </c>
      <c r="O10" s="265" t="s">
        <v>1191</v>
      </c>
      <c r="P10" s="290" t="s">
        <v>1226</v>
      </c>
      <c r="Q10" s="267" t="s">
        <v>12</v>
      </c>
      <c r="R10" s="268" t="s">
        <v>1192</v>
      </c>
      <c r="S10" s="269"/>
    </row>
    <row r="11" spans="3:19" ht="165.75" customHeight="1">
      <c r="C11" s="270" t="s">
        <v>819</v>
      </c>
      <c r="D11" s="259" t="s">
        <v>1208</v>
      </c>
      <c r="E11" s="262" t="s">
        <v>1209</v>
      </c>
      <c r="F11" s="261" t="s">
        <v>1210</v>
      </c>
      <c r="G11" s="275" t="s">
        <v>1217</v>
      </c>
      <c r="H11" s="276" t="s">
        <v>1218</v>
      </c>
      <c r="I11" s="264" t="s">
        <v>1219</v>
      </c>
      <c r="J11" s="277" t="s">
        <v>1196</v>
      </c>
      <c r="K11" s="278" t="s">
        <v>1220</v>
      </c>
      <c r="L11" s="264">
        <v>44228</v>
      </c>
      <c r="M11" s="264">
        <v>44545</v>
      </c>
      <c r="N11" s="263" t="s">
        <v>1216</v>
      </c>
      <c r="O11" s="265" t="s">
        <v>1191</v>
      </c>
      <c r="P11" s="290" t="s">
        <v>1227</v>
      </c>
      <c r="Q11" s="267" t="s">
        <v>12</v>
      </c>
      <c r="R11" s="268"/>
      <c r="S11" s="269"/>
    </row>
    <row r="12" spans="3:19" ht="194.25" customHeight="1">
      <c r="C12" s="270" t="s">
        <v>819</v>
      </c>
      <c r="D12" s="279" t="s">
        <v>1221</v>
      </c>
      <c r="E12" s="262" t="s">
        <v>1222</v>
      </c>
      <c r="F12" s="261" t="s">
        <v>1223</v>
      </c>
      <c r="G12" s="264" t="s">
        <v>1228</v>
      </c>
      <c r="H12" s="276" t="s">
        <v>1218</v>
      </c>
      <c r="I12" s="264" t="s">
        <v>1219</v>
      </c>
      <c r="J12" s="277" t="s">
        <v>1196</v>
      </c>
      <c r="K12" s="278" t="s">
        <v>1204</v>
      </c>
      <c r="L12" s="264">
        <v>44256</v>
      </c>
      <c r="M12" s="264">
        <v>44545</v>
      </c>
      <c r="N12" s="271" t="s">
        <v>1197</v>
      </c>
      <c r="O12" s="265" t="s">
        <v>1191</v>
      </c>
      <c r="P12" s="294" t="s">
        <v>1229</v>
      </c>
      <c r="Q12" s="267" t="s">
        <v>12</v>
      </c>
      <c r="R12" s="268"/>
      <c r="S12" s="269"/>
    </row>
    <row r="13" spans="3:19" ht="194.25" customHeight="1">
      <c r="C13" s="270" t="s">
        <v>1230</v>
      </c>
      <c r="D13" s="280" t="s">
        <v>1231</v>
      </c>
      <c r="E13" s="263" t="s">
        <v>1232</v>
      </c>
      <c r="F13" s="280" t="s">
        <v>1233</v>
      </c>
      <c r="G13" s="126" t="s">
        <v>1234</v>
      </c>
      <c r="H13" s="126" t="s">
        <v>1235</v>
      </c>
      <c r="I13" s="126" t="s">
        <v>1236</v>
      </c>
      <c r="J13" s="265" t="s">
        <v>1189</v>
      </c>
      <c r="K13" s="273" t="s">
        <v>1190</v>
      </c>
      <c r="L13" s="138">
        <v>44211</v>
      </c>
      <c r="M13" s="138">
        <v>44545</v>
      </c>
      <c r="N13" s="263" t="s">
        <v>1237</v>
      </c>
      <c r="O13" s="263" t="s">
        <v>1238</v>
      </c>
      <c r="P13" s="626" t="s">
        <v>1569</v>
      </c>
      <c r="Q13" s="267" t="s">
        <v>1239</v>
      </c>
      <c r="R13" s="268" t="s">
        <v>1192</v>
      </c>
      <c r="S13" s="269"/>
    </row>
    <row r="14" spans="3:19" ht="194.25" customHeight="1">
      <c r="C14" s="270" t="s">
        <v>1230</v>
      </c>
      <c r="D14" s="280" t="s">
        <v>1231</v>
      </c>
      <c r="E14" s="263" t="s">
        <v>1232</v>
      </c>
      <c r="F14" s="280" t="s">
        <v>1233</v>
      </c>
      <c r="G14" s="126" t="s">
        <v>1240</v>
      </c>
      <c r="H14" s="126" t="s">
        <v>1241</v>
      </c>
      <c r="I14" s="126" t="s">
        <v>1236</v>
      </c>
      <c r="J14" s="265" t="s">
        <v>1189</v>
      </c>
      <c r="K14" s="273" t="s">
        <v>1190</v>
      </c>
      <c r="L14" s="138">
        <v>44377</v>
      </c>
      <c r="M14" s="138">
        <v>44560</v>
      </c>
      <c r="N14" s="263" t="s">
        <v>1237</v>
      </c>
      <c r="O14" s="263" t="s">
        <v>1238</v>
      </c>
      <c r="P14" s="626" t="s">
        <v>1570</v>
      </c>
      <c r="Q14" s="267" t="s">
        <v>1239</v>
      </c>
      <c r="R14" s="268"/>
      <c r="S14" s="269"/>
    </row>
    <row r="15" spans="3:19" ht="194.25" customHeight="1">
      <c r="C15" s="270" t="s">
        <v>819</v>
      </c>
      <c r="D15" s="279" t="s">
        <v>1221</v>
      </c>
      <c r="E15" s="262" t="s">
        <v>1222</v>
      </c>
      <c r="F15" s="261" t="s">
        <v>1223</v>
      </c>
      <c r="G15" s="264" t="s">
        <v>1228</v>
      </c>
      <c r="H15" s="276" t="s">
        <v>1218</v>
      </c>
      <c r="I15" s="264" t="s">
        <v>1219</v>
      </c>
      <c r="J15" s="277" t="s">
        <v>1196</v>
      </c>
      <c r="K15" s="278" t="s">
        <v>1204</v>
      </c>
      <c r="L15" s="264">
        <v>44256</v>
      </c>
      <c r="M15" s="264">
        <v>44545</v>
      </c>
      <c r="N15" s="263" t="s">
        <v>1216</v>
      </c>
      <c r="O15" s="265" t="s">
        <v>1191</v>
      </c>
      <c r="P15" s="626" t="s">
        <v>1242</v>
      </c>
      <c r="Q15" s="267" t="s">
        <v>12</v>
      </c>
      <c r="R15" s="268"/>
      <c r="S15" s="269"/>
    </row>
    <row r="16" spans="3:19" ht="225" customHeight="1">
      <c r="C16" s="270" t="s">
        <v>1243</v>
      </c>
      <c r="D16" s="280" t="s">
        <v>1231</v>
      </c>
      <c r="E16" s="263" t="s">
        <v>1232</v>
      </c>
      <c r="F16" s="280" t="s">
        <v>1233</v>
      </c>
      <c r="G16" s="126" t="s">
        <v>1244</v>
      </c>
      <c r="H16" s="126" t="s">
        <v>1245</v>
      </c>
      <c r="I16" s="126" t="s">
        <v>639</v>
      </c>
      <c r="J16" s="277" t="s">
        <v>1196</v>
      </c>
      <c r="K16" s="273" t="s">
        <v>1190</v>
      </c>
      <c r="L16" s="138">
        <v>44211</v>
      </c>
      <c r="M16" s="138">
        <v>44545</v>
      </c>
      <c r="N16" s="263" t="s">
        <v>1246</v>
      </c>
      <c r="O16" s="263" t="s">
        <v>1238</v>
      </c>
      <c r="P16" s="616" t="s">
        <v>1560</v>
      </c>
      <c r="Q16" s="267" t="s">
        <v>1239</v>
      </c>
      <c r="R16" s="268"/>
      <c r="S16" s="269"/>
    </row>
    <row r="17" spans="3:20" ht="166.5" customHeight="1">
      <c r="C17" s="270" t="s">
        <v>1243</v>
      </c>
      <c r="D17" s="280" t="s">
        <v>1231</v>
      </c>
      <c r="E17" s="263" t="s">
        <v>1232</v>
      </c>
      <c r="F17" s="280" t="s">
        <v>1233</v>
      </c>
      <c r="G17" s="281" t="s">
        <v>1244</v>
      </c>
      <c r="H17" s="281" t="s">
        <v>1245</v>
      </c>
      <c r="I17" s="126" t="s">
        <v>639</v>
      </c>
      <c r="J17" s="277" t="s">
        <v>1196</v>
      </c>
      <c r="K17" s="273" t="s">
        <v>1190</v>
      </c>
      <c r="L17" s="138">
        <v>44211</v>
      </c>
      <c r="M17" s="138">
        <v>44545</v>
      </c>
      <c r="N17" s="263" t="s">
        <v>1248</v>
      </c>
      <c r="O17" s="263" t="s">
        <v>1238</v>
      </c>
      <c r="P17" s="616" t="s">
        <v>1571</v>
      </c>
      <c r="Q17" s="267" t="s">
        <v>1239</v>
      </c>
      <c r="R17" s="268"/>
      <c r="S17" s="269"/>
    </row>
    <row r="18" spans="3:20" ht="144.75" customHeight="1">
      <c r="C18" s="270" t="s">
        <v>1243</v>
      </c>
      <c r="D18" s="280" t="s">
        <v>1231</v>
      </c>
      <c r="E18" s="263" t="s">
        <v>1232</v>
      </c>
      <c r="F18" s="280" t="s">
        <v>1233</v>
      </c>
      <c r="G18" s="280" t="s">
        <v>1240</v>
      </c>
      <c r="H18" s="126" t="s">
        <v>1249</v>
      </c>
      <c r="I18" s="126" t="s">
        <v>639</v>
      </c>
      <c r="J18" s="277" t="s">
        <v>1196</v>
      </c>
      <c r="K18" s="273" t="s">
        <v>1190</v>
      </c>
      <c r="L18" s="138">
        <v>44377</v>
      </c>
      <c r="M18" s="138">
        <v>44560</v>
      </c>
      <c r="N18" s="263" t="s">
        <v>1246</v>
      </c>
      <c r="O18" s="263" t="s">
        <v>1238</v>
      </c>
      <c r="P18" s="616" t="s">
        <v>1572</v>
      </c>
      <c r="Q18" s="267" t="s">
        <v>1239</v>
      </c>
      <c r="R18" s="268"/>
      <c r="S18" s="269"/>
    </row>
    <row r="19" spans="3:20" ht="106.5" customHeight="1">
      <c r="C19" s="270" t="s">
        <v>1243</v>
      </c>
      <c r="D19" s="280" t="s">
        <v>1231</v>
      </c>
      <c r="E19" s="263" t="s">
        <v>1232</v>
      </c>
      <c r="F19" s="280" t="s">
        <v>1233</v>
      </c>
      <c r="G19" s="280" t="s">
        <v>1240</v>
      </c>
      <c r="H19" s="126" t="s">
        <v>1249</v>
      </c>
      <c r="I19" s="126" t="s">
        <v>639</v>
      </c>
      <c r="J19" s="277" t="s">
        <v>1196</v>
      </c>
      <c r="K19" s="273" t="s">
        <v>1190</v>
      </c>
      <c r="L19" s="138">
        <v>44377</v>
      </c>
      <c r="M19" s="138">
        <v>44560</v>
      </c>
      <c r="N19" s="263" t="s">
        <v>1248</v>
      </c>
      <c r="O19" s="263" t="s">
        <v>1238</v>
      </c>
      <c r="P19" s="616" t="s">
        <v>1573</v>
      </c>
      <c r="Q19" s="267" t="s">
        <v>1191</v>
      </c>
      <c r="R19" s="268"/>
      <c r="S19" s="269"/>
    </row>
    <row r="20" spans="3:20" ht="93" customHeight="1">
      <c r="C20" s="270" t="s">
        <v>1250</v>
      </c>
      <c r="D20" s="280" t="s">
        <v>1251</v>
      </c>
      <c r="E20" s="262" t="s">
        <v>1252</v>
      </c>
      <c r="F20" s="280" t="s">
        <v>1253</v>
      </c>
      <c r="G20" s="280" t="s">
        <v>1254</v>
      </c>
      <c r="H20" s="280" t="s">
        <v>1255</v>
      </c>
      <c r="I20" s="280" t="s">
        <v>1256</v>
      </c>
      <c r="J20" s="265" t="s">
        <v>1189</v>
      </c>
      <c r="K20" s="282" t="s">
        <v>1190</v>
      </c>
      <c r="L20" s="283">
        <v>44211</v>
      </c>
      <c r="M20" s="283">
        <v>44545</v>
      </c>
      <c r="N20" s="265" t="s">
        <v>1214</v>
      </c>
      <c r="O20" s="265" t="s">
        <v>1191</v>
      </c>
      <c r="P20" s="616" t="s">
        <v>1257</v>
      </c>
      <c r="Q20" s="267" t="s">
        <v>12</v>
      </c>
      <c r="R20" s="268" t="s">
        <v>1192</v>
      </c>
      <c r="S20" s="269"/>
    </row>
    <row r="21" spans="3:20" ht="93" customHeight="1">
      <c r="C21" s="270" t="s">
        <v>1250</v>
      </c>
      <c r="D21" s="272" t="s">
        <v>1258</v>
      </c>
      <c r="E21" s="262" t="s">
        <v>1259</v>
      </c>
      <c r="F21" s="282" t="s">
        <v>1260</v>
      </c>
      <c r="G21" s="282" t="s">
        <v>1261</v>
      </c>
      <c r="H21" s="284" t="s">
        <v>1255</v>
      </c>
      <c r="I21" s="284" t="s">
        <v>1256</v>
      </c>
      <c r="J21" s="285" t="s">
        <v>1189</v>
      </c>
      <c r="K21" s="282" t="s">
        <v>1190</v>
      </c>
      <c r="L21" s="283">
        <v>44211</v>
      </c>
      <c r="M21" s="283">
        <v>44545</v>
      </c>
      <c r="N21" s="265" t="s">
        <v>1214</v>
      </c>
      <c r="O21" s="265" t="s">
        <v>1191</v>
      </c>
      <c r="P21" s="616" t="s">
        <v>1262</v>
      </c>
      <c r="Q21" s="267" t="s">
        <v>12</v>
      </c>
      <c r="R21" s="268" t="s">
        <v>1192</v>
      </c>
      <c r="S21" s="269"/>
    </row>
    <row r="22" spans="3:20" ht="173.25" customHeight="1">
      <c r="C22" s="270" t="s">
        <v>1263</v>
      </c>
      <c r="D22" s="280" t="s">
        <v>1264</v>
      </c>
      <c r="E22" s="263" t="s">
        <v>1265</v>
      </c>
      <c r="F22" s="280" t="s">
        <v>1266</v>
      </c>
      <c r="G22" s="286" t="s">
        <v>1267</v>
      </c>
      <c r="H22" s="282" t="s">
        <v>1268</v>
      </c>
      <c r="I22" s="282" t="s">
        <v>321</v>
      </c>
      <c r="J22" s="282" t="s">
        <v>1189</v>
      </c>
      <c r="K22" s="282" t="s">
        <v>1220</v>
      </c>
      <c r="L22" s="274">
        <v>44197</v>
      </c>
      <c r="M22" s="274">
        <v>44545</v>
      </c>
      <c r="N22" s="263" t="s">
        <v>321</v>
      </c>
      <c r="O22" s="263" t="s">
        <v>1238</v>
      </c>
      <c r="P22" s="616" t="s">
        <v>1574</v>
      </c>
      <c r="Q22" s="267" t="s">
        <v>1239</v>
      </c>
      <c r="R22" s="268" t="s">
        <v>1192</v>
      </c>
      <c r="S22" s="269"/>
    </row>
    <row r="23" spans="3:20" ht="342" customHeight="1">
      <c r="C23" s="270" t="s">
        <v>1263</v>
      </c>
      <c r="D23" s="280" t="s">
        <v>1264</v>
      </c>
      <c r="E23" s="263" t="s">
        <v>1265</v>
      </c>
      <c r="F23" s="280" t="s">
        <v>1266</v>
      </c>
      <c r="G23" s="282" t="s">
        <v>1269</v>
      </c>
      <c r="H23" s="287" t="s">
        <v>1270</v>
      </c>
      <c r="I23" s="282" t="s">
        <v>1271</v>
      </c>
      <c r="J23" s="282" t="s">
        <v>1189</v>
      </c>
      <c r="K23" s="282" t="s">
        <v>1204</v>
      </c>
      <c r="L23" s="274">
        <v>44197</v>
      </c>
      <c r="M23" s="274">
        <v>44545</v>
      </c>
      <c r="N23" s="263" t="s">
        <v>321</v>
      </c>
      <c r="O23" s="263" t="s">
        <v>1238</v>
      </c>
      <c r="P23" s="616" t="s">
        <v>1575</v>
      </c>
      <c r="Q23" s="267" t="s">
        <v>1239</v>
      </c>
      <c r="R23" s="268"/>
      <c r="S23" s="269"/>
    </row>
    <row r="24" spans="3:20" ht="134.1" customHeight="1">
      <c r="C24" s="270" t="s">
        <v>1272</v>
      </c>
      <c r="D24" s="280" t="s">
        <v>1264</v>
      </c>
      <c r="E24" s="263" t="s">
        <v>1265</v>
      </c>
      <c r="F24" s="280" t="s">
        <v>1266</v>
      </c>
      <c r="G24" s="282" t="s">
        <v>1273</v>
      </c>
      <c r="H24" s="288" t="s">
        <v>1274</v>
      </c>
      <c r="I24" s="282" t="s">
        <v>1275</v>
      </c>
      <c r="J24" s="282" t="s">
        <v>1196</v>
      </c>
      <c r="K24" s="282" t="s">
        <v>1220</v>
      </c>
      <c r="L24" s="274">
        <v>44197</v>
      </c>
      <c r="M24" s="274">
        <v>44545</v>
      </c>
      <c r="N24" s="263" t="s">
        <v>1246</v>
      </c>
      <c r="O24" s="263" t="s">
        <v>1238</v>
      </c>
      <c r="P24" s="616" t="s">
        <v>1576</v>
      </c>
      <c r="Q24" s="267" t="s">
        <v>1247</v>
      </c>
      <c r="R24" s="268"/>
      <c r="S24" s="269"/>
    </row>
    <row r="25" spans="3:20" ht="93" customHeight="1">
      <c r="C25" s="270" t="s">
        <v>1272</v>
      </c>
      <c r="D25" s="280" t="s">
        <v>1264</v>
      </c>
      <c r="E25" s="263" t="s">
        <v>1265</v>
      </c>
      <c r="F25" s="280" t="s">
        <v>1266</v>
      </c>
      <c r="G25" s="282" t="s">
        <v>1273</v>
      </c>
      <c r="H25" s="288" t="s">
        <v>1274</v>
      </c>
      <c r="I25" s="282" t="s">
        <v>1275</v>
      </c>
      <c r="J25" s="282" t="s">
        <v>1196</v>
      </c>
      <c r="K25" s="282" t="s">
        <v>1220</v>
      </c>
      <c r="L25" s="274">
        <v>44197</v>
      </c>
      <c r="M25" s="274">
        <v>44545</v>
      </c>
      <c r="N25" s="263" t="s">
        <v>1248</v>
      </c>
      <c r="O25" s="263" t="s">
        <v>1238</v>
      </c>
      <c r="P25" s="616" t="s">
        <v>1577</v>
      </c>
      <c r="Q25" s="267" t="s">
        <v>1239</v>
      </c>
      <c r="R25" s="268"/>
      <c r="S25" s="269"/>
    </row>
    <row r="26" spans="3:20" ht="183.95" customHeight="1">
      <c r="C26" s="270" t="s">
        <v>1272</v>
      </c>
      <c r="D26" s="280" t="s">
        <v>1264</v>
      </c>
      <c r="E26" s="263" t="s">
        <v>1265</v>
      </c>
      <c r="F26" s="280" t="s">
        <v>1266</v>
      </c>
      <c r="G26" s="282" t="s">
        <v>1276</v>
      </c>
      <c r="H26" s="282" t="s">
        <v>1277</v>
      </c>
      <c r="I26" s="282" t="s">
        <v>1278</v>
      </c>
      <c r="J26" s="282" t="s">
        <v>1196</v>
      </c>
      <c r="K26" s="282" t="s">
        <v>1220</v>
      </c>
      <c r="L26" s="274">
        <v>44197</v>
      </c>
      <c r="M26" s="274">
        <v>44545</v>
      </c>
      <c r="N26" s="263" t="s">
        <v>1246</v>
      </c>
      <c r="O26" s="263" t="s">
        <v>1238</v>
      </c>
      <c r="P26" s="616" t="s">
        <v>1578</v>
      </c>
      <c r="Q26" s="267" t="s">
        <v>1239</v>
      </c>
      <c r="R26" s="268"/>
      <c r="S26" s="269"/>
    </row>
    <row r="27" spans="3:20" ht="74.25" customHeight="1">
      <c r="C27" s="270" t="s">
        <v>1272</v>
      </c>
      <c r="D27" s="280" t="s">
        <v>1264</v>
      </c>
      <c r="E27" s="263" t="s">
        <v>1265</v>
      </c>
      <c r="F27" s="280" t="s">
        <v>1266</v>
      </c>
      <c r="G27" s="282" t="s">
        <v>1276</v>
      </c>
      <c r="H27" s="282" t="s">
        <v>1277</v>
      </c>
      <c r="I27" s="282" t="s">
        <v>1278</v>
      </c>
      <c r="J27" s="282" t="s">
        <v>1196</v>
      </c>
      <c r="K27" s="282" t="s">
        <v>1220</v>
      </c>
      <c r="L27" s="274">
        <v>44197</v>
      </c>
      <c r="M27" s="274">
        <v>44545</v>
      </c>
      <c r="N27" s="263" t="s">
        <v>1248</v>
      </c>
      <c r="O27" s="263" t="s">
        <v>1238</v>
      </c>
      <c r="P27" s="616" t="s">
        <v>1579</v>
      </c>
      <c r="Q27" s="267" t="s">
        <v>1239</v>
      </c>
      <c r="R27" s="268"/>
      <c r="S27" s="269"/>
    </row>
    <row r="28" spans="3:20" ht="87" customHeight="1">
      <c r="C28" s="270" t="s">
        <v>1263</v>
      </c>
      <c r="D28" s="280" t="s">
        <v>1264</v>
      </c>
      <c r="E28" s="263" t="s">
        <v>1265</v>
      </c>
      <c r="F28" s="280" t="s">
        <v>1266</v>
      </c>
      <c r="G28" s="282" t="s">
        <v>1279</v>
      </c>
      <c r="H28" s="282" t="s">
        <v>1280</v>
      </c>
      <c r="I28" s="282" t="s">
        <v>1281</v>
      </c>
      <c r="J28" s="282" t="s">
        <v>1189</v>
      </c>
      <c r="K28" s="282" t="s">
        <v>1190</v>
      </c>
      <c r="L28" s="274">
        <v>44211</v>
      </c>
      <c r="M28" s="274">
        <v>44545</v>
      </c>
      <c r="N28" s="263" t="s">
        <v>1282</v>
      </c>
      <c r="O28" s="263" t="s">
        <v>1238</v>
      </c>
      <c r="P28" s="616" t="s">
        <v>1580</v>
      </c>
      <c r="Q28" s="267" t="s">
        <v>1239</v>
      </c>
      <c r="R28" s="268"/>
      <c r="S28" s="269"/>
      <c r="T28" s="269"/>
    </row>
    <row r="29" spans="3:20" ht="87" customHeight="1">
      <c r="C29" s="270" t="s">
        <v>1263</v>
      </c>
      <c r="D29" s="280" t="s">
        <v>1264</v>
      </c>
      <c r="E29" s="263" t="s">
        <v>1265</v>
      </c>
      <c r="F29" s="280" t="s">
        <v>1266</v>
      </c>
      <c r="G29" s="282" t="s">
        <v>1283</v>
      </c>
      <c r="H29" s="282" t="s">
        <v>1284</v>
      </c>
      <c r="I29" s="282" t="s">
        <v>1285</v>
      </c>
      <c r="J29" s="282" t="s">
        <v>1189</v>
      </c>
      <c r="K29" s="282" t="s">
        <v>1190</v>
      </c>
      <c r="L29" s="274">
        <v>44211</v>
      </c>
      <c r="M29" s="274">
        <v>44545</v>
      </c>
      <c r="N29" s="263" t="s">
        <v>1282</v>
      </c>
      <c r="O29" s="263" t="s">
        <v>1238</v>
      </c>
      <c r="P29" s="616" t="s">
        <v>1581</v>
      </c>
      <c r="Q29" s="267" t="s">
        <v>1239</v>
      </c>
      <c r="R29" s="268"/>
      <c r="S29" s="269"/>
      <c r="T29" s="269"/>
    </row>
    <row r="30" spans="3:20" ht="87" customHeight="1">
      <c r="C30" s="270" t="s">
        <v>1263</v>
      </c>
      <c r="D30" s="280" t="s">
        <v>1264</v>
      </c>
      <c r="E30" s="263" t="s">
        <v>1265</v>
      </c>
      <c r="F30" s="280" t="s">
        <v>1266</v>
      </c>
      <c r="G30" s="282" t="s">
        <v>1286</v>
      </c>
      <c r="H30" s="282" t="s">
        <v>1287</v>
      </c>
      <c r="I30" s="282" t="s">
        <v>1281</v>
      </c>
      <c r="J30" s="282" t="s">
        <v>1189</v>
      </c>
      <c r="K30" s="282" t="s">
        <v>1190</v>
      </c>
      <c r="L30" s="274">
        <v>44211</v>
      </c>
      <c r="M30" s="274">
        <v>44545</v>
      </c>
      <c r="N30" s="263" t="s">
        <v>1282</v>
      </c>
      <c r="O30" s="263" t="s">
        <v>1238</v>
      </c>
      <c r="P30" s="616" t="s">
        <v>1582</v>
      </c>
      <c r="Q30" s="267" t="s">
        <v>1239</v>
      </c>
      <c r="R30" s="268"/>
      <c r="S30" s="269"/>
      <c r="T30" s="269"/>
    </row>
    <row r="31" spans="3:20" ht="87" customHeight="1">
      <c r="C31" s="270" t="s">
        <v>1288</v>
      </c>
      <c r="D31" s="280" t="s">
        <v>1289</v>
      </c>
      <c r="E31" s="263" t="s">
        <v>1290</v>
      </c>
      <c r="F31" s="280" t="s">
        <v>1291</v>
      </c>
      <c r="G31" s="263" t="s">
        <v>1292</v>
      </c>
      <c r="H31" s="280" t="s">
        <v>1293</v>
      </c>
      <c r="I31" s="289" t="s">
        <v>1294</v>
      </c>
      <c r="J31" s="285" t="s">
        <v>1189</v>
      </c>
      <c r="K31" s="263" t="s">
        <v>1295</v>
      </c>
      <c r="L31" s="266">
        <v>44228</v>
      </c>
      <c r="M31" s="266">
        <v>44545</v>
      </c>
      <c r="N31" s="263" t="s">
        <v>1296</v>
      </c>
      <c r="O31" s="263" t="s">
        <v>1238</v>
      </c>
      <c r="P31" s="616" t="s">
        <v>1583</v>
      </c>
      <c r="Q31" s="267" t="s">
        <v>1239</v>
      </c>
      <c r="R31" s="268"/>
      <c r="S31" s="268"/>
      <c r="T31" s="269"/>
    </row>
    <row r="32" spans="3:20" ht="87" customHeight="1">
      <c r="C32" s="270" t="s">
        <v>1288</v>
      </c>
      <c r="D32" s="280" t="s">
        <v>1289</v>
      </c>
      <c r="E32" s="263" t="s">
        <v>1290</v>
      </c>
      <c r="F32" s="280" t="s">
        <v>1291</v>
      </c>
      <c r="G32" s="263" t="s">
        <v>1297</v>
      </c>
      <c r="H32" s="280" t="s">
        <v>1298</v>
      </c>
      <c r="I32" s="289" t="s">
        <v>1299</v>
      </c>
      <c r="J32" s="285" t="s">
        <v>1189</v>
      </c>
      <c r="K32" s="263" t="s">
        <v>1295</v>
      </c>
      <c r="L32" s="266">
        <v>44228</v>
      </c>
      <c r="M32" s="266">
        <v>44545</v>
      </c>
      <c r="N32" s="263" t="s">
        <v>1296</v>
      </c>
      <c r="O32" s="263" t="s">
        <v>1238</v>
      </c>
      <c r="P32" s="616" t="s">
        <v>1584</v>
      </c>
      <c r="Q32" s="267" t="s">
        <v>1239</v>
      </c>
      <c r="R32" s="268"/>
      <c r="S32" s="268"/>
      <c r="T32" s="269"/>
    </row>
    <row r="33" spans="3:20" ht="75.75" customHeight="1">
      <c r="C33" s="270" t="s">
        <v>1288</v>
      </c>
      <c r="D33" s="280" t="s">
        <v>1289</v>
      </c>
      <c r="E33" s="263" t="s">
        <v>1290</v>
      </c>
      <c r="F33" s="280" t="s">
        <v>1291</v>
      </c>
      <c r="G33" s="263" t="s">
        <v>1300</v>
      </c>
      <c r="H33" s="280" t="s">
        <v>1301</v>
      </c>
      <c r="I33" s="289" t="s">
        <v>1302</v>
      </c>
      <c r="J33" s="285" t="s">
        <v>1189</v>
      </c>
      <c r="K33" s="263" t="s">
        <v>1204</v>
      </c>
      <c r="L33" s="266">
        <v>44228</v>
      </c>
      <c r="M33" s="266">
        <v>44545</v>
      </c>
      <c r="N33" s="263" t="s">
        <v>1296</v>
      </c>
      <c r="O33" s="263" t="s">
        <v>1238</v>
      </c>
      <c r="P33" s="616" t="s">
        <v>1585</v>
      </c>
      <c r="Q33" s="267" t="s">
        <v>1239</v>
      </c>
      <c r="R33" s="268"/>
      <c r="S33" s="268"/>
      <c r="T33" s="269"/>
    </row>
    <row r="34" spans="3:20" ht="200.25" customHeight="1">
      <c r="C34" s="270" t="s">
        <v>1288</v>
      </c>
      <c r="D34" s="280" t="s">
        <v>1289</v>
      </c>
      <c r="E34" s="263" t="s">
        <v>1290</v>
      </c>
      <c r="F34" s="280" t="s">
        <v>1291</v>
      </c>
      <c r="G34" s="263" t="s">
        <v>1303</v>
      </c>
      <c r="H34" s="280" t="s">
        <v>1304</v>
      </c>
      <c r="I34" s="289" t="s">
        <v>1305</v>
      </c>
      <c r="J34" s="285" t="s">
        <v>1189</v>
      </c>
      <c r="K34" s="263" t="s">
        <v>1220</v>
      </c>
      <c r="L34" s="266">
        <v>44228</v>
      </c>
      <c r="M34" s="266">
        <v>44545</v>
      </c>
      <c r="N34" s="263" t="s">
        <v>1296</v>
      </c>
      <c r="O34" s="263" t="s">
        <v>1238</v>
      </c>
      <c r="P34" s="616" t="s">
        <v>1586</v>
      </c>
      <c r="Q34" s="267" t="s">
        <v>1239</v>
      </c>
      <c r="R34" s="268"/>
      <c r="S34" s="268"/>
      <c r="T34" s="269"/>
    </row>
    <row r="35" spans="3:20" ht="133.5" customHeight="1">
      <c r="C35" s="270" t="s">
        <v>1306</v>
      </c>
      <c r="D35" s="259" t="s">
        <v>1307</v>
      </c>
      <c r="E35" s="262" t="s">
        <v>1308</v>
      </c>
      <c r="F35" s="261" t="s">
        <v>1309</v>
      </c>
      <c r="G35" s="290" t="s">
        <v>1310</v>
      </c>
      <c r="H35" s="282" t="s">
        <v>1311</v>
      </c>
      <c r="I35" s="263" t="s">
        <v>1312</v>
      </c>
      <c r="J35" s="285" t="s">
        <v>1189</v>
      </c>
      <c r="K35" s="272" t="s">
        <v>1190</v>
      </c>
      <c r="L35" s="266">
        <v>44198</v>
      </c>
      <c r="M35" s="266">
        <v>44545</v>
      </c>
      <c r="N35" s="263" t="s">
        <v>1189</v>
      </c>
      <c r="O35" s="265" t="s">
        <v>1191</v>
      </c>
      <c r="P35" s="290" t="s">
        <v>1313</v>
      </c>
      <c r="Q35" s="267" t="s">
        <v>12</v>
      </c>
      <c r="R35" s="268" t="s">
        <v>1192</v>
      </c>
      <c r="S35" s="268"/>
      <c r="T35" s="269"/>
    </row>
    <row r="36" spans="3:20" ht="104.25" customHeight="1">
      <c r="C36" s="270" t="s">
        <v>1306</v>
      </c>
      <c r="D36" s="259" t="s">
        <v>1307</v>
      </c>
      <c r="E36" s="262" t="s">
        <v>1308</v>
      </c>
      <c r="F36" s="261" t="s">
        <v>1309</v>
      </c>
      <c r="G36" s="291" t="s">
        <v>1314</v>
      </c>
      <c r="H36" s="282" t="s">
        <v>1315</v>
      </c>
      <c r="I36" s="263" t="s">
        <v>1312</v>
      </c>
      <c r="J36" s="285" t="s">
        <v>1189</v>
      </c>
      <c r="K36" s="272" t="s">
        <v>1316</v>
      </c>
      <c r="L36" s="266">
        <v>44198</v>
      </c>
      <c r="M36" s="266">
        <v>44545</v>
      </c>
      <c r="N36" s="263" t="s">
        <v>1189</v>
      </c>
      <c r="O36" s="265" t="s">
        <v>1191</v>
      </c>
      <c r="P36" s="294" t="s">
        <v>1317</v>
      </c>
      <c r="Q36" s="267" t="s">
        <v>12</v>
      </c>
      <c r="R36" s="268"/>
      <c r="S36" s="268"/>
      <c r="T36" s="269"/>
    </row>
    <row r="37" spans="3:20" ht="75.75" customHeight="1">
      <c r="C37" s="270" t="s">
        <v>1306</v>
      </c>
      <c r="D37" s="259" t="s">
        <v>1307</v>
      </c>
      <c r="E37" s="262" t="s">
        <v>1308</v>
      </c>
      <c r="F37" s="261" t="s">
        <v>1309</v>
      </c>
      <c r="G37" s="282" t="s">
        <v>1318</v>
      </c>
      <c r="H37" s="282" t="s">
        <v>1319</v>
      </c>
      <c r="I37" s="263" t="s">
        <v>1320</v>
      </c>
      <c r="J37" s="285" t="s">
        <v>1196</v>
      </c>
      <c r="K37" s="272" t="s">
        <v>1190</v>
      </c>
      <c r="L37" s="266">
        <v>44198</v>
      </c>
      <c r="M37" s="266">
        <v>44545</v>
      </c>
      <c r="N37" s="271" t="s">
        <v>1197</v>
      </c>
      <c r="O37" s="265" t="s">
        <v>1191</v>
      </c>
      <c r="P37" s="294" t="s">
        <v>1321</v>
      </c>
      <c r="Q37" s="267" t="s">
        <v>12</v>
      </c>
      <c r="R37" s="268"/>
      <c r="S37" s="268"/>
      <c r="T37" s="269"/>
    </row>
    <row r="38" spans="3:20" ht="57">
      <c r="C38" s="270" t="s">
        <v>1306</v>
      </c>
      <c r="D38" s="259" t="s">
        <v>1307</v>
      </c>
      <c r="E38" s="262" t="s">
        <v>1308</v>
      </c>
      <c r="F38" s="261" t="s">
        <v>1309</v>
      </c>
      <c r="G38" s="282" t="s">
        <v>1322</v>
      </c>
      <c r="H38" s="282" t="s">
        <v>1323</v>
      </c>
      <c r="I38" s="263" t="s">
        <v>1320</v>
      </c>
      <c r="J38" s="285" t="s">
        <v>1196</v>
      </c>
      <c r="K38" s="272" t="s">
        <v>1220</v>
      </c>
      <c r="L38" s="266">
        <v>44198</v>
      </c>
      <c r="M38" s="266">
        <v>44545</v>
      </c>
      <c r="N38" s="271" t="s">
        <v>1197</v>
      </c>
      <c r="O38" s="265" t="s">
        <v>1191</v>
      </c>
      <c r="P38" s="294" t="s">
        <v>1324</v>
      </c>
      <c r="Q38" s="267" t="s">
        <v>12</v>
      </c>
      <c r="R38" s="268"/>
      <c r="S38" s="268"/>
      <c r="T38" s="269"/>
    </row>
    <row r="39" spans="3:20" ht="75">
      <c r="C39" s="270" t="s">
        <v>1306</v>
      </c>
      <c r="D39" s="259" t="s">
        <v>1307</v>
      </c>
      <c r="E39" s="262" t="s">
        <v>1308</v>
      </c>
      <c r="F39" s="261" t="s">
        <v>1309</v>
      </c>
      <c r="G39" s="282" t="s">
        <v>1325</v>
      </c>
      <c r="H39" s="282" t="s">
        <v>1326</v>
      </c>
      <c r="I39" s="263" t="s">
        <v>1320</v>
      </c>
      <c r="J39" s="285" t="s">
        <v>1196</v>
      </c>
      <c r="K39" s="272" t="s">
        <v>1220</v>
      </c>
      <c r="L39" s="266">
        <v>44198</v>
      </c>
      <c r="M39" s="266">
        <v>44545</v>
      </c>
      <c r="N39" s="271" t="s">
        <v>1197</v>
      </c>
      <c r="O39" s="265" t="s">
        <v>1191</v>
      </c>
      <c r="P39" s="294" t="s">
        <v>1327</v>
      </c>
      <c r="Q39" s="267" t="s">
        <v>12</v>
      </c>
      <c r="R39" s="268"/>
      <c r="S39" s="268"/>
      <c r="T39" s="269"/>
    </row>
    <row r="40" spans="3:20" ht="227.25" customHeight="1">
      <c r="C40" s="270" t="s">
        <v>1306</v>
      </c>
      <c r="D40" s="289" t="s">
        <v>1328</v>
      </c>
      <c r="E40" s="262" t="s">
        <v>1329</v>
      </c>
      <c r="F40" s="261" t="s">
        <v>1330</v>
      </c>
      <c r="G40" s="282" t="s">
        <v>1331</v>
      </c>
      <c r="H40" s="282" t="s">
        <v>1332</v>
      </c>
      <c r="I40" s="282" t="s">
        <v>1333</v>
      </c>
      <c r="J40" s="285" t="s">
        <v>1189</v>
      </c>
      <c r="K40" s="272" t="s">
        <v>1190</v>
      </c>
      <c r="L40" s="293">
        <v>44287</v>
      </c>
      <c r="M40" s="266">
        <v>44545</v>
      </c>
      <c r="N40" s="263" t="s">
        <v>1189</v>
      </c>
      <c r="O40" s="265" t="s">
        <v>1191</v>
      </c>
      <c r="P40" s="294" t="s">
        <v>1334</v>
      </c>
      <c r="Q40" s="267" t="s">
        <v>12</v>
      </c>
      <c r="R40" s="268" t="s">
        <v>1192</v>
      </c>
      <c r="S40" s="268"/>
      <c r="T40" s="269"/>
    </row>
    <row r="41" spans="3:20" ht="187.5" customHeight="1">
      <c r="C41" s="270" t="s">
        <v>1306</v>
      </c>
      <c r="D41" s="289" t="s">
        <v>1328</v>
      </c>
      <c r="E41" s="262" t="s">
        <v>1329</v>
      </c>
      <c r="F41" s="261" t="s">
        <v>1330</v>
      </c>
      <c r="G41" s="282" t="s">
        <v>1335</v>
      </c>
      <c r="H41" s="282" t="s">
        <v>1336</v>
      </c>
      <c r="I41" s="282" t="s">
        <v>1333</v>
      </c>
      <c r="J41" s="285" t="s">
        <v>1189</v>
      </c>
      <c r="K41" s="272" t="s">
        <v>1316</v>
      </c>
      <c r="L41" s="293">
        <v>44287</v>
      </c>
      <c r="M41" s="266">
        <v>44545</v>
      </c>
      <c r="N41" s="263" t="s">
        <v>1189</v>
      </c>
      <c r="O41" s="265" t="s">
        <v>1191</v>
      </c>
      <c r="P41" s="294" t="s">
        <v>1337</v>
      </c>
      <c r="Q41" s="267" t="s">
        <v>12</v>
      </c>
      <c r="R41" s="268"/>
      <c r="S41" s="268"/>
      <c r="T41" s="269"/>
    </row>
    <row r="42" spans="3:20" ht="187.5" customHeight="1">
      <c r="C42" s="270" t="s">
        <v>1306</v>
      </c>
      <c r="D42" s="259" t="s">
        <v>1307</v>
      </c>
      <c r="E42" s="262" t="s">
        <v>1308</v>
      </c>
      <c r="F42" s="261" t="s">
        <v>1309</v>
      </c>
      <c r="G42" s="282" t="s">
        <v>1318</v>
      </c>
      <c r="H42" s="282" t="s">
        <v>1319</v>
      </c>
      <c r="I42" s="263" t="s">
        <v>1320</v>
      </c>
      <c r="J42" s="285" t="s">
        <v>1196</v>
      </c>
      <c r="K42" s="272" t="s">
        <v>1190</v>
      </c>
      <c r="L42" s="266">
        <v>44198</v>
      </c>
      <c r="M42" s="266">
        <v>44545</v>
      </c>
      <c r="N42" s="263" t="s">
        <v>1216</v>
      </c>
      <c r="O42" s="265" t="s">
        <v>1191</v>
      </c>
      <c r="P42" s="294" t="s">
        <v>1338</v>
      </c>
      <c r="Q42" s="267" t="s">
        <v>12</v>
      </c>
      <c r="R42" s="268"/>
      <c r="S42" s="268"/>
      <c r="T42" s="269"/>
    </row>
    <row r="43" spans="3:20" ht="187.5" customHeight="1">
      <c r="C43" s="270" t="s">
        <v>1306</v>
      </c>
      <c r="D43" s="259" t="s">
        <v>1307</v>
      </c>
      <c r="E43" s="262" t="s">
        <v>1308</v>
      </c>
      <c r="F43" s="261" t="s">
        <v>1309</v>
      </c>
      <c r="G43" s="282" t="s">
        <v>1322</v>
      </c>
      <c r="H43" s="282" t="s">
        <v>1323</v>
      </c>
      <c r="I43" s="263" t="s">
        <v>1320</v>
      </c>
      <c r="J43" s="285" t="s">
        <v>1196</v>
      </c>
      <c r="K43" s="272" t="s">
        <v>1220</v>
      </c>
      <c r="L43" s="266">
        <v>44198</v>
      </c>
      <c r="M43" s="266">
        <v>44545</v>
      </c>
      <c r="N43" s="263" t="s">
        <v>1216</v>
      </c>
      <c r="O43" s="265" t="s">
        <v>1191</v>
      </c>
      <c r="P43" s="294" t="s">
        <v>1339</v>
      </c>
      <c r="Q43" s="267" t="s">
        <v>12</v>
      </c>
      <c r="R43" s="268"/>
      <c r="S43" s="268"/>
      <c r="T43" s="269"/>
    </row>
    <row r="44" spans="3:20" ht="187.5" customHeight="1">
      <c r="C44" s="270" t="s">
        <v>1306</v>
      </c>
      <c r="D44" s="259" t="s">
        <v>1307</v>
      </c>
      <c r="E44" s="262" t="s">
        <v>1308</v>
      </c>
      <c r="F44" s="261" t="s">
        <v>1309</v>
      </c>
      <c r="G44" s="282" t="s">
        <v>1325</v>
      </c>
      <c r="H44" s="282" t="s">
        <v>1326</v>
      </c>
      <c r="I44" s="263" t="s">
        <v>1320</v>
      </c>
      <c r="J44" s="285" t="s">
        <v>1196</v>
      </c>
      <c r="K44" s="272" t="s">
        <v>1220</v>
      </c>
      <c r="L44" s="266">
        <v>44198</v>
      </c>
      <c r="M44" s="266">
        <v>44545</v>
      </c>
      <c r="N44" s="263" t="s">
        <v>1216</v>
      </c>
      <c r="O44" s="265" t="s">
        <v>1191</v>
      </c>
      <c r="P44" s="294" t="s">
        <v>1340</v>
      </c>
      <c r="Q44" s="267" t="s">
        <v>12</v>
      </c>
      <c r="R44" s="268"/>
      <c r="S44" s="268"/>
      <c r="T44" s="269"/>
    </row>
    <row r="45" spans="3:20" ht="114">
      <c r="C45" s="270" t="s">
        <v>1306</v>
      </c>
      <c r="D45" s="289" t="s">
        <v>1328</v>
      </c>
      <c r="E45" s="262" t="s">
        <v>1329</v>
      </c>
      <c r="F45" s="261" t="s">
        <v>1330</v>
      </c>
      <c r="G45" s="282" t="s">
        <v>1341</v>
      </c>
      <c r="H45" s="282" t="s">
        <v>1342</v>
      </c>
      <c r="I45" s="282" t="s">
        <v>1343</v>
      </c>
      <c r="J45" s="285" t="s">
        <v>1196</v>
      </c>
      <c r="K45" s="272" t="s">
        <v>1220</v>
      </c>
      <c r="L45" s="266">
        <v>44228</v>
      </c>
      <c r="M45" s="266">
        <v>44545</v>
      </c>
      <c r="N45" s="271" t="s">
        <v>1197</v>
      </c>
      <c r="O45" s="265" t="s">
        <v>1191</v>
      </c>
      <c r="P45" s="290" t="s">
        <v>1344</v>
      </c>
      <c r="Q45" s="267" t="s">
        <v>12</v>
      </c>
      <c r="R45" s="268"/>
      <c r="S45" s="268"/>
      <c r="T45" s="269"/>
    </row>
    <row r="46" spans="3:20" ht="116.25" customHeight="1">
      <c r="C46" s="270" t="s">
        <v>1306</v>
      </c>
      <c r="D46" s="289" t="s">
        <v>1328</v>
      </c>
      <c r="E46" s="262" t="s">
        <v>1329</v>
      </c>
      <c r="F46" s="261" t="s">
        <v>1330</v>
      </c>
      <c r="G46" s="282" t="s">
        <v>1345</v>
      </c>
      <c r="H46" s="282" t="s">
        <v>1336</v>
      </c>
      <c r="I46" s="282" t="s">
        <v>1343</v>
      </c>
      <c r="J46" s="285" t="s">
        <v>1196</v>
      </c>
      <c r="K46" s="272" t="s">
        <v>1220</v>
      </c>
      <c r="L46" s="266">
        <v>44228</v>
      </c>
      <c r="M46" s="266">
        <v>44545</v>
      </c>
      <c r="N46" s="271" t="s">
        <v>1197</v>
      </c>
      <c r="O46" s="265" t="s">
        <v>1191</v>
      </c>
      <c r="P46" s="290" t="s">
        <v>1346</v>
      </c>
      <c r="Q46" s="267" t="s">
        <v>12</v>
      </c>
      <c r="R46" s="268"/>
      <c r="S46" s="268"/>
      <c r="T46" s="269"/>
    </row>
    <row r="47" spans="3:20" ht="75" customHeight="1">
      <c r="C47" s="270" t="s">
        <v>1306</v>
      </c>
      <c r="D47" s="289" t="s">
        <v>1328</v>
      </c>
      <c r="E47" s="262" t="s">
        <v>1329</v>
      </c>
      <c r="F47" s="261" t="s">
        <v>1330</v>
      </c>
      <c r="G47" s="282" t="s">
        <v>1347</v>
      </c>
      <c r="H47" s="282" t="s">
        <v>1348</v>
      </c>
      <c r="I47" s="282" t="s">
        <v>1343</v>
      </c>
      <c r="J47" s="285" t="s">
        <v>1196</v>
      </c>
      <c r="K47" s="272" t="s">
        <v>1190</v>
      </c>
      <c r="L47" s="266">
        <v>44228</v>
      </c>
      <c r="M47" s="266">
        <v>44545</v>
      </c>
      <c r="N47" s="271" t="s">
        <v>1197</v>
      </c>
      <c r="O47" s="265" t="s">
        <v>1191</v>
      </c>
      <c r="P47" s="290" t="s">
        <v>1561</v>
      </c>
      <c r="Q47" s="267" t="s">
        <v>12</v>
      </c>
      <c r="R47" s="268"/>
      <c r="S47" s="268"/>
      <c r="T47" s="292"/>
    </row>
    <row r="48" spans="3:20" ht="75" customHeight="1">
      <c r="C48" s="270" t="s">
        <v>1349</v>
      </c>
      <c r="D48" s="272" t="s">
        <v>1350</v>
      </c>
      <c r="E48" s="262" t="s">
        <v>1351</v>
      </c>
      <c r="F48" s="295" t="s">
        <v>1352</v>
      </c>
      <c r="G48" s="234" t="s">
        <v>1353</v>
      </c>
      <c r="H48" s="282" t="s">
        <v>1354</v>
      </c>
      <c r="I48" s="282" t="s">
        <v>1355</v>
      </c>
      <c r="J48" s="285" t="s">
        <v>1189</v>
      </c>
      <c r="K48" s="272" t="s">
        <v>1190</v>
      </c>
      <c r="L48" s="274">
        <v>44242</v>
      </c>
      <c r="M48" s="274">
        <v>44545</v>
      </c>
      <c r="N48" s="263" t="s">
        <v>1189</v>
      </c>
      <c r="O48" s="265" t="s">
        <v>1191</v>
      </c>
      <c r="P48" s="297" t="s">
        <v>1356</v>
      </c>
      <c r="Q48" s="267" t="s">
        <v>12</v>
      </c>
      <c r="R48" s="268"/>
      <c r="S48" s="268"/>
      <c r="T48" s="292"/>
    </row>
    <row r="49" spans="3:20" ht="75" customHeight="1">
      <c r="C49" s="270" t="s">
        <v>1349</v>
      </c>
      <c r="D49" s="272" t="s">
        <v>1350</v>
      </c>
      <c r="E49" s="262" t="s">
        <v>1351</v>
      </c>
      <c r="F49" s="295" t="s">
        <v>1352</v>
      </c>
      <c r="G49" s="234" t="s">
        <v>1357</v>
      </c>
      <c r="H49" s="282" t="s">
        <v>1274</v>
      </c>
      <c r="I49" s="282" t="s">
        <v>1355</v>
      </c>
      <c r="J49" s="285" t="s">
        <v>1189</v>
      </c>
      <c r="K49" s="272" t="s">
        <v>1204</v>
      </c>
      <c r="L49" s="274">
        <v>44229</v>
      </c>
      <c r="M49" s="274">
        <v>44545</v>
      </c>
      <c r="N49" s="263" t="s">
        <v>1189</v>
      </c>
      <c r="O49" s="265" t="s">
        <v>1191</v>
      </c>
      <c r="P49" s="297" t="s">
        <v>1358</v>
      </c>
      <c r="Q49" s="267" t="s">
        <v>12</v>
      </c>
      <c r="R49" s="268" t="s">
        <v>1192</v>
      </c>
      <c r="S49" s="268"/>
      <c r="T49" s="292"/>
    </row>
    <row r="50" spans="3:20" ht="75" customHeight="1">
      <c r="C50" s="270" t="s">
        <v>1349</v>
      </c>
      <c r="D50" s="272" t="s">
        <v>1350</v>
      </c>
      <c r="E50" s="262" t="s">
        <v>1351</v>
      </c>
      <c r="F50" s="295" t="s">
        <v>1352</v>
      </c>
      <c r="G50" s="234" t="s">
        <v>1359</v>
      </c>
      <c r="H50" s="282" t="s">
        <v>1354</v>
      </c>
      <c r="I50" s="282" t="s">
        <v>1355</v>
      </c>
      <c r="J50" s="285" t="s">
        <v>1189</v>
      </c>
      <c r="K50" s="282" t="s">
        <v>1190</v>
      </c>
      <c r="L50" s="274">
        <v>44242</v>
      </c>
      <c r="M50" s="274">
        <v>44545</v>
      </c>
      <c r="N50" s="263" t="s">
        <v>1189</v>
      </c>
      <c r="O50" s="265" t="s">
        <v>1191</v>
      </c>
      <c r="P50" s="290" t="s">
        <v>1360</v>
      </c>
      <c r="Q50" s="267" t="s">
        <v>12</v>
      </c>
      <c r="R50" s="268"/>
      <c r="S50" s="268"/>
      <c r="T50" s="292"/>
    </row>
    <row r="51" spans="3:20" ht="75" customHeight="1">
      <c r="C51" s="270" t="s">
        <v>1306</v>
      </c>
      <c r="D51" s="289" t="s">
        <v>1328</v>
      </c>
      <c r="E51" s="262" t="s">
        <v>1329</v>
      </c>
      <c r="F51" s="261" t="s">
        <v>1330</v>
      </c>
      <c r="G51" s="282" t="s">
        <v>1341</v>
      </c>
      <c r="H51" s="282" t="s">
        <v>1342</v>
      </c>
      <c r="I51" s="282" t="s">
        <v>1343</v>
      </c>
      <c r="J51" s="285" t="s">
        <v>1196</v>
      </c>
      <c r="K51" s="272" t="s">
        <v>1220</v>
      </c>
      <c r="L51" s="266">
        <v>44228</v>
      </c>
      <c r="M51" s="266">
        <v>44545</v>
      </c>
      <c r="N51" s="263" t="s">
        <v>1216</v>
      </c>
      <c r="O51" s="265" t="s">
        <v>1191</v>
      </c>
      <c r="P51" s="290" t="s">
        <v>1361</v>
      </c>
      <c r="Q51" s="267" t="s">
        <v>12</v>
      </c>
      <c r="R51" s="268"/>
      <c r="S51" s="268"/>
      <c r="T51" s="292"/>
    </row>
    <row r="52" spans="3:20" ht="75" customHeight="1">
      <c r="C52" s="270" t="s">
        <v>1306</v>
      </c>
      <c r="D52" s="289" t="s">
        <v>1328</v>
      </c>
      <c r="E52" s="262" t="s">
        <v>1329</v>
      </c>
      <c r="F52" s="261" t="s">
        <v>1330</v>
      </c>
      <c r="G52" s="282" t="s">
        <v>1345</v>
      </c>
      <c r="H52" s="282" t="s">
        <v>1336</v>
      </c>
      <c r="I52" s="282" t="s">
        <v>1343</v>
      </c>
      <c r="J52" s="285" t="s">
        <v>1196</v>
      </c>
      <c r="K52" s="272" t="s">
        <v>1220</v>
      </c>
      <c r="L52" s="266">
        <v>44228</v>
      </c>
      <c r="M52" s="266">
        <v>44545</v>
      </c>
      <c r="N52" s="263" t="s">
        <v>1216</v>
      </c>
      <c r="O52" s="265" t="s">
        <v>1191</v>
      </c>
      <c r="P52" s="290" t="s">
        <v>1362</v>
      </c>
      <c r="Q52" s="267" t="s">
        <v>12</v>
      </c>
      <c r="R52" s="268"/>
      <c r="S52" s="268"/>
      <c r="T52" s="292"/>
    </row>
    <row r="53" spans="3:20" ht="75" customHeight="1">
      <c r="C53" s="270" t="s">
        <v>1306</v>
      </c>
      <c r="D53" s="289" t="s">
        <v>1328</v>
      </c>
      <c r="E53" s="262" t="s">
        <v>1329</v>
      </c>
      <c r="F53" s="261" t="s">
        <v>1330</v>
      </c>
      <c r="G53" s="282" t="s">
        <v>1347</v>
      </c>
      <c r="H53" s="282" t="s">
        <v>1348</v>
      </c>
      <c r="I53" s="282" t="s">
        <v>1343</v>
      </c>
      <c r="J53" s="285" t="s">
        <v>1196</v>
      </c>
      <c r="K53" s="272" t="s">
        <v>1190</v>
      </c>
      <c r="L53" s="266">
        <v>44228</v>
      </c>
      <c r="M53" s="266">
        <v>44545</v>
      </c>
      <c r="N53" s="263" t="s">
        <v>1216</v>
      </c>
      <c r="O53" s="265" t="s">
        <v>1191</v>
      </c>
      <c r="P53" s="290" t="s">
        <v>1363</v>
      </c>
      <c r="Q53" s="267" t="s">
        <v>12</v>
      </c>
      <c r="R53" s="268"/>
      <c r="S53" s="268"/>
      <c r="T53" s="292"/>
    </row>
    <row r="54" spans="3:20" ht="75">
      <c r="C54" s="270" t="s">
        <v>1349</v>
      </c>
      <c r="D54" s="272" t="s">
        <v>1350</v>
      </c>
      <c r="E54" s="262" t="s">
        <v>1351</v>
      </c>
      <c r="F54" s="295" t="s">
        <v>1352</v>
      </c>
      <c r="G54" s="234" t="s">
        <v>1364</v>
      </c>
      <c r="H54" s="282" t="s">
        <v>1354</v>
      </c>
      <c r="I54" s="282" t="s">
        <v>1365</v>
      </c>
      <c r="J54" s="285" t="s">
        <v>1196</v>
      </c>
      <c r="K54" s="282" t="s">
        <v>1190</v>
      </c>
      <c r="L54" s="274">
        <v>44242</v>
      </c>
      <c r="M54" s="274">
        <v>44545</v>
      </c>
      <c r="N54" s="271" t="s">
        <v>1197</v>
      </c>
      <c r="O54" s="265" t="s">
        <v>1191</v>
      </c>
      <c r="P54" s="290" t="s">
        <v>1366</v>
      </c>
      <c r="Q54" s="267" t="s">
        <v>12</v>
      </c>
      <c r="R54" s="268"/>
      <c r="S54" s="268"/>
    </row>
    <row r="55" spans="3:20" ht="105">
      <c r="C55" s="270" t="s">
        <v>1349</v>
      </c>
      <c r="D55" s="272" t="s">
        <v>1350</v>
      </c>
      <c r="E55" s="262" t="s">
        <v>1351</v>
      </c>
      <c r="F55" s="295" t="s">
        <v>1352</v>
      </c>
      <c r="G55" s="234" t="s">
        <v>1367</v>
      </c>
      <c r="H55" s="282" t="s">
        <v>1354</v>
      </c>
      <c r="I55" s="282" t="s">
        <v>1365</v>
      </c>
      <c r="J55" s="285" t="s">
        <v>1196</v>
      </c>
      <c r="K55" s="282" t="s">
        <v>1190</v>
      </c>
      <c r="L55" s="274">
        <v>44242</v>
      </c>
      <c r="M55" s="274">
        <v>44545</v>
      </c>
      <c r="N55" s="263" t="s">
        <v>1197</v>
      </c>
      <c r="O55" s="265" t="s">
        <v>1191</v>
      </c>
      <c r="P55" s="290" t="s">
        <v>1368</v>
      </c>
      <c r="Q55" s="267" t="s">
        <v>12</v>
      </c>
      <c r="R55" s="268"/>
      <c r="S55" s="268"/>
    </row>
    <row r="56" spans="3:20" ht="75">
      <c r="C56" s="270" t="s">
        <v>1349</v>
      </c>
      <c r="D56" s="272" t="s">
        <v>1350</v>
      </c>
      <c r="E56" s="262" t="s">
        <v>1351</v>
      </c>
      <c r="F56" s="295" t="s">
        <v>1352</v>
      </c>
      <c r="G56" s="234" t="s">
        <v>1369</v>
      </c>
      <c r="H56" s="298" t="s">
        <v>1274</v>
      </c>
      <c r="I56" s="282" t="s">
        <v>1370</v>
      </c>
      <c r="J56" s="285" t="s">
        <v>1371</v>
      </c>
      <c r="K56" s="282" t="s">
        <v>1190</v>
      </c>
      <c r="L56" s="274">
        <v>44242</v>
      </c>
      <c r="M56" s="274">
        <v>44545</v>
      </c>
      <c r="N56" s="263" t="s">
        <v>1197</v>
      </c>
      <c r="O56" s="263" t="s">
        <v>1372</v>
      </c>
      <c r="P56" s="290" t="s">
        <v>1373</v>
      </c>
      <c r="Q56" s="267" t="s">
        <v>12</v>
      </c>
      <c r="R56" s="268"/>
      <c r="S56" s="268"/>
    </row>
    <row r="57" spans="3:20" ht="75">
      <c r="C57" s="270" t="s">
        <v>1349</v>
      </c>
      <c r="D57" s="272" t="s">
        <v>1350</v>
      </c>
      <c r="E57" s="262" t="s">
        <v>1351</v>
      </c>
      <c r="F57" s="295" t="s">
        <v>1352</v>
      </c>
      <c r="G57" s="299" t="s">
        <v>1374</v>
      </c>
      <c r="H57" s="298" t="s">
        <v>1274</v>
      </c>
      <c r="I57" s="282" t="s">
        <v>1370</v>
      </c>
      <c r="J57" s="285" t="s">
        <v>1371</v>
      </c>
      <c r="K57" s="282" t="s">
        <v>1190</v>
      </c>
      <c r="L57" s="274">
        <v>44242</v>
      </c>
      <c r="M57" s="300">
        <v>44545</v>
      </c>
      <c r="N57" s="263" t="s">
        <v>1197</v>
      </c>
      <c r="O57" s="263" t="s">
        <v>1372</v>
      </c>
      <c r="P57" s="290" t="s">
        <v>1375</v>
      </c>
      <c r="Q57" s="267" t="s">
        <v>14</v>
      </c>
      <c r="R57" s="268"/>
      <c r="S57" s="268"/>
    </row>
    <row r="58" spans="3:20" ht="75">
      <c r="C58" s="270" t="s">
        <v>1349</v>
      </c>
      <c r="D58" s="272" t="s">
        <v>1350</v>
      </c>
      <c r="E58" s="262" t="s">
        <v>1351</v>
      </c>
      <c r="F58" s="295" t="s">
        <v>1352</v>
      </c>
      <c r="G58" s="234" t="s">
        <v>1369</v>
      </c>
      <c r="H58" s="298" t="s">
        <v>1274</v>
      </c>
      <c r="I58" s="282" t="s">
        <v>1370</v>
      </c>
      <c r="J58" s="285" t="s">
        <v>1371</v>
      </c>
      <c r="K58" s="282" t="s">
        <v>1190</v>
      </c>
      <c r="L58" s="274">
        <v>44242</v>
      </c>
      <c r="M58" s="274">
        <v>44545</v>
      </c>
      <c r="N58" s="263" t="s">
        <v>1197</v>
      </c>
      <c r="O58" s="263" t="s">
        <v>1376</v>
      </c>
      <c r="P58" s="290" t="s">
        <v>1377</v>
      </c>
      <c r="Q58" s="267" t="s">
        <v>12</v>
      </c>
      <c r="R58" s="268"/>
      <c r="S58" s="268"/>
    </row>
    <row r="59" spans="3:20" ht="75">
      <c r="C59" s="270" t="s">
        <v>1349</v>
      </c>
      <c r="D59" s="272" t="s">
        <v>1350</v>
      </c>
      <c r="E59" s="262" t="s">
        <v>1351</v>
      </c>
      <c r="F59" s="295" t="s">
        <v>1352</v>
      </c>
      <c r="G59" s="299" t="s">
        <v>1374</v>
      </c>
      <c r="H59" s="298" t="s">
        <v>1274</v>
      </c>
      <c r="I59" s="282" t="s">
        <v>1370</v>
      </c>
      <c r="J59" s="285" t="s">
        <v>1371</v>
      </c>
      <c r="K59" s="282" t="s">
        <v>1190</v>
      </c>
      <c r="L59" s="274">
        <v>44242</v>
      </c>
      <c r="M59" s="300">
        <v>44545</v>
      </c>
      <c r="N59" s="263" t="s">
        <v>1197</v>
      </c>
      <c r="O59" s="263" t="s">
        <v>1376</v>
      </c>
      <c r="P59" s="290" t="s">
        <v>1377</v>
      </c>
      <c r="Q59" s="267" t="s">
        <v>12</v>
      </c>
      <c r="R59" s="268"/>
      <c r="S59" s="268"/>
    </row>
    <row r="60" spans="3:20" ht="135">
      <c r="C60" s="270" t="s">
        <v>1349</v>
      </c>
      <c r="D60" s="272" t="s">
        <v>1350</v>
      </c>
      <c r="E60" s="262" t="s">
        <v>1351</v>
      </c>
      <c r="F60" s="295" t="s">
        <v>1352</v>
      </c>
      <c r="G60" s="234" t="s">
        <v>1369</v>
      </c>
      <c r="H60" s="298" t="s">
        <v>1274</v>
      </c>
      <c r="I60" s="282" t="s">
        <v>1370</v>
      </c>
      <c r="J60" s="285" t="s">
        <v>1371</v>
      </c>
      <c r="K60" s="282" t="s">
        <v>1190</v>
      </c>
      <c r="L60" s="274">
        <v>44242</v>
      </c>
      <c r="M60" s="274">
        <v>44545</v>
      </c>
      <c r="N60" s="263" t="s">
        <v>1197</v>
      </c>
      <c r="O60" s="263" t="s">
        <v>1378</v>
      </c>
      <c r="P60" s="290" t="s">
        <v>1379</v>
      </c>
      <c r="Q60" s="267" t="s">
        <v>12</v>
      </c>
      <c r="R60" s="268"/>
      <c r="S60" s="268"/>
    </row>
    <row r="61" spans="3:20" ht="75">
      <c r="C61" s="270" t="s">
        <v>1349</v>
      </c>
      <c r="D61" s="272" t="s">
        <v>1350</v>
      </c>
      <c r="E61" s="262" t="s">
        <v>1351</v>
      </c>
      <c r="F61" s="295" t="s">
        <v>1352</v>
      </c>
      <c r="G61" s="299" t="s">
        <v>1374</v>
      </c>
      <c r="H61" s="298" t="s">
        <v>1274</v>
      </c>
      <c r="I61" s="282" t="s">
        <v>1370</v>
      </c>
      <c r="J61" s="285" t="s">
        <v>1371</v>
      </c>
      <c r="K61" s="282" t="s">
        <v>1190</v>
      </c>
      <c r="L61" s="274">
        <v>44242</v>
      </c>
      <c r="M61" s="300">
        <v>44545</v>
      </c>
      <c r="N61" s="263" t="s">
        <v>1197</v>
      </c>
      <c r="O61" s="263" t="s">
        <v>1378</v>
      </c>
      <c r="P61" s="290" t="s">
        <v>1380</v>
      </c>
      <c r="Q61" s="267" t="s">
        <v>12</v>
      </c>
      <c r="R61" s="268"/>
      <c r="S61" s="268"/>
    </row>
    <row r="62" spans="3:20" ht="75">
      <c r="C62" s="270" t="s">
        <v>1349</v>
      </c>
      <c r="D62" s="272" t="s">
        <v>1350</v>
      </c>
      <c r="E62" s="262" t="s">
        <v>1351</v>
      </c>
      <c r="F62" s="295" t="s">
        <v>1352</v>
      </c>
      <c r="G62" s="234" t="s">
        <v>1369</v>
      </c>
      <c r="H62" s="298" t="s">
        <v>1274</v>
      </c>
      <c r="I62" s="282" t="s">
        <v>1370</v>
      </c>
      <c r="J62" s="285" t="s">
        <v>1371</v>
      </c>
      <c r="K62" s="282" t="s">
        <v>1190</v>
      </c>
      <c r="L62" s="274">
        <v>44242</v>
      </c>
      <c r="M62" s="274">
        <v>44545</v>
      </c>
      <c r="N62" s="263" t="s">
        <v>1197</v>
      </c>
      <c r="O62" s="263" t="s">
        <v>1381</v>
      </c>
      <c r="P62" s="290" t="s">
        <v>1382</v>
      </c>
      <c r="Q62" s="267" t="s">
        <v>12</v>
      </c>
      <c r="R62" s="268"/>
      <c r="S62" s="268"/>
    </row>
    <row r="63" spans="3:20" ht="75">
      <c r="C63" s="270" t="s">
        <v>1349</v>
      </c>
      <c r="D63" s="272" t="s">
        <v>1350</v>
      </c>
      <c r="E63" s="262" t="s">
        <v>1351</v>
      </c>
      <c r="F63" s="295" t="s">
        <v>1352</v>
      </c>
      <c r="G63" s="299" t="s">
        <v>1374</v>
      </c>
      <c r="H63" s="298" t="s">
        <v>1274</v>
      </c>
      <c r="I63" s="282" t="s">
        <v>1370</v>
      </c>
      <c r="J63" s="285" t="s">
        <v>1371</v>
      </c>
      <c r="K63" s="282" t="s">
        <v>1190</v>
      </c>
      <c r="L63" s="274">
        <v>44242</v>
      </c>
      <c r="M63" s="300">
        <v>44545</v>
      </c>
      <c r="N63" s="263" t="s">
        <v>1197</v>
      </c>
      <c r="O63" s="263" t="s">
        <v>1381</v>
      </c>
      <c r="P63" s="290" t="s">
        <v>1383</v>
      </c>
      <c r="Q63" s="267" t="s">
        <v>12</v>
      </c>
      <c r="R63" s="268"/>
      <c r="S63" s="268"/>
    </row>
    <row r="64" spans="3:20" ht="75">
      <c r="C64" s="270" t="s">
        <v>1349</v>
      </c>
      <c r="D64" s="272" t="s">
        <v>1350</v>
      </c>
      <c r="E64" s="262" t="s">
        <v>1351</v>
      </c>
      <c r="F64" s="295" t="s">
        <v>1352</v>
      </c>
      <c r="G64" s="234" t="s">
        <v>1369</v>
      </c>
      <c r="H64" s="298" t="s">
        <v>1274</v>
      </c>
      <c r="I64" s="282" t="s">
        <v>1370</v>
      </c>
      <c r="J64" s="285" t="s">
        <v>1371</v>
      </c>
      <c r="K64" s="282" t="s">
        <v>1190</v>
      </c>
      <c r="L64" s="274">
        <v>44242</v>
      </c>
      <c r="M64" s="274">
        <v>44545</v>
      </c>
      <c r="N64" s="263" t="s">
        <v>1216</v>
      </c>
      <c r="O64" s="263" t="s">
        <v>1384</v>
      </c>
      <c r="P64" s="290" t="s">
        <v>1385</v>
      </c>
      <c r="Q64" s="267" t="s">
        <v>12</v>
      </c>
      <c r="R64" s="268"/>
      <c r="S64" s="268"/>
    </row>
    <row r="65" spans="3:20" ht="75">
      <c r="C65" s="270" t="s">
        <v>1349</v>
      </c>
      <c r="D65" s="272" t="s">
        <v>1350</v>
      </c>
      <c r="E65" s="262" t="s">
        <v>1351</v>
      </c>
      <c r="F65" s="295" t="s">
        <v>1352</v>
      </c>
      <c r="G65" s="299" t="s">
        <v>1374</v>
      </c>
      <c r="H65" s="298" t="s">
        <v>1274</v>
      </c>
      <c r="I65" s="282" t="s">
        <v>1370</v>
      </c>
      <c r="J65" s="285" t="s">
        <v>1371</v>
      </c>
      <c r="K65" s="282" t="s">
        <v>1190</v>
      </c>
      <c r="L65" s="274">
        <v>44242</v>
      </c>
      <c r="M65" s="300">
        <v>44545</v>
      </c>
      <c r="N65" s="263" t="s">
        <v>1216</v>
      </c>
      <c r="O65" s="263" t="s">
        <v>1384</v>
      </c>
      <c r="P65" s="290" t="s">
        <v>1386</v>
      </c>
      <c r="Q65" s="267" t="s">
        <v>12</v>
      </c>
      <c r="R65" s="268"/>
      <c r="S65" s="268"/>
    </row>
    <row r="66" spans="3:20" ht="75">
      <c r="C66" s="270" t="s">
        <v>1349</v>
      </c>
      <c r="D66" s="272" t="s">
        <v>1350</v>
      </c>
      <c r="E66" s="262" t="s">
        <v>1351</v>
      </c>
      <c r="F66" s="295" t="s">
        <v>1352</v>
      </c>
      <c r="G66" s="234" t="s">
        <v>1369</v>
      </c>
      <c r="H66" s="298" t="s">
        <v>1274</v>
      </c>
      <c r="I66" s="282" t="s">
        <v>1370</v>
      </c>
      <c r="J66" s="285" t="s">
        <v>1371</v>
      </c>
      <c r="K66" s="282" t="s">
        <v>1190</v>
      </c>
      <c r="L66" s="274">
        <v>44242</v>
      </c>
      <c r="M66" s="274">
        <v>44545</v>
      </c>
      <c r="N66" s="263" t="s">
        <v>1216</v>
      </c>
      <c r="O66" s="263" t="s">
        <v>1387</v>
      </c>
      <c r="P66" s="290" t="s">
        <v>1388</v>
      </c>
      <c r="Q66" s="267" t="s">
        <v>12</v>
      </c>
      <c r="R66" s="268"/>
      <c r="S66" s="268"/>
    </row>
    <row r="67" spans="3:20" ht="75">
      <c r="C67" s="270" t="s">
        <v>1349</v>
      </c>
      <c r="D67" s="272" t="s">
        <v>1350</v>
      </c>
      <c r="E67" s="262" t="s">
        <v>1351</v>
      </c>
      <c r="F67" s="295" t="s">
        <v>1352</v>
      </c>
      <c r="G67" s="299" t="s">
        <v>1374</v>
      </c>
      <c r="H67" s="298" t="s">
        <v>1274</v>
      </c>
      <c r="I67" s="282" t="s">
        <v>1370</v>
      </c>
      <c r="J67" s="285" t="s">
        <v>1371</v>
      </c>
      <c r="K67" s="282" t="s">
        <v>1190</v>
      </c>
      <c r="L67" s="274">
        <v>44242</v>
      </c>
      <c r="M67" s="300">
        <v>44545</v>
      </c>
      <c r="N67" s="263" t="s">
        <v>1216</v>
      </c>
      <c r="O67" s="263" t="s">
        <v>1387</v>
      </c>
      <c r="P67" s="290" t="s">
        <v>1388</v>
      </c>
      <c r="Q67" s="267" t="s">
        <v>12</v>
      </c>
      <c r="R67" s="268"/>
      <c r="S67" s="268"/>
    </row>
    <row r="68" spans="3:20" ht="190.5" customHeight="1">
      <c r="C68" s="270" t="s">
        <v>1389</v>
      </c>
      <c r="D68" s="301" t="s">
        <v>1390</v>
      </c>
      <c r="E68" s="260" t="s">
        <v>1391</v>
      </c>
      <c r="F68" s="296" t="s">
        <v>1392</v>
      </c>
      <c r="G68" s="282" t="s">
        <v>1393</v>
      </c>
      <c r="H68" s="282" t="s">
        <v>1394</v>
      </c>
      <c r="I68" s="261" t="s">
        <v>1395</v>
      </c>
      <c r="J68" s="285" t="s">
        <v>1189</v>
      </c>
      <c r="K68" s="272" t="s">
        <v>1204</v>
      </c>
      <c r="L68" s="302">
        <v>44228</v>
      </c>
      <c r="M68" s="302">
        <v>44545</v>
      </c>
      <c r="N68" s="263" t="s">
        <v>1189</v>
      </c>
      <c r="O68" s="265" t="s">
        <v>1191</v>
      </c>
      <c r="P68" s="290" t="s">
        <v>1396</v>
      </c>
      <c r="Q68" s="267" t="s">
        <v>12</v>
      </c>
      <c r="R68" s="268"/>
      <c r="S68" s="269"/>
    </row>
    <row r="69" spans="3:20" ht="103.5" customHeight="1">
      <c r="C69" s="270" t="s">
        <v>1389</v>
      </c>
      <c r="D69" s="301" t="s">
        <v>1390</v>
      </c>
      <c r="E69" s="260" t="s">
        <v>1391</v>
      </c>
      <c r="F69" s="296" t="s">
        <v>1392</v>
      </c>
      <c r="G69" s="282" t="s">
        <v>1397</v>
      </c>
      <c r="H69" s="282" t="s">
        <v>1398</v>
      </c>
      <c r="I69" s="261" t="s">
        <v>1395</v>
      </c>
      <c r="J69" s="285" t="s">
        <v>1189</v>
      </c>
      <c r="K69" s="272" t="s">
        <v>1204</v>
      </c>
      <c r="L69" s="302">
        <v>44228</v>
      </c>
      <c r="M69" s="302">
        <v>44545</v>
      </c>
      <c r="N69" s="263" t="s">
        <v>1189</v>
      </c>
      <c r="O69" s="265" t="s">
        <v>1191</v>
      </c>
      <c r="P69" s="290" t="s">
        <v>1399</v>
      </c>
      <c r="Q69" s="267" t="s">
        <v>12</v>
      </c>
      <c r="R69" s="268" t="s">
        <v>1192</v>
      </c>
      <c r="S69" s="269"/>
    </row>
    <row r="70" spans="3:20" ht="103.5" customHeight="1">
      <c r="C70" s="270" t="s">
        <v>1389</v>
      </c>
      <c r="D70" s="301" t="s">
        <v>1390</v>
      </c>
      <c r="E70" s="260" t="s">
        <v>1391</v>
      </c>
      <c r="F70" s="296" t="s">
        <v>1392</v>
      </c>
      <c r="G70" s="282" t="s">
        <v>1400</v>
      </c>
      <c r="H70" s="282" t="s">
        <v>1401</v>
      </c>
      <c r="I70" s="261" t="s">
        <v>1395</v>
      </c>
      <c r="J70" s="285" t="s">
        <v>1189</v>
      </c>
      <c r="K70" s="272" t="s">
        <v>1204</v>
      </c>
      <c r="L70" s="302">
        <v>44228</v>
      </c>
      <c r="M70" s="302">
        <v>44545</v>
      </c>
      <c r="N70" s="263" t="s">
        <v>1189</v>
      </c>
      <c r="O70" s="265" t="s">
        <v>1191</v>
      </c>
      <c r="P70" s="294" t="s">
        <v>1562</v>
      </c>
      <c r="Q70" s="267" t="s">
        <v>12</v>
      </c>
      <c r="R70" s="268"/>
      <c r="S70" s="269"/>
    </row>
    <row r="71" spans="3:20" ht="103.5" customHeight="1">
      <c r="C71" s="270" t="s">
        <v>1349</v>
      </c>
      <c r="D71" s="272" t="s">
        <v>1350</v>
      </c>
      <c r="E71" s="262" t="s">
        <v>1351</v>
      </c>
      <c r="F71" s="295" t="s">
        <v>1352</v>
      </c>
      <c r="G71" s="234" t="s">
        <v>1364</v>
      </c>
      <c r="H71" s="282" t="s">
        <v>1354</v>
      </c>
      <c r="I71" s="282" t="s">
        <v>1365</v>
      </c>
      <c r="J71" s="285" t="s">
        <v>1196</v>
      </c>
      <c r="K71" s="282" t="s">
        <v>1190</v>
      </c>
      <c r="L71" s="274">
        <v>44242</v>
      </c>
      <c r="M71" s="274">
        <v>44545</v>
      </c>
      <c r="N71" s="263" t="s">
        <v>1216</v>
      </c>
      <c r="O71" s="265" t="s">
        <v>1191</v>
      </c>
      <c r="P71" s="290" t="s">
        <v>1402</v>
      </c>
      <c r="Q71" s="267" t="s">
        <v>12</v>
      </c>
      <c r="R71" s="268"/>
      <c r="S71" s="269"/>
    </row>
    <row r="72" spans="3:20" ht="103.5" customHeight="1">
      <c r="C72" s="270" t="s">
        <v>1349</v>
      </c>
      <c r="D72" s="272" t="s">
        <v>1350</v>
      </c>
      <c r="E72" s="262" t="s">
        <v>1351</v>
      </c>
      <c r="F72" s="295" t="s">
        <v>1352</v>
      </c>
      <c r="G72" s="234" t="s">
        <v>1367</v>
      </c>
      <c r="H72" s="282" t="s">
        <v>1354</v>
      </c>
      <c r="I72" s="282" t="s">
        <v>1365</v>
      </c>
      <c r="J72" s="285" t="s">
        <v>1196</v>
      </c>
      <c r="K72" s="282" t="s">
        <v>1190</v>
      </c>
      <c r="L72" s="274">
        <v>44242</v>
      </c>
      <c r="M72" s="274">
        <v>44545</v>
      </c>
      <c r="N72" s="263" t="s">
        <v>1216</v>
      </c>
      <c r="O72" s="265" t="s">
        <v>1191</v>
      </c>
      <c r="P72" s="290" t="s">
        <v>1402</v>
      </c>
      <c r="Q72" s="267" t="s">
        <v>12</v>
      </c>
      <c r="R72" s="268"/>
      <c r="S72" s="269"/>
    </row>
    <row r="73" spans="3:20" ht="109.5" customHeight="1">
      <c r="C73" s="270" t="s">
        <v>1389</v>
      </c>
      <c r="D73" s="301" t="s">
        <v>1390</v>
      </c>
      <c r="E73" s="260" t="s">
        <v>1391</v>
      </c>
      <c r="F73" s="296" t="s">
        <v>1392</v>
      </c>
      <c r="G73" s="282" t="s">
        <v>1403</v>
      </c>
      <c r="H73" s="282" t="s">
        <v>1404</v>
      </c>
      <c r="I73" s="261" t="s">
        <v>1395</v>
      </c>
      <c r="J73" s="285" t="s">
        <v>1196</v>
      </c>
      <c r="K73" s="272" t="s">
        <v>1204</v>
      </c>
      <c r="L73" s="302">
        <v>44256</v>
      </c>
      <c r="M73" s="302">
        <v>44545</v>
      </c>
      <c r="N73" s="263" t="s">
        <v>1197</v>
      </c>
      <c r="O73" s="265" t="s">
        <v>1191</v>
      </c>
      <c r="P73" s="294" t="s">
        <v>1405</v>
      </c>
      <c r="Q73" s="267" t="s">
        <v>12</v>
      </c>
      <c r="R73" s="268"/>
      <c r="S73" s="269"/>
    </row>
    <row r="74" spans="3:20" ht="99.75" customHeight="1">
      <c r="C74" s="270" t="s">
        <v>1389</v>
      </c>
      <c r="D74" s="301" t="s">
        <v>1390</v>
      </c>
      <c r="E74" s="260" t="s">
        <v>1391</v>
      </c>
      <c r="F74" s="296" t="s">
        <v>1392</v>
      </c>
      <c r="G74" s="282" t="s">
        <v>1406</v>
      </c>
      <c r="H74" s="282" t="s">
        <v>1404</v>
      </c>
      <c r="I74" s="261" t="s">
        <v>1395</v>
      </c>
      <c r="J74" s="285" t="s">
        <v>1371</v>
      </c>
      <c r="K74" s="272" t="s">
        <v>1204</v>
      </c>
      <c r="L74" s="302">
        <v>44256</v>
      </c>
      <c r="M74" s="302">
        <v>44545</v>
      </c>
      <c r="N74" s="263" t="s">
        <v>1197</v>
      </c>
      <c r="O74" s="263" t="s">
        <v>1372</v>
      </c>
      <c r="P74" s="294" t="s">
        <v>1407</v>
      </c>
      <c r="Q74" s="267" t="s">
        <v>12</v>
      </c>
      <c r="R74" s="268"/>
      <c r="S74" s="269"/>
    </row>
    <row r="75" spans="3:20" ht="129.75" customHeight="1">
      <c r="C75" s="270" t="s">
        <v>1389</v>
      </c>
      <c r="D75" s="301" t="s">
        <v>1390</v>
      </c>
      <c r="E75" s="260" t="s">
        <v>1391</v>
      </c>
      <c r="F75" s="296" t="s">
        <v>1392</v>
      </c>
      <c r="G75" s="282" t="s">
        <v>1406</v>
      </c>
      <c r="H75" s="282" t="s">
        <v>1404</v>
      </c>
      <c r="I75" s="261" t="s">
        <v>1395</v>
      </c>
      <c r="J75" s="285" t="s">
        <v>1371</v>
      </c>
      <c r="K75" s="272" t="s">
        <v>1204</v>
      </c>
      <c r="L75" s="302">
        <v>44256</v>
      </c>
      <c r="M75" s="302">
        <v>44545</v>
      </c>
      <c r="N75" s="263" t="s">
        <v>1197</v>
      </c>
      <c r="O75" s="263" t="s">
        <v>1376</v>
      </c>
      <c r="P75" s="294" t="s">
        <v>1408</v>
      </c>
      <c r="Q75" s="267" t="s">
        <v>12</v>
      </c>
      <c r="R75" s="268"/>
      <c r="S75" s="269"/>
    </row>
    <row r="76" spans="3:20" ht="99.75" customHeight="1">
      <c r="C76" s="270" t="s">
        <v>1389</v>
      </c>
      <c r="D76" s="301" t="s">
        <v>1390</v>
      </c>
      <c r="E76" s="260" t="s">
        <v>1391</v>
      </c>
      <c r="F76" s="296" t="s">
        <v>1392</v>
      </c>
      <c r="G76" s="282" t="s">
        <v>1406</v>
      </c>
      <c r="H76" s="282" t="s">
        <v>1404</v>
      </c>
      <c r="I76" s="261" t="s">
        <v>1395</v>
      </c>
      <c r="J76" s="285" t="s">
        <v>1371</v>
      </c>
      <c r="K76" s="272" t="s">
        <v>1204</v>
      </c>
      <c r="L76" s="302">
        <v>44256</v>
      </c>
      <c r="M76" s="302">
        <v>44545</v>
      </c>
      <c r="N76" s="263" t="s">
        <v>1197</v>
      </c>
      <c r="O76" s="263" t="s">
        <v>1378</v>
      </c>
      <c r="P76" s="294" t="s">
        <v>1409</v>
      </c>
      <c r="Q76" s="267" t="s">
        <v>12</v>
      </c>
      <c r="R76" s="268"/>
      <c r="S76" s="269"/>
    </row>
    <row r="77" spans="3:20" ht="99.75" customHeight="1">
      <c r="C77" s="270" t="s">
        <v>1389</v>
      </c>
      <c r="D77" s="301" t="s">
        <v>1390</v>
      </c>
      <c r="E77" s="260" t="s">
        <v>1391</v>
      </c>
      <c r="F77" s="296" t="s">
        <v>1392</v>
      </c>
      <c r="G77" s="282" t="s">
        <v>1406</v>
      </c>
      <c r="H77" s="282" t="s">
        <v>1404</v>
      </c>
      <c r="I77" s="261" t="s">
        <v>1395</v>
      </c>
      <c r="J77" s="285" t="s">
        <v>1371</v>
      </c>
      <c r="K77" s="272" t="s">
        <v>1204</v>
      </c>
      <c r="L77" s="302">
        <v>44256</v>
      </c>
      <c r="M77" s="302">
        <v>44545</v>
      </c>
      <c r="N77" s="263" t="s">
        <v>1197</v>
      </c>
      <c r="O77" s="263" t="s">
        <v>1381</v>
      </c>
      <c r="P77" s="294" t="s">
        <v>1410</v>
      </c>
      <c r="Q77" s="267" t="s">
        <v>12</v>
      </c>
      <c r="R77" s="268"/>
      <c r="S77" s="269"/>
    </row>
    <row r="78" spans="3:20" ht="99.75" customHeight="1">
      <c r="C78" s="270" t="s">
        <v>1389</v>
      </c>
      <c r="D78" s="301" t="s">
        <v>1390</v>
      </c>
      <c r="E78" s="260" t="s">
        <v>1391</v>
      </c>
      <c r="F78" s="296" t="s">
        <v>1392</v>
      </c>
      <c r="G78" s="282" t="s">
        <v>1406</v>
      </c>
      <c r="H78" s="282" t="s">
        <v>1404</v>
      </c>
      <c r="I78" s="261" t="s">
        <v>1395</v>
      </c>
      <c r="J78" s="285" t="s">
        <v>1371</v>
      </c>
      <c r="K78" s="272" t="s">
        <v>1204</v>
      </c>
      <c r="L78" s="302">
        <v>44256</v>
      </c>
      <c r="M78" s="302">
        <v>44545</v>
      </c>
      <c r="N78" s="263" t="s">
        <v>1216</v>
      </c>
      <c r="O78" s="263" t="s">
        <v>1384</v>
      </c>
      <c r="P78" s="294" t="s">
        <v>1411</v>
      </c>
      <c r="Q78" s="267" t="s">
        <v>12</v>
      </c>
      <c r="R78" s="268"/>
      <c r="S78" s="269"/>
    </row>
    <row r="79" spans="3:20" ht="99.75" customHeight="1">
      <c r="C79" s="270" t="s">
        <v>1389</v>
      </c>
      <c r="D79" s="301" t="s">
        <v>1390</v>
      </c>
      <c r="E79" s="260" t="s">
        <v>1391</v>
      </c>
      <c r="F79" s="296" t="s">
        <v>1392</v>
      </c>
      <c r="G79" s="282" t="s">
        <v>1406</v>
      </c>
      <c r="H79" s="282" t="s">
        <v>1404</v>
      </c>
      <c r="I79" s="261" t="s">
        <v>1395</v>
      </c>
      <c r="J79" s="285" t="s">
        <v>1371</v>
      </c>
      <c r="K79" s="272" t="s">
        <v>1204</v>
      </c>
      <c r="L79" s="302">
        <v>44256</v>
      </c>
      <c r="M79" s="302">
        <v>44545</v>
      </c>
      <c r="N79" s="263" t="s">
        <v>1216</v>
      </c>
      <c r="O79" s="263" t="s">
        <v>1387</v>
      </c>
      <c r="P79" s="627" t="s">
        <v>1412</v>
      </c>
      <c r="Q79" s="267" t="s">
        <v>12</v>
      </c>
      <c r="R79" s="329"/>
      <c r="S79" s="329"/>
      <c r="T79" s="329"/>
    </row>
    <row r="80" spans="3:20" ht="221.25" customHeight="1">
      <c r="C80" s="270" t="s">
        <v>1389</v>
      </c>
      <c r="D80" s="301" t="s">
        <v>1390</v>
      </c>
      <c r="E80" s="260" t="s">
        <v>1391</v>
      </c>
      <c r="F80" s="296" t="s">
        <v>1413</v>
      </c>
      <c r="G80" s="282" t="s">
        <v>1414</v>
      </c>
      <c r="H80" s="282" t="s">
        <v>1415</v>
      </c>
      <c r="I80" s="261" t="s">
        <v>1416</v>
      </c>
      <c r="J80" s="285" t="s">
        <v>1189</v>
      </c>
      <c r="K80" s="273" t="s">
        <v>1204</v>
      </c>
      <c r="L80" s="303">
        <v>44211</v>
      </c>
      <c r="M80" s="303">
        <v>44545</v>
      </c>
      <c r="N80" s="263" t="s">
        <v>1189</v>
      </c>
      <c r="O80" s="265" t="s">
        <v>1191</v>
      </c>
      <c r="P80" s="290" t="s">
        <v>1587</v>
      </c>
      <c r="Q80" s="267" t="s">
        <v>12</v>
      </c>
      <c r="R80" s="268"/>
      <c r="S80" s="269"/>
    </row>
    <row r="81" spans="3:19" ht="115.5" customHeight="1">
      <c r="C81" s="270" t="s">
        <v>1389</v>
      </c>
      <c r="D81" s="301" t="s">
        <v>1390</v>
      </c>
      <c r="E81" s="260" t="s">
        <v>1391</v>
      </c>
      <c r="F81" s="296" t="s">
        <v>1417</v>
      </c>
      <c r="G81" s="263" t="s">
        <v>1418</v>
      </c>
      <c r="H81" s="263" t="s">
        <v>1419</v>
      </c>
      <c r="I81" s="263" t="s">
        <v>1420</v>
      </c>
      <c r="J81" s="285" t="s">
        <v>1189</v>
      </c>
      <c r="K81" s="273" t="s">
        <v>1316</v>
      </c>
      <c r="L81" s="303">
        <v>44330</v>
      </c>
      <c r="M81" s="303">
        <v>44454</v>
      </c>
      <c r="N81" s="263" t="s">
        <v>1189</v>
      </c>
      <c r="O81" s="265" t="s">
        <v>1191</v>
      </c>
      <c r="P81" s="290" t="s">
        <v>1421</v>
      </c>
      <c r="Q81" s="267" t="s">
        <v>12</v>
      </c>
      <c r="R81" s="268"/>
      <c r="S81" s="269"/>
    </row>
    <row r="82" spans="3:19" ht="92.25" customHeight="1">
      <c r="C82" s="270" t="s">
        <v>1389</v>
      </c>
      <c r="D82" s="301" t="s">
        <v>1390</v>
      </c>
      <c r="E82" s="260" t="s">
        <v>1391</v>
      </c>
      <c r="F82" s="296" t="s">
        <v>1417</v>
      </c>
      <c r="G82" s="263" t="s">
        <v>1422</v>
      </c>
      <c r="H82" s="263" t="s">
        <v>1423</v>
      </c>
      <c r="I82" s="263" t="s">
        <v>1420</v>
      </c>
      <c r="J82" s="285" t="s">
        <v>1189</v>
      </c>
      <c r="K82" s="273" t="s">
        <v>1220</v>
      </c>
      <c r="L82" s="303">
        <v>44348</v>
      </c>
      <c r="M82" s="303">
        <v>44545</v>
      </c>
      <c r="N82" s="263" t="s">
        <v>1189</v>
      </c>
      <c r="O82" s="265" t="s">
        <v>1191</v>
      </c>
      <c r="P82" s="290" t="s">
        <v>1424</v>
      </c>
      <c r="Q82" s="267" t="s">
        <v>12</v>
      </c>
      <c r="R82" s="268"/>
      <c r="S82" s="269"/>
    </row>
    <row r="83" spans="3:19" ht="92.25" customHeight="1">
      <c r="C83" s="270" t="s">
        <v>1389</v>
      </c>
      <c r="D83" s="301" t="s">
        <v>1390</v>
      </c>
      <c r="E83" s="260" t="s">
        <v>1391</v>
      </c>
      <c r="F83" s="296" t="s">
        <v>1392</v>
      </c>
      <c r="G83" s="282" t="s">
        <v>1403</v>
      </c>
      <c r="H83" s="282" t="s">
        <v>1404</v>
      </c>
      <c r="I83" s="261" t="s">
        <v>1395</v>
      </c>
      <c r="J83" s="285" t="s">
        <v>1196</v>
      </c>
      <c r="K83" s="272" t="s">
        <v>1204</v>
      </c>
      <c r="L83" s="302">
        <v>44256</v>
      </c>
      <c r="M83" s="302">
        <v>44545</v>
      </c>
      <c r="N83" s="263" t="s">
        <v>1216</v>
      </c>
      <c r="O83" s="265" t="s">
        <v>1191</v>
      </c>
      <c r="P83" s="290" t="s">
        <v>1425</v>
      </c>
      <c r="Q83" s="267" t="s">
        <v>12</v>
      </c>
      <c r="R83" s="268"/>
      <c r="S83" s="269"/>
    </row>
    <row r="84" spans="3:19" ht="133.5" customHeight="1">
      <c r="C84" s="270" t="s">
        <v>1389</v>
      </c>
      <c r="D84" s="301" t="s">
        <v>1390</v>
      </c>
      <c r="E84" s="260" t="s">
        <v>1391</v>
      </c>
      <c r="F84" s="296" t="s">
        <v>1417</v>
      </c>
      <c r="G84" s="263" t="s">
        <v>1426</v>
      </c>
      <c r="H84" s="263" t="s">
        <v>1427</v>
      </c>
      <c r="I84" s="263" t="s">
        <v>1428</v>
      </c>
      <c r="J84" s="285" t="s">
        <v>1196</v>
      </c>
      <c r="K84" s="273" t="s">
        <v>1204</v>
      </c>
      <c r="L84" s="303">
        <v>44257</v>
      </c>
      <c r="M84" s="303">
        <v>44530</v>
      </c>
      <c r="N84" s="263" t="s">
        <v>1197</v>
      </c>
      <c r="O84" s="265" t="s">
        <v>1191</v>
      </c>
      <c r="P84" s="290" t="s">
        <v>1563</v>
      </c>
      <c r="Q84" s="267" t="s">
        <v>12</v>
      </c>
      <c r="R84" s="268"/>
      <c r="S84" s="269"/>
    </row>
    <row r="85" spans="3:19" ht="98.25" customHeight="1">
      <c r="C85" s="270" t="s">
        <v>1389</v>
      </c>
      <c r="D85" s="301" t="s">
        <v>1390</v>
      </c>
      <c r="E85" s="260" t="s">
        <v>1391</v>
      </c>
      <c r="F85" s="296" t="s">
        <v>1417</v>
      </c>
      <c r="G85" s="263" t="s">
        <v>1422</v>
      </c>
      <c r="H85" s="263" t="s">
        <v>1429</v>
      </c>
      <c r="I85" s="263" t="s">
        <v>1428</v>
      </c>
      <c r="J85" s="285" t="s">
        <v>1196</v>
      </c>
      <c r="K85" s="273" t="s">
        <v>1204</v>
      </c>
      <c r="L85" s="303">
        <v>44348</v>
      </c>
      <c r="M85" s="303">
        <v>44545</v>
      </c>
      <c r="N85" s="263" t="s">
        <v>1197</v>
      </c>
      <c r="O85" s="265" t="s">
        <v>1191</v>
      </c>
      <c r="P85" s="290" t="s">
        <v>1430</v>
      </c>
      <c r="Q85" s="267" t="s">
        <v>12</v>
      </c>
      <c r="R85" s="268"/>
      <c r="S85" s="269"/>
    </row>
    <row r="86" spans="3:19" ht="110.25" customHeight="1">
      <c r="C86" s="270" t="s">
        <v>1389</v>
      </c>
      <c r="D86" s="301" t="s">
        <v>1390</v>
      </c>
      <c r="E86" s="260" t="s">
        <v>1391</v>
      </c>
      <c r="F86" s="296" t="s">
        <v>1417</v>
      </c>
      <c r="G86" s="263" t="s">
        <v>1422</v>
      </c>
      <c r="H86" s="263" t="s">
        <v>1431</v>
      </c>
      <c r="I86" s="263" t="s">
        <v>1432</v>
      </c>
      <c r="J86" s="285" t="s">
        <v>1371</v>
      </c>
      <c r="K86" s="273" t="s">
        <v>1204</v>
      </c>
      <c r="L86" s="303">
        <v>44348</v>
      </c>
      <c r="M86" s="303">
        <v>44545</v>
      </c>
      <c r="N86" s="263" t="s">
        <v>1197</v>
      </c>
      <c r="O86" s="263" t="s">
        <v>1372</v>
      </c>
      <c r="P86" s="290" t="s">
        <v>1433</v>
      </c>
      <c r="Q86" s="267" t="s">
        <v>6</v>
      </c>
      <c r="R86" s="268"/>
      <c r="S86" s="269"/>
    </row>
    <row r="87" spans="3:19" ht="110.25" customHeight="1">
      <c r="C87" s="270" t="s">
        <v>1389</v>
      </c>
      <c r="D87" s="301" t="s">
        <v>1390</v>
      </c>
      <c r="E87" s="260" t="s">
        <v>1391</v>
      </c>
      <c r="F87" s="296" t="s">
        <v>1417</v>
      </c>
      <c r="G87" s="263" t="s">
        <v>1422</v>
      </c>
      <c r="H87" s="263" t="s">
        <v>1431</v>
      </c>
      <c r="I87" s="263" t="s">
        <v>1432</v>
      </c>
      <c r="J87" s="285" t="s">
        <v>1371</v>
      </c>
      <c r="K87" s="273" t="s">
        <v>1204</v>
      </c>
      <c r="L87" s="303">
        <v>44348</v>
      </c>
      <c r="M87" s="303">
        <v>44545</v>
      </c>
      <c r="N87" s="263" t="s">
        <v>1197</v>
      </c>
      <c r="O87" s="263" t="s">
        <v>1376</v>
      </c>
      <c r="P87" s="290" t="s">
        <v>1434</v>
      </c>
      <c r="Q87" s="267" t="s">
        <v>6</v>
      </c>
      <c r="R87" s="268"/>
      <c r="S87" s="269"/>
    </row>
    <row r="88" spans="3:19" ht="110.25" customHeight="1">
      <c r="C88" s="270" t="s">
        <v>1389</v>
      </c>
      <c r="D88" s="301" t="s">
        <v>1390</v>
      </c>
      <c r="E88" s="260" t="s">
        <v>1391</v>
      </c>
      <c r="F88" s="296" t="s">
        <v>1417</v>
      </c>
      <c r="G88" s="263" t="s">
        <v>1422</v>
      </c>
      <c r="H88" s="263" t="s">
        <v>1431</v>
      </c>
      <c r="I88" s="263" t="s">
        <v>1432</v>
      </c>
      <c r="J88" s="285" t="s">
        <v>1371</v>
      </c>
      <c r="K88" s="273" t="s">
        <v>1204</v>
      </c>
      <c r="L88" s="303">
        <v>44348</v>
      </c>
      <c r="M88" s="303">
        <v>44545</v>
      </c>
      <c r="N88" s="263" t="s">
        <v>1197</v>
      </c>
      <c r="O88" s="263" t="s">
        <v>1378</v>
      </c>
      <c r="P88" s="290" t="s">
        <v>1434</v>
      </c>
      <c r="Q88" s="267" t="s">
        <v>6</v>
      </c>
      <c r="R88" s="268"/>
      <c r="S88" s="269"/>
    </row>
    <row r="89" spans="3:19" ht="110.25" customHeight="1">
      <c r="C89" s="270" t="s">
        <v>1389</v>
      </c>
      <c r="D89" s="301" t="s">
        <v>1390</v>
      </c>
      <c r="E89" s="260" t="s">
        <v>1391</v>
      </c>
      <c r="F89" s="296" t="s">
        <v>1417</v>
      </c>
      <c r="G89" s="263" t="s">
        <v>1422</v>
      </c>
      <c r="H89" s="263" t="s">
        <v>1431</v>
      </c>
      <c r="I89" s="263" t="s">
        <v>1432</v>
      </c>
      <c r="J89" s="285" t="s">
        <v>1371</v>
      </c>
      <c r="K89" s="273" t="s">
        <v>1204</v>
      </c>
      <c r="L89" s="303">
        <v>44348</v>
      </c>
      <c r="M89" s="303">
        <v>44545</v>
      </c>
      <c r="N89" s="263" t="s">
        <v>1197</v>
      </c>
      <c r="O89" s="263" t="s">
        <v>1381</v>
      </c>
      <c r="P89" s="290" t="s">
        <v>1434</v>
      </c>
      <c r="Q89" s="267" t="s">
        <v>6</v>
      </c>
      <c r="R89" s="268"/>
      <c r="S89" s="269"/>
    </row>
    <row r="90" spans="3:19" ht="110.25" customHeight="1">
      <c r="C90" s="270" t="s">
        <v>1389</v>
      </c>
      <c r="D90" s="301" t="s">
        <v>1390</v>
      </c>
      <c r="E90" s="260" t="s">
        <v>1391</v>
      </c>
      <c r="F90" s="296" t="s">
        <v>1417</v>
      </c>
      <c r="G90" s="263" t="s">
        <v>1422</v>
      </c>
      <c r="H90" s="263" t="s">
        <v>1431</v>
      </c>
      <c r="I90" s="263" t="s">
        <v>1432</v>
      </c>
      <c r="J90" s="285" t="s">
        <v>1371</v>
      </c>
      <c r="K90" s="273" t="s">
        <v>1204</v>
      </c>
      <c r="L90" s="303">
        <v>44348</v>
      </c>
      <c r="M90" s="303">
        <v>44545</v>
      </c>
      <c r="N90" s="263" t="s">
        <v>1216</v>
      </c>
      <c r="O90" s="263" t="s">
        <v>1384</v>
      </c>
      <c r="P90" s="290" t="s">
        <v>1435</v>
      </c>
      <c r="Q90" s="267" t="s">
        <v>12</v>
      </c>
      <c r="R90" s="268"/>
      <c r="S90" s="269"/>
    </row>
    <row r="91" spans="3:19" ht="110.25" customHeight="1">
      <c r="C91" s="270" t="s">
        <v>1389</v>
      </c>
      <c r="D91" s="301" t="s">
        <v>1390</v>
      </c>
      <c r="E91" s="260" t="s">
        <v>1391</v>
      </c>
      <c r="F91" s="296" t="s">
        <v>1417</v>
      </c>
      <c r="G91" s="263" t="s">
        <v>1422</v>
      </c>
      <c r="H91" s="263" t="s">
        <v>1431</v>
      </c>
      <c r="I91" s="263" t="s">
        <v>1432</v>
      </c>
      <c r="J91" s="285" t="s">
        <v>1371</v>
      </c>
      <c r="K91" s="273" t="s">
        <v>1204</v>
      </c>
      <c r="L91" s="303">
        <v>44348</v>
      </c>
      <c r="M91" s="303">
        <v>44545</v>
      </c>
      <c r="N91" s="263" t="s">
        <v>1216</v>
      </c>
      <c r="O91" s="263" t="s">
        <v>1387</v>
      </c>
      <c r="P91" s="290" t="s">
        <v>1436</v>
      </c>
      <c r="Q91" s="267" t="s">
        <v>12</v>
      </c>
      <c r="R91" s="268"/>
      <c r="S91" s="269"/>
    </row>
    <row r="92" spans="3:19" ht="105" customHeight="1">
      <c r="C92" s="270" t="s">
        <v>1389</v>
      </c>
      <c r="D92" s="301" t="s">
        <v>1390</v>
      </c>
      <c r="E92" s="260" t="s">
        <v>1391</v>
      </c>
      <c r="F92" s="296" t="s">
        <v>1437</v>
      </c>
      <c r="G92" s="263" t="s">
        <v>1438</v>
      </c>
      <c r="H92" s="263" t="s">
        <v>1439</v>
      </c>
      <c r="I92" s="263" t="s">
        <v>945</v>
      </c>
      <c r="J92" s="285" t="s">
        <v>1189</v>
      </c>
      <c r="K92" s="273" t="s">
        <v>1190</v>
      </c>
      <c r="L92" s="303">
        <v>44228</v>
      </c>
      <c r="M92" s="303">
        <v>44377</v>
      </c>
      <c r="N92" s="263" t="s">
        <v>1189</v>
      </c>
      <c r="O92" s="265" t="s">
        <v>1191</v>
      </c>
      <c r="P92" s="290" t="s">
        <v>1440</v>
      </c>
      <c r="Q92" s="267" t="s">
        <v>12</v>
      </c>
      <c r="R92" s="268"/>
      <c r="S92" s="269"/>
    </row>
    <row r="93" spans="3:19" ht="139.5" customHeight="1">
      <c r="C93" s="270" t="s">
        <v>1389</v>
      </c>
      <c r="D93" s="301" t="s">
        <v>1390</v>
      </c>
      <c r="E93" s="260" t="s">
        <v>1391</v>
      </c>
      <c r="F93" s="296" t="s">
        <v>1441</v>
      </c>
      <c r="G93" s="263" t="s">
        <v>1442</v>
      </c>
      <c r="H93" s="263" t="s">
        <v>1443</v>
      </c>
      <c r="I93" s="263" t="s">
        <v>945</v>
      </c>
      <c r="J93" s="285" t="s">
        <v>1189</v>
      </c>
      <c r="K93" s="273" t="s">
        <v>1190</v>
      </c>
      <c r="L93" s="303">
        <v>44228</v>
      </c>
      <c r="M93" s="303">
        <v>44438</v>
      </c>
      <c r="N93" s="263" t="s">
        <v>1189</v>
      </c>
      <c r="O93" s="265" t="s">
        <v>1191</v>
      </c>
      <c r="P93" s="290" t="s">
        <v>1564</v>
      </c>
      <c r="Q93" s="267" t="s">
        <v>12</v>
      </c>
      <c r="R93" s="268"/>
      <c r="S93" s="269"/>
    </row>
    <row r="94" spans="3:19" ht="119.25" customHeight="1">
      <c r="C94" s="270" t="s">
        <v>1389</v>
      </c>
      <c r="D94" s="301" t="s">
        <v>1390</v>
      </c>
      <c r="E94" s="260" t="s">
        <v>1391</v>
      </c>
      <c r="F94" s="263" t="s">
        <v>1444</v>
      </c>
      <c r="G94" s="263" t="s">
        <v>1445</v>
      </c>
      <c r="H94" s="263" t="s">
        <v>1274</v>
      </c>
      <c r="I94" s="263" t="s">
        <v>945</v>
      </c>
      <c r="J94" s="285" t="s">
        <v>1189</v>
      </c>
      <c r="K94" s="273" t="s">
        <v>1220</v>
      </c>
      <c r="L94" s="303">
        <v>44287</v>
      </c>
      <c r="M94" s="303">
        <v>44545</v>
      </c>
      <c r="N94" s="263" t="s">
        <v>1189</v>
      </c>
      <c r="O94" s="265" t="s">
        <v>1191</v>
      </c>
      <c r="P94" s="290" t="s">
        <v>1565</v>
      </c>
      <c r="Q94" s="267" t="s">
        <v>1191</v>
      </c>
      <c r="R94" s="268"/>
      <c r="S94" s="269"/>
    </row>
    <row r="95" spans="3:19" ht="119.25" customHeight="1">
      <c r="C95" s="270" t="s">
        <v>1389</v>
      </c>
      <c r="D95" s="301" t="s">
        <v>1390</v>
      </c>
      <c r="E95" s="260" t="s">
        <v>1391</v>
      </c>
      <c r="F95" s="296" t="s">
        <v>1417</v>
      </c>
      <c r="G95" s="263" t="s">
        <v>1426</v>
      </c>
      <c r="H95" s="263" t="s">
        <v>1427</v>
      </c>
      <c r="I95" s="263" t="s">
        <v>1428</v>
      </c>
      <c r="J95" s="285" t="s">
        <v>1196</v>
      </c>
      <c r="K95" s="273" t="s">
        <v>1204</v>
      </c>
      <c r="L95" s="303">
        <v>44257</v>
      </c>
      <c r="M95" s="303">
        <v>44530</v>
      </c>
      <c r="N95" s="263" t="s">
        <v>1216</v>
      </c>
      <c r="O95" s="265" t="s">
        <v>1191</v>
      </c>
      <c r="P95" s="290" t="s">
        <v>1588</v>
      </c>
      <c r="Q95" s="267" t="s">
        <v>12</v>
      </c>
      <c r="R95" s="268"/>
      <c r="S95" s="269"/>
    </row>
    <row r="96" spans="3:19" ht="119.25" customHeight="1">
      <c r="C96" s="270" t="s">
        <v>1389</v>
      </c>
      <c r="D96" s="301" t="s">
        <v>1390</v>
      </c>
      <c r="E96" s="260" t="s">
        <v>1391</v>
      </c>
      <c r="F96" s="296" t="s">
        <v>1417</v>
      </c>
      <c r="G96" s="263" t="s">
        <v>1422</v>
      </c>
      <c r="H96" s="263" t="s">
        <v>1429</v>
      </c>
      <c r="I96" s="263" t="s">
        <v>1428</v>
      </c>
      <c r="J96" s="285" t="s">
        <v>1196</v>
      </c>
      <c r="K96" s="273" t="s">
        <v>1204</v>
      </c>
      <c r="L96" s="303">
        <v>44348</v>
      </c>
      <c r="M96" s="303">
        <v>44545</v>
      </c>
      <c r="N96" s="263" t="s">
        <v>1216</v>
      </c>
      <c r="O96" s="265" t="s">
        <v>1191</v>
      </c>
      <c r="P96" s="290" t="s">
        <v>1446</v>
      </c>
      <c r="Q96" s="267" t="s">
        <v>12</v>
      </c>
      <c r="R96" s="268"/>
      <c r="S96" s="269"/>
    </row>
    <row r="97" spans="3:19" ht="207.75" customHeight="1">
      <c r="C97" s="270" t="s">
        <v>1389</v>
      </c>
      <c r="D97" s="301" t="s">
        <v>1390</v>
      </c>
      <c r="E97" s="260" t="s">
        <v>1391</v>
      </c>
      <c r="F97" s="263" t="s">
        <v>1447</v>
      </c>
      <c r="G97" s="263" t="s">
        <v>1448</v>
      </c>
      <c r="H97" s="263" t="s">
        <v>1449</v>
      </c>
      <c r="I97" s="263" t="s">
        <v>1450</v>
      </c>
      <c r="J97" s="285" t="s">
        <v>1196</v>
      </c>
      <c r="K97" s="273" t="s">
        <v>1220</v>
      </c>
      <c r="L97" s="303">
        <v>44287</v>
      </c>
      <c r="M97" s="303">
        <v>44545</v>
      </c>
      <c r="N97" s="263" t="s">
        <v>1197</v>
      </c>
      <c r="O97" s="265" t="s">
        <v>1191</v>
      </c>
      <c r="P97" s="290" t="s">
        <v>1589</v>
      </c>
      <c r="Q97" s="267" t="s">
        <v>6</v>
      </c>
      <c r="R97" s="268"/>
      <c r="S97" s="269"/>
    </row>
    <row r="98" spans="3:19" ht="252.75" customHeight="1">
      <c r="C98" s="270" t="s">
        <v>1389</v>
      </c>
      <c r="D98" s="301" t="s">
        <v>1390</v>
      </c>
      <c r="E98" s="260" t="s">
        <v>1391</v>
      </c>
      <c r="F98" s="262" t="s">
        <v>1437</v>
      </c>
      <c r="G98" s="263" t="s">
        <v>1448</v>
      </c>
      <c r="H98" s="263" t="s">
        <v>1449</v>
      </c>
      <c r="I98" s="263" t="s">
        <v>1450</v>
      </c>
      <c r="J98" s="285" t="s">
        <v>1371</v>
      </c>
      <c r="K98" s="273" t="s">
        <v>1220</v>
      </c>
      <c r="L98" s="303">
        <v>44287</v>
      </c>
      <c r="M98" s="303">
        <v>44545</v>
      </c>
      <c r="N98" s="263" t="s">
        <v>1197</v>
      </c>
      <c r="O98" s="263" t="s">
        <v>1372</v>
      </c>
      <c r="P98" s="290" t="s">
        <v>1590</v>
      </c>
      <c r="Q98" s="267" t="s">
        <v>6</v>
      </c>
      <c r="R98" s="268"/>
      <c r="S98" s="269"/>
    </row>
    <row r="99" spans="3:19" ht="252.75" customHeight="1">
      <c r="C99" s="270" t="s">
        <v>1389</v>
      </c>
      <c r="D99" s="301" t="s">
        <v>1390</v>
      </c>
      <c r="E99" s="260" t="s">
        <v>1391</v>
      </c>
      <c r="F99" s="262" t="s">
        <v>1437</v>
      </c>
      <c r="G99" s="263" t="s">
        <v>1448</v>
      </c>
      <c r="H99" s="263" t="s">
        <v>1449</v>
      </c>
      <c r="I99" s="263" t="s">
        <v>1450</v>
      </c>
      <c r="J99" s="285" t="s">
        <v>1371</v>
      </c>
      <c r="K99" s="273" t="s">
        <v>1220</v>
      </c>
      <c r="L99" s="303">
        <v>44287</v>
      </c>
      <c r="M99" s="303">
        <v>44545</v>
      </c>
      <c r="N99" s="263" t="s">
        <v>1197</v>
      </c>
      <c r="O99" s="263" t="s">
        <v>1376</v>
      </c>
      <c r="P99" s="290" t="s">
        <v>1591</v>
      </c>
      <c r="Q99" s="267" t="s">
        <v>6</v>
      </c>
      <c r="R99" s="268"/>
      <c r="S99" s="269"/>
    </row>
    <row r="100" spans="3:19" ht="252.75" customHeight="1">
      <c r="C100" s="270" t="s">
        <v>1389</v>
      </c>
      <c r="D100" s="301" t="s">
        <v>1390</v>
      </c>
      <c r="E100" s="260" t="s">
        <v>1391</v>
      </c>
      <c r="F100" s="262" t="s">
        <v>1437</v>
      </c>
      <c r="G100" s="263" t="s">
        <v>1448</v>
      </c>
      <c r="H100" s="263" t="s">
        <v>1449</v>
      </c>
      <c r="I100" s="263" t="s">
        <v>1450</v>
      </c>
      <c r="J100" s="285" t="s">
        <v>1371</v>
      </c>
      <c r="K100" s="273" t="s">
        <v>1220</v>
      </c>
      <c r="L100" s="303">
        <v>44287</v>
      </c>
      <c r="M100" s="303">
        <v>44545</v>
      </c>
      <c r="N100" s="263" t="s">
        <v>1197</v>
      </c>
      <c r="O100" s="263" t="s">
        <v>1378</v>
      </c>
      <c r="P100" s="290" t="s">
        <v>1591</v>
      </c>
      <c r="Q100" s="267" t="s">
        <v>6</v>
      </c>
      <c r="R100" s="268"/>
      <c r="S100" s="269"/>
    </row>
    <row r="101" spans="3:19" ht="198.75" customHeight="1">
      <c r="C101" s="270" t="s">
        <v>1389</v>
      </c>
      <c r="D101" s="301" t="s">
        <v>1390</v>
      </c>
      <c r="E101" s="260" t="s">
        <v>1391</v>
      </c>
      <c r="F101" s="262" t="s">
        <v>1437</v>
      </c>
      <c r="G101" s="263" t="s">
        <v>1448</v>
      </c>
      <c r="H101" s="263" t="s">
        <v>1449</v>
      </c>
      <c r="I101" s="263" t="s">
        <v>1450</v>
      </c>
      <c r="J101" s="285" t="s">
        <v>1371</v>
      </c>
      <c r="K101" s="273" t="s">
        <v>1220</v>
      </c>
      <c r="L101" s="303">
        <v>44287</v>
      </c>
      <c r="M101" s="303">
        <v>44545</v>
      </c>
      <c r="N101" s="263" t="s">
        <v>1197</v>
      </c>
      <c r="O101" s="263" t="s">
        <v>1381</v>
      </c>
      <c r="P101" s="290" t="s">
        <v>1591</v>
      </c>
      <c r="Q101" s="267" t="s">
        <v>6</v>
      </c>
      <c r="R101" s="268"/>
      <c r="S101" s="269"/>
    </row>
    <row r="102" spans="3:19" ht="198.75" customHeight="1">
      <c r="C102" s="270" t="s">
        <v>1389</v>
      </c>
      <c r="D102" s="301" t="s">
        <v>1390</v>
      </c>
      <c r="E102" s="260" t="s">
        <v>1391</v>
      </c>
      <c r="F102" s="262" t="s">
        <v>1437</v>
      </c>
      <c r="G102" s="263" t="s">
        <v>1448</v>
      </c>
      <c r="H102" s="263" t="s">
        <v>1449</v>
      </c>
      <c r="I102" s="263" t="s">
        <v>1450</v>
      </c>
      <c r="J102" s="285" t="s">
        <v>1371</v>
      </c>
      <c r="K102" s="273" t="s">
        <v>1220</v>
      </c>
      <c r="L102" s="303">
        <v>44287</v>
      </c>
      <c r="M102" s="303">
        <v>44545</v>
      </c>
      <c r="N102" s="263" t="s">
        <v>1216</v>
      </c>
      <c r="O102" s="263" t="s">
        <v>1384</v>
      </c>
      <c r="P102" s="290" t="s">
        <v>1451</v>
      </c>
      <c r="Q102" s="267" t="s">
        <v>12</v>
      </c>
      <c r="R102" s="268"/>
      <c r="S102" s="269"/>
    </row>
    <row r="103" spans="3:19" ht="198.75" customHeight="1">
      <c r="C103" s="270" t="s">
        <v>1389</v>
      </c>
      <c r="D103" s="301" t="s">
        <v>1390</v>
      </c>
      <c r="E103" s="260" t="s">
        <v>1391</v>
      </c>
      <c r="F103" s="262" t="s">
        <v>1437</v>
      </c>
      <c r="G103" s="263" t="s">
        <v>1448</v>
      </c>
      <c r="H103" s="263" t="s">
        <v>1449</v>
      </c>
      <c r="I103" s="263" t="s">
        <v>1450</v>
      </c>
      <c r="J103" s="285" t="s">
        <v>1371</v>
      </c>
      <c r="K103" s="273" t="s">
        <v>1220</v>
      </c>
      <c r="L103" s="303">
        <v>44287</v>
      </c>
      <c r="M103" s="303">
        <v>44545</v>
      </c>
      <c r="N103" s="263" t="s">
        <v>1216</v>
      </c>
      <c r="O103" s="263" t="s">
        <v>1387</v>
      </c>
      <c r="P103" s="290" t="s">
        <v>1452</v>
      </c>
      <c r="Q103" s="267" t="s">
        <v>6</v>
      </c>
      <c r="R103" s="268"/>
      <c r="S103" s="269"/>
    </row>
    <row r="104" spans="3:19" ht="125.25" customHeight="1">
      <c r="C104" s="304" t="s">
        <v>1453</v>
      </c>
      <c r="D104" s="279" t="s">
        <v>1454</v>
      </c>
      <c r="E104" s="260" t="s">
        <v>1455</v>
      </c>
      <c r="F104" s="261" t="s">
        <v>1456</v>
      </c>
      <c r="G104" s="263" t="s">
        <v>1457</v>
      </c>
      <c r="H104" s="263" t="s">
        <v>1458</v>
      </c>
      <c r="I104" s="305" t="s">
        <v>1459</v>
      </c>
      <c r="J104" s="285" t="s">
        <v>1189</v>
      </c>
      <c r="K104" s="270" t="s">
        <v>1190</v>
      </c>
      <c r="L104" s="266">
        <v>44256</v>
      </c>
      <c r="M104" s="303">
        <v>44545</v>
      </c>
      <c r="N104" s="263" t="s">
        <v>1189</v>
      </c>
      <c r="O104" s="265" t="s">
        <v>1191</v>
      </c>
      <c r="P104" s="290" t="s">
        <v>1460</v>
      </c>
      <c r="Q104" s="267" t="s">
        <v>12</v>
      </c>
      <c r="R104" s="268"/>
      <c r="S104" s="269"/>
    </row>
    <row r="105" spans="3:19" ht="90">
      <c r="C105" s="270" t="s">
        <v>1453</v>
      </c>
      <c r="D105" s="279" t="s">
        <v>1454</v>
      </c>
      <c r="E105" s="260" t="s">
        <v>1455</v>
      </c>
      <c r="F105" s="261" t="s">
        <v>1456</v>
      </c>
      <c r="G105" s="263" t="s">
        <v>1461</v>
      </c>
      <c r="H105" s="263" t="s">
        <v>1462</v>
      </c>
      <c r="I105" s="306" t="s">
        <v>1463</v>
      </c>
      <c r="J105" s="285" t="s">
        <v>1189</v>
      </c>
      <c r="K105" s="270" t="s">
        <v>1190</v>
      </c>
      <c r="L105" s="266">
        <v>44256</v>
      </c>
      <c r="M105" s="266">
        <v>44540</v>
      </c>
      <c r="N105" s="263" t="s">
        <v>1189</v>
      </c>
      <c r="O105" s="265" t="s">
        <v>1191</v>
      </c>
      <c r="P105" s="290" t="s">
        <v>1464</v>
      </c>
      <c r="Q105" s="267" t="s">
        <v>12</v>
      </c>
      <c r="R105" s="268"/>
      <c r="S105" s="269"/>
    </row>
    <row r="106" spans="3:19" ht="108" customHeight="1">
      <c r="C106" s="270" t="s">
        <v>1389</v>
      </c>
      <c r="D106" s="301" t="s">
        <v>1390</v>
      </c>
      <c r="E106" s="260" t="s">
        <v>1391</v>
      </c>
      <c r="F106" s="263" t="s">
        <v>1447</v>
      </c>
      <c r="G106" s="263" t="s">
        <v>1448</v>
      </c>
      <c r="H106" s="263" t="s">
        <v>1449</v>
      </c>
      <c r="I106" s="263" t="s">
        <v>1450</v>
      </c>
      <c r="J106" s="285" t="s">
        <v>1196</v>
      </c>
      <c r="K106" s="273" t="s">
        <v>1220</v>
      </c>
      <c r="L106" s="303">
        <v>44287</v>
      </c>
      <c r="M106" s="303">
        <v>44545</v>
      </c>
      <c r="N106" s="263" t="s">
        <v>1216</v>
      </c>
      <c r="O106" s="265" t="s">
        <v>1191</v>
      </c>
      <c r="P106" s="290" t="s">
        <v>1465</v>
      </c>
      <c r="Q106" s="267" t="s">
        <v>6</v>
      </c>
      <c r="R106" s="268"/>
      <c r="S106" s="269"/>
    </row>
    <row r="107" spans="3:19" ht="90">
      <c r="C107" s="270" t="s">
        <v>1453</v>
      </c>
      <c r="D107" s="279" t="s">
        <v>1454</v>
      </c>
      <c r="E107" s="260" t="s">
        <v>1455</v>
      </c>
      <c r="F107" s="261" t="s">
        <v>1456</v>
      </c>
      <c r="G107" s="263" t="s">
        <v>1466</v>
      </c>
      <c r="H107" s="263" t="s">
        <v>1458</v>
      </c>
      <c r="I107" s="306" t="s">
        <v>1467</v>
      </c>
      <c r="J107" s="285" t="s">
        <v>1196</v>
      </c>
      <c r="K107" s="270" t="s">
        <v>1190</v>
      </c>
      <c r="L107" s="266">
        <v>44256</v>
      </c>
      <c r="M107" s="266">
        <v>44540</v>
      </c>
      <c r="N107" s="263" t="s">
        <v>1197</v>
      </c>
      <c r="O107" s="265" t="s">
        <v>1191</v>
      </c>
      <c r="P107" s="290" t="s">
        <v>1468</v>
      </c>
      <c r="Q107" s="267" t="s">
        <v>12</v>
      </c>
      <c r="R107" s="268"/>
      <c r="S107" s="269"/>
    </row>
    <row r="108" spans="3:19" ht="57">
      <c r="C108" s="270" t="s">
        <v>1453</v>
      </c>
      <c r="D108" s="279" t="s">
        <v>1454</v>
      </c>
      <c r="E108" s="260" t="s">
        <v>1455</v>
      </c>
      <c r="F108" s="261" t="s">
        <v>1456</v>
      </c>
      <c r="G108" s="263" t="s">
        <v>1469</v>
      </c>
      <c r="H108" s="263" t="s">
        <v>1462</v>
      </c>
      <c r="I108" s="306" t="s">
        <v>1467</v>
      </c>
      <c r="J108" s="265" t="s">
        <v>1196</v>
      </c>
      <c r="K108" s="270" t="s">
        <v>1190</v>
      </c>
      <c r="L108" s="266">
        <v>44256</v>
      </c>
      <c r="M108" s="266">
        <v>44540</v>
      </c>
      <c r="N108" s="263" t="s">
        <v>1197</v>
      </c>
      <c r="O108" s="265" t="s">
        <v>1191</v>
      </c>
      <c r="P108" s="628" t="s">
        <v>1470</v>
      </c>
      <c r="Q108" s="267" t="s">
        <v>12</v>
      </c>
      <c r="R108" s="268" t="s">
        <v>1192</v>
      </c>
      <c r="S108" s="269"/>
    </row>
    <row r="109" spans="3:19" ht="251.25" customHeight="1">
      <c r="C109" s="270" t="s">
        <v>1471</v>
      </c>
      <c r="D109" s="280" t="s">
        <v>1472</v>
      </c>
      <c r="E109" s="265" t="s">
        <v>1473</v>
      </c>
      <c r="F109" s="280" t="s">
        <v>1474</v>
      </c>
      <c r="G109" s="263" t="s">
        <v>1475</v>
      </c>
      <c r="H109" s="280" t="s">
        <v>1476</v>
      </c>
      <c r="I109" s="289" t="s">
        <v>1477</v>
      </c>
      <c r="J109" s="285" t="s">
        <v>1189</v>
      </c>
      <c r="K109" s="273" t="s">
        <v>1190</v>
      </c>
      <c r="L109" s="303">
        <v>44333</v>
      </c>
      <c r="M109" s="303">
        <v>44545</v>
      </c>
      <c r="N109" s="263" t="s">
        <v>1478</v>
      </c>
      <c r="O109" s="263" t="s">
        <v>1238</v>
      </c>
      <c r="P109" s="616" t="s">
        <v>1592</v>
      </c>
      <c r="Q109" s="267" t="s">
        <v>1239</v>
      </c>
      <c r="R109" s="268" t="s">
        <v>1192</v>
      </c>
      <c r="S109" s="269"/>
    </row>
    <row r="110" spans="3:19" ht="246" customHeight="1">
      <c r="C110" s="270" t="s">
        <v>1471</v>
      </c>
      <c r="D110" s="280" t="s">
        <v>1472</v>
      </c>
      <c r="E110" s="265" t="s">
        <v>1473</v>
      </c>
      <c r="F110" s="280" t="s">
        <v>1474</v>
      </c>
      <c r="G110" s="263" t="s">
        <v>1479</v>
      </c>
      <c r="H110" s="280" t="s">
        <v>1480</v>
      </c>
      <c r="I110" s="289" t="s">
        <v>1481</v>
      </c>
      <c r="J110" s="285" t="s">
        <v>1189</v>
      </c>
      <c r="K110" s="273" t="s">
        <v>1220</v>
      </c>
      <c r="L110" s="303">
        <v>44214</v>
      </c>
      <c r="M110" s="303">
        <v>44545</v>
      </c>
      <c r="N110" s="263" t="s">
        <v>1478</v>
      </c>
      <c r="O110" s="263" t="s">
        <v>1238</v>
      </c>
      <c r="P110" s="616" t="s">
        <v>1593</v>
      </c>
      <c r="Q110" s="267" t="s">
        <v>1239</v>
      </c>
      <c r="R110" s="268"/>
      <c r="S110" s="269"/>
    </row>
    <row r="111" spans="3:19" ht="255">
      <c r="C111" s="270" t="s">
        <v>1471</v>
      </c>
      <c r="D111" s="280" t="s">
        <v>1472</v>
      </c>
      <c r="E111" s="265" t="s">
        <v>1473</v>
      </c>
      <c r="F111" s="280" t="s">
        <v>1474</v>
      </c>
      <c r="G111" s="263" t="s">
        <v>1482</v>
      </c>
      <c r="H111" s="280" t="s">
        <v>1483</v>
      </c>
      <c r="I111" s="289" t="s">
        <v>1484</v>
      </c>
      <c r="J111" s="285" t="s">
        <v>1189</v>
      </c>
      <c r="K111" s="273" t="s">
        <v>1190</v>
      </c>
      <c r="L111" s="303">
        <v>44333</v>
      </c>
      <c r="M111" s="303">
        <v>44545</v>
      </c>
      <c r="N111" s="263" t="s">
        <v>1478</v>
      </c>
      <c r="O111" s="263" t="s">
        <v>1238</v>
      </c>
      <c r="P111" s="616" t="s">
        <v>1598</v>
      </c>
      <c r="Q111" s="267" t="s">
        <v>1239</v>
      </c>
      <c r="R111" s="268"/>
      <c r="S111" s="269"/>
    </row>
    <row r="112" spans="3:19" ht="240">
      <c r="C112" s="270" t="s">
        <v>1471</v>
      </c>
      <c r="D112" s="280" t="s">
        <v>1472</v>
      </c>
      <c r="E112" s="265" t="s">
        <v>1473</v>
      </c>
      <c r="F112" s="280" t="s">
        <v>1474</v>
      </c>
      <c r="G112" s="263" t="s">
        <v>1485</v>
      </c>
      <c r="H112" s="280" t="s">
        <v>1486</v>
      </c>
      <c r="I112" s="289" t="s">
        <v>1487</v>
      </c>
      <c r="J112" s="285" t="s">
        <v>1189</v>
      </c>
      <c r="K112" s="273" t="s">
        <v>1190</v>
      </c>
      <c r="L112" s="303">
        <v>44333</v>
      </c>
      <c r="M112" s="303">
        <v>44545</v>
      </c>
      <c r="N112" s="263" t="s">
        <v>1478</v>
      </c>
      <c r="O112" s="263" t="s">
        <v>1238</v>
      </c>
      <c r="P112" s="616" t="s">
        <v>1594</v>
      </c>
      <c r="Q112" s="267" t="s">
        <v>1239</v>
      </c>
      <c r="R112" s="268"/>
      <c r="S112" s="269"/>
    </row>
    <row r="113" spans="3:19" ht="57">
      <c r="C113" s="270" t="s">
        <v>1453</v>
      </c>
      <c r="D113" s="279" t="s">
        <v>1454</v>
      </c>
      <c r="E113" s="260" t="s">
        <v>1455</v>
      </c>
      <c r="F113" s="261" t="s">
        <v>1456</v>
      </c>
      <c r="G113" s="263" t="s">
        <v>1466</v>
      </c>
      <c r="H113" s="263" t="s">
        <v>1458</v>
      </c>
      <c r="I113" s="306" t="s">
        <v>1467</v>
      </c>
      <c r="J113" s="285" t="s">
        <v>1196</v>
      </c>
      <c r="K113" s="270" t="s">
        <v>1190</v>
      </c>
      <c r="L113" s="266">
        <v>44256</v>
      </c>
      <c r="M113" s="266">
        <v>44540</v>
      </c>
      <c r="N113" s="263" t="s">
        <v>1216</v>
      </c>
      <c r="O113" s="265" t="s">
        <v>1191</v>
      </c>
      <c r="P113" s="616" t="s">
        <v>1488</v>
      </c>
      <c r="Q113" s="267" t="s">
        <v>12</v>
      </c>
      <c r="R113" s="268"/>
      <c r="S113" s="269"/>
    </row>
    <row r="114" spans="3:19" ht="57">
      <c r="C114" s="270" t="s">
        <v>1453</v>
      </c>
      <c r="D114" s="279" t="s">
        <v>1454</v>
      </c>
      <c r="E114" s="260" t="s">
        <v>1455</v>
      </c>
      <c r="F114" s="261" t="s">
        <v>1456</v>
      </c>
      <c r="G114" s="263" t="s">
        <v>1469</v>
      </c>
      <c r="H114" s="263" t="s">
        <v>1462</v>
      </c>
      <c r="I114" s="306" t="s">
        <v>1467</v>
      </c>
      <c r="J114" s="265" t="s">
        <v>1196</v>
      </c>
      <c r="K114" s="270" t="s">
        <v>1190</v>
      </c>
      <c r="L114" s="266">
        <v>44256</v>
      </c>
      <c r="M114" s="266">
        <v>44540</v>
      </c>
      <c r="N114" s="263" t="s">
        <v>1216</v>
      </c>
      <c r="O114" s="265" t="s">
        <v>1191</v>
      </c>
      <c r="P114" s="616" t="s">
        <v>1489</v>
      </c>
      <c r="Q114" s="267" t="s">
        <v>12</v>
      </c>
      <c r="R114" s="268"/>
      <c r="S114" s="269"/>
    </row>
    <row r="115" spans="3:19" ht="345">
      <c r="C115" s="270" t="s">
        <v>1490</v>
      </c>
      <c r="D115" s="280" t="s">
        <v>1472</v>
      </c>
      <c r="E115" s="265" t="s">
        <v>1473</v>
      </c>
      <c r="F115" s="280" t="s">
        <v>1474</v>
      </c>
      <c r="G115" s="263" t="s">
        <v>1491</v>
      </c>
      <c r="H115" s="280" t="s">
        <v>1492</v>
      </c>
      <c r="I115" s="289" t="s">
        <v>1493</v>
      </c>
      <c r="J115" s="307" t="s">
        <v>1196</v>
      </c>
      <c r="K115" s="273" t="s">
        <v>1190</v>
      </c>
      <c r="L115" s="303">
        <v>44229</v>
      </c>
      <c r="M115" s="303">
        <v>44377</v>
      </c>
      <c r="N115" s="263" t="s">
        <v>1494</v>
      </c>
      <c r="O115" s="263" t="s">
        <v>1238</v>
      </c>
      <c r="P115" s="616" t="s">
        <v>1595</v>
      </c>
      <c r="Q115" s="267" t="s">
        <v>1239</v>
      </c>
      <c r="R115" s="268"/>
      <c r="S115" s="269"/>
    </row>
    <row r="116" spans="3:19" ht="409.6" customHeight="1">
      <c r="C116" s="270" t="s">
        <v>1490</v>
      </c>
      <c r="D116" s="280" t="s">
        <v>1472</v>
      </c>
      <c r="E116" s="265" t="s">
        <v>1473</v>
      </c>
      <c r="F116" s="280" t="s">
        <v>1474</v>
      </c>
      <c r="G116" s="263" t="s">
        <v>1491</v>
      </c>
      <c r="H116" s="280" t="s">
        <v>1492</v>
      </c>
      <c r="I116" s="289" t="s">
        <v>1493</v>
      </c>
      <c r="J116" s="307" t="s">
        <v>1196</v>
      </c>
      <c r="K116" s="273" t="s">
        <v>1190</v>
      </c>
      <c r="L116" s="303">
        <v>44229</v>
      </c>
      <c r="M116" s="303">
        <v>44377</v>
      </c>
      <c r="N116" s="263" t="s">
        <v>1495</v>
      </c>
      <c r="O116" s="263" t="s">
        <v>1177</v>
      </c>
      <c r="P116" s="616" t="s">
        <v>1596</v>
      </c>
      <c r="Q116" s="267" t="s">
        <v>1239</v>
      </c>
      <c r="R116" s="268"/>
      <c r="S116" s="269"/>
    </row>
    <row r="117" spans="3:19" ht="409.6" customHeight="1">
      <c r="C117" s="270" t="s">
        <v>1490</v>
      </c>
      <c r="D117" s="280" t="s">
        <v>1472</v>
      </c>
      <c r="E117" s="265" t="s">
        <v>1473</v>
      </c>
      <c r="F117" s="280" t="s">
        <v>1474</v>
      </c>
      <c r="G117" s="262" t="s">
        <v>1496</v>
      </c>
      <c r="H117" s="280" t="s">
        <v>1566</v>
      </c>
      <c r="I117" s="289" t="s">
        <v>1493</v>
      </c>
      <c r="J117" s="307" t="s">
        <v>1196</v>
      </c>
      <c r="K117" s="273" t="s">
        <v>1190</v>
      </c>
      <c r="L117" s="303">
        <v>44378</v>
      </c>
      <c r="M117" s="303">
        <v>44545</v>
      </c>
      <c r="N117" s="263" t="s">
        <v>1246</v>
      </c>
      <c r="O117" s="263" t="s">
        <v>1238</v>
      </c>
      <c r="P117" s="616" t="s">
        <v>1597</v>
      </c>
      <c r="Q117" s="267" t="s">
        <v>1191</v>
      </c>
      <c r="R117" s="268"/>
      <c r="S117" s="269"/>
    </row>
    <row r="118" spans="3:19" ht="271.5" customHeight="1">
      <c r="C118" s="270" t="s">
        <v>1490</v>
      </c>
      <c r="D118" s="280" t="s">
        <v>1472</v>
      </c>
      <c r="E118" s="265" t="s">
        <v>1473</v>
      </c>
      <c r="F118" s="280" t="s">
        <v>1474</v>
      </c>
      <c r="G118" s="262" t="s">
        <v>1496</v>
      </c>
      <c r="H118" s="280" t="s">
        <v>1566</v>
      </c>
      <c r="I118" s="289" t="s">
        <v>1493</v>
      </c>
      <c r="J118" s="307" t="s">
        <v>1196</v>
      </c>
      <c r="K118" s="273" t="s">
        <v>1190</v>
      </c>
      <c r="L118" s="303">
        <v>44378</v>
      </c>
      <c r="M118" s="303">
        <v>44545</v>
      </c>
      <c r="N118" s="263" t="s">
        <v>1248</v>
      </c>
      <c r="O118" s="263" t="s">
        <v>1238</v>
      </c>
      <c r="P118" s="616" t="s">
        <v>1597</v>
      </c>
      <c r="Q118" s="267" t="s">
        <v>1191</v>
      </c>
      <c r="R118" s="268"/>
      <c r="S118" s="269"/>
    </row>
    <row r="119" spans="3:19" ht="45">
      <c r="C119" s="270" t="s">
        <v>1497</v>
      </c>
      <c r="D119" s="308" t="s">
        <v>1498</v>
      </c>
      <c r="E119" s="260" t="s">
        <v>1499</v>
      </c>
      <c r="F119" s="261" t="s">
        <v>1500</v>
      </c>
      <c r="G119" s="295" t="s">
        <v>1501</v>
      </c>
      <c r="H119" s="295" t="s">
        <v>1502</v>
      </c>
      <c r="I119" s="305" t="s">
        <v>1503</v>
      </c>
      <c r="J119" s="285" t="s">
        <v>1189</v>
      </c>
      <c r="K119" s="282" t="s">
        <v>1190</v>
      </c>
      <c r="L119" s="283">
        <v>44211</v>
      </c>
      <c r="M119" s="283">
        <v>44377</v>
      </c>
      <c r="N119" s="263" t="s">
        <v>1189</v>
      </c>
      <c r="O119" s="265" t="s">
        <v>1191</v>
      </c>
      <c r="P119" s="290" t="s">
        <v>1504</v>
      </c>
      <c r="Q119" s="267" t="s">
        <v>12</v>
      </c>
      <c r="R119" s="268" t="s">
        <v>1192</v>
      </c>
      <c r="S119" s="269"/>
    </row>
    <row r="120" spans="3:19" ht="75">
      <c r="C120" s="270" t="s">
        <v>1497</v>
      </c>
      <c r="D120" s="308" t="s">
        <v>1498</v>
      </c>
      <c r="E120" s="260" t="s">
        <v>1499</v>
      </c>
      <c r="F120" s="261" t="s">
        <v>1500</v>
      </c>
      <c r="G120" s="295" t="s">
        <v>1505</v>
      </c>
      <c r="H120" s="295" t="s">
        <v>1502</v>
      </c>
      <c r="I120" s="296" t="s">
        <v>1503</v>
      </c>
      <c r="J120" s="285" t="s">
        <v>1189</v>
      </c>
      <c r="K120" s="282" t="s">
        <v>1190</v>
      </c>
      <c r="L120" s="283">
        <v>44211</v>
      </c>
      <c r="M120" s="283">
        <v>44545</v>
      </c>
      <c r="N120" s="263" t="s">
        <v>1189</v>
      </c>
      <c r="O120" s="265" t="s">
        <v>1191</v>
      </c>
      <c r="P120" s="290" t="s">
        <v>1506</v>
      </c>
      <c r="Q120" s="267" t="s">
        <v>12</v>
      </c>
      <c r="R120" s="268"/>
      <c r="S120" s="269"/>
    </row>
    <row r="121" spans="3:19" ht="60">
      <c r="C121" s="309" t="s">
        <v>1497</v>
      </c>
      <c r="D121" s="310" t="s">
        <v>1498</v>
      </c>
      <c r="E121" s="311" t="s">
        <v>1499</v>
      </c>
      <c r="F121" s="312" t="s">
        <v>1500</v>
      </c>
      <c r="G121" s="313" t="s">
        <v>1507</v>
      </c>
      <c r="H121" s="313" t="s">
        <v>1502</v>
      </c>
      <c r="I121" s="314" t="s">
        <v>1503</v>
      </c>
      <c r="J121" s="285" t="s">
        <v>1189</v>
      </c>
      <c r="K121" s="284" t="s">
        <v>1190</v>
      </c>
      <c r="L121" s="315">
        <v>44211</v>
      </c>
      <c r="M121" s="315">
        <v>44545</v>
      </c>
      <c r="N121" s="263" t="s">
        <v>1189</v>
      </c>
      <c r="O121" s="265" t="s">
        <v>1191</v>
      </c>
      <c r="P121" s="629" t="s">
        <v>1508</v>
      </c>
      <c r="Q121" s="316" t="s">
        <v>12</v>
      </c>
      <c r="R121" s="317"/>
      <c r="S121" s="318"/>
    </row>
    <row r="122" spans="3:19">
      <c r="C122" s="320"/>
      <c r="D122" s="321"/>
      <c r="E122" s="269"/>
      <c r="F122" s="261"/>
      <c r="G122" s="261"/>
      <c r="H122" s="261"/>
      <c r="I122" s="261"/>
      <c r="J122" s="261"/>
      <c r="K122" s="261"/>
      <c r="L122" s="269"/>
      <c r="M122" s="322"/>
      <c r="N122" s="269"/>
      <c r="O122" s="269"/>
      <c r="P122" s="290"/>
      <c r="Q122" s="267"/>
      <c r="R122" s="268"/>
      <c r="S122" s="269"/>
    </row>
    <row r="123" spans="3:19">
      <c r="C123" s="261"/>
      <c r="D123" s="321"/>
      <c r="E123" s="269"/>
      <c r="F123" s="261"/>
      <c r="G123" s="263"/>
      <c r="H123" s="263"/>
      <c r="I123" s="263"/>
      <c r="J123" s="261"/>
      <c r="K123" s="261"/>
      <c r="L123" s="262"/>
      <c r="M123" s="322"/>
      <c r="N123" s="269"/>
      <c r="O123" s="269"/>
      <c r="P123" s="290"/>
      <c r="Q123" s="267"/>
      <c r="R123" s="319"/>
      <c r="S123" s="319"/>
    </row>
  </sheetData>
  <autoFilter ref="C2:S121" xr:uid="{2428A4F2-B8B0-4388-A2BA-738C094FD985}"/>
  <mergeCells count="5">
    <mergeCell ref="C1:C2"/>
    <mergeCell ref="D1:D2"/>
    <mergeCell ref="E1:E2"/>
    <mergeCell ref="F1:M1"/>
    <mergeCell ref="N1:S1"/>
  </mergeCells>
  <conditionalFormatting sqref="Q37 Q73:Q78 Q57:Q67 Q85:Q87 Q49 Q119:Q122 Q92 Q94 Q96:Q108 Q3:Q12 Q45:Q47 Q80:Q83">
    <cfRule type="cellIs" dxfId="365" priority="361" operator="equal">
      <formula>"Vencida"</formula>
    </cfRule>
    <cfRule type="cellIs" dxfId="364" priority="362" operator="equal">
      <formula>"No Cumplida"</formula>
    </cfRule>
    <cfRule type="cellIs" dxfId="363" priority="363" operator="equal">
      <formula>"En Avance"</formula>
    </cfRule>
    <cfRule type="cellIs" dxfId="362" priority="364" operator="equal">
      <formula>"Cumplida (FT)"</formula>
    </cfRule>
    <cfRule type="cellIs" dxfId="361" priority="365" operator="equal">
      <formula>"Cumplida (DT)"</formula>
    </cfRule>
    <cfRule type="cellIs" dxfId="360" priority="366" operator="equal">
      <formula>"Sin Avance"</formula>
    </cfRule>
  </conditionalFormatting>
  <conditionalFormatting sqref="Q123">
    <cfRule type="cellIs" dxfId="359" priority="355" operator="equal">
      <formula>"Vencida"</formula>
    </cfRule>
    <cfRule type="cellIs" dxfId="358" priority="356" operator="equal">
      <formula>"No Cumplida"</formula>
    </cfRule>
    <cfRule type="cellIs" dxfId="357" priority="357" operator="equal">
      <formula>"En Avance"</formula>
    </cfRule>
    <cfRule type="cellIs" dxfId="356" priority="358" operator="equal">
      <formula>"Cumplida (FT)"</formula>
    </cfRule>
    <cfRule type="cellIs" dxfId="355" priority="359" operator="equal">
      <formula>"Cumplida (DT)"</formula>
    </cfRule>
    <cfRule type="cellIs" dxfId="354" priority="360" operator="equal">
      <formula>"Sin Avance"</formula>
    </cfRule>
  </conditionalFormatting>
  <conditionalFormatting sqref="Q56">
    <cfRule type="cellIs" dxfId="353" priority="349" operator="equal">
      <formula>"Vencida"</formula>
    </cfRule>
    <cfRule type="cellIs" dxfId="352" priority="350" operator="equal">
      <formula>"No Cumplida"</formula>
    </cfRule>
    <cfRule type="cellIs" dxfId="351" priority="351" operator="equal">
      <formula>"En Avance"</formula>
    </cfRule>
    <cfRule type="cellIs" dxfId="350" priority="352" operator="equal">
      <formula>"Cumplida (FT)"</formula>
    </cfRule>
    <cfRule type="cellIs" dxfId="349" priority="353" operator="equal">
      <formula>"Cumplida (DT)"</formula>
    </cfRule>
    <cfRule type="cellIs" dxfId="348" priority="354" operator="equal">
      <formula>"Sin Avance"</formula>
    </cfRule>
  </conditionalFormatting>
  <conditionalFormatting sqref="Q50">
    <cfRule type="cellIs" dxfId="347" priority="343" operator="equal">
      <formula>"Vencida"</formula>
    </cfRule>
    <cfRule type="cellIs" dxfId="346" priority="344" operator="equal">
      <formula>"No Cumplida"</formula>
    </cfRule>
    <cfRule type="cellIs" dxfId="345" priority="345" operator="equal">
      <formula>"En Avance"</formula>
    </cfRule>
    <cfRule type="cellIs" dxfId="344" priority="346" operator="equal">
      <formula>"Cumplida (FT)"</formula>
    </cfRule>
    <cfRule type="cellIs" dxfId="343" priority="347" operator="equal">
      <formula>"Cumplida (DT)"</formula>
    </cfRule>
    <cfRule type="cellIs" dxfId="342" priority="348" operator="equal">
      <formula>"Sin Avance"</formula>
    </cfRule>
  </conditionalFormatting>
  <conditionalFormatting sqref="Q69">
    <cfRule type="cellIs" dxfId="341" priority="337" operator="equal">
      <formula>"Vencida"</formula>
    </cfRule>
    <cfRule type="cellIs" dxfId="340" priority="338" operator="equal">
      <formula>"No Cumplida"</formula>
    </cfRule>
    <cfRule type="cellIs" dxfId="339" priority="339" operator="equal">
      <formula>"En Avance"</formula>
    </cfRule>
    <cfRule type="cellIs" dxfId="338" priority="340" operator="equal">
      <formula>"Cumplida (FT)"</formula>
    </cfRule>
    <cfRule type="cellIs" dxfId="337" priority="341" operator="equal">
      <formula>"Cumplida (DT)"</formula>
    </cfRule>
    <cfRule type="cellIs" dxfId="336" priority="342" operator="equal">
      <formula>"Sin Avance"</formula>
    </cfRule>
  </conditionalFormatting>
  <conditionalFormatting sqref="Q35">
    <cfRule type="cellIs" dxfId="335" priority="331" operator="equal">
      <formula>"Vencida"</formula>
    </cfRule>
    <cfRule type="cellIs" dxfId="334" priority="332" operator="equal">
      <formula>"No Cumplida"</formula>
    </cfRule>
    <cfRule type="cellIs" dxfId="333" priority="333" operator="equal">
      <formula>"En Avance"</formula>
    </cfRule>
    <cfRule type="cellIs" dxfId="332" priority="334" operator="equal">
      <formula>"Cumplida (FT)"</formula>
    </cfRule>
    <cfRule type="cellIs" dxfId="331" priority="335" operator="equal">
      <formula>"Cumplida (DT)"</formula>
    </cfRule>
    <cfRule type="cellIs" dxfId="330" priority="336" operator="equal">
      <formula>"Sin Avance"</formula>
    </cfRule>
  </conditionalFormatting>
  <conditionalFormatting sqref="Q40">
    <cfRule type="cellIs" dxfId="329" priority="307" operator="equal">
      <formula>"Vencida"</formula>
    </cfRule>
    <cfRule type="cellIs" dxfId="328" priority="308" operator="equal">
      <formula>"No Cumplida"</formula>
    </cfRule>
    <cfRule type="cellIs" dxfId="327" priority="309" operator="equal">
      <formula>"En Avance"</formula>
    </cfRule>
    <cfRule type="cellIs" dxfId="326" priority="310" operator="equal">
      <formula>"Cumplida (FT)"</formula>
    </cfRule>
    <cfRule type="cellIs" dxfId="325" priority="311" operator="equal">
      <formula>"Cumplida (DT)"</formula>
    </cfRule>
    <cfRule type="cellIs" dxfId="324" priority="312" operator="equal">
      <formula>"Sin Avance"</formula>
    </cfRule>
  </conditionalFormatting>
  <conditionalFormatting sqref="Q39">
    <cfRule type="cellIs" dxfId="323" priority="325" operator="equal">
      <formula>"Vencida"</formula>
    </cfRule>
    <cfRule type="cellIs" dxfId="322" priority="326" operator="equal">
      <formula>"No Cumplida"</formula>
    </cfRule>
    <cfRule type="cellIs" dxfId="321" priority="327" operator="equal">
      <formula>"En Avance"</formula>
    </cfRule>
    <cfRule type="cellIs" dxfId="320" priority="328" operator="equal">
      <formula>"Cumplida (FT)"</formula>
    </cfRule>
    <cfRule type="cellIs" dxfId="319" priority="329" operator="equal">
      <formula>"Cumplida (DT)"</formula>
    </cfRule>
    <cfRule type="cellIs" dxfId="318" priority="330" operator="equal">
      <formula>"Sin Avance"</formula>
    </cfRule>
  </conditionalFormatting>
  <conditionalFormatting sqref="Q54">
    <cfRule type="cellIs" dxfId="317" priority="319" operator="equal">
      <formula>"Vencida"</formula>
    </cfRule>
    <cfRule type="cellIs" dxfId="316" priority="320" operator="equal">
      <formula>"No Cumplida"</formula>
    </cfRule>
    <cfRule type="cellIs" dxfId="315" priority="321" operator="equal">
      <formula>"En Avance"</formula>
    </cfRule>
    <cfRule type="cellIs" dxfId="314" priority="322" operator="equal">
      <formula>"Cumplida (FT)"</formula>
    </cfRule>
    <cfRule type="cellIs" dxfId="313" priority="323" operator="equal">
      <formula>"Cumplida (DT)"</formula>
    </cfRule>
    <cfRule type="cellIs" dxfId="312" priority="324" operator="equal">
      <formula>"Sin Avance"</formula>
    </cfRule>
  </conditionalFormatting>
  <conditionalFormatting sqref="Q55">
    <cfRule type="cellIs" dxfId="311" priority="313" operator="equal">
      <formula>"Vencida"</formula>
    </cfRule>
    <cfRule type="cellIs" dxfId="310" priority="314" operator="equal">
      <formula>"No Cumplida"</formula>
    </cfRule>
    <cfRule type="cellIs" dxfId="309" priority="315" operator="equal">
      <formula>"En Avance"</formula>
    </cfRule>
    <cfRule type="cellIs" dxfId="308" priority="316" operator="equal">
      <formula>"Cumplida (FT)"</formula>
    </cfRule>
    <cfRule type="cellIs" dxfId="307" priority="317" operator="equal">
      <formula>"Cumplida (DT)"</formula>
    </cfRule>
    <cfRule type="cellIs" dxfId="306" priority="318" operator="equal">
      <formula>"Sin Avance"</formula>
    </cfRule>
  </conditionalFormatting>
  <conditionalFormatting sqref="Q41">
    <cfRule type="cellIs" dxfId="305" priority="301" operator="equal">
      <formula>"Vencida"</formula>
    </cfRule>
    <cfRule type="cellIs" dxfId="304" priority="302" operator="equal">
      <formula>"No Cumplida"</formula>
    </cfRule>
    <cfRule type="cellIs" dxfId="303" priority="303" operator="equal">
      <formula>"En Avance"</formula>
    </cfRule>
    <cfRule type="cellIs" dxfId="302" priority="304" operator="equal">
      <formula>"Cumplida (FT)"</formula>
    </cfRule>
    <cfRule type="cellIs" dxfId="301" priority="305" operator="equal">
      <formula>"Cumplida (DT)"</formula>
    </cfRule>
    <cfRule type="cellIs" dxfId="300" priority="306" operator="equal">
      <formula>"Sin Avance"</formula>
    </cfRule>
  </conditionalFormatting>
  <conditionalFormatting sqref="Q21">
    <cfRule type="cellIs" dxfId="299" priority="283" operator="equal">
      <formula>"Vencida"</formula>
    </cfRule>
    <cfRule type="cellIs" dxfId="298" priority="284" operator="equal">
      <formula>"No Cumplida"</formula>
    </cfRule>
    <cfRule type="cellIs" dxfId="297" priority="285" operator="equal">
      <formula>"En Avance"</formula>
    </cfRule>
    <cfRule type="cellIs" dxfId="296" priority="286" operator="equal">
      <formula>"Cumplida (FT)"</formula>
    </cfRule>
    <cfRule type="cellIs" dxfId="295" priority="287" operator="equal">
      <formula>"Cumplida (DT)"</formula>
    </cfRule>
    <cfRule type="cellIs" dxfId="294" priority="288" operator="equal">
      <formula>"Sin Avance"</formula>
    </cfRule>
  </conditionalFormatting>
  <conditionalFormatting sqref="Q48">
    <cfRule type="cellIs" dxfId="293" priority="277" operator="equal">
      <formula>"Vencida"</formula>
    </cfRule>
    <cfRule type="cellIs" dxfId="292" priority="278" operator="equal">
      <formula>"No Cumplida"</formula>
    </cfRule>
    <cfRule type="cellIs" dxfId="291" priority="279" operator="equal">
      <formula>"En Avance"</formula>
    </cfRule>
    <cfRule type="cellIs" dxfId="290" priority="280" operator="equal">
      <formula>"Cumplida (FT)"</formula>
    </cfRule>
    <cfRule type="cellIs" dxfId="289" priority="281" operator="equal">
      <formula>"Cumplida (DT)"</formula>
    </cfRule>
    <cfRule type="cellIs" dxfId="288" priority="282" operator="equal">
      <formula>"Sin Avance"</formula>
    </cfRule>
  </conditionalFormatting>
  <conditionalFormatting sqref="Q38">
    <cfRule type="cellIs" dxfId="287" priority="259" operator="equal">
      <formula>"Vencida"</formula>
    </cfRule>
    <cfRule type="cellIs" dxfId="286" priority="260" operator="equal">
      <formula>"No Cumplida"</formula>
    </cfRule>
    <cfRule type="cellIs" dxfId="285" priority="261" operator="equal">
      <formula>"En Avance"</formula>
    </cfRule>
    <cfRule type="cellIs" dxfId="284" priority="262" operator="equal">
      <formula>"Cumplida (FT)"</formula>
    </cfRule>
    <cfRule type="cellIs" dxfId="283" priority="263" operator="equal">
      <formula>"Cumplida (DT)"</formula>
    </cfRule>
    <cfRule type="cellIs" dxfId="282" priority="264" operator="equal">
      <formula>"Sin Avance"</formula>
    </cfRule>
  </conditionalFormatting>
  <conditionalFormatting sqref="Q20">
    <cfRule type="cellIs" dxfId="281" priority="289" operator="equal">
      <formula>"Vencida"</formula>
    </cfRule>
    <cfRule type="cellIs" dxfId="280" priority="290" operator="equal">
      <formula>"No Cumplida"</formula>
    </cfRule>
    <cfRule type="cellIs" dxfId="279" priority="291" operator="equal">
      <formula>"En Avance"</formula>
    </cfRule>
    <cfRule type="cellIs" dxfId="278" priority="292" operator="equal">
      <formula>"Cumplida (FT)"</formula>
    </cfRule>
    <cfRule type="cellIs" dxfId="277" priority="293" operator="equal">
      <formula>"Cumplida (DT)"</formula>
    </cfRule>
    <cfRule type="cellIs" dxfId="276" priority="294" operator="equal">
      <formula>"Sin Avance"</formula>
    </cfRule>
  </conditionalFormatting>
  <conditionalFormatting sqref="Q36">
    <cfRule type="cellIs" dxfId="275" priority="295" operator="equal">
      <formula>"Vencida"</formula>
    </cfRule>
    <cfRule type="cellIs" dxfId="274" priority="296" operator="equal">
      <formula>"No Cumplida"</formula>
    </cfRule>
    <cfRule type="cellIs" dxfId="273" priority="297" operator="equal">
      <formula>"En Avance"</formula>
    </cfRule>
    <cfRule type="cellIs" dxfId="272" priority="298" operator="equal">
      <formula>"Cumplida (FT)"</formula>
    </cfRule>
    <cfRule type="cellIs" dxfId="271" priority="299" operator="equal">
      <formula>"Cumplida (DT)"</formula>
    </cfRule>
    <cfRule type="cellIs" dxfId="270" priority="300" operator="equal">
      <formula>"Sin Avance"</formula>
    </cfRule>
  </conditionalFormatting>
  <conditionalFormatting sqref="Q68">
    <cfRule type="cellIs" dxfId="269" priority="271" operator="equal">
      <formula>"Vencida"</formula>
    </cfRule>
    <cfRule type="cellIs" dxfId="268" priority="272" operator="equal">
      <formula>"No Cumplida"</formula>
    </cfRule>
    <cfRule type="cellIs" dxfId="267" priority="273" operator="equal">
      <formula>"En Avance"</formula>
    </cfRule>
    <cfRule type="cellIs" dxfId="266" priority="274" operator="equal">
      <formula>"Cumplida (FT)"</formula>
    </cfRule>
    <cfRule type="cellIs" dxfId="265" priority="275" operator="equal">
      <formula>"Cumplida (DT)"</formula>
    </cfRule>
    <cfRule type="cellIs" dxfId="264" priority="276" operator="equal">
      <formula>"Sin Avance"</formula>
    </cfRule>
  </conditionalFormatting>
  <conditionalFormatting sqref="Q89:Q91">
    <cfRule type="cellIs" dxfId="263" priority="253" operator="equal">
      <formula>"Vencida"</formula>
    </cfRule>
    <cfRule type="cellIs" dxfId="262" priority="254" operator="equal">
      <formula>"No Cumplida"</formula>
    </cfRule>
    <cfRule type="cellIs" dxfId="261" priority="255" operator="equal">
      <formula>"En Avance"</formula>
    </cfRule>
    <cfRule type="cellIs" dxfId="260" priority="256" operator="equal">
      <formula>"Cumplida (FT)"</formula>
    </cfRule>
    <cfRule type="cellIs" dxfId="259" priority="257" operator="equal">
      <formula>"Cumplida (DT)"</formula>
    </cfRule>
    <cfRule type="cellIs" dxfId="258" priority="258" operator="equal">
      <formula>"Sin Avance"</formula>
    </cfRule>
  </conditionalFormatting>
  <conditionalFormatting sqref="Q79">
    <cfRule type="cellIs" dxfId="257" priority="241" operator="equal">
      <formula>"Vencida"</formula>
    </cfRule>
    <cfRule type="cellIs" dxfId="256" priority="242" operator="equal">
      <formula>"No Cumplida"</formula>
    </cfRule>
    <cfRule type="cellIs" dxfId="255" priority="243" operator="equal">
      <formula>"En Avance"</formula>
    </cfRule>
    <cfRule type="cellIs" dxfId="254" priority="244" operator="equal">
      <formula>"Cumplida (FT)"</formula>
    </cfRule>
    <cfRule type="cellIs" dxfId="253" priority="245" operator="equal">
      <formula>"Cumplida (DT)"</formula>
    </cfRule>
    <cfRule type="cellIs" dxfId="252" priority="246" operator="equal">
      <formula>"Sin Avance"</formula>
    </cfRule>
  </conditionalFormatting>
  <conditionalFormatting sqref="Q14">
    <cfRule type="cellIs" dxfId="251" priority="229" operator="equal">
      <formula>"Vencida"</formula>
    </cfRule>
    <cfRule type="cellIs" dxfId="250" priority="230" operator="equal">
      <formula>"No Cumplida"</formula>
    </cfRule>
    <cfRule type="cellIs" dxfId="249" priority="231" operator="equal">
      <formula>"En Avance"</formula>
    </cfRule>
    <cfRule type="cellIs" dxfId="248" priority="232" operator="equal">
      <formula>"Cumplida (FT)"</formula>
    </cfRule>
    <cfRule type="cellIs" dxfId="247" priority="233" operator="equal">
      <formula>"Cumplida (DT)"</formula>
    </cfRule>
    <cfRule type="cellIs" dxfId="246" priority="234" operator="equal">
      <formula>"Sin Avance"</formula>
    </cfRule>
  </conditionalFormatting>
  <conditionalFormatting sqref="Q70">
    <cfRule type="cellIs" dxfId="245" priority="265" operator="equal">
      <formula>"Vencida"</formula>
    </cfRule>
    <cfRule type="cellIs" dxfId="244" priority="266" operator="equal">
      <formula>"No Cumplida"</formula>
    </cfRule>
    <cfRule type="cellIs" dxfId="243" priority="267" operator="equal">
      <formula>"En Avance"</formula>
    </cfRule>
    <cfRule type="cellIs" dxfId="242" priority="268" operator="equal">
      <formula>"Cumplida (FT)"</formula>
    </cfRule>
    <cfRule type="cellIs" dxfId="241" priority="269" operator="equal">
      <formula>"Cumplida (DT)"</formula>
    </cfRule>
    <cfRule type="cellIs" dxfId="240" priority="270" operator="equal">
      <formula>"Sin Avance"</formula>
    </cfRule>
  </conditionalFormatting>
  <conditionalFormatting sqref="Q16">
    <cfRule type="cellIs" dxfId="239" priority="211" operator="equal">
      <formula>"Vencida"</formula>
    </cfRule>
    <cfRule type="cellIs" dxfId="238" priority="212" operator="equal">
      <formula>"No Cumplida"</formula>
    </cfRule>
    <cfRule type="cellIs" dxfId="237" priority="213" operator="equal">
      <formula>"En Avance"</formula>
    </cfRule>
    <cfRule type="cellIs" dxfId="236" priority="214" operator="equal">
      <formula>"Cumplida (FT)"</formula>
    </cfRule>
    <cfRule type="cellIs" dxfId="235" priority="215" operator="equal">
      <formula>"Cumplida (DT)"</formula>
    </cfRule>
    <cfRule type="cellIs" dxfId="234" priority="216" operator="equal">
      <formula>"Sin Avance"</formula>
    </cfRule>
  </conditionalFormatting>
  <conditionalFormatting sqref="Q17">
    <cfRule type="cellIs" dxfId="233" priority="199" operator="equal">
      <formula>"Vencida"</formula>
    </cfRule>
    <cfRule type="cellIs" dxfId="232" priority="200" operator="equal">
      <formula>"No Cumplida"</formula>
    </cfRule>
    <cfRule type="cellIs" dxfId="231" priority="201" operator="equal">
      <formula>"En Avance"</formula>
    </cfRule>
    <cfRule type="cellIs" dxfId="230" priority="202" operator="equal">
      <formula>"Cumplida (FT)"</formula>
    </cfRule>
    <cfRule type="cellIs" dxfId="229" priority="203" operator="equal">
      <formula>"Cumplida (DT)"</formula>
    </cfRule>
    <cfRule type="cellIs" dxfId="228" priority="204" operator="equal">
      <formula>"Sin Avance"</formula>
    </cfRule>
  </conditionalFormatting>
  <conditionalFormatting sqref="Q17">
    <cfRule type="cellIs" dxfId="227" priority="193" operator="equal">
      <formula>"Vencida"</formula>
    </cfRule>
    <cfRule type="cellIs" dxfId="226" priority="194" operator="equal">
      <formula>"No Cumplida"</formula>
    </cfRule>
    <cfRule type="cellIs" dxfId="225" priority="195" operator="equal">
      <formula>"En Avance"</formula>
    </cfRule>
    <cfRule type="cellIs" dxfId="224" priority="196" operator="equal">
      <formula>"Cumplida (FT)"</formula>
    </cfRule>
    <cfRule type="cellIs" dxfId="223" priority="197" operator="equal">
      <formula>"Cumplida (DT)"</formula>
    </cfRule>
    <cfRule type="cellIs" dxfId="222" priority="198" operator="equal">
      <formula>"Sin Avance"</formula>
    </cfRule>
  </conditionalFormatting>
  <conditionalFormatting sqref="Q88">
    <cfRule type="cellIs" dxfId="221" priority="247" operator="equal">
      <formula>"Vencida"</formula>
    </cfRule>
    <cfRule type="cellIs" dxfId="220" priority="248" operator="equal">
      <formula>"No Cumplida"</formula>
    </cfRule>
    <cfRule type="cellIs" dxfId="219" priority="249" operator="equal">
      <formula>"En Avance"</formula>
    </cfRule>
    <cfRule type="cellIs" dxfId="218" priority="250" operator="equal">
      <formula>"Cumplida (FT)"</formula>
    </cfRule>
    <cfRule type="cellIs" dxfId="217" priority="251" operator="equal">
      <formula>"Cumplida (DT)"</formula>
    </cfRule>
    <cfRule type="cellIs" dxfId="216" priority="252" operator="equal">
      <formula>"Sin Avance"</formula>
    </cfRule>
  </conditionalFormatting>
  <conditionalFormatting sqref="Q13">
    <cfRule type="cellIs" dxfId="215" priority="235" operator="equal">
      <formula>"Vencida"</formula>
    </cfRule>
    <cfRule type="cellIs" dxfId="214" priority="236" operator="equal">
      <formula>"No Cumplida"</formula>
    </cfRule>
    <cfRule type="cellIs" dxfId="213" priority="237" operator="equal">
      <formula>"En Avance"</formula>
    </cfRule>
    <cfRule type="cellIs" dxfId="212" priority="238" operator="equal">
      <formula>"Cumplida (FT)"</formula>
    </cfRule>
    <cfRule type="cellIs" dxfId="211" priority="239" operator="equal">
      <formula>"Cumplida (DT)"</formula>
    </cfRule>
    <cfRule type="cellIs" dxfId="210" priority="240" operator="equal">
      <formula>"Sin Avance"</formula>
    </cfRule>
  </conditionalFormatting>
  <conditionalFormatting sqref="Q13:Q14">
    <cfRule type="cellIs" dxfId="209" priority="223" operator="equal">
      <formula>"Vencida"</formula>
    </cfRule>
    <cfRule type="cellIs" dxfId="208" priority="224" operator="equal">
      <formula>"No Cumplida"</formula>
    </cfRule>
    <cfRule type="cellIs" dxfId="207" priority="225" operator="equal">
      <formula>"En Avance"</formula>
    </cfRule>
    <cfRule type="cellIs" dxfId="206" priority="226" operator="equal">
      <formula>"Cumplida (FT)"</formula>
    </cfRule>
    <cfRule type="cellIs" dxfId="205" priority="227" operator="equal">
      <formula>"Cumplida (DT)"</formula>
    </cfRule>
    <cfRule type="cellIs" dxfId="204" priority="228" operator="equal">
      <formula>"Sin Avance"</formula>
    </cfRule>
  </conditionalFormatting>
  <conditionalFormatting sqref="Q14">
    <cfRule type="cellIs" dxfId="203" priority="217" operator="equal">
      <formula>"Vencida"</formula>
    </cfRule>
    <cfRule type="cellIs" dxfId="202" priority="218" operator="equal">
      <formula>"No Cumplida"</formula>
    </cfRule>
    <cfRule type="cellIs" dxfId="201" priority="219" operator="equal">
      <formula>"En Avance"</formula>
    </cfRule>
    <cfRule type="cellIs" dxfId="200" priority="220" operator="equal">
      <formula>"Cumplida (FT)"</formula>
    </cfRule>
    <cfRule type="cellIs" dxfId="199" priority="221" operator="equal">
      <formula>"Cumplida (DT)"</formula>
    </cfRule>
    <cfRule type="cellIs" dxfId="198" priority="222" operator="equal">
      <formula>"Sin Avance"</formula>
    </cfRule>
  </conditionalFormatting>
  <conditionalFormatting sqref="Q18">
    <cfRule type="cellIs" dxfId="197" priority="181" operator="equal">
      <formula>"Vencida"</formula>
    </cfRule>
    <cfRule type="cellIs" dxfId="196" priority="182" operator="equal">
      <formula>"No Cumplida"</formula>
    </cfRule>
    <cfRule type="cellIs" dxfId="195" priority="183" operator="equal">
      <formula>"En Avance"</formula>
    </cfRule>
    <cfRule type="cellIs" dxfId="194" priority="184" operator="equal">
      <formula>"Cumplida (FT)"</formula>
    </cfRule>
    <cfRule type="cellIs" dxfId="193" priority="185" operator="equal">
      <formula>"Cumplida (DT)"</formula>
    </cfRule>
    <cfRule type="cellIs" dxfId="192" priority="186" operator="equal">
      <formula>"Sin Avance"</formula>
    </cfRule>
  </conditionalFormatting>
  <conditionalFormatting sqref="Q18">
    <cfRule type="cellIs" dxfId="191" priority="187" operator="equal">
      <formula>"Vencida"</formula>
    </cfRule>
    <cfRule type="cellIs" dxfId="190" priority="188" operator="equal">
      <formula>"No Cumplida"</formula>
    </cfRule>
    <cfRule type="cellIs" dxfId="189" priority="189" operator="equal">
      <formula>"En Avance"</formula>
    </cfRule>
    <cfRule type="cellIs" dxfId="188" priority="190" operator="equal">
      <formula>"Cumplida (FT)"</formula>
    </cfRule>
    <cfRule type="cellIs" dxfId="187" priority="191" operator="equal">
      <formula>"Cumplida (DT)"</formula>
    </cfRule>
    <cfRule type="cellIs" dxfId="186" priority="192" operator="equal">
      <formula>"Sin Avance"</formula>
    </cfRule>
  </conditionalFormatting>
  <conditionalFormatting sqref="Q16">
    <cfRule type="cellIs" dxfId="185" priority="205" operator="equal">
      <formula>"Vencida"</formula>
    </cfRule>
    <cfRule type="cellIs" dxfId="184" priority="206" operator="equal">
      <formula>"No Cumplida"</formula>
    </cfRule>
    <cfRule type="cellIs" dxfId="183" priority="207" operator="equal">
      <formula>"En Avance"</formula>
    </cfRule>
    <cfRule type="cellIs" dxfId="182" priority="208" operator="equal">
      <formula>"Cumplida (FT)"</formula>
    </cfRule>
    <cfRule type="cellIs" dxfId="181" priority="209" operator="equal">
      <formula>"Cumplida (DT)"</formula>
    </cfRule>
    <cfRule type="cellIs" dxfId="180" priority="210" operator="equal">
      <formula>"Sin Avance"</formula>
    </cfRule>
  </conditionalFormatting>
  <conditionalFormatting sqref="Q19">
    <cfRule type="cellIs" dxfId="179" priority="175" operator="equal">
      <formula>"Vencida"</formula>
    </cfRule>
    <cfRule type="cellIs" dxfId="178" priority="176" operator="equal">
      <formula>"No Cumplida"</formula>
    </cfRule>
    <cfRule type="cellIs" dxfId="177" priority="177" operator="equal">
      <formula>"En Avance"</formula>
    </cfRule>
    <cfRule type="cellIs" dxfId="176" priority="178" operator="equal">
      <formula>"Cumplida (FT)"</formula>
    </cfRule>
    <cfRule type="cellIs" dxfId="175" priority="179" operator="equal">
      <formula>"Cumplida (DT)"</formula>
    </cfRule>
    <cfRule type="cellIs" dxfId="174" priority="180" operator="equal">
      <formula>"Sin Avance"</formula>
    </cfRule>
  </conditionalFormatting>
  <conditionalFormatting sqref="Q19">
    <cfRule type="cellIs" dxfId="173" priority="169" operator="equal">
      <formula>"Vencida"</formula>
    </cfRule>
    <cfRule type="cellIs" dxfId="172" priority="170" operator="equal">
      <formula>"No Cumplida"</formula>
    </cfRule>
    <cfRule type="cellIs" dxfId="171" priority="171" operator="equal">
      <formula>"En Avance"</formula>
    </cfRule>
    <cfRule type="cellIs" dxfId="170" priority="172" operator="equal">
      <formula>"Cumplida (FT)"</formula>
    </cfRule>
    <cfRule type="cellIs" dxfId="169" priority="173" operator="equal">
      <formula>"Cumplida (DT)"</formula>
    </cfRule>
    <cfRule type="cellIs" dxfId="168" priority="174" operator="equal">
      <formula>"Sin Avance"</formula>
    </cfRule>
  </conditionalFormatting>
  <conditionalFormatting sqref="Q23">
    <cfRule type="cellIs" dxfId="167" priority="157" operator="equal">
      <formula>"Vencida"</formula>
    </cfRule>
    <cfRule type="cellIs" dxfId="166" priority="158" operator="equal">
      <formula>"No Cumplida"</formula>
    </cfRule>
    <cfRule type="cellIs" dxfId="165" priority="159" operator="equal">
      <formula>"En Avance"</formula>
    </cfRule>
    <cfRule type="cellIs" dxfId="164" priority="160" operator="equal">
      <formula>"Cumplida (FT)"</formula>
    </cfRule>
    <cfRule type="cellIs" dxfId="163" priority="161" operator="equal">
      <formula>"Cumplida (DT)"</formula>
    </cfRule>
    <cfRule type="cellIs" dxfId="162" priority="162" operator="equal">
      <formula>"Sin Avance"</formula>
    </cfRule>
  </conditionalFormatting>
  <conditionalFormatting sqref="Q22">
    <cfRule type="cellIs" dxfId="161" priority="163" operator="equal">
      <formula>"Vencida"</formula>
    </cfRule>
    <cfRule type="cellIs" dxfId="160" priority="164" operator="equal">
      <formula>"No Cumplida"</formula>
    </cfRule>
    <cfRule type="cellIs" dxfId="159" priority="165" operator="equal">
      <formula>"En Avance"</formula>
    </cfRule>
    <cfRule type="cellIs" dxfId="158" priority="166" operator="equal">
      <formula>"Cumplida (FT)"</formula>
    </cfRule>
    <cfRule type="cellIs" dxfId="157" priority="167" operator="equal">
      <formula>"Cumplida (DT)"</formula>
    </cfRule>
    <cfRule type="cellIs" dxfId="156" priority="168" operator="equal">
      <formula>"Sin Avance"</formula>
    </cfRule>
  </conditionalFormatting>
  <conditionalFormatting sqref="Q115">
    <cfRule type="cellIs" dxfId="155" priority="97" operator="equal">
      <formula>"Vencida"</formula>
    </cfRule>
    <cfRule type="cellIs" dxfId="154" priority="98" operator="equal">
      <formula>"No Cumplida"</formula>
    </cfRule>
    <cfRule type="cellIs" dxfId="153" priority="99" operator="equal">
      <formula>"En Avance"</formula>
    </cfRule>
    <cfRule type="cellIs" dxfId="152" priority="100" operator="equal">
      <formula>"Cumplida (FT)"</formula>
    </cfRule>
    <cfRule type="cellIs" dxfId="151" priority="101" operator="equal">
      <formula>"Cumplida (DT)"</formula>
    </cfRule>
    <cfRule type="cellIs" dxfId="150" priority="102" operator="equal">
      <formula>"Sin Avance"</formula>
    </cfRule>
  </conditionalFormatting>
  <conditionalFormatting sqref="Q24:Q25">
    <cfRule type="cellIs" dxfId="149" priority="151" operator="equal">
      <formula>"Vencida"</formula>
    </cfRule>
    <cfRule type="cellIs" dxfId="148" priority="152" operator="equal">
      <formula>"No Cumplida"</formula>
    </cfRule>
    <cfRule type="cellIs" dxfId="147" priority="153" operator="equal">
      <formula>"En Avance"</formula>
    </cfRule>
    <cfRule type="cellIs" dxfId="146" priority="154" operator="equal">
      <formula>"Cumplida (FT)"</formula>
    </cfRule>
    <cfRule type="cellIs" dxfId="145" priority="155" operator="equal">
      <formula>"Cumplida (DT)"</formula>
    </cfRule>
    <cfRule type="cellIs" dxfId="144" priority="156" operator="equal">
      <formula>"Sin Avance"</formula>
    </cfRule>
  </conditionalFormatting>
  <conditionalFormatting sqref="Q26">
    <cfRule type="cellIs" dxfId="143" priority="145" operator="equal">
      <formula>"Vencida"</formula>
    </cfRule>
    <cfRule type="cellIs" dxfId="142" priority="146" operator="equal">
      <formula>"No Cumplida"</formula>
    </cfRule>
    <cfRule type="cellIs" dxfId="141" priority="147" operator="equal">
      <formula>"En Avance"</formula>
    </cfRule>
    <cfRule type="cellIs" dxfId="140" priority="148" operator="equal">
      <formula>"Cumplida (FT)"</formula>
    </cfRule>
    <cfRule type="cellIs" dxfId="139" priority="149" operator="equal">
      <formula>"Cumplida (DT)"</formula>
    </cfRule>
    <cfRule type="cellIs" dxfId="138" priority="150" operator="equal">
      <formula>"Sin Avance"</formula>
    </cfRule>
  </conditionalFormatting>
  <conditionalFormatting sqref="Q27">
    <cfRule type="cellIs" dxfId="137" priority="139" operator="equal">
      <formula>"Vencida"</formula>
    </cfRule>
    <cfRule type="cellIs" dxfId="136" priority="140" operator="equal">
      <formula>"No Cumplida"</formula>
    </cfRule>
    <cfRule type="cellIs" dxfId="135" priority="141" operator="equal">
      <formula>"En Avance"</formula>
    </cfRule>
    <cfRule type="cellIs" dxfId="134" priority="142" operator="equal">
      <formula>"Cumplida (FT)"</formula>
    </cfRule>
    <cfRule type="cellIs" dxfId="133" priority="143" operator="equal">
      <formula>"Cumplida (DT)"</formula>
    </cfRule>
    <cfRule type="cellIs" dxfId="132" priority="144" operator="equal">
      <formula>"Sin Avance"</formula>
    </cfRule>
  </conditionalFormatting>
  <conditionalFormatting sqref="Q29:Q30">
    <cfRule type="cellIs" dxfId="131" priority="133" operator="equal">
      <formula>"Vencida"</formula>
    </cfRule>
    <cfRule type="cellIs" dxfId="130" priority="134" operator="equal">
      <formula>"No Cumplida"</formula>
    </cfRule>
    <cfRule type="cellIs" dxfId="129" priority="135" operator="equal">
      <formula>"En Avance"</formula>
    </cfRule>
    <cfRule type="cellIs" dxfId="128" priority="136" operator="equal">
      <formula>"Cumplida (FT)"</formula>
    </cfRule>
    <cfRule type="cellIs" dxfId="127" priority="137" operator="equal">
      <formula>"Cumplida (DT)"</formula>
    </cfRule>
    <cfRule type="cellIs" dxfId="126" priority="138" operator="equal">
      <formula>"Sin Avance"</formula>
    </cfRule>
  </conditionalFormatting>
  <conditionalFormatting sqref="Q28">
    <cfRule type="cellIs" dxfId="125" priority="127" operator="equal">
      <formula>"Vencida"</formula>
    </cfRule>
    <cfRule type="cellIs" dxfId="124" priority="128" operator="equal">
      <formula>"No Cumplida"</formula>
    </cfRule>
    <cfRule type="cellIs" dxfId="123" priority="129" operator="equal">
      <formula>"En Avance"</formula>
    </cfRule>
    <cfRule type="cellIs" dxfId="122" priority="130" operator="equal">
      <formula>"Cumplida (FT)"</formula>
    </cfRule>
    <cfRule type="cellIs" dxfId="121" priority="131" operator="equal">
      <formula>"Cumplida (DT)"</formula>
    </cfRule>
    <cfRule type="cellIs" dxfId="120" priority="132" operator="equal">
      <formula>"Sin Avance"</formula>
    </cfRule>
  </conditionalFormatting>
  <conditionalFormatting sqref="Q31">
    <cfRule type="cellIs" dxfId="119" priority="121" operator="equal">
      <formula>"Vencida"</formula>
    </cfRule>
    <cfRule type="cellIs" dxfId="118" priority="122" operator="equal">
      <formula>"No Cumplida"</formula>
    </cfRule>
    <cfRule type="cellIs" dxfId="117" priority="123" operator="equal">
      <formula>"En Avance"</formula>
    </cfRule>
    <cfRule type="cellIs" dxfId="116" priority="124" operator="equal">
      <formula>"Cumplida (FT)"</formula>
    </cfRule>
    <cfRule type="cellIs" dxfId="115" priority="125" operator="equal">
      <formula>"Cumplida (DT)"</formula>
    </cfRule>
    <cfRule type="cellIs" dxfId="114" priority="126" operator="equal">
      <formula>"Sin Avance"</formula>
    </cfRule>
  </conditionalFormatting>
  <conditionalFormatting sqref="Q32:Q33">
    <cfRule type="cellIs" dxfId="113" priority="115" operator="equal">
      <formula>"Vencida"</formula>
    </cfRule>
    <cfRule type="cellIs" dxfId="112" priority="116" operator="equal">
      <formula>"No Cumplida"</formula>
    </cfRule>
    <cfRule type="cellIs" dxfId="111" priority="117" operator="equal">
      <formula>"En Avance"</formula>
    </cfRule>
    <cfRule type="cellIs" dxfId="110" priority="118" operator="equal">
      <formula>"Cumplida (FT)"</formula>
    </cfRule>
    <cfRule type="cellIs" dxfId="109" priority="119" operator="equal">
      <formula>"Cumplida (DT)"</formula>
    </cfRule>
    <cfRule type="cellIs" dxfId="108" priority="120" operator="equal">
      <formula>"Sin Avance"</formula>
    </cfRule>
  </conditionalFormatting>
  <conditionalFormatting sqref="Q34">
    <cfRule type="cellIs" dxfId="107" priority="109" operator="equal">
      <formula>"Vencida"</formula>
    </cfRule>
    <cfRule type="cellIs" dxfId="106" priority="110" operator="equal">
      <formula>"No Cumplida"</formula>
    </cfRule>
    <cfRule type="cellIs" dxfId="105" priority="111" operator="equal">
      <formula>"En Avance"</formula>
    </cfRule>
    <cfRule type="cellIs" dxfId="104" priority="112" operator="equal">
      <formula>"Cumplida (FT)"</formula>
    </cfRule>
    <cfRule type="cellIs" dxfId="103" priority="113" operator="equal">
      <formula>"Cumplida (DT)"</formula>
    </cfRule>
    <cfRule type="cellIs" dxfId="102" priority="114" operator="equal">
      <formula>"Sin Avance"</formula>
    </cfRule>
  </conditionalFormatting>
  <conditionalFormatting sqref="Q109:Q112">
    <cfRule type="cellIs" dxfId="101" priority="103" operator="equal">
      <formula>"Vencida"</formula>
    </cfRule>
    <cfRule type="cellIs" dxfId="100" priority="104" operator="equal">
      <formula>"No Cumplida"</formula>
    </cfRule>
    <cfRule type="cellIs" dxfId="99" priority="105" operator="equal">
      <formula>"En Avance"</formula>
    </cfRule>
    <cfRule type="cellIs" dxfId="98" priority="106" operator="equal">
      <formula>"Cumplida (FT)"</formula>
    </cfRule>
    <cfRule type="cellIs" dxfId="97" priority="107" operator="equal">
      <formula>"Cumplida (DT)"</formula>
    </cfRule>
    <cfRule type="cellIs" dxfId="96" priority="108" operator="equal">
      <formula>"Sin Avance"</formula>
    </cfRule>
  </conditionalFormatting>
  <conditionalFormatting sqref="Q116">
    <cfRule type="cellIs" dxfId="95" priority="91" operator="equal">
      <formula>"Vencida"</formula>
    </cfRule>
    <cfRule type="cellIs" dxfId="94" priority="92" operator="equal">
      <formula>"No Cumplida"</formula>
    </cfRule>
    <cfRule type="cellIs" dxfId="93" priority="93" operator="equal">
      <formula>"En Avance"</formula>
    </cfRule>
    <cfRule type="cellIs" dxfId="92" priority="94" operator="equal">
      <formula>"Cumplida (FT)"</formula>
    </cfRule>
    <cfRule type="cellIs" dxfId="91" priority="95" operator="equal">
      <formula>"Cumplida (DT)"</formula>
    </cfRule>
    <cfRule type="cellIs" dxfId="90" priority="96" operator="equal">
      <formula>"Sin Avance"</formula>
    </cfRule>
  </conditionalFormatting>
  <conditionalFormatting sqref="Q118">
    <cfRule type="cellIs" dxfId="89" priority="85" operator="equal">
      <formula>"Vencida"</formula>
    </cfRule>
    <cfRule type="cellIs" dxfId="88" priority="86" operator="equal">
      <formula>"No Cumplida"</formula>
    </cfRule>
    <cfRule type="cellIs" dxfId="87" priority="87" operator="equal">
      <formula>"En Avance"</formula>
    </cfRule>
    <cfRule type="cellIs" dxfId="86" priority="88" operator="equal">
      <formula>"Cumplida (FT)"</formula>
    </cfRule>
    <cfRule type="cellIs" dxfId="85" priority="89" operator="equal">
      <formula>"Cumplida (DT)"</formula>
    </cfRule>
    <cfRule type="cellIs" dxfId="84" priority="90" operator="equal">
      <formula>"Sin Avance"</formula>
    </cfRule>
  </conditionalFormatting>
  <conditionalFormatting sqref="Q15">
    <cfRule type="cellIs" dxfId="83" priority="79" operator="equal">
      <formula>"Vencida"</formula>
    </cfRule>
    <cfRule type="cellIs" dxfId="82" priority="80" operator="equal">
      <formula>"No Cumplida"</formula>
    </cfRule>
    <cfRule type="cellIs" dxfId="81" priority="81" operator="equal">
      <formula>"En Avance"</formula>
    </cfRule>
    <cfRule type="cellIs" dxfId="80" priority="82" operator="equal">
      <formula>"Cumplida (FT)"</formula>
    </cfRule>
    <cfRule type="cellIs" dxfId="79" priority="83" operator="equal">
      <formula>"Cumplida (DT)"</formula>
    </cfRule>
    <cfRule type="cellIs" dxfId="78" priority="84" operator="equal">
      <formula>"Sin Avance"</formula>
    </cfRule>
  </conditionalFormatting>
  <conditionalFormatting sqref="Q42">
    <cfRule type="cellIs" dxfId="77" priority="73" operator="equal">
      <formula>"Vencida"</formula>
    </cfRule>
    <cfRule type="cellIs" dxfId="76" priority="74" operator="equal">
      <formula>"No Cumplida"</formula>
    </cfRule>
    <cfRule type="cellIs" dxfId="75" priority="75" operator="equal">
      <formula>"En Avance"</formula>
    </cfRule>
    <cfRule type="cellIs" dxfId="74" priority="76" operator="equal">
      <formula>"Cumplida (FT)"</formula>
    </cfRule>
    <cfRule type="cellIs" dxfId="73" priority="77" operator="equal">
      <formula>"Cumplida (DT)"</formula>
    </cfRule>
    <cfRule type="cellIs" dxfId="72" priority="78" operator="equal">
      <formula>"Sin Avance"</formula>
    </cfRule>
  </conditionalFormatting>
  <conditionalFormatting sqref="Q52">
    <cfRule type="cellIs" dxfId="71" priority="55" operator="equal">
      <formula>"Vencida"</formula>
    </cfRule>
    <cfRule type="cellIs" dxfId="70" priority="56" operator="equal">
      <formula>"No Cumplida"</formula>
    </cfRule>
    <cfRule type="cellIs" dxfId="69" priority="57" operator="equal">
      <formula>"En Avance"</formula>
    </cfRule>
    <cfRule type="cellIs" dxfId="68" priority="58" operator="equal">
      <formula>"Cumplida (FT)"</formula>
    </cfRule>
    <cfRule type="cellIs" dxfId="67" priority="59" operator="equal">
      <formula>"Cumplida (DT)"</formula>
    </cfRule>
    <cfRule type="cellIs" dxfId="66" priority="60" operator="equal">
      <formula>"Sin Avance"</formula>
    </cfRule>
  </conditionalFormatting>
  <conditionalFormatting sqref="Q43:Q44">
    <cfRule type="cellIs" dxfId="65" priority="67" operator="equal">
      <formula>"Vencida"</formula>
    </cfRule>
    <cfRule type="cellIs" dxfId="64" priority="68" operator="equal">
      <formula>"No Cumplida"</formula>
    </cfRule>
    <cfRule type="cellIs" dxfId="63" priority="69" operator="equal">
      <formula>"En Avance"</formula>
    </cfRule>
    <cfRule type="cellIs" dxfId="62" priority="70" operator="equal">
      <formula>"Cumplida (FT)"</formula>
    </cfRule>
    <cfRule type="cellIs" dxfId="61" priority="71" operator="equal">
      <formula>"Cumplida (DT)"</formula>
    </cfRule>
    <cfRule type="cellIs" dxfId="60" priority="72" operator="equal">
      <formula>"Sin Avance"</formula>
    </cfRule>
  </conditionalFormatting>
  <conditionalFormatting sqref="Q51">
    <cfRule type="cellIs" dxfId="59" priority="61" operator="equal">
      <formula>"Vencida"</formula>
    </cfRule>
    <cfRule type="cellIs" dxfId="58" priority="62" operator="equal">
      <formula>"No Cumplida"</formula>
    </cfRule>
    <cfRule type="cellIs" dxfId="57" priority="63" operator="equal">
      <formula>"En Avance"</formula>
    </cfRule>
    <cfRule type="cellIs" dxfId="56" priority="64" operator="equal">
      <formula>"Cumplida (FT)"</formula>
    </cfRule>
    <cfRule type="cellIs" dxfId="55" priority="65" operator="equal">
      <formula>"Cumplida (DT)"</formula>
    </cfRule>
    <cfRule type="cellIs" dxfId="54" priority="66" operator="equal">
      <formula>"Sin Avance"</formula>
    </cfRule>
  </conditionalFormatting>
  <conditionalFormatting sqref="Q71">
    <cfRule type="cellIs" dxfId="53" priority="43" operator="equal">
      <formula>"Vencida"</formula>
    </cfRule>
    <cfRule type="cellIs" dxfId="52" priority="44" operator="equal">
      <formula>"No Cumplida"</formula>
    </cfRule>
    <cfRule type="cellIs" dxfId="51" priority="45" operator="equal">
      <formula>"En Avance"</formula>
    </cfRule>
    <cfRule type="cellIs" dxfId="50" priority="46" operator="equal">
      <formula>"Cumplida (FT)"</formula>
    </cfRule>
    <cfRule type="cellIs" dxfId="49" priority="47" operator="equal">
      <formula>"Cumplida (DT)"</formula>
    </cfRule>
    <cfRule type="cellIs" dxfId="48" priority="48" operator="equal">
      <formula>"Sin Avance"</formula>
    </cfRule>
  </conditionalFormatting>
  <conditionalFormatting sqref="Q53">
    <cfRule type="cellIs" dxfId="47" priority="49" operator="equal">
      <formula>"Vencida"</formula>
    </cfRule>
    <cfRule type="cellIs" dxfId="46" priority="50" operator="equal">
      <formula>"No Cumplida"</formula>
    </cfRule>
    <cfRule type="cellIs" dxfId="45" priority="51" operator="equal">
      <formula>"En Avance"</formula>
    </cfRule>
    <cfRule type="cellIs" dxfId="44" priority="52" operator="equal">
      <formula>"Cumplida (FT)"</formula>
    </cfRule>
    <cfRule type="cellIs" dxfId="43" priority="53" operator="equal">
      <formula>"Cumplida (DT)"</formula>
    </cfRule>
    <cfRule type="cellIs" dxfId="42" priority="54" operator="equal">
      <formula>"Sin Avance"</formula>
    </cfRule>
  </conditionalFormatting>
  <conditionalFormatting sqref="Q72">
    <cfRule type="cellIs" dxfId="41" priority="37" operator="equal">
      <formula>"Vencida"</formula>
    </cfRule>
    <cfRule type="cellIs" dxfId="40" priority="38" operator="equal">
      <formula>"No Cumplida"</formula>
    </cfRule>
    <cfRule type="cellIs" dxfId="39" priority="39" operator="equal">
      <formula>"En Avance"</formula>
    </cfRule>
    <cfRule type="cellIs" dxfId="38" priority="40" operator="equal">
      <formula>"Cumplida (FT)"</formula>
    </cfRule>
    <cfRule type="cellIs" dxfId="37" priority="41" operator="equal">
      <formula>"Cumplida (DT)"</formula>
    </cfRule>
    <cfRule type="cellIs" dxfId="36" priority="42" operator="equal">
      <formula>"Sin Avance"</formula>
    </cfRule>
  </conditionalFormatting>
  <conditionalFormatting sqref="Q113">
    <cfRule type="cellIs" dxfId="35" priority="31" operator="equal">
      <formula>"Vencida"</formula>
    </cfRule>
    <cfRule type="cellIs" dxfId="34" priority="32" operator="equal">
      <formula>"No Cumplida"</formula>
    </cfRule>
    <cfRule type="cellIs" dxfId="33" priority="33" operator="equal">
      <formula>"En Avance"</formula>
    </cfRule>
    <cfRule type="cellIs" dxfId="32" priority="34" operator="equal">
      <formula>"Cumplida (FT)"</formula>
    </cfRule>
    <cfRule type="cellIs" dxfId="31" priority="35" operator="equal">
      <formula>"Cumplida (DT)"</formula>
    </cfRule>
    <cfRule type="cellIs" dxfId="30" priority="36" operator="equal">
      <formula>"Sin Avance"</formula>
    </cfRule>
  </conditionalFormatting>
  <conditionalFormatting sqref="Q114">
    <cfRule type="cellIs" dxfId="29" priority="25" operator="equal">
      <formula>"Vencida"</formula>
    </cfRule>
    <cfRule type="cellIs" dxfId="28" priority="26" operator="equal">
      <formula>"No Cumplida"</formula>
    </cfRule>
    <cfRule type="cellIs" dxfId="27" priority="27" operator="equal">
      <formula>"En Avance"</formula>
    </cfRule>
    <cfRule type="cellIs" dxfId="26" priority="28" operator="equal">
      <formula>"Cumplida (FT)"</formula>
    </cfRule>
    <cfRule type="cellIs" dxfId="25" priority="29" operator="equal">
      <formula>"Cumplida (DT)"</formula>
    </cfRule>
    <cfRule type="cellIs" dxfId="24" priority="30" operator="equal">
      <formula>"Sin Avance"</formula>
    </cfRule>
  </conditionalFormatting>
  <conditionalFormatting sqref="Q93">
    <cfRule type="cellIs" dxfId="23" priority="19" operator="equal">
      <formula>"Vencida"</formula>
    </cfRule>
    <cfRule type="cellIs" dxfId="22" priority="20" operator="equal">
      <formula>"No Cumplida"</formula>
    </cfRule>
    <cfRule type="cellIs" dxfId="21" priority="21" operator="equal">
      <formula>"En Avance"</formula>
    </cfRule>
    <cfRule type="cellIs" dxfId="20" priority="22" operator="equal">
      <formula>"Cumplida (FT)"</formula>
    </cfRule>
    <cfRule type="cellIs" dxfId="19" priority="23" operator="equal">
      <formula>"Cumplida (DT)"</formula>
    </cfRule>
    <cfRule type="cellIs" dxfId="18" priority="24" operator="equal">
      <formula>"Sin Avance"</formula>
    </cfRule>
  </conditionalFormatting>
  <conditionalFormatting sqref="Q95">
    <cfRule type="cellIs" dxfId="17" priority="13" operator="equal">
      <formula>"Vencida"</formula>
    </cfRule>
    <cfRule type="cellIs" dxfId="16" priority="14" operator="equal">
      <formula>"No Cumplida"</formula>
    </cfRule>
    <cfRule type="cellIs" dxfId="15" priority="15" operator="equal">
      <formula>"En Avance"</formula>
    </cfRule>
    <cfRule type="cellIs" dxfId="14" priority="16" operator="equal">
      <formula>"Cumplida (FT)"</formula>
    </cfRule>
    <cfRule type="cellIs" dxfId="13" priority="17" operator="equal">
      <formula>"Cumplida (DT)"</formula>
    </cfRule>
    <cfRule type="cellIs" dxfId="12" priority="18" operator="equal">
      <formula>"Sin Avance"</formula>
    </cfRule>
  </conditionalFormatting>
  <conditionalFormatting sqref="Q84">
    <cfRule type="cellIs" dxfId="11" priority="7" operator="equal">
      <formula>"Vencida"</formula>
    </cfRule>
    <cfRule type="cellIs" dxfId="10" priority="8" operator="equal">
      <formula>"No Cumplida"</formula>
    </cfRule>
    <cfRule type="cellIs" dxfId="9" priority="9" operator="equal">
      <formula>"En Avance"</formula>
    </cfRule>
    <cfRule type="cellIs" dxfId="8" priority="10" operator="equal">
      <formula>"Cumplida (FT)"</formula>
    </cfRule>
    <cfRule type="cellIs" dxfId="7" priority="11" operator="equal">
      <formula>"Cumplida (DT)"</formula>
    </cfRule>
    <cfRule type="cellIs" dxfId="6" priority="12" operator="equal">
      <formula>"Sin Avance"</formula>
    </cfRule>
  </conditionalFormatting>
  <conditionalFormatting sqref="Q117">
    <cfRule type="cellIs" dxfId="5" priority="1" operator="equal">
      <formula>"Vencida"</formula>
    </cfRule>
    <cfRule type="cellIs" dxfId="4" priority="2" operator="equal">
      <formula>"No Cumplida"</formula>
    </cfRule>
    <cfRule type="cellIs" dxfId="3" priority="3" operator="equal">
      <formula>"En Avance"</formula>
    </cfRule>
    <cfRule type="cellIs" dxfId="2" priority="4" operator="equal">
      <formula>"Cumplida (FT)"</formula>
    </cfRule>
    <cfRule type="cellIs" dxfId="1" priority="5" operator="equal">
      <formula>"Cumplida (DT)"</formula>
    </cfRule>
    <cfRule type="cellIs" dxfId="0" priority="6" operator="equal">
      <formula>"Sin Avance"</formula>
    </cfRule>
  </conditionalFormatting>
  <dataValidations disablePrompts="1" count="3">
    <dataValidation type="list" allowBlank="1" showInputMessage="1" showErrorMessage="1" sqref="J22:J30 J122:K122" xr:uid="{B42F8F0E-7EC9-449F-98A0-50309A30AD8D}">
      <formula1>"SDG,REG,CZ"</formula1>
    </dataValidation>
    <dataValidation type="date" allowBlank="1" showInputMessage="1" showErrorMessage="1" errorTitle="ERROR" error="Los datos ingresados son incorrectos" promptTitle="Formato Celda" prompt="El formato debe ser DD/MM/AAAA" sqref="M3:M4 M20:M21 M28:M30 M8 M48:M50 M54:M121" xr:uid="{2CBFDDC9-7120-4B22-8966-F1CD3CD765C1}">
      <formula1>L3</formula1>
      <formula2>44545</formula2>
    </dataValidation>
    <dataValidation type="date" allowBlank="1" showInputMessage="1" showErrorMessage="1" errorTitle="ERROR" error="Los datos ingresados son incorrectos" promptTitle="Formato Celda" prompt="El formato debe ser DD/MM/AAAA" sqref="L3:L4 L20:L30 L8 L48:L50 I92:I94 L54:L121" xr:uid="{B452CB64-BC91-4A98-AC87-E01F5DED1289}">
      <formula1>44197</formula1>
      <formula2>44545</formula2>
    </dataValidation>
  </dataValidations>
  <pageMargins left="0.70866141732283472" right="0.70866141732283472" top="0.74803149606299213" bottom="0.74803149606299213" header="0.31496062992125984" footer="0.31496062992125984"/>
  <pageSetup scale="24" fitToHeight="0" orientation="landscape"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F2DDD188C3B0048B47FBD1C00090F93" ma:contentTypeVersion="13" ma:contentTypeDescription="Crear nuevo documento." ma:contentTypeScope="" ma:versionID="5279dce30b50922bd7aefb7f436436f5">
  <xsd:schema xmlns:xsd="http://www.w3.org/2001/XMLSchema" xmlns:xs="http://www.w3.org/2001/XMLSchema" xmlns:p="http://schemas.microsoft.com/office/2006/metadata/properties" xmlns:ns2="b1b5a5b6-0840-4c7e-a10d-280026b3afe6" xmlns:ns3="356bbcdc-10e5-4ba0-9c2f-0848e6eba7c0" targetNamespace="http://schemas.microsoft.com/office/2006/metadata/properties" ma:root="true" ma:fieldsID="501c24810536407062e84e2660296146" ns2:_="" ns3:_="">
    <xsd:import namespace="b1b5a5b6-0840-4c7e-a10d-280026b3afe6"/>
    <xsd:import namespace="356bbcdc-10e5-4ba0-9c2f-0848e6eba7c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a5b6-0840-4c7e-a10d-280026b3a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bbcdc-10e5-4ba0-9c2f-0848e6eba7c0"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724F46-5CD1-4CE0-9601-6E1EB1139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5a5b6-0840-4c7e-a10d-280026b3afe6"/>
    <ds:schemaRef ds:uri="356bbcdc-10e5-4ba0-9c2f-0848e6eba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BFC115-A25F-41CA-AC4B-42E1857BEFC5}">
  <ds:schemaRefs>
    <ds:schemaRef ds:uri="http://purl.org/dc/elements/1.1/"/>
    <ds:schemaRef ds:uri="http://schemas.microsoft.com/office/2006/metadata/properties"/>
    <ds:schemaRef ds:uri="356bbcdc-10e5-4ba0-9c2f-0848e6eba7c0"/>
    <ds:schemaRef ds:uri="http://purl.org/dc/terms/"/>
    <ds:schemaRef ds:uri="b1b5a5b6-0840-4c7e-a10d-280026b3afe6"/>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55BEC7B-4582-4FD1-815B-5D3B3ECDCB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Componentes1_3_4_5</vt:lpstr>
      <vt:lpstr>ESTADOS</vt:lpstr>
      <vt:lpstr>Comp_1</vt:lpstr>
      <vt:lpstr>Comp_2</vt:lpstr>
      <vt:lpstr>Comp_3</vt:lpstr>
      <vt:lpstr>Comp_4</vt:lpstr>
      <vt:lpstr>Comp_5</vt:lpstr>
      <vt:lpstr>PPC 2021F</vt:lpstr>
      <vt:lpstr>MATRIZ RIESGOS CORRUPCION(FINA)</vt:lpstr>
      <vt:lpstr>Hoja2</vt:lpstr>
      <vt:lpstr>'PPC 2021F'!_FilterDatabase</vt:lpstr>
      <vt:lpstr>'MATRIZ RIESGOS CORRUPCION(FINA)'!Títulos_a_imprimir</vt:lpstr>
      <vt:lpstr>'PPC 2021F'!Títulos_a_imprimir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Liliana Beltran Albadan</dc:creator>
  <cp:keywords/>
  <dc:description/>
  <cp:lastModifiedBy>Andres Fernando Muñoz Salazar</cp:lastModifiedBy>
  <cp:revision/>
  <cp:lastPrinted>2021-09-15T02:40:43Z</cp:lastPrinted>
  <dcterms:created xsi:type="dcterms:W3CDTF">2020-04-18T03:06:54Z</dcterms:created>
  <dcterms:modified xsi:type="dcterms:W3CDTF">2021-09-15T03:25:38Z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0x0101009F2DDD188C3B0048B47FBD1C00090F93</vt:lpwstr>
  </property>
</Properties>
</file>