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updateLinks="never" codeName="ThisWorkbook" hidePivotFieldList="1"/>
  <mc:AlternateContent xmlns:mc="http://schemas.openxmlformats.org/markup-compatibility/2006">
    <mc:Choice Requires="x15">
      <x15ac:absPath xmlns:x15ac="http://schemas.microsoft.com/office/spreadsheetml/2010/11/ac" url="https://icbfgob.sharepoint.com/sites/FS_OCI/Documentos compartidos/49.5 INF A ORG Y ENTIDADES NLES/PLAN_ANTICORRUPCION/2022/I CUATRIMESTRE/"/>
    </mc:Choice>
  </mc:AlternateContent>
  <xr:revisionPtr revIDLastSave="799" documentId="8_{8B1B6882-2BA9-4CAC-B143-7046C107B52C}" xr6:coauthVersionLast="47" xr6:coauthVersionMax="47" xr10:uidLastSave="{A6A4B6B2-7583-4DB0-9DA2-7C643F499F10}"/>
  <bookViews>
    <workbookView xWindow="-110" yWindow="-110" windowWidth="19420" windowHeight="10420" firstSheet="1" activeTab="1" xr2:uid="{00000000-000D-0000-FFFF-FFFF00000000}"/>
  </bookViews>
  <sheets>
    <sheet name="ESTADOS" sheetId="32" state="hidden" r:id="rId1"/>
    <sheet name="Comp_1" sheetId="1" r:id="rId2"/>
    <sheet name="Comp_2" sheetId="57" r:id="rId3"/>
    <sheet name="Comp_3" sheetId="5" r:id="rId4"/>
    <sheet name="Comp_4" sheetId="6" r:id="rId5"/>
    <sheet name="Comp_5" sheetId="7" r:id="rId6"/>
    <sheet name="SEG MATRIZ RIESGOS CORR" sheetId="60" r:id="rId7"/>
    <sheet name="PLAN PARTICIPACIÓN CIUD - SDG" sheetId="59" r:id="rId8"/>
    <sheet name="Arauca" sheetId="61" r:id="rId9"/>
    <sheet name="Bogotá" sheetId="62" r:id="rId10"/>
    <sheet name="Boyaca" sheetId="63" r:id="rId11"/>
    <sheet name="Casanare" sheetId="64" r:id="rId12"/>
    <sheet name="Cesar" sheetId="65" r:id="rId13"/>
    <sheet name="Choco" sheetId="66" r:id="rId14"/>
    <sheet name="Guaviare" sheetId="67" r:id="rId15"/>
    <sheet name="Magdalena" sheetId="68" r:id="rId16"/>
    <sheet name="Nariño" sheetId="69" r:id="rId17"/>
    <sheet name="San Andres" sheetId="70" r:id="rId18"/>
    <sheet name="Valle" sheetId="71" r:id="rId19"/>
    <sheet name="Hoja2" sheetId="13" state="hidden"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16" hidden="1">Nariño!$M$7:$O$11</definedName>
    <definedName name="_xlnm._FilterDatabase" localSheetId="6" hidden="1">'SEG MATRIZ RIESGOS CORR'!$C$9:$R$150</definedName>
    <definedName name="ANEXO">[1]!Tabla45[[ANEXOS ]]</definedName>
    <definedName name="ANEXOS">[1]!Tabla45[[ANEXOS ]]</definedName>
    <definedName name="ATLANTICO">[1]!Tabla5[ATLANTICO]</definedName>
    <definedName name="BOGOTÁ">[1]!Tabla6[BOGOTÁ]</definedName>
    <definedName name="BOLÍVAR">[1]!Tabla7[BOLÍVAR]</definedName>
    <definedName name="BOYACÁ">[1]!Tabla9[BOYACÁ]</definedName>
    <definedName name="bvxbv">[2]Hoja1!$A$1:$A$6</definedName>
    <definedName name="CALDAS">[1]!Tabla10[CALDAS]</definedName>
    <definedName name="Califica" localSheetId="1">[3]Hoja1!$A$1:$A$6</definedName>
    <definedName name="Califica" localSheetId="3">[3]Hoja1!$A$1:$A$6</definedName>
    <definedName name="Califica" localSheetId="4">[4]Hoja1!$A$1:$A$6</definedName>
    <definedName name="Califica" localSheetId="5">[5]Hoja1!$A$1:$A$6</definedName>
    <definedName name="Califica2" localSheetId="1">[3]Hoja1!$A$9:$A$11</definedName>
    <definedName name="CAQUETÁ">[1]!Tabla11[CAQUETÁ]</definedName>
    <definedName name="CASANARE">[1]!Tabla12[CASANARE]</definedName>
    <definedName name="CAUCA">[1]!Tabla13[CAUCA]</definedName>
    <definedName name="CESAR">[1]!Tabla14[CESAR]</definedName>
    <definedName name="CHOCO">[1]!Tabla15[CHOCO]</definedName>
    <definedName name="CONSECUENCIAS">[1]!Tabla43[CONSECUENCIAS]</definedName>
    <definedName name="CONTROL">[1]!Tabla8[CONTROL]</definedName>
    <definedName name="CONTROL_EJECUCION">[6]DATOS!$AS$38:$AS$40</definedName>
    <definedName name="CONTROL_RESPONSABLE">[6]DATOS!$AS$21:$AS$22</definedName>
    <definedName name="CONTROLES_FRECUENCIA">[6]DATOS!$AV$31:$AV$40</definedName>
    <definedName name="CONTROLES_PROBABILIDAD">[6]DATOS!$AR$76:$AR$77</definedName>
    <definedName name="CÓRDOBA">[1]!Tabla16[CÓRDOBA]</definedName>
    <definedName name="_xlnm.Criteria">[1]!Tabla36[CRITERIOS]</definedName>
    <definedName name="CUNDINAMARCA">[1]!Tabla17[CUNDINAMARCA]</definedName>
    <definedName name="DatosContextoInterno" localSheetId="6">'[1]1. IDENTIFICACION DEL RIESGO'!#REF!</definedName>
    <definedName name="DatosContextoInterno">'[1]1. IDENTIFICACION DEL RIESGO'!#REF!</definedName>
    <definedName name="dfsdfa">[7]Hoja1!$A$1:$A$6</definedName>
    <definedName name="EJE">[6]DATOS!$BL$2:$BL$4</definedName>
    <definedName name="FUENTE">[1]!Tabla41[FUENTE]</definedName>
    <definedName name="GUAINIA">[1]!Tabla18[GUAINIA]</definedName>
    <definedName name="GUAVIARE">[1]!Tabla19[GUAVIARE]</definedName>
    <definedName name="HUILA">[1]!Tabla20[HUILA]</definedName>
    <definedName name="IMPACTO">[1]!Tabla44[IMPACTO]</definedName>
    <definedName name="LA_GUAJIRA">[1]!Tabla21[LA_GUAJIRA]</definedName>
    <definedName name="MAGDALENA">[1]!Tabla22[MAGDALENA]</definedName>
    <definedName name="MATRIZ_RIESGOS">[6]DATOS!$BD$5:$BH$9</definedName>
    <definedName name="MATRIZ_RIESGOS_CORRUPCION">[6]DATOS!$BD$18:$BF$22</definedName>
    <definedName name="META">[1]!Tabla23[META]</definedName>
    <definedName name="MOMENTO" localSheetId="14">[11]Hoja1!$E$1:$E$4</definedName>
    <definedName name="MOMENTO" localSheetId="15">[11]Hoja1!$E$1:$E$4</definedName>
    <definedName name="MOMENTO" localSheetId="16">[11]Hoja1!$E$1:$E$4</definedName>
    <definedName name="MOMENTO" localSheetId="17">[11]Hoja1!$E$1:$E$4</definedName>
    <definedName name="MOMENTO" localSheetId="18">[11]Hoja1!$E$1:$E$4</definedName>
    <definedName name="MOMENTO">[10]Hoja1!$E$1:$E$4</definedName>
    <definedName name="N_SANTANDER">[1]!Tabla25[N_SANTANDER]</definedName>
    <definedName name="NACIONAL">[1]!Tabla38[NACIONAL]</definedName>
    <definedName name="NARIÑO">[1]!Tabla24[NARIÑO]</definedName>
    <definedName name="nivel" localSheetId="14">[11]Hoja1!$A$1:$A$7</definedName>
    <definedName name="nivel" localSheetId="15">[11]Hoja1!$A$1:$A$7</definedName>
    <definedName name="nivel" localSheetId="16">[11]Hoja1!$A$1:$A$7</definedName>
    <definedName name="nivel" localSheetId="17">[11]Hoja1!$A$1:$A$7</definedName>
    <definedName name="nivel" localSheetId="18">[11]Hoja1!$A$1:$A$7</definedName>
    <definedName name="nivel">[10]Hoja1!$A$1:$A$7</definedName>
    <definedName name="OBJETIVOS">[1]!Tabla40[OBJETIVOS]</definedName>
    <definedName name="PROBABILIDAD">[1]!Tabla42[PROBABILIDAD]</definedName>
    <definedName name="PROCESO">[6]DATOS!$A$2:$A$17</definedName>
    <definedName name="PUTUMAYO">[1]!Tabla26[PUTUMAYO]</definedName>
    <definedName name="QUINDIO">[1]!Tabla27[QUINDIO]</definedName>
    <definedName name="REGIONAL">[1]!Tabla37[REGIONAL]</definedName>
    <definedName name="Regionales">[1]!Tabla37[REGIONAL]</definedName>
    <definedName name="RISARALDA">[1]!Tabla28[RISARALDA]</definedName>
    <definedName name="SAN_ANDRES">[1]!Tabla29[SAN_ANDRES]</definedName>
    <definedName name="SANTANDER">[1]!Tabla30[SANTANDER]</definedName>
    <definedName name="sdfasd">[1]DATOS!$AS$38:$AS$40</definedName>
    <definedName name="SEDE_NACIONAL">[1]!Tabla1[SEDE_NACIONAL]</definedName>
    <definedName name="SUCRE">[1]!Tabla31[SUCRE]</definedName>
    <definedName name="Tabla42C">[6]DATOS!$AU$8:$AV$12</definedName>
    <definedName name="Tabla44C">[6]DATOS!$AW$8:$AX$10</definedName>
    <definedName name="_xlnm.Print_Titles" localSheetId="1">Comp_1!$8:$10</definedName>
    <definedName name="_xlnm.Print_Titles" localSheetId="3">Comp_3!$8:$10</definedName>
    <definedName name="_xlnm.Print_Titles" localSheetId="4">Comp_4!$8:$10</definedName>
    <definedName name="_xlnm.Print_Titles" localSheetId="5">Comp_5!$8:$10</definedName>
    <definedName name="_xlnm.Print_Titles" localSheetId="6">'SEG MATRIZ RIESGOS CORR'!$8:$9</definedName>
    <definedName name="TOLIMA">[1]!Tabla32[TOLIMA]</definedName>
    <definedName name="VALLE">[1]!Tabla33[VALLE]</definedName>
    <definedName name="VAUPES">[1]!Tabla34[VAUPES]</definedName>
    <definedName name="VICHADA">[1]!Tabla35[VICHADA]</definedName>
    <definedName name="ZONA_RIESGOS">[6]DATOS!$BN$2:$BN$21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9" i="71" l="1"/>
  <c r="K9" i="71"/>
  <c r="BN9" i="71" s="1"/>
  <c r="CE8" i="71"/>
  <c r="CB8" i="71" s="1"/>
  <c r="CD8" i="71"/>
  <c r="BN8" i="71"/>
  <c r="AW8" i="71"/>
  <c r="CE7" i="71"/>
  <c r="CB7" i="71" s="1"/>
  <c r="CD7" i="71"/>
  <c r="BN7" i="71"/>
  <c r="AW7" i="71"/>
  <c r="CD6" i="71"/>
  <c r="CE6" i="71" s="1"/>
  <c r="CB6" i="71" s="1"/>
  <c r="BN6" i="71"/>
  <c r="AW6" i="71"/>
  <c r="CE5" i="71"/>
  <c r="CB5" i="71" s="1"/>
  <c r="CD5" i="71"/>
  <c r="CD9" i="71" s="1"/>
  <c r="CE9" i="71" s="1"/>
  <c r="BN5" i="71"/>
  <c r="AW5" i="71"/>
  <c r="AC5" i="71"/>
  <c r="AW9" i="70"/>
  <c r="K9" i="70"/>
  <c r="BN8" i="70"/>
  <c r="CD8" i="70" s="1"/>
  <c r="CE8" i="70" s="1"/>
  <c r="CB8" i="70" s="1"/>
  <c r="BK8" i="70"/>
  <c r="AW8" i="70"/>
  <c r="AT8" i="70"/>
  <c r="BN7" i="70"/>
  <c r="CD7" i="70" s="1"/>
  <c r="CE7" i="70" s="1"/>
  <c r="CB7" i="70" s="1"/>
  <c r="BK7" i="70"/>
  <c r="AW7" i="70"/>
  <c r="AT7" i="70"/>
  <c r="AE7" i="70"/>
  <c r="AC7" i="70"/>
  <c r="BN6" i="70"/>
  <c r="CD6" i="70" s="1"/>
  <c r="CE6" i="70" s="1"/>
  <c r="CB6" i="70" s="1"/>
  <c r="BK6" i="70"/>
  <c r="AW6" i="70"/>
  <c r="AT6" i="70"/>
  <c r="CD5" i="70"/>
  <c r="AC5" i="70"/>
  <c r="BN12" i="69"/>
  <c r="AV12" i="69"/>
  <c r="K12" i="69"/>
  <c r="CF11" i="69"/>
  <c r="CG11" i="69" s="1"/>
  <c r="CD11" i="69" s="1"/>
  <c r="BN11" i="69"/>
  <c r="AW11" i="69"/>
  <c r="A11" i="69"/>
  <c r="CG10" i="69"/>
  <c r="CD10" i="69" s="1"/>
  <c r="CF10" i="69"/>
  <c r="BN10" i="69"/>
  <c r="AW10" i="69"/>
  <c r="A10" i="69"/>
  <c r="CF9" i="69"/>
  <c r="CF12" i="69" s="1"/>
  <c r="CG12" i="69" s="1"/>
  <c r="BN9" i="69"/>
  <c r="AW9" i="69"/>
  <c r="A9" i="69"/>
  <c r="CF8" i="69"/>
  <c r="CG8" i="69" s="1"/>
  <c r="CD8" i="69" s="1"/>
  <c r="BN8" i="69"/>
  <c r="AW8" i="69"/>
  <c r="CD8" i="68"/>
  <c r="CE8" i="68" s="1"/>
  <c r="BM8" i="68"/>
  <c r="BN8" i="68" s="1"/>
  <c r="AY8" i="68"/>
  <c r="AV8" i="68"/>
  <c r="AH8" i="68"/>
  <c r="Q8" i="68"/>
  <c r="K8" i="68"/>
  <c r="CE7" i="68"/>
  <c r="CB7" i="68"/>
  <c r="BN7" i="68"/>
  <c r="AW7" i="68"/>
  <c r="CE6" i="68"/>
  <c r="CB6" i="68"/>
  <c r="BN6" i="68"/>
  <c r="AW6" i="68"/>
  <c r="CE5" i="68"/>
  <c r="CB5" i="68"/>
  <c r="BN5" i="68"/>
  <c r="AW5" i="68"/>
  <c r="AY10" i="67"/>
  <c r="AV10" i="67"/>
  <c r="AH10" i="67"/>
  <c r="Q10" i="67"/>
  <c r="K10" i="67"/>
  <c r="CD9" i="67"/>
  <c r="CE9" i="67" s="1"/>
  <c r="CB9" i="67" s="1"/>
  <c r="BN9" i="67"/>
  <c r="AW9" i="67"/>
  <c r="CD8" i="67"/>
  <c r="CE8" i="67" s="1"/>
  <c r="CB8" i="67" s="1"/>
  <c r="BN8" i="67"/>
  <c r="AW8" i="67"/>
  <c r="CD7" i="67"/>
  <c r="CD10" i="67" s="1"/>
  <c r="CE10" i="67" s="1"/>
  <c r="BN7" i="67"/>
  <c r="AW7" i="67"/>
  <c r="CD6" i="67"/>
  <c r="CE6" i="67" s="1"/>
  <c r="CB6" i="67" s="1"/>
  <c r="BN6" i="67"/>
  <c r="AW6" i="67"/>
  <c r="CD5" i="67"/>
  <c r="CE5" i="67" s="1"/>
  <c r="CB5" i="67" s="1"/>
  <c r="BN5" i="67"/>
  <c r="AW5" i="67"/>
  <c r="AV9" i="66"/>
  <c r="K9" i="66"/>
  <c r="CD8" i="66"/>
  <c r="CE8" i="66" s="1"/>
  <c r="CB8" i="66" s="1"/>
  <c r="BN8" i="66"/>
  <c r="AW8" i="66"/>
  <c r="CD7" i="66"/>
  <c r="CD9" i="66" s="1"/>
  <c r="CE9" i="66" s="1"/>
  <c r="BN7" i="66"/>
  <c r="AW7" i="66"/>
  <c r="CD6" i="66"/>
  <c r="CE6" i="66" s="1"/>
  <c r="CB6" i="66" s="1"/>
  <c r="BN6" i="66"/>
  <c r="AW6" i="66"/>
  <c r="CD5" i="66"/>
  <c r="CE5" i="66" s="1"/>
  <c r="CB5" i="66" s="1"/>
  <c r="BN5" i="66"/>
  <c r="AW5" i="66"/>
  <c r="AC5" i="66"/>
  <c r="CD9" i="65"/>
  <c r="CE9" i="65" s="1"/>
  <c r="BM9" i="65"/>
  <c r="K9" i="65"/>
  <c r="CD8" i="65"/>
  <c r="CE8" i="65" s="1"/>
  <c r="CB8" i="65" s="1"/>
  <c r="BN8" i="65"/>
  <c r="AW8" i="65"/>
  <c r="CE7" i="65"/>
  <c r="CB7" i="65" s="1"/>
  <c r="CD7" i="65"/>
  <c r="BN7" i="65"/>
  <c r="AW7" i="65"/>
  <c r="CD6" i="65"/>
  <c r="CE6" i="65" s="1"/>
  <c r="CB6" i="65" s="1"/>
  <c r="BN6" i="65"/>
  <c r="AW6" i="65"/>
  <c r="CD5" i="65"/>
  <c r="CE5" i="65" s="1"/>
  <c r="CB5" i="65" s="1"/>
  <c r="BN5" i="65"/>
  <c r="AW5" i="65"/>
  <c r="CD9" i="64"/>
  <c r="CE9" i="64" s="1"/>
  <c r="AV9" i="64"/>
  <c r="K9" i="64"/>
  <c r="CD8" i="64"/>
  <c r="CE8" i="64" s="1"/>
  <c r="CB8" i="64" s="1"/>
  <c r="BN8" i="64"/>
  <c r="AW8" i="64"/>
  <c r="CE7" i="64"/>
  <c r="CB7" i="64" s="1"/>
  <c r="CD7" i="64"/>
  <c r="BN7" i="64"/>
  <c r="AW7" i="64"/>
  <c r="CD6" i="64"/>
  <c r="CE6" i="64" s="1"/>
  <c r="CB6" i="64" s="1"/>
  <c r="BN6" i="64"/>
  <c r="AW6" i="64"/>
  <c r="CD5" i="64"/>
  <c r="CE5" i="64" s="1"/>
  <c r="CB5" i="64" s="1"/>
  <c r="BN5" i="64"/>
  <c r="AW5" i="64"/>
  <c r="K9" i="63"/>
  <c r="CD8" i="63"/>
  <c r="CE8" i="63" s="1"/>
  <c r="CB8" i="63" s="1"/>
  <c r="BN8" i="63"/>
  <c r="AW8" i="63"/>
  <c r="CD7" i="63"/>
  <c r="CE7" i="63" s="1"/>
  <c r="CB7" i="63" s="1"/>
  <c r="BN7" i="63"/>
  <c r="AW7" i="63"/>
  <c r="CD6" i="63"/>
  <c r="CE6" i="63" s="1"/>
  <c r="CB6" i="63" s="1"/>
  <c r="BN6" i="63"/>
  <c r="AW6" i="63"/>
  <c r="CD5" i="63"/>
  <c r="CE5" i="63" s="1"/>
  <c r="CB5" i="63" s="1"/>
  <c r="BN5" i="63"/>
  <c r="AW5" i="63"/>
  <c r="AC5" i="63"/>
  <c r="CE9" i="62"/>
  <c r="CF9" i="62" s="1"/>
  <c r="AW9" i="62"/>
  <c r="K9" i="62"/>
  <c r="CE8" i="62"/>
  <c r="CF8" i="62" s="1"/>
  <c r="CC8" i="62" s="1"/>
  <c r="BO8" i="62"/>
  <c r="AX8" i="62"/>
  <c r="CF7" i="62"/>
  <c r="CC7" i="62" s="1"/>
  <c r="CE7" i="62"/>
  <c r="BO7" i="62"/>
  <c r="AX7" i="62"/>
  <c r="CE6" i="62"/>
  <c r="CF6" i="62" s="1"/>
  <c r="CC6" i="62" s="1"/>
  <c r="BO6" i="62"/>
  <c r="AX6" i="62"/>
  <c r="CE5" i="62"/>
  <c r="CF5" i="62" s="1"/>
  <c r="CC5" i="62" s="1"/>
  <c r="BO5" i="62"/>
  <c r="AX5" i="62"/>
  <c r="K9" i="61"/>
  <c r="CD8" i="61"/>
  <c r="CE8" i="61" s="1"/>
  <c r="CB8" i="61" s="1"/>
  <c r="BN8" i="61"/>
  <c r="AW8" i="61"/>
  <c r="CD7" i="61"/>
  <c r="CE7" i="61" s="1"/>
  <c r="CB7" i="61" s="1"/>
  <c r="BN7" i="61"/>
  <c r="AW7" i="61"/>
  <c r="CD6" i="61"/>
  <c r="CE6" i="61" s="1"/>
  <c r="CB6" i="61" s="1"/>
  <c r="BN6" i="61"/>
  <c r="AW6" i="61"/>
  <c r="CD5" i="61"/>
  <c r="CE5" i="61" s="1"/>
  <c r="CB5" i="61" s="1"/>
  <c r="BN5" i="61"/>
  <c r="AW5" i="61"/>
  <c r="CD9" i="70" l="1"/>
  <c r="CE9" i="70" s="1"/>
  <c r="CD9" i="61"/>
  <c r="CE9" i="61" s="1"/>
  <c r="CD9" i="63"/>
  <c r="CE9" i="63" s="1"/>
  <c r="CG9" i="69"/>
  <c r="CD9" i="69" s="1"/>
  <c r="CE5" i="70"/>
  <c r="CB5" i="70" s="1"/>
  <c r="CE7" i="66"/>
  <c r="CB7" i="66" s="1"/>
  <c r="CE7" i="67"/>
  <c r="CB7" i="67" s="1"/>
  <c r="BL35" i="59" l="1"/>
  <c r="AF35" i="59"/>
  <c r="AG35" i="59" s="1"/>
  <c r="AD35" i="59" s="1"/>
  <c r="BL34" i="59"/>
  <c r="AF34" i="59"/>
  <c r="AG34" i="59" s="1"/>
  <c r="AD34" i="59" s="1"/>
  <c r="BL33" i="59"/>
  <c r="AF33" i="59"/>
  <c r="AW33" i="59" s="1"/>
  <c r="BL32" i="59"/>
  <c r="AF32" i="59"/>
  <c r="AG32" i="59" s="1"/>
  <c r="AD32" i="59" s="1"/>
  <c r="BL31" i="59"/>
  <c r="AF31" i="59"/>
  <c r="AW31" i="59" s="1"/>
  <c r="AX31" i="59" s="1"/>
  <c r="AU31" i="59" s="1"/>
  <c r="BN30" i="59"/>
  <c r="CF30" i="59" s="1"/>
  <c r="CG30" i="59" s="1"/>
  <c r="CD30" i="59" s="1"/>
  <c r="BL30" i="59"/>
  <c r="AX30" i="59"/>
  <c r="AU30" i="59" s="1"/>
  <c r="AW30" i="59"/>
  <c r="AF30" i="59"/>
  <c r="AG30" i="59" s="1"/>
  <c r="AD30" i="59" s="1"/>
  <c r="CF29" i="59"/>
  <c r="CG29" i="59" s="1"/>
  <c r="CD29" i="59" s="1"/>
  <c r="BO29" i="59"/>
  <c r="BL29" i="59" s="1"/>
  <c r="AF29" i="59"/>
  <c r="AW29" i="59" s="1"/>
  <c r="AX29" i="59" s="1"/>
  <c r="AU29" i="59" s="1"/>
  <c r="AF28" i="59"/>
  <c r="AW28" i="59" s="1"/>
  <c r="AF27" i="59"/>
  <c r="AW27" i="59" s="1"/>
  <c r="AF26" i="59"/>
  <c r="AW26" i="59" s="1"/>
  <c r="AF25" i="59"/>
  <c r="AW25" i="59" s="1"/>
  <c r="AF24" i="59"/>
  <c r="AW24" i="59" s="1"/>
  <c r="AF23" i="59"/>
  <c r="AW23" i="59" s="1"/>
  <c r="AF22" i="59"/>
  <c r="AW22" i="59" s="1"/>
  <c r="AF21" i="59"/>
  <c r="AG21" i="59" s="1"/>
  <c r="AD21" i="59" s="1"/>
  <c r="AF20" i="59"/>
  <c r="AW20" i="59" s="1"/>
  <c r="AF19" i="59"/>
  <c r="AG19" i="59" s="1"/>
  <c r="AD19" i="59" s="1"/>
  <c r="AF18" i="59"/>
  <c r="AW18" i="59" s="1"/>
  <c r="AW17" i="59"/>
  <c r="BN17" i="59" s="1"/>
  <c r="AG17" i="59"/>
  <c r="AD17" i="59" s="1"/>
  <c r="AF17" i="59"/>
  <c r="AF16" i="59"/>
  <c r="AW16" i="59" s="1"/>
  <c r="AW15" i="59"/>
  <c r="AX15" i="59" s="1"/>
  <c r="AU15" i="59" s="1"/>
  <c r="AF15" i="59"/>
  <c r="AG15" i="59" s="1"/>
  <c r="AD15" i="59" s="1"/>
  <c r="AF14" i="59"/>
  <c r="AW14" i="59" s="1"/>
  <c r="AW13" i="59"/>
  <c r="BN13" i="59" s="1"/>
  <c r="AF13" i="59"/>
  <c r="AG13" i="59" s="1"/>
  <c r="AD13" i="59" s="1"/>
  <c r="AF12" i="59"/>
  <c r="AW12" i="59" s="1"/>
  <c r="CF17" i="59" l="1"/>
  <c r="CG17" i="59" s="1"/>
  <c r="CD17" i="59" s="1"/>
  <c r="BO17" i="59"/>
  <c r="BL17" i="59" s="1"/>
  <c r="AX25" i="59"/>
  <c r="AU25" i="59" s="1"/>
  <c r="BN25" i="59"/>
  <c r="BN23" i="59"/>
  <c r="AX23" i="59"/>
  <c r="AU23" i="59" s="1"/>
  <c r="BO13" i="59"/>
  <c r="BL13" i="59" s="1"/>
  <c r="CF13" i="59"/>
  <c r="CG13" i="59" s="1"/>
  <c r="CD13" i="59" s="1"/>
  <c r="AX27" i="59"/>
  <c r="AU27" i="59" s="1"/>
  <c r="BN27" i="59"/>
  <c r="BN15" i="59"/>
  <c r="AX17" i="59"/>
  <c r="AU17" i="59" s="1"/>
  <c r="AW19" i="59"/>
  <c r="AG23" i="59"/>
  <c r="AD23" i="59" s="1"/>
  <c r="AW21" i="59"/>
  <c r="AG25" i="59"/>
  <c r="AD25" i="59" s="1"/>
  <c r="AG31" i="59"/>
  <c r="AD31" i="59" s="1"/>
  <c r="AW34" i="59"/>
  <c r="AX34" i="59" s="1"/>
  <c r="AU34" i="59" s="1"/>
  <c r="AX13" i="59"/>
  <c r="AU13" i="59" s="1"/>
  <c r="AG27" i="59"/>
  <c r="AD27" i="59" s="1"/>
  <c r="AG29" i="59"/>
  <c r="AD29" i="59" s="1"/>
  <c r="BN14" i="59"/>
  <c r="AX14" i="59"/>
  <c r="AU14" i="59" s="1"/>
  <c r="BN16" i="59"/>
  <c r="AX16" i="59"/>
  <c r="AU16" i="59" s="1"/>
  <c r="BN18" i="59"/>
  <c r="AX18" i="59"/>
  <c r="AU18" i="59" s="1"/>
  <c r="BN20" i="59"/>
  <c r="AX20" i="59"/>
  <c r="AU20" i="59" s="1"/>
  <c r="BN22" i="59"/>
  <c r="AX22" i="59"/>
  <c r="AU22" i="59" s="1"/>
  <c r="BN33" i="59"/>
  <c r="CF33" i="59" s="1"/>
  <c r="CG33" i="59" s="1"/>
  <c r="CD33" i="59" s="1"/>
  <c r="AX33" i="59"/>
  <c r="AU33" i="59" s="1"/>
  <c r="BN24" i="59"/>
  <c r="AX24" i="59"/>
  <c r="AU24" i="59" s="1"/>
  <c r="BN26" i="59"/>
  <c r="AX26" i="59"/>
  <c r="AU26" i="59" s="1"/>
  <c r="BN28" i="59"/>
  <c r="AX28" i="59"/>
  <c r="AU28" i="59" s="1"/>
  <c r="AX12" i="59"/>
  <c r="AU12" i="59" s="1"/>
  <c r="BN12" i="59"/>
  <c r="BN31" i="59"/>
  <c r="CF31" i="59" s="1"/>
  <c r="CG31" i="59" s="1"/>
  <c r="CD31" i="59" s="1"/>
  <c r="AW32" i="59"/>
  <c r="AG12" i="59"/>
  <c r="AD12" i="59" s="1"/>
  <c r="AG14" i="59"/>
  <c r="AD14" i="59" s="1"/>
  <c r="AG16" i="59"/>
  <c r="AD16" i="59" s="1"/>
  <c r="AG18" i="59"/>
  <c r="AD18" i="59" s="1"/>
  <c r="AG20" i="59"/>
  <c r="AD20" i="59" s="1"/>
  <c r="AG22" i="59"/>
  <c r="AD22" i="59" s="1"/>
  <c r="AG24" i="59"/>
  <c r="AD24" i="59" s="1"/>
  <c r="AG26" i="59"/>
  <c r="AD26" i="59" s="1"/>
  <c r="AG28" i="59"/>
  <c r="AD28" i="59" s="1"/>
  <c r="AG33" i="59"/>
  <c r="AD33" i="59" s="1"/>
  <c r="BN34" i="59"/>
  <c r="CF34" i="59" s="1"/>
  <c r="CG34" i="59" s="1"/>
  <c r="CD34" i="59" s="1"/>
  <c r="AW35" i="59"/>
  <c r="BN19" i="59" l="1"/>
  <c r="AX19" i="59"/>
  <c r="AU19" i="59" s="1"/>
  <c r="CF23" i="59"/>
  <c r="CG23" i="59" s="1"/>
  <c r="CD23" i="59" s="1"/>
  <c r="BO23" i="59"/>
  <c r="BL23" i="59" s="1"/>
  <c r="CF25" i="59"/>
  <c r="CG25" i="59" s="1"/>
  <c r="CD25" i="59" s="1"/>
  <c r="BO25" i="59"/>
  <c r="BL25" i="59" s="1"/>
  <c r="CF15" i="59"/>
  <c r="CG15" i="59" s="1"/>
  <c r="CD15" i="59" s="1"/>
  <c r="BO15" i="59"/>
  <c r="BL15" i="59" s="1"/>
  <c r="BN21" i="59"/>
  <c r="AX21" i="59"/>
  <c r="AU21" i="59" s="1"/>
  <c r="BO27" i="59"/>
  <c r="BL27" i="59" s="1"/>
  <c r="CF27" i="59"/>
  <c r="CG27" i="59" s="1"/>
  <c r="CD27" i="59" s="1"/>
  <c r="BO28" i="59"/>
  <c r="BL28" i="59" s="1"/>
  <c r="CF28" i="59"/>
  <c r="CG28" i="59" s="1"/>
  <c r="CD28" i="59" s="1"/>
  <c r="BO22" i="59"/>
  <c r="BL22" i="59" s="1"/>
  <c r="CF22" i="59"/>
  <c r="CG22" i="59" s="1"/>
  <c r="CD22" i="59" s="1"/>
  <c r="BO14" i="59"/>
  <c r="BL14" i="59" s="1"/>
  <c r="CF14" i="59"/>
  <c r="CG14" i="59" s="1"/>
  <c r="CD14" i="59" s="1"/>
  <c r="BO26" i="59"/>
  <c r="BL26" i="59" s="1"/>
  <c r="CF26" i="59"/>
  <c r="CG26" i="59" s="1"/>
  <c r="CD26" i="59" s="1"/>
  <c r="BO20" i="59"/>
  <c r="BL20" i="59" s="1"/>
  <c r="CF20" i="59"/>
  <c r="CG20" i="59" s="1"/>
  <c r="CD20" i="59" s="1"/>
  <c r="BN35" i="59"/>
  <c r="CF35" i="59" s="1"/>
  <c r="CG35" i="59" s="1"/>
  <c r="CD35" i="59" s="1"/>
  <c r="AX35" i="59"/>
  <c r="AU35" i="59" s="1"/>
  <c r="BO18" i="59"/>
  <c r="BL18" i="59" s="1"/>
  <c r="CF18" i="59"/>
  <c r="CG18" i="59" s="1"/>
  <c r="CD18" i="59" s="1"/>
  <c r="BO12" i="59"/>
  <c r="BL12" i="59" s="1"/>
  <c r="CF12" i="59"/>
  <c r="CG12" i="59" s="1"/>
  <c r="CD12" i="59" s="1"/>
  <c r="BN32" i="59"/>
  <c r="CF32" i="59" s="1"/>
  <c r="CG32" i="59" s="1"/>
  <c r="CD32" i="59" s="1"/>
  <c r="AX32" i="59"/>
  <c r="AU32" i="59" s="1"/>
  <c r="BO24" i="59"/>
  <c r="BL24" i="59" s="1"/>
  <c r="CF24" i="59"/>
  <c r="CG24" i="59" s="1"/>
  <c r="CD24" i="59" s="1"/>
  <c r="BO16" i="59"/>
  <c r="BL16" i="59" s="1"/>
  <c r="CF16" i="59"/>
  <c r="CG16" i="59" s="1"/>
  <c r="CD16" i="59" s="1"/>
  <c r="AA23" i="57"/>
  <c r="AB23" i="57" s="1"/>
  <c r="V23" i="57"/>
  <c r="BO21" i="59" l="1"/>
  <c r="BL21" i="59" s="1"/>
  <c r="CF21" i="59"/>
  <c r="CG21" i="59" s="1"/>
  <c r="CD21" i="59" s="1"/>
  <c r="CF19" i="59"/>
  <c r="CG19" i="59" s="1"/>
  <c r="CD19" i="59" s="1"/>
  <c r="BO19" i="59"/>
  <c r="BL19" i="59" s="1"/>
  <c r="U11" i="7" l="1"/>
  <c r="U20" i="7"/>
  <c r="U29" i="7"/>
  <c r="U27" i="7"/>
  <c r="I11" i="6" l="1"/>
  <c r="J11" i="6" s="1"/>
  <c r="I13" i="6"/>
  <c r="J13" i="6" s="1"/>
  <c r="I15" i="6"/>
  <c r="J15" i="6" s="1"/>
  <c r="I17" i="6"/>
  <c r="J17" i="6" s="1"/>
  <c r="I19" i="6"/>
  <c r="J19" i="6" s="1"/>
  <c r="I25" i="1" l="1"/>
  <c r="J25" i="1" s="1"/>
  <c r="I20" i="1"/>
  <c r="J20" i="1" s="1"/>
  <c r="I17" i="1"/>
  <c r="J17" i="1" s="1"/>
  <c r="I13" i="1"/>
  <c r="J13" i="1" s="1"/>
  <c r="I11" i="1"/>
  <c r="J11" i="1" s="1"/>
  <c r="I29" i="7" l="1"/>
  <c r="I27" i="7"/>
  <c r="J25" i="7"/>
  <c r="I20" i="7"/>
  <c r="I18" i="7" s="1"/>
  <c r="J18" i="7" s="1"/>
  <c r="J27" i="7" l="1"/>
  <c r="J29" i="7"/>
  <c r="J20" i="7"/>
  <c r="U30" i="5" l="1"/>
  <c r="U27" i="5"/>
  <c r="U24" i="5"/>
  <c r="U21" i="5"/>
  <c r="U11" i="5"/>
  <c r="U19" i="6"/>
  <c r="U17" i="6"/>
  <c r="U15" i="6"/>
  <c r="U13" i="6"/>
  <c r="U11" i="6"/>
  <c r="V29" i="7"/>
  <c r="V27" i="7"/>
  <c r="U25" i="7"/>
  <c r="V20" i="7"/>
  <c r="U18" i="7"/>
  <c r="V11" i="7"/>
  <c r="V18" i="7" l="1"/>
  <c r="V25" i="7"/>
  <c r="V11" i="6"/>
  <c r="V13" i="6"/>
  <c r="V15" i="6"/>
  <c r="V17" i="6"/>
  <c r="V19" i="6"/>
  <c r="V11" i="5"/>
  <c r="V21" i="5"/>
  <c r="V24" i="5"/>
  <c r="V27" i="5"/>
  <c r="V30" i="5"/>
  <c r="O30" i="5" l="1"/>
  <c r="O27" i="5"/>
  <c r="O24" i="5"/>
  <c r="O21" i="5"/>
  <c r="O11" i="5"/>
  <c r="P21" i="5" l="1"/>
  <c r="P24" i="5"/>
  <c r="P27" i="5"/>
  <c r="P11" i="5"/>
  <c r="P30" i="5"/>
  <c r="P29" i="7"/>
  <c r="O27" i="7"/>
  <c r="O25" i="7"/>
  <c r="O20" i="7"/>
  <c r="O18" i="7"/>
  <c r="O11" i="7"/>
  <c r="O19" i="6"/>
  <c r="O17" i="6"/>
  <c r="O15" i="6"/>
  <c r="O13" i="6"/>
  <c r="O11" i="6"/>
  <c r="P13" i="6" l="1"/>
  <c r="P11" i="7"/>
  <c r="P27" i="7"/>
  <c r="P15" i="6"/>
  <c r="P18" i="7"/>
  <c r="P17" i="6"/>
  <c r="P20" i="7"/>
  <c r="P11" i="6"/>
  <c r="P19" i="6"/>
  <c r="P25" i="7"/>
  <c r="I27" i="5" l="1"/>
  <c r="J27" i="5" l="1"/>
  <c r="I11" i="7" l="1"/>
  <c r="J11" i="7" l="1"/>
  <c r="I30" i="5"/>
  <c r="I24" i="5"/>
  <c r="I21" i="5"/>
  <c r="I11" i="5"/>
  <c r="J21" i="5" l="1"/>
  <c r="J24" i="5"/>
  <c r="J30" i="5"/>
  <c r="J1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Andres Fernando Muñoz Salazar</author>
    <author>Rosa Valentina Aceros Garcia</author>
  </authors>
  <commentList>
    <comment ref="I9" authorId="0" shapeId="0" xr:uid="{00000000-0006-0000-0200-000001000000}">
      <text>
        <r>
          <rPr>
            <b/>
            <sz val="9"/>
            <color indexed="81"/>
            <rFont val="Tahoma"/>
            <family val="2"/>
          </rPr>
          <t>Seleccionar una calificación</t>
        </r>
      </text>
    </comment>
    <comment ref="O9" authorId="0" shapeId="0" xr:uid="{00000000-0006-0000-0200-000002000000}">
      <text>
        <r>
          <rPr>
            <b/>
            <sz val="9"/>
            <color indexed="81"/>
            <rFont val="Tahoma"/>
            <family val="2"/>
          </rPr>
          <t>Seleccionar una calificación</t>
        </r>
      </text>
    </comment>
    <comment ref="U9" authorId="0" shapeId="0" xr:uid="{00000000-0006-0000-0200-000003000000}">
      <text>
        <r>
          <rPr>
            <b/>
            <sz val="9"/>
            <color indexed="81"/>
            <rFont val="Tahoma"/>
            <family val="2"/>
          </rPr>
          <t>Seleccionar una calificación</t>
        </r>
      </text>
    </comment>
    <comment ref="B10" authorId="1" shapeId="0" xr:uid="{00000000-0006-0000-0200-000004000000}">
      <text>
        <r>
          <rPr>
            <b/>
            <sz val="9"/>
            <color indexed="81"/>
            <rFont val="Tahoma"/>
            <family val="2"/>
          </rPr>
          <t>Precise los objetivos que la entidad desea lograr en la vigencia y Enuncie una a una las actividades que se realizarán  al logro de cada objetivo planteado.</t>
        </r>
      </text>
    </comment>
    <comment ref="J10" authorId="0" shapeId="0" xr:uid="{00000000-0006-0000-0200-000005000000}">
      <text>
        <r>
          <rPr>
            <b/>
            <sz val="9"/>
            <color indexed="81"/>
            <rFont val="Tahoma"/>
            <family val="2"/>
          </rPr>
          <t>Corresponde al porcentaje establecido de la actividades cumplidas sobre el las actividades
programadas.</t>
        </r>
      </text>
    </comment>
    <comment ref="P10" authorId="0" shapeId="0" xr:uid="{00000000-0006-0000-0200-000006000000}">
      <text>
        <r>
          <rPr>
            <b/>
            <sz val="9"/>
            <color indexed="81"/>
            <rFont val="Tahoma"/>
            <family val="2"/>
          </rPr>
          <t>Corresponde al porcentaje establecido de la actividades cumplidas sobre el las actividades
programadas.</t>
        </r>
      </text>
    </comment>
    <comment ref="V10" authorId="0" shapeId="0" xr:uid="{00000000-0006-0000-0200-000007000000}">
      <text>
        <r>
          <rPr>
            <b/>
            <sz val="9"/>
            <color indexed="81"/>
            <rFont val="Tahoma"/>
            <family val="2"/>
          </rPr>
          <t>Corresponde al porcentaje establecido de la actividades cumplidas sobre el las actividades
programadas.</t>
        </r>
      </text>
    </comment>
    <comment ref="I11" authorId="0" shapeId="0" xr:uid="{00000000-0006-0000-0200-000008000000}">
      <text>
        <r>
          <rPr>
            <b/>
            <sz val="9"/>
            <color indexed="81"/>
            <rFont val="Tahoma"/>
            <family val="2"/>
          </rPr>
          <t>Corresponde a todo lo cumplido Fuera de los Términos establecidos</t>
        </r>
      </text>
    </comment>
    <comment ref="O11" authorId="0" shapeId="0" xr:uid="{00000000-0006-0000-0200-000009000000}">
      <text>
        <r>
          <rPr>
            <b/>
            <sz val="9"/>
            <color indexed="81"/>
            <rFont val="Tahoma"/>
            <family val="2"/>
          </rPr>
          <t>Corresponde a todo lo cumplido Fuera de los Términos establecidos</t>
        </r>
      </text>
    </comment>
    <comment ref="U11" authorId="0" shapeId="0" xr:uid="{00000000-0006-0000-0200-00000A000000}">
      <text>
        <r>
          <rPr>
            <b/>
            <sz val="9"/>
            <color indexed="81"/>
            <rFont val="Tahoma"/>
            <family val="2"/>
          </rPr>
          <t>Corresponde a todo lo cumplido Fuera de los Términos establecidos</t>
        </r>
      </text>
    </comment>
    <comment ref="I13" authorId="0" shapeId="0" xr:uid="{00000000-0006-0000-0200-00000B000000}">
      <text>
        <r>
          <rPr>
            <b/>
            <sz val="9"/>
            <color indexed="81"/>
            <rFont val="Tahoma"/>
            <family val="2"/>
          </rPr>
          <t>Actividad iniciada y dentro de los términos.</t>
        </r>
      </text>
    </comment>
    <comment ref="O13" authorId="0" shapeId="0" xr:uid="{00000000-0006-0000-0200-00000C000000}">
      <text>
        <r>
          <rPr>
            <b/>
            <sz val="9"/>
            <color indexed="81"/>
            <rFont val="Tahoma"/>
            <family val="2"/>
          </rPr>
          <t>Actividad iniciada y dentro de los términos.</t>
        </r>
      </text>
    </comment>
    <comment ref="U13" authorId="0" shapeId="0" xr:uid="{00000000-0006-0000-0200-00000D000000}">
      <text>
        <r>
          <rPr>
            <b/>
            <sz val="9"/>
            <color indexed="81"/>
            <rFont val="Tahoma"/>
            <family val="2"/>
          </rPr>
          <t>Actividad iniciada y dentro de los términos.</t>
        </r>
      </text>
    </comment>
    <comment ref="I17" authorId="0" shapeId="0" xr:uid="{00000000-0006-0000-0200-00000E000000}">
      <text>
        <r>
          <rPr>
            <b/>
            <sz val="9"/>
            <color indexed="81"/>
            <rFont val="Tahoma"/>
            <family val="2"/>
          </rPr>
          <t>Seleccionar una calificación</t>
        </r>
      </text>
    </comment>
    <comment ref="O17" authorId="0" shapeId="0" xr:uid="{00000000-0006-0000-0200-00000F000000}">
      <text>
        <r>
          <rPr>
            <b/>
            <sz val="9"/>
            <color indexed="81"/>
            <rFont val="Tahoma"/>
            <family val="2"/>
          </rPr>
          <t>Seleccionar una calificación</t>
        </r>
      </text>
    </comment>
    <comment ref="U17" authorId="0" shapeId="0" xr:uid="{00000000-0006-0000-0200-000010000000}">
      <text>
        <r>
          <rPr>
            <b/>
            <sz val="9"/>
            <color indexed="81"/>
            <rFont val="Tahoma"/>
            <family val="2"/>
          </rPr>
          <t>Seleccionar una calificación</t>
        </r>
      </text>
    </comment>
    <comment ref="I20" authorId="0" shapeId="0" xr:uid="{00000000-0006-0000-0200-000011000000}">
      <text>
        <r>
          <rPr>
            <b/>
            <sz val="9"/>
            <color indexed="81"/>
            <rFont val="Tahoma"/>
            <family val="2"/>
          </rPr>
          <t>Seleccionar una calificación</t>
        </r>
      </text>
    </comment>
    <comment ref="O20" authorId="0" shapeId="0" xr:uid="{00000000-0006-0000-0200-000012000000}">
      <text>
        <r>
          <rPr>
            <b/>
            <sz val="9"/>
            <color indexed="81"/>
            <rFont val="Tahoma"/>
            <family val="2"/>
          </rPr>
          <t>Seleccionar una calificación</t>
        </r>
      </text>
    </comment>
    <comment ref="U20" authorId="0" shapeId="0" xr:uid="{00000000-0006-0000-0200-000013000000}">
      <text>
        <r>
          <rPr>
            <b/>
            <sz val="9"/>
            <color indexed="81"/>
            <rFont val="Tahoma"/>
            <family val="2"/>
          </rPr>
          <t>Seleccionar una calificación</t>
        </r>
      </text>
    </comment>
    <comment ref="I25" authorId="0" shapeId="0" xr:uid="{00000000-0006-0000-0200-000014000000}">
      <text>
        <r>
          <rPr>
            <b/>
            <sz val="9"/>
            <color indexed="81"/>
            <rFont val="Tahoma"/>
            <family val="2"/>
          </rPr>
          <t>Seleccionar una calificación</t>
        </r>
      </text>
    </comment>
    <comment ref="O25" authorId="0" shapeId="0" xr:uid="{00000000-0006-0000-0200-000015000000}">
      <text>
        <r>
          <rPr>
            <b/>
            <sz val="9"/>
            <color indexed="81"/>
            <rFont val="Tahoma"/>
            <family val="2"/>
          </rPr>
          <t>Seleccionar una calificación</t>
        </r>
      </text>
    </comment>
    <comment ref="U25" authorId="0" shapeId="0" xr:uid="{00000000-0006-0000-0200-000016000000}">
      <text>
        <r>
          <rPr>
            <b/>
            <sz val="9"/>
            <color indexed="81"/>
            <rFont val="Tahoma"/>
            <family val="2"/>
          </rPr>
          <t>Seleccionar una calificación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7B0666C5-8E65-4FB8-B883-E967469803ED}">
      <text>
        <r>
          <rPr>
            <sz val="10"/>
            <color indexed="8"/>
            <rFont val="Tahoma"/>
            <family val="2"/>
          </rPr>
          <t>Nombre de la actividad: Que sea comprensible y clara</t>
        </r>
        <r>
          <rPr>
            <b/>
            <sz val="10"/>
            <color indexed="8"/>
            <rFont val="Tahoma"/>
            <family val="2"/>
          </rPr>
          <t xml:space="preserve">  </t>
        </r>
      </text>
    </comment>
    <comment ref="C2" authorId="0" shapeId="0" xr:uid="{DD0DBAC4-0D0E-4EE2-BD15-66034C868BC3}">
      <text>
        <r>
          <rPr>
            <sz val="10"/>
            <color indexed="8"/>
            <rFont val="Tahoma"/>
            <family val="2"/>
          </rPr>
          <t>Elabore un objetivo en relación con la actividad</t>
        </r>
      </text>
    </comment>
    <comment ref="D2" authorId="0" shapeId="0" xr:uid="{1874D585-3E37-4ED1-92A3-F2FEAA72EA84}">
      <text>
        <r>
          <rPr>
            <sz val="9"/>
            <color indexed="8"/>
            <rFont val="Tahoma"/>
            <family val="2"/>
          </rPr>
          <t>Todas las actividades de los planes de participaci{on ciudadada estan relacionadas con el objetivo del ejemplo,</t>
        </r>
      </text>
    </comment>
    <comment ref="E2" authorId="0" shapeId="0" xr:uid="{B6DE3125-44F7-4BB6-ADD0-E0C17C396169}">
      <text>
        <r>
          <rPr>
            <sz val="10"/>
            <color indexed="8"/>
            <rFont val="Tahoma"/>
            <family val="2"/>
          </rPr>
          <t>Indique el nivel de Incidencia al que corresponde: Lista desplegable</t>
        </r>
      </text>
    </comment>
    <comment ref="F2" authorId="0" shapeId="0" xr:uid="{ACB612AA-2E26-4069-B658-0357819584DE}">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27B0A1AD-FFC1-4FF6-81A8-E669F18F22A6}">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AAC153C8-061E-4A8E-A479-11316C443983}">
      <text>
        <r>
          <rPr>
            <sz val="10"/>
            <color indexed="8"/>
            <rFont val="Tahoma"/>
            <family val="2"/>
          </rPr>
          <t>Indique el nivel de alcance de la actividad: Nacional; Regional; Zonal</t>
        </r>
      </text>
    </comment>
    <comment ref="I2" authorId="0" shapeId="0" xr:uid="{415C7300-9E71-429D-AFA2-11237C1D3E69}">
      <text>
        <r>
          <rPr>
            <sz val="10"/>
            <color indexed="8"/>
            <rFont val="Tahoma"/>
            <family val="2"/>
          </rPr>
          <t>Indique la Dirección a la que corresponde el cumplimiento de la meta</t>
        </r>
      </text>
    </comment>
    <comment ref="J2" authorId="0" shapeId="0" xr:uid="{6FB6042B-711D-4115-A025-4AA8302C611A}">
      <text>
        <r>
          <rPr>
            <sz val="10"/>
            <color indexed="8"/>
            <rFont val="Tahoma"/>
            <family val="2"/>
          </rPr>
          <t>Relacione el programa al que esta asociado la actividad</t>
        </r>
      </text>
    </comment>
    <comment ref="K2" authorId="0" shapeId="0" xr:uid="{7103504E-3E12-48D8-B7D0-7B0580F5A55B}">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4192DE7F-3737-4DC6-A202-585683988850}">
      <text>
        <r>
          <rPr>
            <sz val="10"/>
            <color indexed="8"/>
            <rFont val="Tahoma"/>
            <family val="2"/>
          </rPr>
          <t xml:space="preserve">Criterio sobre el cual se va a  hacer el seguimiento y los avances en el cumplimiento de la meta </t>
        </r>
      </text>
    </comment>
    <comment ref="O3" authorId="0" shapeId="0" xr:uid="{93952CB1-13E4-46B7-AC18-3169B6C5BE46}">
      <text>
        <r>
          <rPr>
            <sz val="10"/>
            <color indexed="8"/>
            <rFont val="Tahoma"/>
            <family val="2"/>
          </rPr>
          <t>Presencial; virtual; telefonico; otras.</t>
        </r>
      </text>
    </comment>
    <comment ref="O4" authorId="1" shapeId="0" xr:uid="{CFF34BF0-2F68-47D6-92EB-0DD713BAD97C}">
      <text>
        <r>
          <rPr>
            <b/>
            <sz val="9"/>
            <color indexed="81"/>
            <rFont val="Tahoma"/>
            <family val="2"/>
          </rPr>
          <t>Kelly Johanna Gomez Zapata:</t>
        </r>
        <r>
          <rPr>
            <sz val="9"/>
            <color indexed="81"/>
            <rFont val="Tahoma"/>
            <family val="2"/>
          </rPr>
          <t xml:space="preserve">
Presencial
Virtual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254B5A76-66CA-45C1-92EB-D910BBBE4780}">
      <text>
        <r>
          <rPr>
            <sz val="10"/>
            <color indexed="8"/>
            <rFont val="Tahoma"/>
            <family val="2"/>
          </rPr>
          <t>Nombre de la actividad: Que sea comprensible y clara</t>
        </r>
        <r>
          <rPr>
            <b/>
            <sz val="10"/>
            <color indexed="8"/>
            <rFont val="Tahoma"/>
            <family val="2"/>
          </rPr>
          <t xml:space="preserve">  </t>
        </r>
      </text>
    </comment>
    <comment ref="C2" authorId="0" shapeId="0" xr:uid="{D966E89D-0C3B-4257-B4DD-4DA740460853}">
      <text>
        <r>
          <rPr>
            <sz val="10"/>
            <color indexed="8"/>
            <rFont val="Tahoma"/>
            <family val="2"/>
          </rPr>
          <t>Elabore un objetivo en relación con la actividad</t>
        </r>
      </text>
    </comment>
    <comment ref="D2" authorId="0" shapeId="0" xr:uid="{035533B2-E64C-477D-BBBA-4338F58364E6}">
      <text>
        <r>
          <rPr>
            <sz val="9"/>
            <color indexed="8"/>
            <rFont val="Tahoma"/>
            <family val="2"/>
          </rPr>
          <t>Todas las actividades de los planes de participaci{on ciudadada estan relacionadas con el objetivo del ejemplo,</t>
        </r>
      </text>
    </comment>
    <comment ref="E2" authorId="0" shapeId="0" xr:uid="{5B2026BD-6B0A-45CA-905C-E9CD7D6F645E}">
      <text>
        <r>
          <rPr>
            <sz val="10"/>
            <color indexed="8"/>
            <rFont val="Tahoma"/>
            <family val="2"/>
          </rPr>
          <t>Indique el nivel de Incidencia al que corresponde: Lista desplegable</t>
        </r>
      </text>
    </comment>
    <comment ref="F2" authorId="0" shapeId="0" xr:uid="{FC15782C-BD25-4AB1-9B7E-AB30AF826801}">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95532200-33A8-4891-AC3F-56F0C18BCB34}">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13ACEF7B-0DD2-4B5C-AB90-02AD3B195737}">
      <text>
        <r>
          <rPr>
            <sz val="10"/>
            <color indexed="8"/>
            <rFont val="Tahoma"/>
            <family val="2"/>
          </rPr>
          <t>Indique el nivel de alcance de la actividad: Nacional; Regional; Zonal</t>
        </r>
      </text>
    </comment>
    <comment ref="I2" authorId="0" shapeId="0" xr:uid="{8CE59F93-FFE5-4B1B-B74F-359107DDA7A2}">
      <text>
        <r>
          <rPr>
            <sz val="10"/>
            <color indexed="8"/>
            <rFont val="Tahoma"/>
            <family val="2"/>
          </rPr>
          <t>Indique la Dirección a la que corresponde el cumplimiento de la meta</t>
        </r>
      </text>
    </comment>
    <comment ref="J2" authorId="0" shapeId="0" xr:uid="{2B126BA9-849A-4485-9404-51E524F49E57}">
      <text>
        <r>
          <rPr>
            <sz val="10"/>
            <color indexed="8"/>
            <rFont val="Tahoma"/>
            <family val="2"/>
          </rPr>
          <t>Relacione el programa al que esta asociado la actividad</t>
        </r>
      </text>
    </comment>
    <comment ref="K2" authorId="0" shapeId="0" xr:uid="{6DDA17EE-522A-4BCE-AD93-3CA5C3366C82}">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E8A67516-A0D9-420E-BF7B-FB12DA6A5779}">
      <text>
        <r>
          <rPr>
            <sz val="10"/>
            <color indexed="8"/>
            <rFont val="Tahoma"/>
            <family val="2"/>
          </rPr>
          <t xml:space="preserve">Criterio sobre el cual se va a  hacer el seguimiento y los avances en el cumplimiento de la meta </t>
        </r>
      </text>
    </comment>
    <comment ref="O3" authorId="0" shapeId="0" xr:uid="{4C32EBC5-5AA9-449D-82C6-2773F30D8DB1}">
      <text>
        <r>
          <rPr>
            <sz val="10"/>
            <color indexed="8"/>
            <rFont val="Tahoma"/>
            <family val="2"/>
          </rPr>
          <t>Presencial; virtual; telefonico; otras.</t>
        </r>
      </text>
    </comment>
    <comment ref="O4" authorId="1" shapeId="0" xr:uid="{29A7DB46-E992-4FF5-B6CA-8638C2D82CE0}">
      <text>
        <r>
          <rPr>
            <b/>
            <sz val="9"/>
            <color indexed="81"/>
            <rFont val="Tahoma"/>
            <family val="2"/>
          </rPr>
          <t>Kelly Johanna Gomez Zapata:</t>
        </r>
        <r>
          <rPr>
            <sz val="9"/>
            <color indexed="81"/>
            <rFont val="Tahoma"/>
            <family val="2"/>
          </rPr>
          <t xml:space="preserve">
Presencial
Virtual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55E6D350-FA46-45E5-847D-A8F5E2BD01FA}">
      <text>
        <r>
          <rPr>
            <sz val="10"/>
            <color indexed="8"/>
            <rFont val="Tahoma"/>
            <family val="2"/>
          </rPr>
          <t>Nombre de la actividad: Que sea comprensible y clara</t>
        </r>
        <r>
          <rPr>
            <b/>
            <sz val="10"/>
            <color indexed="8"/>
            <rFont val="Tahoma"/>
            <family val="2"/>
          </rPr>
          <t xml:space="preserve">  </t>
        </r>
      </text>
    </comment>
    <comment ref="C2" authorId="0" shapeId="0" xr:uid="{201F4315-6F9E-4A4A-A239-49AC63B5B53B}">
      <text>
        <r>
          <rPr>
            <sz val="10"/>
            <color indexed="8"/>
            <rFont val="Tahoma"/>
            <family val="2"/>
          </rPr>
          <t>Elabore un objetivo en relación con la actividad</t>
        </r>
      </text>
    </comment>
    <comment ref="D2" authorId="0" shapeId="0" xr:uid="{94C55630-4E32-4B0D-BC8D-690134F29325}">
      <text>
        <r>
          <rPr>
            <sz val="9"/>
            <color indexed="8"/>
            <rFont val="Tahoma"/>
            <family val="2"/>
          </rPr>
          <t>Todas las actividades de los planes de participaci{on ciudadada estan relacionadas con el objetivo del ejemplo,</t>
        </r>
      </text>
    </comment>
    <comment ref="E2" authorId="0" shapeId="0" xr:uid="{BE6036AE-2242-44A6-A6D8-B138110FA964}">
      <text>
        <r>
          <rPr>
            <sz val="10"/>
            <color indexed="8"/>
            <rFont val="Tahoma"/>
            <family val="2"/>
          </rPr>
          <t>Indique el nivel de Incidencia al que corresponde: Lista desplegable</t>
        </r>
      </text>
    </comment>
    <comment ref="F2" authorId="0" shapeId="0" xr:uid="{EE5A7CFA-5D47-44A9-A5B4-7F7C49B02AA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38488E45-5117-4C70-A3C2-AEFB1B9DFB57}">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1064ADA8-D97F-4367-B376-8619E382EF24}">
      <text>
        <r>
          <rPr>
            <sz val="10"/>
            <color indexed="8"/>
            <rFont val="Tahoma"/>
            <family val="2"/>
          </rPr>
          <t>Indique el nivel de alcance de la actividad: Nacional; Regional; Zonal</t>
        </r>
      </text>
    </comment>
    <comment ref="I2" authorId="0" shapeId="0" xr:uid="{76876FE1-5FD0-4E51-AD9E-079E68D860DA}">
      <text>
        <r>
          <rPr>
            <sz val="10"/>
            <color indexed="8"/>
            <rFont val="Tahoma"/>
            <family val="2"/>
          </rPr>
          <t>Indique la Dirección a la que corresponde el cumplimiento de la meta</t>
        </r>
      </text>
    </comment>
    <comment ref="J2" authorId="0" shapeId="0" xr:uid="{2FED6588-2067-4C7B-A106-987774667738}">
      <text>
        <r>
          <rPr>
            <sz val="10"/>
            <color indexed="8"/>
            <rFont val="Tahoma"/>
            <family val="2"/>
          </rPr>
          <t>Relacione el programa al que esta asociado la actividad</t>
        </r>
      </text>
    </comment>
    <comment ref="K2" authorId="0" shapeId="0" xr:uid="{0B7EC621-BE24-44D6-A892-3048DF769247}">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EB984529-D5E7-4AD8-A53D-10399DCE838B}">
      <text>
        <r>
          <rPr>
            <sz val="10"/>
            <color indexed="8"/>
            <rFont val="Tahoma"/>
            <family val="2"/>
          </rPr>
          <t xml:space="preserve">Criterio sobre el cual se va a  hacer el seguimiento y los avances en el cumplimiento de la meta </t>
        </r>
      </text>
    </comment>
    <comment ref="O3" authorId="0" shapeId="0" xr:uid="{BE42CAF3-1080-4D9A-870D-93BDBBFE79EE}">
      <text>
        <r>
          <rPr>
            <sz val="10"/>
            <color indexed="8"/>
            <rFont val="Tahoma"/>
            <family val="2"/>
          </rPr>
          <t>Presencial; virtual; telefonico; otras.</t>
        </r>
      </text>
    </comment>
    <comment ref="O4" authorId="1" shapeId="0" xr:uid="{B463845D-B0CC-402B-B262-333763CD7979}">
      <text>
        <r>
          <rPr>
            <b/>
            <sz val="9"/>
            <color indexed="81"/>
            <rFont val="Tahoma"/>
            <family val="2"/>
          </rPr>
          <t>Kelly Johanna Gomez Zapata:</t>
        </r>
        <r>
          <rPr>
            <sz val="9"/>
            <color indexed="81"/>
            <rFont val="Tahoma"/>
            <family val="2"/>
          </rPr>
          <t xml:space="preserve">
Presencial
Virtual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A1565DD0-6A90-4CD9-9026-D63E3C62590F}">
      <text>
        <r>
          <rPr>
            <sz val="10"/>
            <color indexed="8"/>
            <rFont val="Tahoma"/>
            <family val="2"/>
          </rPr>
          <t>Nombre de la actividad: Que sea comprensible y clara</t>
        </r>
        <r>
          <rPr>
            <b/>
            <sz val="10"/>
            <color indexed="8"/>
            <rFont val="Tahoma"/>
            <family val="2"/>
          </rPr>
          <t xml:space="preserve">  </t>
        </r>
      </text>
    </comment>
    <comment ref="C2" authorId="0" shapeId="0" xr:uid="{9D172C96-0FA9-4AB4-B552-45A6D0050145}">
      <text>
        <r>
          <rPr>
            <sz val="10"/>
            <color indexed="8"/>
            <rFont val="Tahoma"/>
            <family val="2"/>
          </rPr>
          <t>Elabore un objetivo en relación con la actividad</t>
        </r>
      </text>
    </comment>
    <comment ref="D2" authorId="0" shapeId="0" xr:uid="{DBF7049C-BB4F-4128-B684-B47F9B0861A1}">
      <text>
        <r>
          <rPr>
            <sz val="9"/>
            <color indexed="8"/>
            <rFont val="Tahoma"/>
            <family val="2"/>
          </rPr>
          <t>Todas las actividades de los planes de participaci{on ciudadada estan relacionadas con el objetivo del ejemplo,</t>
        </r>
      </text>
    </comment>
    <comment ref="E2" authorId="0" shapeId="0" xr:uid="{41F4F597-D625-49D2-ADFF-B74D9BCEA2E2}">
      <text>
        <r>
          <rPr>
            <sz val="10"/>
            <color indexed="8"/>
            <rFont val="Tahoma"/>
            <family val="2"/>
          </rPr>
          <t>Indique el nivel de Incidencia al que corresponde: Lista desplegable</t>
        </r>
      </text>
    </comment>
    <comment ref="F2" authorId="0" shapeId="0" xr:uid="{763916E7-531E-44AC-9072-190938CDACCE}">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2AD5B1D-D855-493D-8CC4-E11978EDB98E}">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2CEFBF2E-09A8-490F-8675-09017C62E81F}">
      <text>
        <r>
          <rPr>
            <sz val="10"/>
            <color indexed="8"/>
            <rFont val="Tahoma"/>
            <family val="2"/>
          </rPr>
          <t>Indique el nivel de alcance de la actividad: Nacional; Regional; Zonal</t>
        </r>
      </text>
    </comment>
    <comment ref="I2" authorId="0" shapeId="0" xr:uid="{E7541A0F-B57C-44C9-BDF2-364695DE0160}">
      <text>
        <r>
          <rPr>
            <sz val="10"/>
            <color indexed="8"/>
            <rFont val="Tahoma"/>
            <family val="2"/>
          </rPr>
          <t>Indique la Dirección a la que corresponde el cumplimiento de la meta</t>
        </r>
      </text>
    </comment>
    <comment ref="J2" authorId="0" shapeId="0" xr:uid="{68BDC9E4-6F26-419C-9B4B-84C7A17DDC9B}">
      <text>
        <r>
          <rPr>
            <sz val="10"/>
            <color indexed="8"/>
            <rFont val="Tahoma"/>
            <family val="2"/>
          </rPr>
          <t>Relacione el programa al que esta asociado la actividad</t>
        </r>
      </text>
    </comment>
    <comment ref="K2" authorId="0" shapeId="0" xr:uid="{6F3319A4-D10A-4865-8890-83D5C0A55B46}">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1290FEFA-F287-4652-90C8-6910D410E00D}">
      <text>
        <r>
          <rPr>
            <sz val="10"/>
            <color indexed="8"/>
            <rFont val="Tahoma"/>
            <family val="2"/>
          </rPr>
          <t xml:space="preserve">Criterio sobre el cual se va a  hacer el seguimiento y los avances en el cumplimiento de la meta </t>
        </r>
      </text>
    </comment>
    <comment ref="O3" authorId="0" shapeId="0" xr:uid="{F46A8E45-BFF8-4AB9-A141-F37395713754}">
      <text>
        <r>
          <rPr>
            <sz val="10"/>
            <color indexed="8"/>
            <rFont val="Tahoma"/>
            <family val="2"/>
          </rPr>
          <t>Presencial; virtual; telefonico; otras.</t>
        </r>
      </text>
    </comment>
    <comment ref="O4" authorId="1" shapeId="0" xr:uid="{61FCF743-AD5E-483E-B34D-CEDC9CCAB248}">
      <text>
        <r>
          <rPr>
            <b/>
            <sz val="9"/>
            <color indexed="81"/>
            <rFont val="Tahoma"/>
            <family val="2"/>
          </rPr>
          <t>Kelly Johanna Gomez Zapata:</t>
        </r>
        <r>
          <rPr>
            <sz val="9"/>
            <color indexed="81"/>
            <rFont val="Tahoma"/>
            <family val="2"/>
          </rPr>
          <t xml:space="preserve">
Presencial
Virtual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5" authorId="0" shapeId="0" xr:uid="{0275F0C5-7383-4AE4-9AD1-2DD5FE2018BF}">
      <text>
        <r>
          <rPr>
            <sz val="10"/>
            <color indexed="8"/>
            <rFont val="Tahoma"/>
            <family val="2"/>
          </rPr>
          <t>Nombre de la actividad: Que sea comprensible y clara</t>
        </r>
        <r>
          <rPr>
            <b/>
            <sz val="10"/>
            <color indexed="8"/>
            <rFont val="Tahoma"/>
            <family val="2"/>
          </rPr>
          <t xml:space="preserve">  </t>
        </r>
      </text>
    </comment>
    <comment ref="C5" authorId="0" shapeId="0" xr:uid="{671EADAC-DADE-4CBE-8F83-B0AD517D8B5E}">
      <text>
        <r>
          <rPr>
            <sz val="10"/>
            <color indexed="8"/>
            <rFont val="Tahoma"/>
            <family val="2"/>
          </rPr>
          <t>Elabore un objetivo en relación con la actividad</t>
        </r>
      </text>
    </comment>
    <comment ref="D5" authorId="0" shapeId="0" xr:uid="{50842FB8-3E42-41DD-90C4-DD701B45FBED}">
      <text>
        <r>
          <rPr>
            <sz val="9"/>
            <color indexed="8"/>
            <rFont val="Tahoma"/>
            <family val="2"/>
          </rPr>
          <t>Todas las actividades de los planes de participaci{on ciudadada estan relacionadas con el objetivo del ejemplo,</t>
        </r>
      </text>
    </comment>
    <comment ref="E5" authorId="0" shapeId="0" xr:uid="{4CEE0ABD-47E5-4C35-8BAF-6C0FDF93027D}">
      <text>
        <r>
          <rPr>
            <sz val="10"/>
            <color indexed="8"/>
            <rFont val="Tahoma"/>
            <family val="2"/>
          </rPr>
          <t>Indique el nivel de Incidencia al que corresponde: Lista desplegable</t>
        </r>
      </text>
    </comment>
    <comment ref="F5" authorId="0" shapeId="0" xr:uid="{71F5E317-BF66-4381-B453-A67D962B1619}">
      <text>
        <r>
          <rPr>
            <sz val="10"/>
            <color indexed="8"/>
            <rFont val="Tahoma"/>
            <family val="2"/>
          </rPr>
          <t>Indique a que momento del ciclo de gestión pertenece: Lista desplegable</t>
        </r>
        <r>
          <rPr>
            <b/>
            <sz val="10"/>
            <color indexed="8"/>
            <rFont val="Tahoma"/>
            <family val="2"/>
          </rPr>
          <t xml:space="preserve"> </t>
        </r>
      </text>
    </comment>
    <comment ref="G5" authorId="0" shapeId="0" xr:uid="{F661151D-45A8-4A57-8CEE-DA78C1AF649C}">
      <text>
        <r>
          <rPr>
            <sz val="10"/>
            <color indexed="8"/>
            <rFont val="Tahoma"/>
            <family val="2"/>
          </rPr>
          <t>Indique el grupo de valor objetivo al que están dirijidas las actividades</t>
        </r>
        <r>
          <rPr>
            <b/>
            <sz val="10"/>
            <color indexed="8"/>
            <rFont val="Tahoma"/>
            <family val="2"/>
          </rPr>
          <t xml:space="preserve"> </t>
        </r>
      </text>
    </comment>
    <comment ref="H5" authorId="0" shapeId="0" xr:uid="{432ECEFC-F7FA-42FC-8DB4-FF015AB538A4}">
      <text>
        <r>
          <rPr>
            <sz val="10"/>
            <color indexed="8"/>
            <rFont val="Tahoma"/>
            <family val="2"/>
          </rPr>
          <t>Indique el nivel de alcance de la actividad: Nacional; Regional; Zonal</t>
        </r>
      </text>
    </comment>
    <comment ref="I5" authorId="0" shapeId="0" xr:uid="{1F72A68F-5540-4417-B2CC-0A114927F79F}">
      <text>
        <r>
          <rPr>
            <sz val="10"/>
            <color indexed="8"/>
            <rFont val="Tahoma"/>
            <family val="2"/>
          </rPr>
          <t>Indique la Dirección a la que corresponde el cumplimiento de la meta</t>
        </r>
      </text>
    </comment>
    <comment ref="J5" authorId="0" shapeId="0" xr:uid="{ED11DAEE-360F-4901-BE41-36D9175F807A}">
      <text>
        <r>
          <rPr>
            <sz val="10"/>
            <color indexed="8"/>
            <rFont val="Tahoma"/>
            <family val="2"/>
          </rPr>
          <t>Relacione el programa al que esta asociado la actividad</t>
        </r>
      </text>
    </comment>
    <comment ref="K5" authorId="0" shapeId="0" xr:uid="{F9DD0746-BD24-4515-B0DF-7C74CD3D9ED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5" authorId="0" shapeId="0" xr:uid="{6FFE51E4-8B27-4F51-9336-19CEB845AC9B}">
      <text>
        <r>
          <rPr>
            <sz val="10"/>
            <color indexed="8"/>
            <rFont val="Tahoma"/>
            <family val="2"/>
          </rPr>
          <t xml:space="preserve">Criterio sobre el cual se va a  hacer el seguimiento y los avances en el cumplimiento de la meta </t>
        </r>
      </text>
    </comment>
    <comment ref="O6" authorId="0" shapeId="0" xr:uid="{7AB02E4F-9719-4EE5-A9B5-407C6C436E35}">
      <text>
        <r>
          <rPr>
            <sz val="10"/>
            <color indexed="8"/>
            <rFont val="Tahoma"/>
            <family val="2"/>
          </rPr>
          <t>Presencial; virtual; telefonico; otras.</t>
        </r>
      </text>
    </comment>
    <comment ref="O7" authorId="1" shapeId="0" xr:uid="{0DD954FC-7FA9-4286-8A8C-FE57106BC014}">
      <text>
        <r>
          <rPr>
            <b/>
            <sz val="9"/>
            <color indexed="81"/>
            <rFont val="Tahoma"/>
            <family val="2"/>
          </rPr>
          <t>Kelly Johanna Gomez Zapata:</t>
        </r>
        <r>
          <rPr>
            <sz val="9"/>
            <color indexed="81"/>
            <rFont val="Tahoma"/>
            <family val="2"/>
          </rPr>
          <t xml:space="preserve">
Presencial
Virtual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106EE10B-BEDE-4576-863A-BBD35721EC2F}">
      <text>
        <r>
          <rPr>
            <sz val="10"/>
            <color indexed="8"/>
            <rFont val="Tahoma"/>
            <family val="2"/>
          </rPr>
          <t>Nombre de la actividad: Que sea comprensible y clara</t>
        </r>
        <r>
          <rPr>
            <b/>
            <sz val="10"/>
            <color indexed="8"/>
            <rFont val="Tahoma"/>
            <family val="2"/>
          </rPr>
          <t xml:space="preserve">  </t>
        </r>
      </text>
    </comment>
    <comment ref="C2" authorId="0" shapeId="0" xr:uid="{4EEBF928-F907-4628-8A6E-1D91C76C97E5}">
      <text>
        <r>
          <rPr>
            <sz val="10"/>
            <color indexed="8"/>
            <rFont val="Tahoma"/>
            <family val="2"/>
          </rPr>
          <t>Elabore un objetivo en relación con la actividad</t>
        </r>
      </text>
    </comment>
    <comment ref="D2" authorId="0" shapeId="0" xr:uid="{6A8672DE-6E94-4412-8C37-274A227ADBF3}">
      <text>
        <r>
          <rPr>
            <sz val="9"/>
            <color indexed="8"/>
            <rFont val="Tahoma"/>
            <family val="2"/>
          </rPr>
          <t>Todas las actividades de los planes de participaci{on ciudadada estan relacionadas con el objetivo del ejemplo,</t>
        </r>
      </text>
    </comment>
    <comment ref="E2" authorId="0" shapeId="0" xr:uid="{DFAC7D8C-AC7A-4680-8B59-78A77A400375}">
      <text>
        <r>
          <rPr>
            <sz val="10"/>
            <color indexed="8"/>
            <rFont val="Tahoma"/>
            <family val="2"/>
          </rPr>
          <t>Indique el nivel de Incidencia al que corresponde: Lista desplegable</t>
        </r>
      </text>
    </comment>
    <comment ref="F2" authorId="0" shapeId="0" xr:uid="{26CFC3F7-0ACD-439E-A2F2-452D6CFB8CC2}">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ADC595DE-63AB-4AC2-B06F-847FA5F42985}">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1C77370C-5741-44BF-AD30-A9C0F47ADE2C}">
      <text>
        <r>
          <rPr>
            <sz val="10"/>
            <color indexed="8"/>
            <rFont val="Tahoma"/>
            <family val="2"/>
          </rPr>
          <t>Indique el nivel de alcance de la actividad: Nacional; Regional; Zonal</t>
        </r>
      </text>
    </comment>
    <comment ref="I2" authorId="0" shapeId="0" xr:uid="{FCF4E9A4-5440-4774-B602-4D2D71DE27F6}">
      <text>
        <r>
          <rPr>
            <sz val="10"/>
            <color indexed="8"/>
            <rFont val="Tahoma"/>
            <family val="2"/>
          </rPr>
          <t>Indique la Dirección a la que corresponde el cumplimiento de la meta</t>
        </r>
      </text>
    </comment>
    <comment ref="J2" authorId="0" shapeId="0" xr:uid="{17AC7B97-1FA8-4925-8BFA-E81B5BE5AA75}">
      <text>
        <r>
          <rPr>
            <sz val="10"/>
            <color indexed="8"/>
            <rFont val="Tahoma"/>
            <family val="2"/>
          </rPr>
          <t>Relacione el programa al que esta asociado la actividad</t>
        </r>
      </text>
    </comment>
    <comment ref="K2" authorId="0" shapeId="0" xr:uid="{B2CC22C5-C4BF-440C-9F00-9C8783CA8D99}">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97676444-9DC9-4330-90CA-51CD34A7240A}">
      <text>
        <r>
          <rPr>
            <sz val="10"/>
            <color indexed="8"/>
            <rFont val="Tahoma"/>
            <family val="2"/>
          </rPr>
          <t xml:space="preserve">Criterio sobre el cual se va a  hacer el seguimiento y los avances en el cumplimiento de la meta </t>
        </r>
      </text>
    </comment>
    <comment ref="O3" authorId="0" shapeId="0" xr:uid="{90C955E3-3361-413A-85D1-8F133E6FA17D}">
      <text>
        <r>
          <rPr>
            <sz val="10"/>
            <color indexed="8"/>
            <rFont val="Tahoma"/>
            <family val="2"/>
          </rPr>
          <t>Presencial; virtual; telefonico; otras.</t>
        </r>
      </text>
    </comment>
    <comment ref="O4" authorId="1" shapeId="0" xr:uid="{3549F14A-B7C6-4C94-AF20-495AD65C301E}">
      <text>
        <r>
          <rPr>
            <b/>
            <sz val="9"/>
            <color indexed="81"/>
            <rFont val="Tahoma"/>
            <family val="2"/>
          </rPr>
          <t>Kelly Johanna Gomez Zapata:</t>
        </r>
        <r>
          <rPr>
            <sz val="9"/>
            <color indexed="81"/>
            <rFont val="Tahoma"/>
            <family val="2"/>
          </rPr>
          <t xml:space="preserve">
Presencial
Virtual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687990D6-254F-4D61-BB20-A735F1BADA47}">
      <text>
        <r>
          <rPr>
            <sz val="10"/>
            <color indexed="8"/>
            <rFont val="Tahoma"/>
            <family val="2"/>
          </rPr>
          <t>Nombre de la actividad: Que sea comprensible y clara</t>
        </r>
        <r>
          <rPr>
            <b/>
            <sz val="10"/>
            <color indexed="8"/>
            <rFont val="Tahoma"/>
            <family val="2"/>
          </rPr>
          <t xml:space="preserve">  </t>
        </r>
      </text>
    </comment>
    <comment ref="C2" authorId="0" shapeId="0" xr:uid="{41D6F0D5-EC18-410C-8B3E-C5DD3D58E1AB}">
      <text>
        <r>
          <rPr>
            <sz val="10"/>
            <color indexed="8"/>
            <rFont val="Tahoma"/>
            <family val="2"/>
          </rPr>
          <t>Elabore un objetivo en relación con la actividad</t>
        </r>
      </text>
    </comment>
    <comment ref="D2" authorId="0" shapeId="0" xr:uid="{42C129A7-C3D9-497A-83C9-2CE0F422228B}">
      <text>
        <r>
          <rPr>
            <sz val="9"/>
            <color indexed="8"/>
            <rFont val="Tahoma"/>
            <family val="2"/>
          </rPr>
          <t>Todas las actividades de los planes de participaci{on ciudadada estan relacionadas con el objetivo del ejemplo,</t>
        </r>
      </text>
    </comment>
    <comment ref="E2" authorId="0" shapeId="0" xr:uid="{1C55AFE4-6A33-459D-A636-1E7AA7CC8AEF}">
      <text>
        <r>
          <rPr>
            <sz val="10"/>
            <color indexed="8"/>
            <rFont val="Tahoma"/>
            <family val="2"/>
          </rPr>
          <t>Indique el nivel de Incidencia al que corresponde: Lista desplegable</t>
        </r>
      </text>
    </comment>
    <comment ref="F2" authorId="0" shapeId="0" xr:uid="{D39BD89A-5638-4C9E-9DC7-A777BE11742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1495094D-3B96-4276-8B5F-DF2260027337}">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DC850DB0-E6B5-4F0C-A360-4D9D778D7EF0}">
      <text>
        <r>
          <rPr>
            <sz val="10"/>
            <color indexed="8"/>
            <rFont val="Tahoma"/>
            <family val="2"/>
          </rPr>
          <t>Indique el nivel de alcance de la actividad: Nacional; Regional; Zonal</t>
        </r>
      </text>
    </comment>
    <comment ref="I2" authorId="0" shapeId="0" xr:uid="{66E3F010-3A38-4FA1-B704-BEB9B58DABCC}">
      <text>
        <r>
          <rPr>
            <sz val="10"/>
            <color indexed="8"/>
            <rFont val="Tahoma"/>
            <family val="2"/>
          </rPr>
          <t>Indique la Dirección a la que corresponde el cumplimiento de la meta</t>
        </r>
      </text>
    </comment>
    <comment ref="J2" authorId="0" shapeId="0" xr:uid="{B870D5A6-A7A0-4FC5-B302-6768776288AA}">
      <text>
        <r>
          <rPr>
            <sz val="10"/>
            <color indexed="8"/>
            <rFont val="Tahoma"/>
            <family val="2"/>
          </rPr>
          <t>Relacione el programa al que esta asociado la actividad</t>
        </r>
      </text>
    </comment>
    <comment ref="K2" authorId="0" shapeId="0" xr:uid="{5909EC8F-A0D3-4A59-AF89-C2A12BA29E8A}">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9DDF52D2-AC23-44C6-8185-45AD8F10FEBC}">
      <text>
        <r>
          <rPr>
            <sz val="10"/>
            <color indexed="8"/>
            <rFont val="Tahoma"/>
            <family val="2"/>
          </rPr>
          <t xml:space="preserve">Criterio sobre el cual se va a  hacer el seguimiento y los avances en el cumplimiento de la meta </t>
        </r>
      </text>
    </comment>
    <comment ref="O3" authorId="0" shapeId="0" xr:uid="{018E64B6-ABA7-4F41-96DF-19A1FFE97BA2}">
      <text>
        <r>
          <rPr>
            <sz val="10"/>
            <color indexed="8"/>
            <rFont val="Tahoma"/>
            <family val="2"/>
          </rPr>
          <t>Presencial; virtual; telefonico; otras.</t>
        </r>
      </text>
    </comment>
    <comment ref="O4" authorId="1" shapeId="0" xr:uid="{8384325D-5B07-4EC7-A6BE-B2412ECF3F65}">
      <text>
        <r>
          <rPr>
            <b/>
            <sz val="9"/>
            <color indexed="81"/>
            <rFont val="Tahoma"/>
            <family val="2"/>
          </rPr>
          <t>Kelly Johanna Gomez Zapata:</t>
        </r>
        <r>
          <rPr>
            <sz val="9"/>
            <color indexed="81"/>
            <rFont val="Tahoma"/>
            <family val="2"/>
          </rPr>
          <t xml:space="preserve">
Presencial
Virtual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Fernando Muñoz Salazar</author>
    <author>Rosa Valentina Aceros Garcia</author>
  </authors>
  <commentList>
    <comment ref="I9" authorId="0" shapeId="0" xr:uid="{00000000-0006-0000-0400-000001000000}">
      <text>
        <r>
          <rPr>
            <b/>
            <sz val="9"/>
            <color indexed="81"/>
            <rFont val="Tahoma"/>
            <family val="2"/>
          </rPr>
          <t>Seleccionar una calificación</t>
        </r>
      </text>
    </comment>
    <comment ref="O9" authorId="0" shapeId="0" xr:uid="{00000000-0006-0000-0400-000002000000}">
      <text>
        <r>
          <rPr>
            <b/>
            <sz val="9"/>
            <color indexed="81"/>
            <rFont val="Tahoma"/>
            <family val="2"/>
          </rPr>
          <t>Seleccionar una calificación</t>
        </r>
      </text>
    </comment>
    <comment ref="U9" authorId="0" shapeId="0" xr:uid="{00000000-0006-0000-0400-000003000000}">
      <text>
        <r>
          <rPr>
            <b/>
            <sz val="9"/>
            <color indexed="81"/>
            <rFont val="Tahoma"/>
            <family val="2"/>
          </rPr>
          <t>Seleccionar una calificación</t>
        </r>
      </text>
    </comment>
    <comment ref="B10" authorId="1" shapeId="0" xr:uid="{00000000-0006-0000-0400-000004000000}">
      <text>
        <r>
          <rPr>
            <b/>
            <sz val="9"/>
            <color indexed="81"/>
            <rFont val="Tahoma"/>
            <family val="2"/>
          </rPr>
          <t>Precise los objetivos que la entidad desea lograr en la vigencia y Enuncie una a una las actividades que se realizarán  al logro de cada objetivo planteado.</t>
        </r>
      </text>
    </comment>
    <comment ref="I10" authorId="0" shapeId="0" xr:uid="{00000000-0006-0000-0400-000005000000}">
      <text>
        <r>
          <rPr>
            <b/>
            <sz val="9"/>
            <color indexed="81"/>
            <rFont val="Tahoma"/>
            <family val="2"/>
          </rPr>
          <t>Seleccionar una calificación</t>
        </r>
      </text>
    </comment>
    <comment ref="O10" authorId="0" shapeId="0" xr:uid="{00000000-0006-0000-0400-000006000000}">
      <text>
        <r>
          <rPr>
            <b/>
            <sz val="9"/>
            <color indexed="81"/>
            <rFont val="Tahoma"/>
            <family val="2"/>
          </rPr>
          <t>Seleccionar una calificación</t>
        </r>
      </text>
    </comment>
    <comment ref="U10" authorId="0" shapeId="0" xr:uid="{00000000-0006-0000-0400-000007000000}">
      <text>
        <r>
          <rPr>
            <b/>
            <sz val="9"/>
            <color indexed="81"/>
            <rFont val="Tahoma"/>
            <family val="2"/>
          </rPr>
          <t>Seleccionar una calificación</t>
        </r>
      </text>
    </comment>
    <comment ref="I11" authorId="0" shapeId="0" xr:uid="{00000000-0006-0000-0400-000008000000}">
      <text>
        <r>
          <rPr>
            <b/>
            <sz val="9"/>
            <color indexed="81"/>
            <rFont val="Tahoma"/>
            <family val="2"/>
          </rPr>
          <t>Seleccionar una calificación</t>
        </r>
      </text>
    </comment>
    <comment ref="O11" authorId="0" shapeId="0" xr:uid="{00000000-0006-0000-0400-000009000000}">
      <text>
        <r>
          <rPr>
            <b/>
            <sz val="9"/>
            <color indexed="81"/>
            <rFont val="Tahoma"/>
            <family val="2"/>
          </rPr>
          <t>Seleccionar una calificación</t>
        </r>
      </text>
    </comment>
    <comment ref="U11" authorId="0" shapeId="0" xr:uid="{00000000-0006-0000-0400-00000A000000}">
      <text>
        <r>
          <rPr>
            <b/>
            <sz val="9"/>
            <color indexed="81"/>
            <rFont val="Tahoma"/>
            <family val="2"/>
          </rPr>
          <t>Seleccionar una calificación</t>
        </r>
      </text>
    </comment>
    <comment ref="I24" authorId="0" shapeId="0" xr:uid="{00000000-0006-0000-0400-00000B000000}">
      <text>
        <r>
          <rPr>
            <b/>
            <sz val="9"/>
            <color indexed="81"/>
            <rFont val="Tahoma"/>
            <family val="2"/>
          </rPr>
          <t>Seleccionar una calificación</t>
        </r>
      </text>
    </comment>
    <comment ref="O24" authorId="0" shapeId="0" xr:uid="{00000000-0006-0000-0400-00000C000000}">
      <text>
        <r>
          <rPr>
            <b/>
            <sz val="9"/>
            <color indexed="81"/>
            <rFont val="Tahoma"/>
            <family val="2"/>
          </rPr>
          <t>Seleccionar una calificación</t>
        </r>
      </text>
    </comment>
    <comment ref="U24" authorId="0" shapeId="0" xr:uid="{00000000-0006-0000-0400-00000D000000}">
      <text>
        <r>
          <rPr>
            <b/>
            <sz val="9"/>
            <color indexed="81"/>
            <rFont val="Tahoma"/>
            <family val="2"/>
          </rPr>
          <t>Seleccionar una calificación</t>
        </r>
      </text>
    </comment>
    <comment ref="I27" authorId="0" shapeId="0" xr:uid="{00000000-0006-0000-0400-00000E000000}">
      <text>
        <r>
          <rPr>
            <b/>
            <sz val="9"/>
            <color indexed="81"/>
            <rFont val="Tahoma"/>
            <family val="2"/>
          </rPr>
          <t>Seleccionar una calificación</t>
        </r>
      </text>
    </comment>
    <comment ref="O27" authorId="0" shapeId="0" xr:uid="{00000000-0006-0000-0400-00000F000000}">
      <text>
        <r>
          <rPr>
            <b/>
            <sz val="9"/>
            <color indexed="81"/>
            <rFont val="Tahoma"/>
            <family val="2"/>
          </rPr>
          <t>Seleccionar una calificación</t>
        </r>
      </text>
    </comment>
    <comment ref="U27" authorId="0" shapeId="0" xr:uid="{00000000-0006-0000-0400-000010000000}">
      <text>
        <r>
          <rPr>
            <b/>
            <sz val="9"/>
            <color indexed="81"/>
            <rFont val="Tahoma"/>
            <family val="2"/>
          </rPr>
          <t>Seleccionar una calificación</t>
        </r>
      </text>
    </comment>
    <comment ref="I30" authorId="0" shapeId="0" xr:uid="{00000000-0006-0000-0400-000011000000}">
      <text>
        <r>
          <rPr>
            <b/>
            <sz val="9"/>
            <color indexed="81"/>
            <rFont val="Tahoma"/>
            <family val="2"/>
          </rPr>
          <t>Seleccionar una calificación</t>
        </r>
      </text>
    </comment>
    <comment ref="O30" authorId="0" shapeId="0" xr:uid="{00000000-0006-0000-0400-000012000000}">
      <text>
        <r>
          <rPr>
            <b/>
            <sz val="9"/>
            <color indexed="81"/>
            <rFont val="Tahoma"/>
            <family val="2"/>
          </rPr>
          <t>Seleccionar una calificación</t>
        </r>
      </text>
    </comment>
    <comment ref="U30" authorId="0" shapeId="0" xr:uid="{00000000-0006-0000-0400-000013000000}">
      <text>
        <r>
          <rPr>
            <b/>
            <sz val="9"/>
            <color indexed="81"/>
            <rFont val="Tahoma"/>
            <family val="2"/>
          </rPr>
          <t>Seleccionar una calificación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Andres Fernando Muñoz Salazar</author>
    <author>Rosa Valentina Aceros Garcia</author>
  </authors>
  <commentList>
    <comment ref="I9" authorId="0" shapeId="0" xr:uid="{00000000-0006-0000-0500-000001000000}">
      <text>
        <r>
          <rPr>
            <b/>
            <sz val="9"/>
            <color indexed="81"/>
            <rFont val="Tahoma"/>
            <family val="2"/>
          </rPr>
          <t>Seleccionar una calificación</t>
        </r>
      </text>
    </comment>
    <comment ref="O9" authorId="0" shapeId="0" xr:uid="{00000000-0006-0000-0500-000002000000}">
      <text>
        <r>
          <rPr>
            <b/>
            <sz val="9"/>
            <color indexed="81"/>
            <rFont val="Tahoma"/>
            <family val="2"/>
          </rPr>
          <t>Seleccionar una calificación</t>
        </r>
      </text>
    </comment>
    <comment ref="U9" authorId="0" shapeId="0" xr:uid="{00000000-0006-0000-0500-000003000000}">
      <text>
        <r>
          <rPr>
            <b/>
            <sz val="9"/>
            <color indexed="81"/>
            <rFont val="Tahoma"/>
            <family val="2"/>
          </rPr>
          <t>Seleccionar una calificación</t>
        </r>
      </text>
    </comment>
    <comment ref="B10" authorId="1" shapeId="0" xr:uid="{00000000-0006-0000-0500-000004000000}">
      <text>
        <r>
          <rPr>
            <b/>
            <sz val="9"/>
            <color indexed="81"/>
            <rFont val="Tahoma"/>
            <family val="2"/>
          </rPr>
          <t>Precise los objetivos que la entidad desea lograr en la vigencia y Enuncie una a una las actividades que se realizarán  al logro de cada objetivo planteado.</t>
        </r>
      </text>
    </comment>
    <comment ref="I10" authorId="0" shapeId="0" xr:uid="{00000000-0006-0000-0500-000005000000}">
      <text>
        <r>
          <rPr>
            <b/>
            <sz val="9"/>
            <color indexed="81"/>
            <rFont val="Tahoma"/>
            <family val="2"/>
          </rPr>
          <t>Seleccionar una calificación</t>
        </r>
      </text>
    </comment>
    <comment ref="O10" authorId="0" shapeId="0" xr:uid="{00000000-0006-0000-0500-000006000000}">
      <text>
        <r>
          <rPr>
            <b/>
            <sz val="9"/>
            <color indexed="81"/>
            <rFont val="Tahoma"/>
            <family val="2"/>
          </rPr>
          <t>Seleccionar una calificación</t>
        </r>
      </text>
    </comment>
    <comment ref="U10" authorId="0" shapeId="0" xr:uid="{00000000-0006-0000-0500-000007000000}">
      <text>
        <r>
          <rPr>
            <b/>
            <sz val="9"/>
            <color indexed="81"/>
            <rFont val="Tahoma"/>
            <family val="2"/>
          </rPr>
          <t>Seleccionar una calificación</t>
        </r>
      </text>
    </comment>
    <comment ref="I11" authorId="0" shapeId="0" xr:uid="{00000000-0006-0000-0500-000008000000}">
      <text>
        <r>
          <rPr>
            <b/>
            <sz val="9"/>
            <color indexed="81"/>
            <rFont val="Tahoma"/>
            <family val="2"/>
          </rPr>
          <t>Seleccionar una calificación</t>
        </r>
      </text>
    </comment>
    <comment ref="O11" authorId="0" shapeId="0" xr:uid="{00000000-0006-0000-0500-000009000000}">
      <text>
        <r>
          <rPr>
            <b/>
            <sz val="9"/>
            <color indexed="81"/>
            <rFont val="Tahoma"/>
            <family val="2"/>
          </rPr>
          <t>Seleccionar una calificación</t>
        </r>
      </text>
    </comment>
    <comment ref="U11" authorId="0" shapeId="0" xr:uid="{00000000-0006-0000-0500-00000A000000}">
      <text>
        <r>
          <rPr>
            <b/>
            <sz val="9"/>
            <color indexed="81"/>
            <rFont val="Tahoma"/>
            <family val="2"/>
          </rPr>
          <t>Seleccionar una calificación</t>
        </r>
      </text>
    </comment>
    <comment ref="I13" authorId="0" shapeId="0" xr:uid="{00000000-0006-0000-0500-00000B000000}">
      <text>
        <r>
          <rPr>
            <b/>
            <sz val="9"/>
            <color indexed="81"/>
            <rFont val="Tahoma"/>
            <family val="2"/>
          </rPr>
          <t>Actividad iniciada y dentro de los términos.</t>
        </r>
      </text>
    </comment>
    <comment ref="O13" authorId="0" shapeId="0" xr:uid="{00000000-0006-0000-0500-00000C000000}">
      <text>
        <r>
          <rPr>
            <b/>
            <sz val="9"/>
            <color indexed="81"/>
            <rFont val="Tahoma"/>
            <family val="2"/>
          </rPr>
          <t>Actividad iniciada y dentro de los términos.</t>
        </r>
      </text>
    </comment>
    <comment ref="U13" authorId="0" shapeId="0" xr:uid="{00000000-0006-0000-0500-00000D000000}">
      <text>
        <r>
          <rPr>
            <b/>
            <sz val="9"/>
            <color indexed="81"/>
            <rFont val="Tahoma"/>
            <family val="2"/>
          </rPr>
          <t>Actividad iniciada y dentro de los términos.</t>
        </r>
      </text>
    </comment>
    <comment ref="I15" authorId="0" shapeId="0" xr:uid="{00000000-0006-0000-0500-00000E000000}">
      <text>
        <r>
          <rPr>
            <b/>
            <sz val="9"/>
            <color indexed="81"/>
            <rFont val="Tahoma"/>
            <family val="2"/>
          </rPr>
          <t>Seleccionar una calificación</t>
        </r>
      </text>
    </comment>
    <comment ref="O15" authorId="0" shapeId="0" xr:uid="{00000000-0006-0000-0500-00000F000000}">
      <text>
        <r>
          <rPr>
            <b/>
            <sz val="9"/>
            <color indexed="81"/>
            <rFont val="Tahoma"/>
            <family val="2"/>
          </rPr>
          <t>Seleccionar una calificación</t>
        </r>
      </text>
    </comment>
    <comment ref="U15" authorId="0" shapeId="0" xr:uid="{00000000-0006-0000-0500-000010000000}">
      <text>
        <r>
          <rPr>
            <b/>
            <sz val="9"/>
            <color indexed="81"/>
            <rFont val="Tahoma"/>
            <family val="2"/>
          </rPr>
          <t>Seleccionar una calificación</t>
        </r>
      </text>
    </comment>
    <comment ref="I17" authorId="0" shapeId="0" xr:uid="{00000000-0006-0000-0500-000011000000}">
      <text>
        <r>
          <rPr>
            <b/>
            <sz val="9"/>
            <color indexed="81"/>
            <rFont val="Tahoma"/>
            <family val="2"/>
          </rPr>
          <t>Seleccionar una calificación</t>
        </r>
      </text>
    </comment>
    <comment ref="O17" authorId="0" shapeId="0" xr:uid="{00000000-0006-0000-0500-000012000000}">
      <text>
        <r>
          <rPr>
            <b/>
            <sz val="9"/>
            <color indexed="81"/>
            <rFont val="Tahoma"/>
            <family val="2"/>
          </rPr>
          <t>Seleccionar una calificación</t>
        </r>
      </text>
    </comment>
    <comment ref="U17" authorId="0" shapeId="0" xr:uid="{00000000-0006-0000-0500-000013000000}">
      <text>
        <r>
          <rPr>
            <b/>
            <sz val="9"/>
            <color indexed="81"/>
            <rFont val="Tahoma"/>
            <family val="2"/>
          </rPr>
          <t>Seleccionar una calificación</t>
        </r>
      </text>
    </comment>
    <comment ref="I19" authorId="0" shapeId="0" xr:uid="{00000000-0006-0000-0500-000014000000}">
      <text>
        <r>
          <rPr>
            <b/>
            <sz val="9"/>
            <color indexed="81"/>
            <rFont val="Tahoma"/>
            <family val="2"/>
          </rPr>
          <t>Seleccionar una calificación</t>
        </r>
      </text>
    </comment>
    <comment ref="O19" authorId="0" shapeId="0" xr:uid="{00000000-0006-0000-0500-000015000000}">
      <text>
        <r>
          <rPr>
            <b/>
            <sz val="9"/>
            <color indexed="81"/>
            <rFont val="Tahoma"/>
            <family val="2"/>
          </rPr>
          <t>Seleccionar una calificación</t>
        </r>
      </text>
    </comment>
    <comment ref="U19" authorId="0" shapeId="0" xr:uid="{00000000-0006-0000-0500-000016000000}">
      <text>
        <r>
          <rPr>
            <b/>
            <sz val="9"/>
            <color indexed="81"/>
            <rFont val="Tahoma"/>
            <family val="2"/>
          </rPr>
          <t>Seleccionar una calificación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Andres Fernando Muñoz Salazar</author>
    <author>Rosa Valentina Aceros Garcia</author>
  </authors>
  <commentList>
    <comment ref="I9" authorId="0" shapeId="0" xr:uid="{00000000-0006-0000-0600-000001000000}">
      <text>
        <r>
          <rPr>
            <b/>
            <sz val="9"/>
            <color indexed="81"/>
            <rFont val="Tahoma"/>
            <family val="2"/>
          </rPr>
          <t>Seleccionar una calificación</t>
        </r>
      </text>
    </comment>
    <comment ref="O9" authorId="0" shapeId="0" xr:uid="{00000000-0006-0000-0600-000002000000}">
      <text>
        <r>
          <rPr>
            <b/>
            <sz val="9"/>
            <color indexed="81"/>
            <rFont val="Tahoma"/>
            <family val="2"/>
          </rPr>
          <t>Seleccionar una calificación</t>
        </r>
      </text>
    </comment>
    <comment ref="U9" authorId="0" shapeId="0" xr:uid="{00000000-0006-0000-0600-000003000000}">
      <text>
        <r>
          <rPr>
            <b/>
            <sz val="9"/>
            <color indexed="81"/>
            <rFont val="Tahoma"/>
            <family val="2"/>
          </rPr>
          <t>Seleccionar una calificación</t>
        </r>
      </text>
    </comment>
    <comment ref="B10" authorId="1" shapeId="0" xr:uid="{00000000-0006-0000-0600-000004000000}">
      <text>
        <r>
          <rPr>
            <b/>
            <sz val="9"/>
            <color indexed="81"/>
            <rFont val="Tahoma"/>
            <family val="2"/>
          </rPr>
          <t>Precise los objetivos que la entidad desea lograr en la vigencia y Enuncie una a una las actividades que se realizarán  al logro de cada objetivo planteado.</t>
        </r>
      </text>
    </comment>
    <comment ref="I10" authorId="0" shapeId="0" xr:uid="{00000000-0006-0000-0600-000005000000}">
      <text>
        <r>
          <rPr>
            <b/>
            <sz val="9"/>
            <color indexed="81"/>
            <rFont val="Tahoma"/>
            <family val="2"/>
          </rPr>
          <t>Seleccionar una calificación</t>
        </r>
      </text>
    </comment>
    <comment ref="O10" authorId="0" shapeId="0" xr:uid="{00000000-0006-0000-0600-000006000000}">
      <text>
        <r>
          <rPr>
            <b/>
            <sz val="9"/>
            <color indexed="81"/>
            <rFont val="Tahoma"/>
            <family val="2"/>
          </rPr>
          <t>Seleccionar una calificación</t>
        </r>
      </text>
    </comment>
    <comment ref="U10" authorId="0" shapeId="0" xr:uid="{00000000-0006-0000-0600-000007000000}">
      <text>
        <r>
          <rPr>
            <b/>
            <sz val="9"/>
            <color indexed="81"/>
            <rFont val="Tahoma"/>
            <family val="2"/>
          </rPr>
          <t>Seleccionar una calificación</t>
        </r>
      </text>
    </comment>
    <comment ref="I11" authorId="0" shapeId="0" xr:uid="{00000000-0006-0000-0600-000008000000}">
      <text>
        <r>
          <rPr>
            <b/>
            <sz val="9"/>
            <color indexed="81"/>
            <rFont val="Tahoma"/>
            <family val="2"/>
          </rPr>
          <t>Seleccionar una calificación</t>
        </r>
      </text>
    </comment>
    <comment ref="O11" authorId="0" shapeId="0" xr:uid="{00000000-0006-0000-0600-000009000000}">
      <text>
        <r>
          <rPr>
            <b/>
            <sz val="9"/>
            <color indexed="81"/>
            <rFont val="Tahoma"/>
            <family val="2"/>
          </rPr>
          <t>Seleccionar una calificación</t>
        </r>
      </text>
    </comment>
    <comment ref="U11" authorId="0" shapeId="0" xr:uid="{00000000-0006-0000-0600-00000A000000}">
      <text>
        <r>
          <rPr>
            <b/>
            <sz val="9"/>
            <color indexed="81"/>
            <rFont val="Tahoma"/>
            <family val="2"/>
          </rPr>
          <t>Seleccionar una calificación</t>
        </r>
      </text>
    </comment>
    <comment ref="I18" authorId="0" shapeId="0" xr:uid="{00000000-0006-0000-0600-00000B000000}">
      <text>
        <r>
          <rPr>
            <b/>
            <sz val="9"/>
            <color indexed="81"/>
            <rFont val="Tahoma"/>
            <family val="2"/>
          </rPr>
          <t>Seleccionar una calificación</t>
        </r>
      </text>
    </comment>
    <comment ref="O18" authorId="0" shapeId="0" xr:uid="{00000000-0006-0000-0600-00000C000000}">
      <text>
        <r>
          <rPr>
            <b/>
            <sz val="9"/>
            <color indexed="81"/>
            <rFont val="Tahoma"/>
            <family val="2"/>
          </rPr>
          <t>Seleccionar una calificación</t>
        </r>
      </text>
    </comment>
    <comment ref="U18" authorId="0" shapeId="0" xr:uid="{00000000-0006-0000-0600-00000D000000}">
      <text>
        <r>
          <rPr>
            <b/>
            <sz val="9"/>
            <color indexed="81"/>
            <rFont val="Tahoma"/>
            <family val="2"/>
          </rPr>
          <t>Seleccionar una calificación</t>
        </r>
      </text>
    </comment>
    <comment ref="I20" authorId="0" shapeId="0" xr:uid="{00000000-0006-0000-0600-00000E000000}">
      <text>
        <r>
          <rPr>
            <b/>
            <sz val="9"/>
            <color indexed="81"/>
            <rFont val="Tahoma"/>
            <family val="2"/>
          </rPr>
          <t>Seleccionar una calificación</t>
        </r>
      </text>
    </comment>
    <comment ref="O20" authorId="0" shapeId="0" xr:uid="{00000000-0006-0000-0600-00000F000000}">
      <text>
        <r>
          <rPr>
            <b/>
            <sz val="9"/>
            <color indexed="81"/>
            <rFont val="Tahoma"/>
            <family val="2"/>
          </rPr>
          <t>Seleccionar una calificación</t>
        </r>
      </text>
    </comment>
    <comment ref="U20" authorId="0" shapeId="0" xr:uid="{00000000-0006-0000-0600-000010000000}">
      <text>
        <r>
          <rPr>
            <b/>
            <sz val="9"/>
            <color indexed="81"/>
            <rFont val="Tahoma"/>
            <family val="2"/>
          </rPr>
          <t>Seleccionar una calificación</t>
        </r>
      </text>
    </comment>
    <comment ref="I25" authorId="0" shapeId="0" xr:uid="{00000000-0006-0000-0600-000011000000}">
      <text>
        <r>
          <rPr>
            <b/>
            <sz val="9"/>
            <color indexed="81"/>
            <rFont val="Tahoma"/>
            <family val="2"/>
          </rPr>
          <t>Seleccionar una calificación</t>
        </r>
      </text>
    </comment>
    <comment ref="O25" authorId="0" shapeId="0" xr:uid="{00000000-0006-0000-0600-000012000000}">
      <text>
        <r>
          <rPr>
            <b/>
            <sz val="9"/>
            <color indexed="81"/>
            <rFont val="Tahoma"/>
            <family val="2"/>
          </rPr>
          <t>Seleccionar una calificación</t>
        </r>
      </text>
    </comment>
    <comment ref="U25" authorId="0" shapeId="0" xr:uid="{00000000-0006-0000-0600-000013000000}">
      <text>
        <r>
          <rPr>
            <b/>
            <sz val="9"/>
            <color indexed="81"/>
            <rFont val="Tahoma"/>
            <family val="2"/>
          </rPr>
          <t>Seleccionar una calificación</t>
        </r>
      </text>
    </comment>
    <comment ref="I27" authorId="0" shapeId="0" xr:uid="{00000000-0006-0000-0600-000014000000}">
      <text>
        <r>
          <rPr>
            <b/>
            <sz val="9"/>
            <color indexed="81"/>
            <rFont val="Tahoma"/>
            <family val="2"/>
          </rPr>
          <t>Seleccionar una calificación</t>
        </r>
      </text>
    </comment>
    <comment ref="O27" authorId="0" shapeId="0" xr:uid="{00000000-0006-0000-0600-000015000000}">
      <text>
        <r>
          <rPr>
            <b/>
            <sz val="9"/>
            <color indexed="81"/>
            <rFont val="Tahoma"/>
            <family val="2"/>
          </rPr>
          <t>Seleccionar una calificación</t>
        </r>
      </text>
    </comment>
    <comment ref="U27" authorId="0" shapeId="0" xr:uid="{00000000-0006-0000-0600-000016000000}">
      <text>
        <r>
          <rPr>
            <b/>
            <sz val="9"/>
            <color indexed="81"/>
            <rFont val="Tahoma"/>
            <family val="2"/>
          </rPr>
          <t>Seleccionar una calificación</t>
        </r>
      </text>
    </comment>
    <comment ref="I29" authorId="0" shapeId="0" xr:uid="{00000000-0006-0000-0600-000017000000}">
      <text>
        <r>
          <rPr>
            <b/>
            <sz val="9"/>
            <color indexed="81"/>
            <rFont val="Tahoma"/>
            <family val="2"/>
          </rPr>
          <t>Actividad iniciada y dentro de los términos.</t>
        </r>
      </text>
    </comment>
    <comment ref="O29" authorId="0" shapeId="0" xr:uid="{00000000-0006-0000-0600-000018000000}">
      <text>
        <r>
          <rPr>
            <b/>
            <sz val="9"/>
            <color indexed="81"/>
            <rFont val="Tahoma"/>
            <family val="2"/>
          </rPr>
          <t>Actividad iniciada y dentro de los términos.</t>
        </r>
      </text>
    </comment>
    <comment ref="U29" authorId="0" shapeId="0" xr:uid="{00000000-0006-0000-0600-000019000000}">
      <text>
        <r>
          <rPr>
            <b/>
            <sz val="9"/>
            <color indexed="81"/>
            <rFont val="Tahoma"/>
            <family val="2"/>
          </rPr>
          <t>Seleccionar una calificación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Kelly Johanna Gomez Zapata</author>
  </authors>
  <commentList>
    <comment ref="D10" authorId="0" shapeId="0" xr:uid="{83E6ED82-24C9-4713-80EF-59A5F427BE3F}">
      <text>
        <r>
          <rPr>
            <b/>
            <sz val="9"/>
            <color indexed="8"/>
            <rFont val="Tahoma"/>
            <family val="2"/>
          </rPr>
          <t>Kelly Johanna Gomez Zapata:</t>
        </r>
        <r>
          <rPr>
            <sz val="9"/>
            <color indexed="8"/>
            <rFont val="Tahoma"/>
            <family val="2"/>
          </rPr>
          <t xml:space="preserve">
</t>
        </r>
        <r>
          <rPr>
            <sz val="9"/>
            <color indexed="8"/>
            <rFont val="Tahoma"/>
            <family val="2"/>
          </rPr>
          <t xml:space="preserve">1. Promover de manera efectiva la conformación de grupos de control social y/o veedurías ciudadanas. 
</t>
        </r>
        <r>
          <rPr>
            <sz val="9"/>
            <color indexed="8"/>
            <rFont val="Tahoma"/>
            <family val="2"/>
          </rPr>
          <t xml:space="preserve">
</t>
        </r>
        <r>
          <rPr>
            <sz val="9"/>
            <color indexed="8"/>
            <rFont val="Tahoma"/>
            <family val="2"/>
          </rPr>
          <t xml:space="preserve">2. 2. Potenciar las capacidades de los grupos de valor, para el ejercicio incidente del derecho a la participación ciudadana, involucrándolos de manera real  en los momentos del ciclo la gestión institucional.  
</t>
        </r>
        <r>
          <rPr>
            <sz val="9"/>
            <color indexed="8"/>
            <rFont val="Tahoma"/>
            <family val="2"/>
          </rPr>
          <t xml:space="preserve">
</t>
        </r>
        <r>
          <rPr>
            <sz val="9"/>
            <color indexed="8"/>
            <rFont val="Tahoma"/>
            <family val="2"/>
          </rPr>
          <t xml:space="preserve">3. Contribuir con la transformación de realidades negativas que afectan el desarrollo integral y el bienestar de los NNA y las familias. 
</t>
        </r>
      </text>
    </comment>
    <comment ref="E10" authorId="0" shapeId="0" xr:uid="{CDCD0F4C-9577-415D-81C2-5E45E0675ACC}">
      <text>
        <r>
          <rPr>
            <b/>
            <sz val="9"/>
            <color indexed="8"/>
            <rFont val="Tahoma"/>
            <family val="2"/>
          </rPr>
          <t>Kelly Johanna Gomez Zapata:</t>
        </r>
        <r>
          <rPr>
            <sz val="9"/>
            <color indexed="8"/>
            <rFont val="Tahoma"/>
            <family val="2"/>
          </rPr>
          <t xml:space="preserve">
</t>
        </r>
        <r>
          <rPr>
            <b/>
            <sz val="9"/>
            <color indexed="8"/>
            <rFont val="Tahoma"/>
            <family val="2"/>
          </rPr>
          <t xml:space="preserve">• La consulta: </t>
        </r>
        <r>
          <rPr>
            <sz val="9"/>
            <color indexed="8"/>
            <rFont val="Tahoma"/>
            <family val="2"/>
          </rPr>
          <t xml:space="preserve">instrumento que sirve para conocer las opiniones ciudadanas con el fin de priorizar problemas o temas para la rendición de cuentas, mejorar trámites y disposiciones legales, seleccionar o evaluar programas, obras, proyectos de inversión, en cualquier momento del ciclo de la gestión pública. 
</t>
        </r>
        <r>
          <rPr>
            <b/>
            <sz val="9"/>
            <color indexed="8"/>
            <rFont val="Tahoma"/>
            <family val="2"/>
          </rPr>
          <t xml:space="preserve">
</t>
        </r>
        <r>
          <rPr>
            <b/>
            <sz val="9"/>
            <color indexed="8"/>
            <rFont val="Tahoma"/>
            <family val="2"/>
          </rPr>
          <t xml:space="preserve">• Control y evaluación: </t>
        </r>
        <r>
          <rPr>
            <sz val="9"/>
            <color indexed="8"/>
            <rFont val="Tahoma"/>
            <family val="2"/>
          </rPr>
          <t xml:space="preserve">Derecho de los ciudadanos a participar en la vigilancia de la gestión pública y sus resultados. Es una obligación de las entidades y organismos públicos de responder, rindiendo cuentas ante los ciudadanos sobre las responsabilidades encomendadas, el avance y el resultado de la gestión, así como sobre la garantía de derechos. El control puede ser realizado por iniciativa ciudadana con el fin de vigilar u evaluar o por entidades en el marco de rendición de cuentas.
</t>
        </r>
        <r>
          <rPr>
            <sz val="9"/>
            <color indexed="8"/>
            <rFont val="Tahoma"/>
            <family val="2"/>
          </rPr>
          <t xml:space="preserve">
</t>
        </r>
        <r>
          <rPr>
            <b/>
            <sz val="9"/>
            <color indexed="8"/>
            <rFont val="Tahoma"/>
            <family val="2"/>
          </rPr>
          <t>• Formulación participativa</t>
        </r>
        <r>
          <rPr>
            <sz val="9"/>
            <color indexed="8"/>
            <rFont val="Tahoma"/>
            <family val="2"/>
          </rPr>
          <t xml:space="preserve">: es la incidencia de los ciudadanos en la formulación de la política pública, programas, proyectos, servicios, y trámites. En este nivel los ciudadanos tienen la posibilidad de dialogar y debatir con las entidades en diversos espacios e influir en las decisiones públicas con sus opiniones, argumentos y propuestas. Se pueden implementar mecanismo como el diagnostico participativo, la planeación y el presupuesto participativos. 
</t>
        </r>
        <r>
          <rPr>
            <sz val="9"/>
            <color indexed="8"/>
            <rFont val="Tahoma"/>
            <family val="2"/>
          </rPr>
          <t xml:space="preserve">
</t>
        </r>
        <r>
          <rPr>
            <b/>
            <sz val="9"/>
            <color indexed="8"/>
            <rFont val="Tahoma"/>
            <family val="2"/>
          </rPr>
          <t>• Ejecución o implementación participativa:</t>
        </r>
        <r>
          <rPr>
            <sz val="9"/>
            <color indexed="8"/>
            <rFont val="Tahoma"/>
            <family val="2"/>
          </rPr>
          <t xml:space="preserve"> Es el trabajo conjunto entre las entidades del estado y los actores de la sociedad para que estos últimos puedan ser productores, creadores, desarrolladores y proveedores de los bienes y servicios públicos que van a recibir como parte de un programa o proyecto gubernamental, aportando para su efectividad con su conocimiento, experiencia y habilidades. 
</t>
        </r>
        <r>
          <rPr>
            <sz val="9"/>
            <color indexed="8"/>
            <rFont val="Tahoma"/>
            <family val="2"/>
          </rPr>
          <t xml:space="preserve">
</t>
        </r>
        <r>
          <rPr>
            <b/>
            <sz val="9"/>
            <color indexed="8"/>
            <rFont val="Tahoma"/>
            <family val="2"/>
          </rPr>
          <t>• Participación en la información:</t>
        </r>
        <r>
          <rPr>
            <sz val="9"/>
            <color indexed="8"/>
            <rFont val="Tahoma"/>
            <family val="2"/>
          </rPr>
          <t xml:space="preserve"> Consiste en el suministro de información pública de forma proactiva, focalizada en los intereses de los ciudadanos y en la atención efectiva de sus peticiones, con la intención de facilitar y promover la participación ciudadana en la gestión pública. 
</t>
        </r>
      </text>
    </comment>
    <comment ref="F10" authorId="0" shapeId="0" xr:uid="{2E0249EB-51CC-4580-8571-2E0128BDC9BD}">
      <text>
        <r>
          <rPr>
            <b/>
            <sz val="9"/>
            <color indexed="8"/>
            <rFont val="Tahoma"/>
            <family val="2"/>
          </rPr>
          <t>Kelly Johanna Gomez Zapata:</t>
        </r>
        <r>
          <rPr>
            <sz val="9"/>
            <color indexed="8"/>
            <rFont val="Tahoma"/>
            <family val="2"/>
          </rPr>
          <t xml:space="preserve">
</t>
        </r>
        <r>
          <rPr>
            <b/>
            <sz val="9"/>
            <color indexed="8"/>
            <rFont val="Tahoma"/>
            <family val="2"/>
          </rPr>
          <t>Participación en la identificación de necesidades o diagnóstico:</t>
        </r>
        <r>
          <rPr>
            <sz val="9"/>
            <color indexed="8"/>
            <rFont val="Tahoma"/>
            <family val="2"/>
          </rPr>
          <t xml:space="preserve"> la ciudadanía participa en la construcción, la formulación o la expedición de una norma, política, plan, programa, proyecto, servicio o trámite; para ello, aportan ideas, hechos, experiencias y propuestas para la caracterización de la situación abordada y la identificación de las necesidades que se deben satisfacer y las problemáticas que se van a resolver.
</t>
        </r>
        <r>
          <rPr>
            <sz val="9"/>
            <color indexed="8"/>
            <rFont val="Tahoma"/>
            <family val="2"/>
          </rPr>
          <t xml:space="preserve">
</t>
        </r>
        <r>
          <rPr>
            <b/>
            <sz val="9"/>
            <color indexed="8"/>
            <rFont val="Tahoma"/>
            <family val="2"/>
          </rPr>
          <t>Formulación participativa</t>
        </r>
        <r>
          <rPr>
            <sz val="9"/>
            <color indexed="8"/>
            <rFont val="Tahoma"/>
            <family val="2"/>
          </rPr>
          <t xml:space="preserve">: Es la incidencia de la ciudadanía en la formulación de políticas públicas, normas, planes, programas, proyectos, servicios y trámites, desde la la posibilidad de dialogar y debatir con las entidades en diversos espacios e influir en las decisiones públicas con sus opiniones, argumentos y propuestas.
</t>
        </r>
        <r>
          <rPr>
            <b/>
            <sz val="9"/>
            <color indexed="8"/>
            <rFont val="Tahoma"/>
            <family val="2"/>
          </rPr>
          <t xml:space="preserve">
</t>
        </r>
        <r>
          <rPr>
            <b/>
            <sz val="9"/>
            <color indexed="8"/>
            <rFont val="Tahoma"/>
            <family val="2"/>
          </rPr>
          <t>Ejecución o implementación participativa:</t>
        </r>
        <r>
          <rPr>
            <sz val="9"/>
            <color indexed="8"/>
            <rFont val="Tahoma"/>
            <family val="2"/>
          </rPr>
          <t xml:space="preserve"> Es el trabajo conjunto entre las entidades del Estado y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para que se convierta en protagonista o productora de sus propias soluciones.
</t>
        </r>
        <r>
          <rPr>
            <sz val="9"/>
            <color indexed="8"/>
            <rFont val="Tahoma"/>
            <family val="2"/>
          </rPr>
          <t xml:space="preserve">
</t>
        </r>
        <r>
          <rPr>
            <b/>
            <sz val="9"/>
            <color indexed="8"/>
            <rFont val="Tahoma"/>
            <family val="2"/>
          </rPr>
          <t>Evaluación y control ciudadano</t>
        </r>
        <r>
          <rPr>
            <sz val="9"/>
            <color indexed="8"/>
            <rFont val="Tahoma"/>
            <family val="2"/>
          </rPr>
          <t xml:space="preserve">: la ciudadanía participa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t>
        </r>
      </text>
    </comment>
    <comment ref="G10" authorId="0" shapeId="0" xr:uid="{9D1B8A58-7572-49F9-9EE9-E99F82BFE815}">
      <text>
        <r>
          <rPr>
            <b/>
            <sz val="9"/>
            <color indexed="8"/>
            <rFont val="Tahoma"/>
            <family val="2"/>
          </rPr>
          <t>Kelly Johanna Gomez Zapata:</t>
        </r>
        <r>
          <rPr>
            <sz val="9"/>
            <color indexed="8"/>
            <rFont val="Tahoma"/>
            <family val="2"/>
          </rPr>
          <t xml:space="preserve">
</t>
        </r>
        <r>
          <rPr>
            <sz val="9"/>
            <color indexed="8"/>
            <rFont val="Tahoma"/>
            <family val="2"/>
          </rPr>
          <t xml:space="preserve">Beneficiarios;
</t>
        </r>
        <r>
          <rPr>
            <sz val="9"/>
            <color indexed="8"/>
            <rFont val="Tahoma"/>
            <family val="2"/>
          </rPr>
          <t xml:space="preserve">Público general; 
</t>
        </r>
        <r>
          <rPr>
            <sz val="9"/>
            <color indexed="8"/>
            <rFont val="Tahoma"/>
            <family val="2"/>
          </rPr>
          <t xml:space="preserve">Organizaciones sociales;
</t>
        </r>
        <r>
          <rPr>
            <sz val="9"/>
            <color indexed="8"/>
            <rFont val="Tahoma"/>
            <family val="2"/>
          </rPr>
          <t xml:space="preserve">Veedurias;
</t>
        </r>
        <r>
          <rPr>
            <sz val="9"/>
            <color indexed="8"/>
            <rFont val="Tahoma"/>
            <family val="2"/>
          </rPr>
          <t xml:space="preserve">Grupos de control social;
</t>
        </r>
        <r>
          <rPr>
            <sz val="9"/>
            <color indexed="8"/>
            <rFont val="Tahoma"/>
            <family val="2"/>
          </rPr>
          <t xml:space="preserve">Academia;
</t>
        </r>
        <r>
          <rPr>
            <sz val="9"/>
            <color indexed="8"/>
            <rFont val="Tahoma"/>
            <family val="2"/>
          </rPr>
          <t xml:space="preserve">Entidades Publicas;
</t>
        </r>
        <r>
          <rPr>
            <sz val="9"/>
            <color indexed="8"/>
            <rFont val="Tahoma"/>
            <family val="2"/>
          </rPr>
          <t xml:space="preserve">Gobiernos Locales;
</t>
        </r>
        <r>
          <rPr>
            <sz val="9"/>
            <color indexed="8"/>
            <rFont val="Tahoma"/>
            <family val="2"/>
          </rPr>
          <t xml:space="preserve">Gremios;
</t>
        </r>
        <r>
          <rPr>
            <sz val="9"/>
            <color indexed="8"/>
            <rFont val="Tahoma"/>
            <family val="2"/>
          </rPr>
          <t xml:space="preserve">Organizaciones Internacionales;
</t>
        </r>
        <r>
          <rPr>
            <sz val="9"/>
            <color indexed="8"/>
            <rFont val="Tahoma"/>
            <family val="2"/>
          </rPr>
          <t xml:space="preserve">Gobiernos de otros Estados; 
</t>
        </r>
        <r>
          <rPr>
            <sz val="9"/>
            <color indexed="8"/>
            <rFont val="Tahoma"/>
            <family val="2"/>
          </rPr>
          <t xml:space="preserve">Centros educativos; 
</t>
        </r>
        <r>
          <rPr>
            <sz val="9"/>
            <color indexed="8"/>
            <rFont val="Tahoma"/>
            <family val="2"/>
          </rPr>
          <t xml:space="preserve">Juntas de Acción Comunal;
</t>
        </r>
        <r>
          <rPr>
            <sz val="9"/>
            <color indexed="8"/>
            <rFont val="Tahoma"/>
            <family val="2"/>
          </rPr>
          <t xml:space="preserve">Juntas de Acció Local; Madres Comunitarias; 
</t>
        </r>
        <r>
          <rPr>
            <sz val="9"/>
            <color indexed="8"/>
            <rFont val="Tahoma"/>
            <family val="2"/>
          </rPr>
          <t xml:space="preserve">Resguardos Indígenas; 
</t>
        </r>
        <r>
          <rPr>
            <sz val="9"/>
            <color indexed="8"/>
            <rFont val="Tahoma"/>
            <family val="2"/>
          </rPr>
          <t xml:space="preserve">Cabildos Indígenas; 
</t>
        </r>
        <r>
          <rPr>
            <sz val="9"/>
            <color indexed="8"/>
            <rFont val="Tahoma"/>
            <family val="2"/>
          </rPr>
          <t xml:space="preserve">Comunidades Indígenas;
</t>
        </r>
        <r>
          <rPr>
            <sz val="9"/>
            <color indexed="8"/>
            <rFont val="Tahoma"/>
            <family val="2"/>
          </rPr>
          <t xml:space="preserve">Mesa Permanente de Concertación Indígena.
</t>
        </r>
        <r>
          <rPr>
            <sz val="9"/>
            <color indexed="8"/>
            <rFont val="Tahoma"/>
            <family val="2"/>
          </rPr>
          <t xml:space="preserve">Consejos comunitarios afrodescendientes y negros;
</t>
        </r>
        <r>
          <rPr>
            <sz val="9"/>
            <color indexed="8"/>
            <rFont val="Tahoma"/>
            <family val="2"/>
          </rPr>
          <t xml:space="preserve">Comuniades Raizales y Palenqueras; 
</t>
        </r>
        <r>
          <rPr>
            <sz val="9"/>
            <color indexed="8"/>
            <rFont val="Tahoma"/>
            <family val="2"/>
          </rPr>
          <t xml:space="preserve">Cumpanis del Pueblo Rrom;
</t>
        </r>
        <r>
          <rPr>
            <sz val="9"/>
            <color indexed="8"/>
            <rFont val="Tahoma"/>
            <family val="2"/>
          </rPr>
          <t xml:space="preserve">Organizaciones étnicas. </t>
        </r>
      </text>
    </comment>
    <comment ref="H10" authorId="0" shapeId="0" xr:uid="{048ED8CA-337E-4B48-A52B-FA9B84C58C03}">
      <text>
        <r>
          <rPr>
            <b/>
            <sz val="9"/>
            <color indexed="8"/>
            <rFont val="Tahoma"/>
            <family val="2"/>
          </rPr>
          <t>Kelly Johanna Gomez Zapata:</t>
        </r>
        <r>
          <rPr>
            <sz val="9"/>
            <color indexed="8"/>
            <rFont val="Tahoma"/>
            <family val="2"/>
          </rPr>
          <t xml:space="preserve">
</t>
        </r>
        <r>
          <rPr>
            <sz val="9"/>
            <color indexed="8"/>
            <rFont val="Tahoma"/>
            <family val="2"/>
          </rPr>
          <t xml:space="preserve">Nacional
</t>
        </r>
        <r>
          <rPr>
            <sz val="9"/>
            <color indexed="8"/>
            <rFont val="Tahoma"/>
            <family val="2"/>
          </rPr>
          <t xml:space="preserve">Regional 
</t>
        </r>
        <r>
          <rPr>
            <sz val="9"/>
            <color indexed="8"/>
            <rFont val="Tahoma"/>
            <family val="2"/>
          </rPr>
          <t>Zonal</t>
        </r>
      </text>
    </comment>
    <comment ref="K10" authorId="0" shapeId="0" xr:uid="{DFA5B1BA-D351-4CC9-AB14-34EFF86D9048}">
      <text>
        <r>
          <rPr>
            <b/>
            <sz val="9"/>
            <color indexed="8"/>
            <rFont val="Tahoma"/>
            <family val="2"/>
          </rPr>
          <t>Kelly Johanna Gomez Zapata:</t>
        </r>
        <r>
          <rPr>
            <sz val="9"/>
            <color indexed="8"/>
            <rFont val="Tahoma"/>
            <family val="2"/>
          </rPr>
          <t xml:space="preserve">
</t>
        </r>
        <r>
          <rPr>
            <sz val="9"/>
            <color indexed="8"/>
            <rFont val="Tahoma"/>
            <family val="2"/>
          </rPr>
          <t>Valor numérico</t>
        </r>
      </text>
    </comment>
    <comment ref="O10" authorId="0" shapeId="0" xr:uid="{E01A01A4-F866-41BA-B6B7-C866406A88AA}">
      <text>
        <r>
          <rPr>
            <b/>
            <sz val="9"/>
            <color indexed="8"/>
            <rFont val="Tahoma"/>
            <family val="2"/>
          </rPr>
          <t>Kelly Johanna Gomez Zapata:</t>
        </r>
        <r>
          <rPr>
            <sz val="9"/>
            <color indexed="8"/>
            <rFont val="Tahoma"/>
            <family val="2"/>
          </rPr>
          <t xml:space="preserve">
</t>
        </r>
        <r>
          <rPr>
            <sz val="9"/>
            <color indexed="8"/>
            <rFont val="Tahoma"/>
            <family val="2"/>
          </rPr>
          <t xml:space="preserve">Presencial
</t>
        </r>
        <r>
          <rPr>
            <sz val="9"/>
            <color indexed="8"/>
            <rFont val="Tahoma"/>
            <family val="2"/>
          </rPr>
          <t xml:space="preserve">Virtual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BE6D572B-1148-45EC-8877-69D158D80753}">
      <text>
        <r>
          <rPr>
            <sz val="10"/>
            <color indexed="8"/>
            <rFont val="Tahoma"/>
            <family val="2"/>
          </rPr>
          <t>Nombre de la actividad: Que sea comprensible y clara</t>
        </r>
        <r>
          <rPr>
            <b/>
            <sz val="10"/>
            <color indexed="8"/>
            <rFont val="Tahoma"/>
            <family val="2"/>
          </rPr>
          <t xml:space="preserve">  </t>
        </r>
      </text>
    </comment>
    <comment ref="C2" authorId="0" shapeId="0" xr:uid="{A87CD26C-2F0B-4EAC-8A9F-1CCF69921CD4}">
      <text>
        <r>
          <rPr>
            <sz val="10"/>
            <color indexed="8"/>
            <rFont val="Tahoma"/>
            <family val="2"/>
          </rPr>
          <t>Elabore un objetivo en relación con la actividad</t>
        </r>
      </text>
    </comment>
    <comment ref="D2" authorId="0" shapeId="0" xr:uid="{C4CD2B9A-DA7A-40B2-B968-05B7DAF8643A}">
      <text>
        <r>
          <rPr>
            <sz val="9"/>
            <color indexed="8"/>
            <rFont val="Tahoma"/>
            <family val="2"/>
          </rPr>
          <t>Todas las actividades de los planes de participaci{on ciudadada estan relacionadas con el objetivo del ejemplo,</t>
        </r>
      </text>
    </comment>
    <comment ref="E2" authorId="0" shapeId="0" xr:uid="{316D1B1A-F2C6-4595-BB91-D0039EDC190A}">
      <text>
        <r>
          <rPr>
            <sz val="10"/>
            <color indexed="8"/>
            <rFont val="Tahoma"/>
            <family val="2"/>
          </rPr>
          <t>Indique el nivel de Incidencia al que corresponde: Lista desplegable</t>
        </r>
      </text>
    </comment>
    <comment ref="F2" authorId="0" shapeId="0" xr:uid="{BD8BE278-06E1-4E2E-90AF-141BC0AD4FFA}">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D90C3232-3F21-4215-9153-3C6C1F85D8E6}">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933343CA-F669-4811-BD34-C6060CA2B69B}">
      <text>
        <r>
          <rPr>
            <sz val="10"/>
            <color indexed="8"/>
            <rFont val="Tahoma"/>
            <family val="2"/>
          </rPr>
          <t>Indique el nivel de alcance de la actividad: Nacional; Regional; Zonal</t>
        </r>
      </text>
    </comment>
    <comment ref="I2" authorId="0" shapeId="0" xr:uid="{A73C5E7F-67C4-4DD9-A364-B82B2482ADC0}">
      <text>
        <r>
          <rPr>
            <sz val="10"/>
            <color indexed="8"/>
            <rFont val="Tahoma"/>
            <family val="2"/>
          </rPr>
          <t>Indique la Dirección a la que corresponde el cumplimiento de la meta</t>
        </r>
      </text>
    </comment>
    <comment ref="J2" authorId="0" shapeId="0" xr:uid="{E1DC8DC4-9E7F-49B8-B36F-802CCCF6FFE7}">
      <text>
        <r>
          <rPr>
            <sz val="10"/>
            <color indexed="8"/>
            <rFont val="Tahoma"/>
            <family val="2"/>
          </rPr>
          <t>Relacione el programa al que esta asociado la actividad</t>
        </r>
      </text>
    </comment>
    <comment ref="K2" authorId="0" shapeId="0" xr:uid="{2688A826-D2C9-455C-B278-689CE5D009E2}">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59EC93B8-3F51-421C-83CF-380A196ED6BD}">
      <text>
        <r>
          <rPr>
            <sz val="10"/>
            <color indexed="8"/>
            <rFont val="Tahoma"/>
            <family val="2"/>
          </rPr>
          <t xml:space="preserve">Criterio sobre el cual se va a  hacer el seguimiento y los avances en el cumplimiento de la meta </t>
        </r>
      </text>
    </comment>
    <comment ref="O3" authorId="0" shapeId="0" xr:uid="{1364EF7B-25CE-4B29-9A08-7F36F12C6318}">
      <text>
        <r>
          <rPr>
            <sz val="10"/>
            <color indexed="8"/>
            <rFont val="Tahoma"/>
            <family val="2"/>
          </rPr>
          <t>Presencial; virtual; telefonico; otras.</t>
        </r>
      </text>
    </comment>
    <comment ref="O4" authorId="1" shapeId="0" xr:uid="{A80C8D6F-BDF7-44BF-82D9-E9D4CAFB9A85}">
      <text>
        <r>
          <rPr>
            <b/>
            <sz val="9"/>
            <color indexed="81"/>
            <rFont val="Tahoma"/>
            <family val="2"/>
          </rPr>
          <t>Kelly Johanna Gomez Zapata:</t>
        </r>
        <r>
          <rPr>
            <sz val="9"/>
            <color indexed="81"/>
            <rFont val="Tahoma"/>
            <family val="2"/>
          </rPr>
          <t xml:space="preserve">
Presencial
Virtual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BC820594-1C6A-43C7-AAD7-9B79BB753BAC}">
      <text>
        <r>
          <rPr>
            <sz val="10"/>
            <color indexed="8"/>
            <rFont val="Tahoma"/>
            <family val="2"/>
          </rPr>
          <t>Nombre de la actividad: Que sea comprensible y clara</t>
        </r>
        <r>
          <rPr>
            <b/>
            <sz val="10"/>
            <color indexed="8"/>
            <rFont val="Tahoma"/>
            <family val="2"/>
          </rPr>
          <t xml:space="preserve">  </t>
        </r>
      </text>
    </comment>
    <comment ref="C2" authorId="0" shapeId="0" xr:uid="{94600DD9-4A4A-4D7F-9510-31B986594C59}">
      <text>
        <r>
          <rPr>
            <sz val="10"/>
            <color indexed="8"/>
            <rFont val="Tahoma"/>
            <family val="2"/>
          </rPr>
          <t>Elabore un objetivo en relación con la actividad</t>
        </r>
      </text>
    </comment>
    <comment ref="D2" authorId="0" shapeId="0" xr:uid="{ABD8527C-0B18-499E-B3FB-8630F5EFBF1F}">
      <text>
        <r>
          <rPr>
            <sz val="9"/>
            <color indexed="8"/>
            <rFont val="Tahoma"/>
            <family val="2"/>
          </rPr>
          <t>Todas las actividades de los planes de participaci{on ciudadada estan relacionadas con el objetivo del ejemplo</t>
        </r>
      </text>
    </comment>
    <comment ref="E2" authorId="0" shapeId="0" xr:uid="{A912C82D-03BA-4837-B456-DBC7441F3261}">
      <text>
        <r>
          <rPr>
            <sz val="10"/>
            <color indexed="8"/>
            <rFont val="Tahoma"/>
            <family val="2"/>
          </rPr>
          <t>Indique el nivel de Incidencia al que corresponde: Lista desplegable</t>
        </r>
      </text>
    </comment>
    <comment ref="F2" authorId="0" shapeId="0" xr:uid="{B79D0117-8348-46E2-B9D6-75CC1EB39DE3}">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22E47C62-ABC3-4E98-9BD4-4A69C46A4D67}">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42BA41E8-65DE-43E1-A9AD-AF8CC6D3F2E2}">
      <text>
        <r>
          <rPr>
            <sz val="10"/>
            <color indexed="8"/>
            <rFont val="Tahoma"/>
            <family val="2"/>
          </rPr>
          <t>Indique el nivel de alcance de la actividad: Nacional; Regional; Zonal</t>
        </r>
      </text>
    </comment>
    <comment ref="I2" authorId="0" shapeId="0" xr:uid="{8A91BF3A-00C0-49E8-A968-963E41088200}">
      <text>
        <r>
          <rPr>
            <sz val="10"/>
            <color indexed="8"/>
            <rFont val="Tahoma"/>
            <family val="2"/>
          </rPr>
          <t>Indique la Dirección a la que corresponde el cumplimiento de la meta</t>
        </r>
      </text>
    </comment>
    <comment ref="J2" authorId="0" shapeId="0" xr:uid="{E5B6DC15-6E4F-41E7-978A-F7C40139BBBE}">
      <text>
        <r>
          <rPr>
            <sz val="10"/>
            <color indexed="8"/>
            <rFont val="Tahoma"/>
            <family val="2"/>
          </rPr>
          <t>Relacione el programa al que esta asociado la actividad</t>
        </r>
      </text>
    </comment>
    <comment ref="K2" authorId="0" shapeId="0" xr:uid="{42E99E18-4A07-438B-9E09-3B2990273D45}">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12650CB4-804F-47F5-847A-5CAF6C3882E2}">
      <text>
        <r>
          <rPr>
            <sz val="10"/>
            <color indexed="8"/>
            <rFont val="Tahoma"/>
            <family val="2"/>
          </rPr>
          <t xml:space="preserve">Criterio sobre el cual se va a  hacer el seguimiento y los avances en el cumplimiento de la meta </t>
        </r>
      </text>
    </comment>
    <comment ref="P3" authorId="0" shapeId="0" xr:uid="{82CA8641-C1CE-488D-ACF3-7EAC85A42793}">
      <text>
        <r>
          <rPr>
            <sz val="10"/>
            <color indexed="8"/>
            <rFont val="Tahoma"/>
            <family val="2"/>
          </rPr>
          <t>Presencial; virtual; telefonico; otras.</t>
        </r>
      </text>
    </comment>
    <comment ref="P4" authorId="1" shapeId="0" xr:uid="{28D9570C-1029-462E-B04A-AE042062ED47}">
      <text>
        <r>
          <rPr>
            <b/>
            <sz val="9"/>
            <color indexed="81"/>
            <rFont val="Tahoma"/>
            <family val="2"/>
          </rPr>
          <t>Kelly Johanna Gomez Zapata:</t>
        </r>
        <r>
          <rPr>
            <sz val="9"/>
            <color indexed="81"/>
            <rFont val="Tahoma"/>
            <family val="2"/>
          </rPr>
          <t xml:space="preserve">
Presencial
Virtual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CCA0D2F-C997-4901-8E22-AFD65AA278C4}">
      <text>
        <r>
          <rPr>
            <sz val="10"/>
            <color indexed="8"/>
            <rFont val="Tahoma"/>
            <family val="2"/>
          </rPr>
          <t>Nombre de la actividad: Que sea comprensible y clara</t>
        </r>
        <r>
          <rPr>
            <b/>
            <sz val="10"/>
            <color indexed="8"/>
            <rFont val="Tahoma"/>
            <family val="2"/>
          </rPr>
          <t xml:space="preserve">  </t>
        </r>
      </text>
    </comment>
    <comment ref="C2" authorId="0" shapeId="0" xr:uid="{16930495-9736-48DA-8372-C617D4264338}">
      <text>
        <r>
          <rPr>
            <sz val="10"/>
            <color indexed="8"/>
            <rFont val="Tahoma"/>
            <family val="2"/>
          </rPr>
          <t>Elabore un objetivo en relación con la actividad</t>
        </r>
      </text>
    </comment>
    <comment ref="D2" authorId="0" shapeId="0" xr:uid="{0AB30702-0536-4C1D-98E3-174ADDAABD6F}">
      <text>
        <r>
          <rPr>
            <sz val="9"/>
            <color indexed="8"/>
            <rFont val="Tahoma"/>
            <family val="2"/>
          </rPr>
          <t>Todas las actividades de los planes de participación{en ciudadana están relacionadas con el objetivo del ejemplo,</t>
        </r>
      </text>
    </comment>
    <comment ref="E2" authorId="0" shapeId="0" xr:uid="{7100AFC8-1568-4C08-8C24-3BF0CDE38CEA}">
      <text>
        <r>
          <rPr>
            <sz val="10"/>
            <color indexed="8"/>
            <rFont val="Tahoma"/>
            <family val="2"/>
          </rPr>
          <t>Indique el nivel de Incidencia al que corresponde: Lista desplegable</t>
        </r>
      </text>
    </comment>
    <comment ref="F2" authorId="0" shapeId="0" xr:uid="{482C5375-69C0-4A28-856F-43A61AC8FE38}">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E3450308-32D8-406A-8663-9D24FA7C178F}">
      <text>
        <r>
          <rPr>
            <sz val="10"/>
            <color indexed="8"/>
            <rFont val="Tahoma"/>
            <family val="2"/>
          </rPr>
          <t>Indique el grupo de valor objetivo al que están dirigidas las actividades</t>
        </r>
        <r>
          <rPr>
            <b/>
            <sz val="10"/>
            <color indexed="8"/>
            <rFont val="Tahoma"/>
            <family val="2"/>
          </rPr>
          <t xml:space="preserve"> </t>
        </r>
      </text>
    </comment>
    <comment ref="H2" authorId="0" shapeId="0" xr:uid="{AB8BD9FC-9FAD-457C-93A2-7F9FEC6B7F4D}">
      <text>
        <r>
          <rPr>
            <sz val="10"/>
            <color indexed="8"/>
            <rFont val="Tahoma"/>
            <family val="2"/>
          </rPr>
          <t>Indique el nivel de alcance de la actividad: Nacional; Regional; Zonal</t>
        </r>
      </text>
    </comment>
    <comment ref="I2" authorId="0" shapeId="0" xr:uid="{3101026A-8251-4F98-8FC2-1201CCD7C982}">
      <text>
        <r>
          <rPr>
            <sz val="10"/>
            <color indexed="8"/>
            <rFont val="Tahoma"/>
            <family val="2"/>
          </rPr>
          <t>Indique la Dirección a la que corresponde el cumplimiento de la meta</t>
        </r>
      </text>
    </comment>
    <comment ref="J2" authorId="0" shapeId="0" xr:uid="{C4D149BC-9AD3-42E1-8738-5D175D38BA34}">
      <text>
        <r>
          <rPr>
            <sz val="10"/>
            <color indexed="8"/>
            <rFont val="Tahoma"/>
            <family val="2"/>
          </rPr>
          <t>Relacione el programa al que esta asociado la actividad</t>
        </r>
      </text>
    </comment>
    <comment ref="K2" authorId="0" shapeId="0" xr:uid="{D76882D3-3873-4B06-B025-2B61DDA1171B}">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9BD89A0-2E7C-4BF5-BE24-AB53109ED3E1}">
      <text>
        <r>
          <rPr>
            <sz val="10"/>
            <color indexed="8"/>
            <rFont val="Tahoma"/>
            <family val="2"/>
          </rPr>
          <t xml:space="preserve">Criterio sobre el cual se va a  hacer el seguimiento y los avances en el cumplimiento de la meta </t>
        </r>
      </text>
    </comment>
    <comment ref="O3" authorId="0" shapeId="0" xr:uid="{A50590BF-3829-4557-B142-5F973604CE6C}">
      <text>
        <r>
          <rPr>
            <sz val="10"/>
            <color indexed="8"/>
            <rFont val="Tahoma"/>
            <family val="2"/>
          </rPr>
          <t>Presencial; virtual; telefónico; otras.</t>
        </r>
      </text>
    </comment>
    <comment ref="O4" authorId="1" shapeId="0" xr:uid="{5E54BCD8-EE94-4C7E-9665-399C8123D14F}">
      <text>
        <r>
          <rPr>
            <b/>
            <sz val="9"/>
            <color indexed="81"/>
            <rFont val="Tahoma"/>
            <family val="2"/>
          </rPr>
          <t>Kelly Johanna Gomez Zapata:</t>
        </r>
        <r>
          <rPr>
            <sz val="9"/>
            <color indexed="81"/>
            <rFont val="Tahoma"/>
            <family val="2"/>
          </rPr>
          <t xml:space="preserve">
Presencial
Virtual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C3E21C18-9E0B-4267-A969-20A628E8CD4B}">
      <text>
        <r>
          <rPr>
            <sz val="10"/>
            <color indexed="8"/>
            <rFont val="Tahoma"/>
            <family val="2"/>
          </rPr>
          <t>Nombre de la actividad: Que sea comprensible y clara</t>
        </r>
        <r>
          <rPr>
            <b/>
            <sz val="10"/>
            <color indexed="8"/>
            <rFont val="Tahoma"/>
            <family val="2"/>
          </rPr>
          <t xml:space="preserve">  </t>
        </r>
      </text>
    </comment>
    <comment ref="C2" authorId="0" shapeId="0" xr:uid="{93110676-74F8-4E9E-932D-F6782A663418}">
      <text>
        <r>
          <rPr>
            <sz val="10"/>
            <color indexed="8"/>
            <rFont val="Tahoma"/>
            <family val="2"/>
          </rPr>
          <t>Elabore un objetivo en relación con la actividad</t>
        </r>
      </text>
    </comment>
    <comment ref="D2" authorId="0" shapeId="0" xr:uid="{CE20BBC7-83E0-4421-92CA-8C0374F01295}">
      <text>
        <r>
          <rPr>
            <sz val="9"/>
            <color indexed="8"/>
            <rFont val="Tahoma"/>
            <family val="2"/>
          </rPr>
          <t>Todas las actividades de los planes de participaci{on ciudadada estan relacionadas con el objetivo del ejemplo,</t>
        </r>
      </text>
    </comment>
    <comment ref="E2" authorId="0" shapeId="0" xr:uid="{CC4656E8-F5EC-4AB4-90AE-D0CCD8714282}">
      <text>
        <r>
          <rPr>
            <sz val="10"/>
            <color indexed="8"/>
            <rFont val="Tahoma"/>
            <family val="2"/>
          </rPr>
          <t>Indique el nivel de Incidencia al que corresponde: Lista desplegable</t>
        </r>
      </text>
    </comment>
    <comment ref="F2" authorId="0" shapeId="0" xr:uid="{0C3DE971-C04F-441D-84B4-BCCE1F78B8E4}">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1DFF5677-C02B-4B7B-842E-2987EA00791C}">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CE7E79D8-1F15-4E15-9715-ED636DD67320}">
      <text>
        <r>
          <rPr>
            <sz val="10"/>
            <color indexed="8"/>
            <rFont val="Tahoma"/>
            <family val="2"/>
          </rPr>
          <t>Indique el nivel de alcance de la actividad: Nacional; Regional; Zonal</t>
        </r>
      </text>
    </comment>
    <comment ref="I2" authorId="0" shapeId="0" xr:uid="{3F65F3F6-3F12-4163-B649-37DF28FCF97A}">
      <text>
        <r>
          <rPr>
            <sz val="10"/>
            <color indexed="8"/>
            <rFont val="Tahoma"/>
            <family val="2"/>
          </rPr>
          <t>Indique la Dirección a la que corresponde el cumplimiento de la meta</t>
        </r>
      </text>
    </comment>
    <comment ref="J2" authorId="0" shapeId="0" xr:uid="{1B6910AB-5CAE-40FD-BDBB-3C496DC00558}">
      <text>
        <r>
          <rPr>
            <sz val="10"/>
            <color indexed="8"/>
            <rFont val="Tahoma"/>
            <family val="2"/>
          </rPr>
          <t>Relacione el programa al que esta asociado la actividad</t>
        </r>
      </text>
    </comment>
    <comment ref="K2" authorId="0" shapeId="0" xr:uid="{C043C887-B3E9-470B-A64C-FFE443BFAAA6}">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ED2421D7-2106-4934-B6B5-1F1A98E8A509}">
      <text>
        <r>
          <rPr>
            <sz val="10"/>
            <color indexed="8"/>
            <rFont val="Tahoma"/>
            <family val="2"/>
          </rPr>
          <t xml:space="preserve">Criterio sobre el cual se va a  hacer el seguimiento y los avances en el cumplimiento de la meta </t>
        </r>
      </text>
    </comment>
    <comment ref="O3" authorId="0" shapeId="0" xr:uid="{696536F4-D9E0-46C8-B4A1-0FC35625FB88}">
      <text>
        <r>
          <rPr>
            <sz val="10"/>
            <color indexed="8"/>
            <rFont val="Tahoma"/>
            <family val="2"/>
          </rPr>
          <t>Presencial; virtual; telefonico; otras.</t>
        </r>
      </text>
    </comment>
    <comment ref="O4" authorId="1" shapeId="0" xr:uid="{CFD938FB-7069-40BC-A3D4-C4B29942EEEC}">
      <text>
        <r>
          <rPr>
            <b/>
            <sz val="9"/>
            <color indexed="81"/>
            <rFont val="Tahoma"/>
            <family val="2"/>
          </rPr>
          <t>Kelly Johanna Gomez Zapata:</t>
        </r>
        <r>
          <rPr>
            <sz val="9"/>
            <color indexed="81"/>
            <rFont val="Tahoma"/>
            <family val="2"/>
          </rPr>
          <t xml:space="preserve">
Presencial
Virtual </t>
        </r>
      </text>
    </comment>
  </commentList>
</comments>
</file>

<file path=xl/sharedStrings.xml><?xml version="1.0" encoding="utf-8"?>
<sst xmlns="http://schemas.openxmlformats.org/spreadsheetml/2006/main" count="6538" uniqueCount="1943">
  <si>
    <t>FORMATO  SEGUIMIENTO PLAN ANTICORRUPCIÓN Y DE ATENCIÓN AL CIUDADANO</t>
  </si>
  <si>
    <t>Entidad:</t>
  </si>
  <si>
    <t>_INSTITUTO COLOMBIANO DE BIENESTAR FAMILIAR__</t>
  </si>
  <si>
    <t xml:space="preserve">Vigencia: </t>
  </si>
  <si>
    <r>
      <t>Fecha publicación:</t>
    </r>
    <r>
      <rPr>
        <u/>
        <sz val="10"/>
        <color theme="1"/>
        <rFont val="Calibri"/>
        <family val="2"/>
        <scheme val="minor"/>
      </rPr>
      <t/>
    </r>
  </si>
  <si>
    <t>N/A</t>
  </si>
  <si>
    <t>Actividad que no ha iniciado</t>
  </si>
  <si>
    <t>Cumplida (DT)</t>
  </si>
  <si>
    <t>Actividad cumplida en la fecha final establecida</t>
  </si>
  <si>
    <t>Cumplida (FT)</t>
  </si>
  <si>
    <t>Actividad cumplida fuera de la fecha final establecida</t>
  </si>
  <si>
    <t>En Avance</t>
  </si>
  <si>
    <t>la fecha final de la actividad aún no se cumple y la dependencia presenta evidencias de avance</t>
  </si>
  <si>
    <t>Sin Avance</t>
  </si>
  <si>
    <t>La actividad no presenta avence aún cuando la fecha inicial ya se ha cumplido</t>
  </si>
  <si>
    <t>No Cumplida</t>
  </si>
  <si>
    <t>Actividad incumplida parcial o completamente (luego de la fecha final establecida)</t>
  </si>
  <si>
    <t>Plan Anticorrupción y de Atención al Ciudadano</t>
  </si>
  <si>
    <t>Seguimiento 1 OCI
Componente 1: GESTION DEL RIESGO</t>
  </si>
  <si>
    <t>Componente 1:</t>
  </si>
  <si>
    <r>
      <t xml:space="preserve">Mapa de riesgos de corrupción
Objetivo: </t>
    </r>
    <r>
      <rPr>
        <b/>
        <i/>
        <sz val="10"/>
        <color theme="1"/>
        <rFont val="Arial"/>
        <family val="2"/>
      </rPr>
      <t>Fortalecer la cultura de la prevención del riesgo de corrupción, identificando, analizando y controlando las causas de los posibles hechos generadores de corrupción.</t>
    </r>
  </si>
  <si>
    <t xml:space="preserve">             Fecha seguimiento:</t>
  </si>
  <si>
    <t>Responsable del Seguimiento</t>
  </si>
  <si>
    <t>Observaciones</t>
  </si>
  <si>
    <t>Subcomponente</t>
  </si>
  <si>
    <t>Objetivos y Actividades</t>
  </si>
  <si>
    <t>Meta</t>
  </si>
  <si>
    <t xml:space="preserve">Responsable </t>
  </si>
  <si>
    <t>Fecha programada</t>
  </si>
  <si>
    <t>Actividades programadas hasta la fecha</t>
  </si>
  <si>
    <t>Actividades cumplidas hasta la fecha</t>
  </si>
  <si>
    <t>% de avance</t>
  </si>
  <si>
    <t>Subcomponente 1. Política de Administración de Riesgos</t>
  </si>
  <si>
    <t>Política de Administración de Riesgos</t>
  </si>
  <si>
    <t>1.1</t>
  </si>
  <si>
    <t>Divulgar la Política de riesgos aprobada por el Comité Institucional de Coordinación de Control Interno.</t>
  </si>
  <si>
    <t xml:space="preserve"> 2 divulgaciones de la política de riesgos de corrupción en la sede de la dirección general y regionales.</t>
  </si>
  <si>
    <t xml:space="preserve">Subdirección de Mejoramiento Organizacional. </t>
  </si>
  <si>
    <t>30-06-2022
30-11-2022</t>
  </si>
  <si>
    <t>Subcomponente 2. Construcción de la Matriz de Riesgos de Corrupción</t>
  </si>
  <si>
    <t>Construcción de la Matriz de Riesgos de Corrupción</t>
  </si>
  <si>
    <t>2.1</t>
  </si>
  <si>
    <t>Consolidar la Matriz de Riesgos de Corrupción</t>
  </si>
  <si>
    <t xml:space="preserve">Matriz de Riesgos de Corrupción consolidada. </t>
  </si>
  <si>
    <t>Subdirección de Mejoramiento Organizacional</t>
  </si>
  <si>
    <t>2.2</t>
  </si>
  <si>
    <t>Aprobar la Matriz de Riesgos de Corrupción.</t>
  </si>
  <si>
    <t>Matriz de Riesgos de Corrupción aprobada por Comité</t>
  </si>
  <si>
    <t>Comité Institucional de Gestión y Desempeño / Dirección de Planeación y Control de Gestión</t>
  </si>
  <si>
    <t>2.3</t>
  </si>
  <si>
    <t>Realizar mesas de trabajo con los líderes de proceso para la validación y/o actualización de los riesgos de corrupción definidos</t>
  </si>
  <si>
    <t>Actas de aprobación de las matrices de riesgos de calidad y corrupción por procesos en la sede de la Dirección General  para la vigencia 2023.</t>
  </si>
  <si>
    <t>Subcomponente 3. Consulta y Divulgación</t>
  </si>
  <si>
    <t>Consulta y Divulgación</t>
  </si>
  <si>
    <t>3.1</t>
  </si>
  <si>
    <t>Publicar y divulgar los riesgos de corrupción.</t>
  </si>
  <si>
    <t>Riesgos de Corrupción divulgados y publicados</t>
  </si>
  <si>
    <t>3.2</t>
  </si>
  <si>
    <t>Divulgar información sobre la gestión de riesgos de corrupción de la Entidad a las partes interesadas</t>
  </si>
  <si>
    <t>Piezas de Divulgación de información en Boletín Institucional.</t>
  </si>
  <si>
    <t>Dirección de Planeación y Control de Gestión</t>
  </si>
  <si>
    <t>Subcomponente 4. Monitoreo y Revisión</t>
  </si>
  <si>
    <t>Monitoreo y revisión</t>
  </si>
  <si>
    <t>4.1.</t>
  </si>
  <si>
    <t>Realizar monitoreo al reporte de los planes de tratamiento de los riesgos de corrupción de la SDG.</t>
  </si>
  <si>
    <t xml:space="preserve">Reporte del monitoreo realizado. </t>
  </si>
  <si>
    <t>Lideres de Proceso
Subdirección de Mejoramiento Organizacional</t>
  </si>
  <si>
    <t>4.2</t>
  </si>
  <si>
    <t xml:space="preserve">Realizar monitoreo a la materialización de riesgos de corrupción y verificar de ser necesario las acciones correctivas derivadas. </t>
  </si>
  <si>
    <t xml:space="preserve">Correos electronicos, archivo de excel que evidencia el monitoreo  a la materialización de los riesgos de corrupcion a nivel sede. </t>
  </si>
  <si>
    <t>30/04/2022
30/08/2022
30/12/2022</t>
  </si>
  <si>
    <t>4.3</t>
  </si>
  <si>
    <t xml:space="preserve">Realizar monitoreo a los controles definidos en las matrices de riesgos de corrupción. </t>
  </si>
  <si>
    <t xml:space="preserve">Correos electronicos, archivo de excel que evidencia el monitoreo  a los controles de los riesgos de corrupcion a nivel sede. </t>
  </si>
  <si>
    <t>4.4</t>
  </si>
  <si>
    <t xml:space="preserve">Consolidar el indicador de riesgos de corrupción. </t>
  </si>
  <si>
    <t xml:space="preserve">Correos electronicos, archivo de excel que evidencia el monitoreo  a los planes de tratamiento de los riesgos de corrupcion a nivel sede. </t>
  </si>
  <si>
    <t>30/05/2022
30/09/2022
30/12/2022</t>
  </si>
  <si>
    <t>Subcomponente 5. Seguimiento</t>
  </si>
  <si>
    <t>Seguimiento</t>
  </si>
  <si>
    <t>5.1</t>
  </si>
  <si>
    <t>Verificar evidencias de la gestión de riesgos de corrupción</t>
  </si>
  <si>
    <t>3 Informes de seguimiento a la gestión de riesgos de corrupción</t>
  </si>
  <si>
    <t xml:space="preserve">Oficina de Control Interno </t>
  </si>
  <si>
    <t>17/01/2022
13/05/2022
14/09/2022</t>
  </si>
  <si>
    <t>5.2</t>
  </si>
  <si>
    <t>Elaborar informe de seguimiento a la gestión de riesgos de corrupción</t>
  </si>
  <si>
    <t>Nombre de la entidad:</t>
  </si>
  <si>
    <t>INSTITUTO COLOMBIANO DE BIENESTAR FAMILIAR</t>
  </si>
  <si>
    <t>Orden:</t>
  </si>
  <si>
    <t>Nacional</t>
  </si>
  <si>
    <t>Sector administrativo:</t>
  </si>
  <si>
    <t>Inclusión Social y Reconciliación</t>
  </si>
  <si>
    <t>Año vigencia:</t>
  </si>
  <si>
    <t>Departamento:</t>
  </si>
  <si>
    <t>Bogotá D.C</t>
  </si>
  <si>
    <t>Municipio:</t>
  </si>
  <si>
    <t>BOGOTÁ</t>
  </si>
  <si>
    <t>SEGUIMIENTO 30 DE ABRILDE 2022
(Oficina de Control Interno)</t>
  </si>
  <si>
    <t>SEGUIMIENTO 31 DE AGOSTO DE 2021
(Oficina de Control Interno)</t>
  </si>
  <si>
    <t>SEGUIMIENTO 31 DE DICIEMBRE DE 2021
(Oficina de Control Interno)</t>
  </si>
  <si>
    <t>DATOS TRÁMITES A RACIONALIZAR</t>
  </si>
  <si>
    <t>ACCIONES DE RACIONALIZACIÓN A DESARROLLAR</t>
  </si>
  <si>
    <t>PLAN DE EJECUCIÓN</t>
  </si>
  <si>
    <t>Tipo</t>
  </si>
  <si>
    <t>Número</t>
  </si>
  <si>
    <t>Nombre</t>
  </si>
  <si>
    <t>Estado</t>
  </si>
  <si>
    <t>Situación Actual</t>
  </si>
  <si>
    <t>Mejora a Implementar</t>
  </si>
  <si>
    <t>Tipo Racionalización</t>
  </si>
  <si>
    <t>Acciones Racionalización</t>
  </si>
  <si>
    <t>Fecha
Final
Presente
Vigencia</t>
  </si>
  <si>
    <t>Fecha
Final
Racionalización</t>
  </si>
  <si>
    <t>Responsable</t>
  </si>
  <si>
    <t>Único</t>
  </si>
  <si>
    <t>Garantía del derecho de alimentos, visitas y custodia</t>
  </si>
  <si>
    <t>Inscrito</t>
  </si>
  <si>
    <t>La solicitud actual del trámite se realiza presencialmente</t>
  </si>
  <si>
    <t>Automatización parcial del trámite con el fin de que el ciudadano pueda solicitar su tramite en linea</t>
  </si>
  <si>
    <t>Tecnológica</t>
  </si>
  <si>
    <t>Automatización</t>
  </si>
  <si>
    <t>Dirección de Protección, Coordinación de Autoridades Administrativas, Dirección de Tecnología, Dirección de Servicios y Atención, Dirección de Planeación</t>
  </si>
  <si>
    <t xml:space="preserve">Elizabeth Castillo Rincón </t>
  </si>
  <si>
    <t> </t>
  </si>
  <si>
    <t>Cumplida</t>
  </si>
  <si>
    <t>Proceso ejecutivo de alimentos a través de Defensor de Familia</t>
  </si>
  <si>
    <t>Otros procedimientos administrativos de cara al usuario -OPA</t>
  </si>
  <si>
    <t>OPA - Familia biológica busca a familiar que fue adoptado</t>
  </si>
  <si>
    <t>Automatización parcial del Otro Proceso Administrativo - OPA , con el fin de que el ciudadano pueda realizar su solicitud en linea</t>
  </si>
  <si>
    <t>Dirección de Protección, Dirección de Tecnología, Dirección de Servicios y Atención, Dirección de Planeación</t>
  </si>
  <si>
    <t>Seguimiento 1 OCI
Componente 3: RENDICIÓN DE CUENTAS</t>
  </si>
  <si>
    <t>Seguimiento 2 OCI
Componente 3: RENDICIÓN DE CUENTAS</t>
  </si>
  <si>
    <t>Seguimiento 3 OCI
Componente 3: RENDICIÓN DE CUENTAS</t>
  </si>
  <si>
    <t>Componente 3:</t>
  </si>
  <si>
    <r>
      <t xml:space="preserve">Rendición de cuentas
Objetivo: </t>
    </r>
    <r>
      <rPr>
        <b/>
        <i/>
        <sz val="10"/>
        <color theme="1"/>
        <rFont val="Arial"/>
        <family val="2"/>
      </rPr>
      <t>Fortalecer la rendición de cuentas y mesas públicas como un proceso tendiente a promover un cambio cultural, de manera democrática y  participativa, para visibilizar la gestión y los resultados  ICBF como garante del cumplimiento de los derechos de la niñez, la adolescencia y la familia colombiana.</t>
    </r>
  </si>
  <si>
    <t>Actividades programadas</t>
  </si>
  <si>
    <t>Actividades cumplidas</t>
  </si>
  <si>
    <t>% de avance por objetivo</t>
  </si>
  <si>
    <t>I. Fase de alistamiento</t>
  </si>
  <si>
    <t>Fase de alistamiento</t>
  </si>
  <si>
    <t>Determinar  si los espacios de diálogo y  los canales de publicación y divulgación de información que empleó la entidad para ejecutar las actividades de rendición de cuentas en 2021, responde a las características de los ciudadanos, usuarios y grupos de interés</t>
  </si>
  <si>
    <t>Reporte  de respuestas obtenidas en las preguntas  de las encuestas de evaluación f10.p2.ms_formato_analisis_evaluacion_rpc_y_mp_</t>
  </si>
  <si>
    <t xml:space="preserve">Subdirección de  Monitoreo y Evaluación </t>
  </si>
  <si>
    <t>Maritza Liliana Beltrán Albadán
Yaneth Burgos Duitama</t>
  </si>
  <si>
    <t>Actividad cumplida en el primer cuatrimestre.</t>
  </si>
  <si>
    <t>Definir directrices de Mesas Publicas y Rendición Publica de Cuentas 2022.</t>
  </si>
  <si>
    <t>Memorando  para Mesas Públicas y Rendición Pública de Cuentas 2022</t>
  </si>
  <si>
    <t>Definir roles a nivel nacional, regional y zonal en el procedimiento Rendición de Cuentas y Mesas Públicas</t>
  </si>
  <si>
    <t>Guia  de Rendición de Cuentas y Mesas Públicas actualizada</t>
  </si>
  <si>
    <t>Ajustar los formatos de acuerdo a las directrices definidas</t>
  </si>
  <si>
    <t>Formatos ajustados Rendición Pública de Cuentas y Mesas Públicas ajustados</t>
  </si>
  <si>
    <t>Socializar directrices de Mesas Publicas y Rendición Publica de Cuentas 2022.</t>
  </si>
  <si>
    <t>Directrices e instrumentos socializados  con la metodologia de reunión virtual por macroregiones</t>
  </si>
  <si>
    <t>Disponer los recursos para la logística de realización o divulgación de Rendición Pública de Cuentas y Mesas Públicas.</t>
  </si>
  <si>
    <t xml:space="preserve">Recursos para logística garantizados </t>
  </si>
  <si>
    <t>Dirección de Abastecimiento</t>
  </si>
  <si>
    <t>30/07/2022
30/11/2022</t>
  </si>
  <si>
    <t>Actividad que se reportará en septiembre 2021.</t>
  </si>
  <si>
    <r>
      <t xml:space="preserve">Se cuenta con el contrato 1378 del 11/07/19 - con certificación de vigencias futuras como soporte para los años 2020-2022 (para el año 2022  se cuenta con un presupuesto de $2.851.542.211)  cuyo objeto es prestar el de  </t>
    </r>
    <r>
      <rPr>
        <i/>
        <sz val="10"/>
        <rFont val="Arial"/>
        <family val="2"/>
      </rPr>
      <t xml:space="preserve">"Prestar el servicio de apoyo logístico necesario para la organización y realización de eventos institucionales de sensibilización, divulgación e implementación de las diferentes estrategias del ICBF" </t>
    </r>
    <r>
      <rPr>
        <sz val="10"/>
        <rFont val="Arial"/>
        <family val="2"/>
      </rPr>
      <t xml:space="preserve">Por medio del cual se atendieron las siguientes mesas públicas a través del contrato del Operador Logístico de Eventos:
</t>
    </r>
    <r>
      <rPr>
        <b/>
        <sz val="10"/>
        <rFont val="Arial"/>
        <family val="2"/>
      </rPr>
      <t xml:space="preserve">
Evidencia:
</t>
    </r>
    <r>
      <rPr>
        <sz val="10"/>
        <rFont val="Arial"/>
        <family val="2"/>
      </rPr>
      <t xml:space="preserve">- Mesa Pública CZ Mití - Agosto 20 de 2021 (Factura 1401)
- Mesa Pública Regional Casanare - Agosto 19 de 2021 (factura 1419)
- Mesa Pública Regional Chocó - Agosto 17 de 2021 (Factura 1423)
- Mesa Pública Regional Guajira - Agosto 26 de 2021 (Factura 1350)
- Mesa Pública Regional Chocó - Agosto 25 de 2021 (Factura 1353)
- Mesa Pública Regional Vichada - Agosto 25 de 2021 (Factura 1360) 
- Mesa Pública Regional Casanare - Septiembre 24 de 2021 (Factura 1487)
- Rendición Pública de Cuentas San Andrés (Factura 1546).
- Rendición de cuentas nivel nacional - Noviembre 10 de 2021 (Factura 1548)
- Soportes de Pago SIIF Relación de pagos relacionado en el Compromiso 221 </t>
    </r>
  </si>
  <si>
    <t>Generar boletín  de  análisis de PQRS</t>
  </si>
  <si>
    <t>Publicar boletín con análisis de PQRS ,</t>
  </si>
  <si>
    <t>Dirección de Servicios y Atención</t>
  </si>
  <si>
    <r>
      <t xml:space="preserve">Se evidencia Boletín de Peticiones, Quejas, Reclamos, Sugerencias y Reportes de Amenaza o Vulneración de Derechos, de los meses de abril, mayo, junio y julio  de 2021, fue publicado en la página Web en la ruta En el mismo, se realiza el análisis comparativo de cada uno de estos tipos de petición a nivel nacional, los canales por los que se reporta el mayor número de registros,  y los principales motivos por los cuales la ciudadanía puso en conocimiento hechos de vulneración, o expresaron algún tipo de sugerencia, reclamo o queja. Así mismo, se expone el resultado de las encuestas de satisfacción del cliente interno, según los resultados acopiados a través de los canales de atención administrados por el centro de contacto.
</t>
    </r>
    <r>
      <rPr>
        <b/>
        <sz val="10"/>
        <color theme="1"/>
        <rFont val="Arial"/>
        <family val="2"/>
      </rPr>
      <t>Evidencia</t>
    </r>
    <r>
      <rPr>
        <sz val="10"/>
        <color theme="1"/>
        <rFont val="Arial"/>
        <family val="2"/>
      </rPr>
      <t xml:space="preserve">:
https://www.icbf.gov.co/servicios/informes-boletines-pqrds. </t>
    </r>
  </si>
  <si>
    <r>
      <t xml:space="preserve">Se evidencia Boletín de Peticiones, Quejas, Reclamos, Sugerencias y Reportes de Amenaza o Vulneración de Derechos, de los meses de agosto, septiembre, octubre, noviembre de 2021, fue publicado en la página Web en la ruta En el mismo, se realiza el análisis comparativo de cada uno de estos tipos de petición a nivel nacional, los canales por los que se reporta el mayor número de registros,  y los principales motivos por los cuales la ciudadanía puso en conocimiento hechos de vulneración, o expresaron algún tipo de sugerencia, reclamo o queja. Así mismo, se expone el resultado de las encuestas de satisfacción del cliente interno, según los resultados acopiados a través de los canales de atención administrados por el centro de contacto.
</t>
    </r>
    <r>
      <rPr>
        <b/>
        <sz val="10"/>
        <color theme="1"/>
        <rFont val="Arial"/>
        <family val="2"/>
      </rPr>
      <t>Evidencia</t>
    </r>
    <r>
      <rPr>
        <sz val="10"/>
        <color theme="1"/>
        <rFont val="Arial"/>
        <family val="2"/>
      </rPr>
      <t xml:space="preserve">:
https://www.icbf.gov.co/servicios/informes-boletines-pqrds. </t>
    </r>
  </si>
  <si>
    <t>Definir temática de la Mesa Publica con fundamento en la participación de las partes interesadas</t>
  </si>
  <si>
    <t>Temas definidos para dialogar con la comunidad en Mesas Públicas</t>
  </si>
  <si>
    <r>
      <t xml:space="preserve">En cumplimiento de la actividad establecida en el Plan Anticorrupción y Atención al Ciudadano – para la vigencia 2021, se recibieron 98.370 respuestas a la encuestas de consulta previa para definir los temas de interés de las mesas públicas de manera participativa. 
Se presenta el reporte de los temas definidos en los 215 centros zonales resaltando que 169 centro zonales  definieron como tema  Políticas y líneas de acción para la atención integral de niños y niñas de 0 a 5 
</t>
    </r>
    <r>
      <rPr>
        <b/>
        <sz val="10"/>
        <rFont val="Arial"/>
        <family val="2"/>
      </rPr>
      <t xml:space="preserve">
Evidencia:
</t>
    </r>
    <r>
      <rPr>
        <sz val="10"/>
        <rFont val="Arial"/>
        <family val="2"/>
      </rPr>
      <t xml:space="preserve">
Act 8 TEMAS DE INTERES MP 2021
Anexo 8 Informe de Seguimiento RPC y MP  Segundo Trimestre 2021
Ruta: https://icbfgob.sharepoint.com/:b:/r/sites/MICROSITIOPLANANTICORRUPCINYDEATENCINALCIUDADANO2021/Documentos%20compartidos/COMPONENTE%203-%20RENDICI%C3%93N%20DE%20CUENTAS/I.%20Fase%20de%20alistamiento/8/Anexo%208%20Informe%20de%20Seguimiento%20RPC%20y%20MP%20%20Segundo%20Trimestre%202021.pdf?csf=1&amp;web=1&amp;e=Lms8i7
</t>
    </r>
  </si>
  <si>
    <t>Actividad Cumplida al corte 30 de septiembre 2021</t>
  </si>
  <si>
    <t>Actualizar y publicar el cronograma de  mesas públicas y rendición pública de cuentas de la entidad  en la pagina WEB de la entidad.</t>
  </si>
  <si>
    <t>Calendario de eventos de mesas públicas y rendición pública de cuentas publicado en la pagina WEB de la entidad.</t>
  </si>
  <si>
    <t xml:space="preserve">Esta Actividad tiene fecha programada 31/10/2021 con un único reporte.
</t>
  </si>
  <si>
    <r>
      <t>Se evidecia calendario de eventos de mesas públicas y rendición pública de cuentas para la vigencia 2021.</t>
    </r>
    <r>
      <rPr>
        <b/>
        <sz val="10"/>
        <rFont val="Arial"/>
        <family val="2"/>
      </rPr>
      <t xml:space="preserve">
Evidencia: </t>
    </r>
    <r>
      <rPr>
        <sz val="10"/>
        <rFont val="Arial"/>
        <family val="2"/>
      </rPr>
      <t xml:space="preserve">
Pantallazos de Calendario de eventos de mesas públicas y rendición de cuentas por cada departamento en el enlace: https://www.icbf.gov.co/rendicion-de-cuentas-icbf#rc2</t>
    </r>
  </si>
  <si>
    <t>Subcomponente 1</t>
  </si>
  <si>
    <t>Información de calidad y en lenguaje comprensible</t>
  </si>
  <si>
    <t>Producir la información que se utilizara en Rendición Pública de Cuentas y Mesas Publicas de cada Regional / CZ</t>
  </si>
  <si>
    <t>Información en su medio de soporte construida para la Rendición Pública de Cuentas y Mesas Públicas en cada Regional / CZ</t>
  </si>
  <si>
    <t>La primera medición se realizará el 30 de septiembre/21.  A la fecha no se reportan avances.</t>
  </si>
  <si>
    <r>
      <t xml:space="preserve">Se evidencia las 248 presentaciones y análisis de consultas previas, información contruida y analizada para la realización de los diferentes escenarios de mesas públicas y ejercicios de rendición de cuentas.
</t>
    </r>
    <r>
      <rPr>
        <b/>
        <sz val="10"/>
        <rFont val="Arial"/>
        <family val="2"/>
      </rPr>
      <t xml:space="preserve">Evidencia:
</t>
    </r>
    <r>
      <rPr>
        <sz val="10"/>
        <rFont val="Arial"/>
        <family val="2"/>
      </rPr>
      <t xml:space="preserve">
https://www.icbf.gov.co/rendicion-de-cuentas-icbf/audiencias-publicas-de-rendicion-de-cuentas
File server ruta \\icbf.gov.co\FS_DPC\DPC\RPC_y_MP\2021\
</t>
    </r>
  </si>
  <si>
    <t>Publicar en la pagina WEB la información correspondiente a cada Rendición Pública de Cuentas y Mesas Públicas.</t>
  </si>
  <si>
    <t>Documentos en pagina WEB institucional</t>
  </si>
  <si>
    <r>
      <t xml:space="preserve">Se evidencia len la página la Presentación de la Mesa pública - informe de resultados de las mesas adelantadas en el cuatrimestre.
</t>
    </r>
    <r>
      <rPr>
        <b/>
        <sz val="10"/>
        <rFont val="Arial"/>
        <family val="2"/>
      </rPr>
      <t xml:space="preserve">
Evidencia:</t>
    </r>
    <r>
      <rPr>
        <sz val="10"/>
        <color rgb="FFFF0000"/>
        <rFont val="Arial"/>
        <family val="2"/>
      </rPr>
      <t xml:space="preserve">
</t>
    </r>
    <r>
      <rPr>
        <sz val="10"/>
        <rFont val="Arial"/>
        <family val="2"/>
      </rPr>
      <t xml:space="preserve">https://www.icbf.gov.co/rendicion-de-cuentas-icbf/rendicion-de-cuentas-en-regiones
Se realizaron las mesas públicas correspondientes a los CZ Creer (22/07/21), CZ Usaquén (23/07/21),CZ Norte (22/07/21),CZ Occidente,CZ Sur Oriente,CZ indígena(13/07/21),CZ Bahía Solano (13/07/21),CZ Riosucio (22/07/21) (23/07/21),CZ El Banco (30/07/21)
CZ Armenia Norte (22/07/21),CZ Los Almendros (7/07/21),CZ Espinal(29/07/21),CZ Buga(23/07/21),CZ Sevilla(22/07/21)
CZ El Cocuy (19/08/21),  CZ Lorica (12/08/21), CZ Acacias (04/08/21),CZ Buenaventura (18/08/21); entre otras
</t>
    </r>
    <r>
      <rPr>
        <sz val="10"/>
        <color rgb="FFFF0000"/>
        <rFont val="Arial"/>
        <family val="2"/>
      </rPr>
      <t xml:space="preserve">
Recomendación:  Complementar las presentaciones cargadas con la demás documentación (actas y compromisos como mínimo) que se pueda cargar que de cuenta dela realización de las mesas.  Lo anterior teniendo en cuenta que nela actualidad los documentos reposan en la ruta del File Server \icbf.gov.co\FS_DPC\DPC\RPC_y_MP\2021\Evidencias_RPC_y_MP_2021</t>
    </r>
  </si>
  <si>
    <r>
      <t xml:space="preserve">Se evidencia las 248 presentaciones y análisis de consultas previas, información contruida y analizada para la realización de los diferentes escenarios de mesas públicas y ejercicios de rendición de cuentas.
</t>
    </r>
    <r>
      <rPr>
        <b/>
        <sz val="10"/>
        <rFont val="Arial"/>
        <family val="2"/>
      </rPr>
      <t>Evidencia:</t>
    </r>
    <r>
      <rPr>
        <sz val="10"/>
        <rFont val="Arial"/>
        <family val="2"/>
      </rPr>
      <t xml:space="preserve">
https://www.icbf.gov.co/rendicion-de-cuentas-icbf/rendicion-de-cuentas-en-regiones?f%5B0%5D=field_date%3A2020
</t>
    </r>
    <r>
      <rPr>
        <sz val="10"/>
        <color rgb="FFFF0000"/>
        <rFont val="Arial"/>
        <family val="2"/>
      </rPr>
      <t xml:space="preserve">
</t>
    </r>
  </si>
  <si>
    <t>Subcomponente 2</t>
  </si>
  <si>
    <t>Diálogo de doble vía con la ciudadanía y sus organizaciones</t>
  </si>
  <si>
    <t>Convocar a las partes interesadas</t>
  </si>
  <si>
    <t>Actores involucrados convocados e invitados a participar en las Mesas Públicas y Rendición Pública de Cuentas verificable a partir de oficios, correos electrónicos.</t>
  </si>
  <si>
    <r>
      <t xml:space="preserve">Se evidencia convocatoria para que los diferentes actores involucrados asistan a las MP.
</t>
    </r>
    <r>
      <rPr>
        <b/>
        <sz val="10"/>
        <rFont val="Arial"/>
        <family val="2"/>
      </rPr>
      <t xml:space="preserve">Evidencia:
</t>
    </r>
    <r>
      <rPr>
        <sz val="10"/>
        <rFont val="Arial"/>
        <family val="2"/>
      </rPr>
      <t xml:space="preserve">Archivo PDF con enlaces CZ Barrios Unidos , CZ Creer(Bogotá), CZ Aburrá Sur (Antioquia) y CZ Cocuy (Boyacá) en los que se evidencias las invitaciones de particiación a la mesas públicas.
</t>
    </r>
  </si>
  <si>
    <r>
      <t xml:space="preserve">Se evidencia las 248 carpetas con invitaciones presentaciones y análisis de consultas previas, información contruida y analizada para la realización de los diferentes escenarios de mesas públicas y ejercicios de rendición de cuentas.
</t>
    </r>
    <r>
      <rPr>
        <b/>
        <sz val="10"/>
        <rFont val="Arial"/>
        <family val="2"/>
      </rPr>
      <t xml:space="preserve">Evidencia:
</t>
    </r>
    <r>
      <rPr>
        <sz val="10"/>
        <rFont val="Arial"/>
        <family val="2"/>
      </rPr>
      <t xml:space="preserve">
https://www.icbf.gov.co/rendicion-de-cuentas-icbf/audiencias-publicas-de-rendicion-de-cuentas
File server ruta \\icbf.gov.co\FS_DPC\DPC\RPC_y_MP\2021\
</t>
    </r>
  </si>
  <si>
    <t>Realizar audiencias publicas participativas</t>
  </si>
  <si>
    <t>Mesas Públicas y Rendición Pública de Cuentas realizadas</t>
  </si>
  <si>
    <r>
      <t xml:space="preserve">Se evidenció la realización de mesas públicas.
</t>
    </r>
    <r>
      <rPr>
        <b/>
        <sz val="10"/>
        <rFont val="Arial"/>
        <family val="2"/>
      </rPr>
      <t xml:space="preserve">Evidencia:
</t>
    </r>
    <r>
      <rPr>
        <sz val="10"/>
        <rFont val="Arial"/>
        <family val="2"/>
      </rPr>
      <t xml:space="preserve">https://www.icbf.gov.co/rendicion-de-cuentas-icbf/rendicion-de-cuentas-en-regiones
</t>
    </r>
    <r>
      <rPr>
        <b/>
        <sz val="10"/>
        <rFont val="Arial"/>
        <family val="2"/>
      </rPr>
      <t xml:space="preserve">
</t>
    </r>
    <r>
      <rPr>
        <sz val="10"/>
        <rFont val="Arial"/>
        <family val="2"/>
      </rPr>
      <t>Se realizaron las mesas públicas correspondientes a los CZ Creer (22/07/21), CZ Usaquén (23/07/21),CZ Norte (22/07/21),CZ Occidente,CZ Sur Oriente,CZ indígena(13/07/21),CZ Bahía Solano (13/07/21),CZ Riosucio (22/07/21) (23/07/21),CZ El Banco (30/07/21)
CZ Armenia Norte (22/07/21),CZ Los Almendros (7/07/21),CZ Espinal(29/07/21),CZ Buga(23/07/21),CZ Sevilla(22/07/21)
CZ El Cocuy (19/08/21),  CZ Lorica (12/08/21), CZ Acacias (04/08/21),CZ Buenaventura (18/08/21); entre otras</t>
    </r>
  </si>
  <si>
    <r>
      <t xml:space="preserve">Se realizaron 215 audiencias públicas participativas de mesas públicas correspondientes a cada uno de los centros  zonlaes del ICBF y de 33 audiencias para la rendición pública de cuentas en las regionales , de las cuales se obtuvo la evidencia de realización  a traves de los listados de asistencia utilizando la metodologia presencial , virtual en su mayoria  o mixta 
</t>
    </r>
    <r>
      <rPr>
        <b/>
        <sz val="10"/>
        <rFont val="Arial"/>
        <family val="2"/>
      </rPr>
      <t xml:space="preserve">Evidencias
</t>
    </r>
    <r>
      <rPr>
        <sz val="10"/>
        <rFont val="Arial"/>
        <family val="2"/>
      </rPr>
      <t>ruta File server  carpeta evidencias regional   Subcarpeta  7_Lista_asistencia 
\\icbf.gov.co\FS_DPC\DPC\RPC_y_MP\2021\  se tienen evidencias del componente de participación de  42.298 ciudadanos  detallados así: Usuarios  13.911; Estado 8.070; Proveedores 2.984; Aliados Estratégicos 10.450; Comunidad 5.901; Sociedad (veedurias, medio-comunicacion) 982.</t>
    </r>
  </si>
  <si>
    <t>Subcomponente 3</t>
  </si>
  <si>
    <t>Incentivos para motivar la cultura de la rendición y petición de cuentas</t>
  </si>
  <si>
    <t>Fortalecer la temática Rendición de Cuentas en el Aula Virtual Estrategia de Transparencia, Participación y Buen Gobierno</t>
  </si>
  <si>
    <t>Aula virtual con información actualizada</t>
  </si>
  <si>
    <t>Actividad cumplida en el corte 30 abril 2021</t>
  </si>
  <si>
    <t xml:space="preserve">Socializar y visibilizar la información </t>
  </si>
  <si>
    <t xml:space="preserve">Estrategia de Comunicación: de transparencia verificable a partir de boletines ICBF, correos electrónicos o mensajes en redes sociales. </t>
  </si>
  <si>
    <t>Oficina Asesora de Comunicaciones</t>
  </si>
  <si>
    <r>
      <t xml:space="preserve">Se evidenciaron piezas de comunicación de Rendición de Cuentas durante los meses del cuatrimestre
</t>
    </r>
    <r>
      <rPr>
        <b/>
        <sz val="10"/>
        <rFont val="Arial"/>
        <family val="2"/>
      </rPr>
      <t>Evidencias:</t>
    </r>
    <r>
      <rPr>
        <sz val="10"/>
        <rFont val="Arial"/>
        <family val="2"/>
      </rPr>
      <t xml:space="preserve">
</t>
    </r>
    <r>
      <rPr>
        <b/>
        <sz val="10"/>
        <rFont val="Arial"/>
        <family val="2"/>
      </rPr>
      <t>mayo</t>
    </r>
    <r>
      <rPr>
        <sz val="10"/>
        <rFont val="Arial"/>
        <family val="2"/>
      </rPr>
      <t xml:space="preserve">
-Publicación el Twitter post de Rendición de Cuentas de Sector de la inclusión Social y la Reconciliación del 28/05/21 https://twitter.com/ICBFColombia/status/1398308464875745282
- Publicación en la página Web de pieza de comunicación "rendición de cuentas sobre: Infórmate de las acciones de cumplimiento en la implementación del Acuerdo de Paz: Informe de Rendición de cuentas Enero-diciembre de 2020" del 14/05/21 https://www.icbf.gov.co/sites/default/files/informe_rendicion_de_cuentas_acuerdo_paz_marzo2021_2.pdf
- Boletín ICBF # 151 del 14/05/21 "Participación Ciudadana -Sabes qué espacios de participación para la infancia y la adolescencia promueveel ICBF?"
Rendicion de cuentas Boletin 151_14 de mayo
</t>
    </r>
    <r>
      <rPr>
        <b/>
        <sz val="10"/>
        <rFont val="Arial"/>
        <family val="2"/>
      </rPr>
      <t>junio</t>
    </r>
    <r>
      <rPr>
        <sz val="10"/>
        <rFont val="Arial"/>
        <family val="2"/>
      </rPr>
      <t xml:space="preserve">
- Pieza de comunicación en twitter realización "Rendición de Cuentas Sector de la Inclusión Social y la Reconciliación"  25/06/21
http://icbf.gov.co
https://twitter.com/ICBFColombia/status/1408552372561907717
</t>
    </r>
    <r>
      <rPr>
        <b/>
        <sz val="10"/>
        <rFont val="Arial"/>
        <family val="2"/>
      </rPr>
      <t>julio</t>
    </r>
    <r>
      <rPr>
        <sz val="10"/>
        <rFont val="Arial"/>
        <family val="2"/>
      </rPr>
      <t xml:space="preserve">
Boletin ICBF # 159 del 9/07/21 con pieza de Rendición de Cuentas sobre: comunicación de participación por departamento de respuestas a la consulta previa para definir los temas de
interés de las mesas públicas de manera participativa. https://www.icbf.gov.co/system/files/vive_icbf_159.pdf
</t>
    </r>
    <r>
      <rPr>
        <b/>
        <sz val="10"/>
        <rFont val="Arial"/>
        <family val="2"/>
      </rPr>
      <t xml:space="preserve">Agosto
</t>
    </r>
    <r>
      <rPr>
        <sz val="10"/>
        <rFont val="Arial"/>
        <family val="2"/>
      </rPr>
      <t>- Boletín ICBF #164 "Rendición de Cuentas sobre: ¿Qué es, cómo se realiza y por qué es importante para el ICBF?" https://www.icbf.gov.co/system/files/vive_icbf_164_0.pdf</t>
    </r>
  </si>
  <si>
    <r>
      <t xml:space="preserve">Se evidencia la publicación de informaciòn relacionada con incentivar  la cultura de la rendiciòn de cuentas por medio de la Estrategia de comunicación. 
</t>
    </r>
    <r>
      <rPr>
        <b/>
        <sz val="10"/>
        <color theme="1"/>
        <rFont val="Arial"/>
        <family val="2"/>
      </rPr>
      <t xml:space="preserve">Evidencias:
Septiembre
</t>
    </r>
    <r>
      <rPr>
        <sz val="10"/>
        <color theme="1"/>
        <rFont val="Arial"/>
        <family val="2"/>
      </rPr>
      <t xml:space="preserve">Boletín interno No. 168 del 10 de septiembre </t>
    </r>
    <r>
      <rPr>
        <i/>
        <sz val="10"/>
        <color theme="1"/>
        <rFont val="Arial"/>
        <family val="2"/>
      </rPr>
      <t xml:space="preserve">" Principios rectores del Sistema Nacional de Rendición de Cuentas  El Decreto 230 de 2021 crea y organiza el Sistema Nacional de Rendición de Cuentas" </t>
    </r>
    <r>
      <rPr>
        <sz val="10"/>
        <color theme="1"/>
        <rFont val="Arial"/>
        <family val="2"/>
      </rPr>
      <t xml:space="preserve">.https://www.icbf.gov.co/system/files/transparencia_10_septiembre_0.pdf
</t>
    </r>
    <r>
      <rPr>
        <b/>
        <sz val="10"/>
        <color theme="1"/>
        <rFont val="Arial"/>
        <family val="2"/>
      </rPr>
      <t xml:space="preserve">Octubre
</t>
    </r>
    <r>
      <rPr>
        <sz val="10"/>
        <color theme="1"/>
        <rFont val="Arial"/>
        <family val="2"/>
      </rPr>
      <t>Boletín interno No. 172 del 8 de octubre de 2021 "</t>
    </r>
    <r>
      <rPr>
        <i/>
        <sz val="10"/>
        <color theme="1"/>
        <rFont val="Arial"/>
        <family val="2"/>
      </rPr>
      <t>El ICBF rinde cuentas con transparencia - reportes generados acuerdos de paz</t>
    </r>
    <r>
      <rPr>
        <sz val="10"/>
        <color theme="1"/>
        <rFont val="Arial"/>
        <family val="2"/>
      </rPr>
      <t xml:space="preserve">"
El 25 de octubre se publica en Facebook y pagina web </t>
    </r>
    <r>
      <rPr>
        <i/>
        <sz val="10"/>
        <color theme="1"/>
        <rFont val="Arial"/>
        <family val="2"/>
      </rPr>
      <t>"Invitamos a toda la ciudadanía a participar y decidir los temas que se desarrollarán durante la rendición de cuentas 2020-2021 del #ICBF. Entre todos trabajamos porque Colombia siga siendo #ElPaísDeLaNiñez"</t>
    </r>
    <r>
      <rPr>
        <sz val="10"/>
        <color theme="1"/>
        <rFont val="Arial"/>
        <family val="2"/>
      </rPr>
      <t xml:space="preserve">.
</t>
    </r>
    <r>
      <rPr>
        <b/>
        <sz val="10"/>
        <color theme="1"/>
        <rFont val="Arial"/>
        <family val="2"/>
      </rPr>
      <t xml:space="preserve">
Noviembre
</t>
    </r>
    <r>
      <rPr>
        <sz val="10"/>
        <color theme="1"/>
        <rFont val="Arial"/>
        <family val="2"/>
      </rPr>
      <t>Boletín Vive ICBF No. 177 del 12 de noviembre "</t>
    </r>
    <r>
      <rPr>
        <i/>
        <sz val="10"/>
        <color theme="1"/>
        <rFont val="Arial"/>
        <family val="2"/>
      </rPr>
      <t xml:space="preserve">ICBF rinde cuentas con transparencia Nuestro compromiso es contigo Así vamos" - </t>
    </r>
    <r>
      <rPr>
        <sz val="10"/>
        <color theme="1"/>
        <rFont val="Arial"/>
        <family val="2"/>
      </rPr>
      <t>Resultados componente de dialogo, participaciòn  e información.</t>
    </r>
    <r>
      <rPr>
        <i/>
        <sz val="10"/>
        <color theme="1"/>
        <rFont val="Arial"/>
        <family val="2"/>
      </rPr>
      <t xml:space="preserve">
</t>
    </r>
    <r>
      <rPr>
        <b/>
        <sz val="10"/>
        <color theme="1"/>
        <rFont val="Arial"/>
        <family val="2"/>
      </rPr>
      <t>Diciembre</t>
    </r>
    <r>
      <rPr>
        <sz val="10"/>
        <color theme="1"/>
        <rFont val="Arial"/>
        <family val="2"/>
      </rPr>
      <t xml:space="preserve">
Boletín inteno No. 181 del 10 de diciembre "Resultados Preliminares de la Rendición de Cuentas"</t>
    </r>
  </si>
  <si>
    <t>Evaluación y retroalimentación a la gestión institucional</t>
  </si>
  <si>
    <t>Subcomponente 4</t>
  </si>
  <si>
    <t>4.1</t>
  </si>
  <si>
    <t>Realizar seguimiento a la gestión de los eventos de Rendición Pública de Cuentas y Mesas Públicas</t>
  </si>
  <si>
    <t xml:space="preserve">(4) Informe trimestral de Rendición de Cuentas y Mesas Públicas realizadas </t>
  </si>
  <si>
    <r>
      <t xml:space="preserve">Se evidencia Informe Trimestral de Rendición y Cuentas, con corte a 30 de junio 2021.
</t>
    </r>
    <r>
      <rPr>
        <b/>
        <sz val="10"/>
        <rFont val="Arial"/>
        <family val="2"/>
      </rPr>
      <t xml:space="preserve">Evidencias:
</t>
    </r>
    <r>
      <rPr>
        <sz val="10"/>
        <rFont val="Arial"/>
        <family val="2"/>
      </rPr>
      <t xml:space="preserve">
https://www.icbf.gov.co/rendicion-de-cuentas-icbf/sede-direccion-general
https://www.icbf.gov.co/system/files/informe_de_seguimiento_rpc_y_mp_segundo_trimestre_2021.pdf</t>
    </r>
  </si>
  <si>
    <r>
      <t xml:space="preserve">Se evidencian los informes trimestrales de Rendición de Cuentas y Mesas Públicas realizados durante el tercer cuatrimestre.  En estos se puede evidenciar el enlace a la información de cada uno de los ejercicios ya sea de Mesas Públicas o Rendición de Cuentas.
</t>
    </r>
    <r>
      <rPr>
        <b/>
        <sz val="10"/>
        <rFont val="Arial"/>
        <family val="2"/>
      </rPr>
      <t xml:space="preserve">
Evidencias:</t>
    </r>
    <r>
      <rPr>
        <sz val="10"/>
        <rFont val="Arial"/>
        <family val="2"/>
      </rPr>
      <t xml:space="preserve">
https://www.icbf.gov.co/informe-de-seguimiento-rpc-y-mp-tercer-trimestre-2021
https://www.icbf.gov.co/system/files/informe_de_seguimiento_rpc_y_mp_cuarto_trimestre_2021_.pdf
Recomendación:  Ubicar conforme a lo determinado en la Resolución 1519 de 2020 de MinTic los informes trimestrales de Rendición Pública de Cuentas: Transperencia y Acceso a la Información &lt; 4 planeacion presupuesto e informes &lt; 4.7.3. Informe de Rendición de Cuentas </t>
    </r>
  </si>
  <si>
    <t>Realizar encuestas de evaluación del evento en cada una de las actividades de Rendición Pública de Cuentas y Mesas Públicas</t>
  </si>
  <si>
    <t>Encuestas de evaluación del evento</t>
  </si>
  <si>
    <r>
      <t xml:space="preserve">Se evidenció la realización de encuesta y la tabulacipon del resultado y análisis del resultado (Formato F10.P2.MS Análisis Evaluación) 
</t>
    </r>
    <r>
      <rPr>
        <b/>
        <sz val="10"/>
        <rFont val="Arial"/>
        <family val="2"/>
      </rPr>
      <t xml:space="preserve">Evidencia:
</t>
    </r>
    <r>
      <rPr>
        <sz val="10"/>
        <rFont val="Arial"/>
        <family val="2"/>
      </rPr>
      <t>Se realizaron las mesas públicas correspondientes a los CZ Creer (22/07/21), CZ Usaquén (23/07/21),CZ Norte (22/07/21),CZ Occidente,CZ Sur Oriente,CZ indígena(13/07/21),CZ Bahía Solano (13/07/21),CZ Riosucio (22/07/21) (23/07/21),CZ El Banco (30/07/21)
CZ Armenia Norte (22/07/21),CZ Los Almendros (7/07/21),CZ Espinal(29/07/21),CZ Buga(23/07/21),CZ Sevilla(22/07/21)
CZ El Cocuy (19/08/21),  CZ Lorica (12/08/21), CZ Acacias (04/08/21),CZ Buenaventura (18/08/21); entre otras</t>
    </r>
  </si>
  <si>
    <r>
      <t xml:space="preserve">Se evidenció la aplicación de las encuestas para cada una de las mesas Públicas (215) y Rendición de cuentas (33)
</t>
    </r>
    <r>
      <rPr>
        <b/>
        <sz val="10"/>
        <color theme="1"/>
        <rFont val="Arial"/>
        <family val="2"/>
      </rPr>
      <t>Evidencia:</t>
    </r>
    <r>
      <rPr>
        <sz val="10"/>
        <color theme="1"/>
        <rFont val="Arial"/>
        <family val="2"/>
      </rPr>
      <t xml:space="preserve">
</t>
    </r>
    <r>
      <rPr>
        <sz val="10"/>
        <rFont val="Arial"/>
        <family val="2"/>
      </rPr>
      <t xml:space="preserve">Se reportan los resultados de la encuesta virtual con reporte de  </t>
    </r>
    <r>
      <rPr>
        <b/>
        <sz val="10"/>
        <rFont val="Arial"/>
        <family val="2"/>
      </rPr>
      <t xml:space="preserve">12.736  </t>
    </r>
    <r>
      <rPr>
        <sz val="10"/>
        <rFont val="Arial"/>
        <family val="2"/>
      </rPr>
      <t xml:space="preserve">en estos se puede evidenciar el enlace a la información de cada uno de los ejercicios ya sea de Mesas Públicas o Rendición de Cuentas.
</t>
    </r>
    <r>
      <rPr>
        <sz val="10"/>
        <color rgb="FFFF0000"/>
        <rFont val="Arial"/>
        <family val="2"/>
      </rPr>
      <t xml:space="preserve">
</t>
    </r>
    <r>
      <rPr>
        <sz val="10"/>
        <color theme="1"/>
        <rFont val="Arial"/>
        <family val="2"/>
      </rPr>
      <t>\\icbf.gov.co\FS_DPC\DPC\RPC_y_MP\2021\ carpeta No. 7 de cada una de las Regionales y centros Zonales (248 en total)</t>
    </r>
  </si>
  <si>
    <t>Realizar seguimiento a los compromisos adquiridos con las comunidades en el desarrollo de las mesas públicas.</t>
  </si>
  <si>
    <t>Reporte indicador PA 98, de acuerdo con los cortes del aplicativo SIMEI,  se tendra en cuentra pare el último bimestre de la vigencia 2022 el reporte parcial del grupo de monitoreo dado que el cierre oficial de indicadores se realiza en el mes de enero de 2023</t>
  </si>
  <si>
    <r>
      <t xml:space="preserve">Se evidencia archivo Excel con el reporte SIMEI correspondiente a los compromisos del mes de agosto (12) Tolima, Cesar, Santander, Nariño Valle y Quindío, los cuales se encuentran reportados como "Ejecutados".
</t>
    </r>
    <r>
      <rPr>
        <b/>
        <sz val="10"/>
        <color theme="1"/>
        <rFont val="Arial"/>
        <family val="2"/>
      </rPr>
      <t xml:space="preserve">
Evidencia:
</t>
    </r>
    <r>
      <rPr>
        <sz val="10"/>
        <color theme="1"/>
        <rFont val="Arial"/>
        <family val="2"/>
      </rPr>
      <t>Act 4.3 SIMEI REPORTES_COMPROMISOS_MP_AGOSTO</t>
    </r>
  </si>
  <si>
    <r>
      <t xml:space="preserve">Se evidencia el seguimiento realizado a los compromisos por medio del archivo Excel con el reporte SIMEI correspondiente al indicador </t>
    </r>
    <r>
      <rPr>
        <i/>
        <sz val="10"/>
        <rFont val="Arial"/>
        <family val="2"/>
      </rPr>
      <t>PA 98 Porcentaje de cumplimiento de compromisos formulados en las mesas públicas y rendición pública de cuentas</t>
    </r>
    <r>
      <rPr>
        <sz val="10"/>
        <rFont val="Arial"/>
        <family val="2"/>
      </rPr>
      <t xml:space="preserve"> el cual refleja la ejecución de los 197 compromisos (179 de mesas públicas y 18 de Rendición de cuentas).
</t>
    </r>
    <r>
      <rPr>
        <b/>
        <sz val="10"/>
        <rFont val="Arial"/>
        <family val="2"/>
      </rPr>
      <t xml:space="preserve">Evidencia:
</t>
    </r>
    <r>
      <rPr>
        <sz val="10"/>
        <rFont val="Arial"/>
        <family val="2"/>
      </rPr>
      <t xml:space="preserve">Correo electrónico 22/12/21 del profesional 
Copia de REPORTES_COMPROMISOS_RPC_22122021
Copia de REPORTES_COMPROMISOS_MP_DIC_22122021
</t>
    </r>
  </si>
  <si>
    <t>5. Acuerdo de Paz</t>
  </si>
  <si>
    <t xml:space="preserve">Elaborar un informe individual de rendición de cuentas  sobre la gestión de implementación del Acuerdo de Paz  y publicarlo en la página Web en la seccion "Transparencia y acceso a la información pública" </t>
  </si>
  <si>
    <t>Informe Consolidado</t>
  </si>
  <si>
    <t xml:space="preserve">Subdirección General ICBF </t>
  </si>
  <si>
    <t>Infografía o informe ejecutivo</t>
  </si>
  <si>
    <t>Subdirección General ICBF</t>
  </si>
  <si>
    <r>
      <t xml:space="preserve">Se evidenicó  Informe ejecutivo primer semestre 2021 (30/06/21) ¡El ICBF avanza en la implementación del Acuerdo de Paz!.
</t>
    </r>
    <r>
      <rPr>
        <b/>
        <sz val="10"/>
        <color theme="1"/>
        <rFont val="Arial"/>
        <family val="2"/>
      </rPr>
      <t xml:space="preserve">Evidencia:
</t>
    </r>
    <r>
      <rPr>
        <sz val="10"/>
        <color theme="1"/>
        <rFont val="Arial"/>
        <family val="2"/>
      </rPr>
      <t>-   https://www.icbf.gov.co/sites/default/files/v1._1erinforme_posconflicto_junio_2021.pdf 
- Correo electronico  enviado por la referente  con la autorizacion de la Subdirectora general para publicar miércoles, 30 de junio de 2021 9:05 p. m.</t>
    </r>
  </si>
  <si>
    <r>
      <t xml:space="preserve">Se evidencia informe ejecutivo correspondiente al segundo semestre del 2021 llamado "¡El ICBF avanza en la implementación del Acuerdo de Paz!" 
</t>
    </r>
    <r>
      <rPr>
        <b/>
        <sz val="10"/>
        <rFont val="Arial"/>
        <family val="2"/>
      </rPr>
      <t xml:space="preserve">
Evidencia:
</t>
    </r>
    <r>
      <rPr>
        <sz val="10"/>
        <rFont val="Arial"/>
        <family val="2"/>
      </rPr>
      <t xml:space="preserve">Informe ejecutivo publicado el 22/12/21en la página web de ICBF URL https://www.icbf.gov.co/sites/default/files/2do_informe_posconflicto_diciembre_2021.pdf
Recomendación:  Relacionar el enlace Web que dirija a la página Web y no solamente al archivo para complementar la evidencia. </t>
    </r>
  </si>
  <si>
    <t>5.3</t>
  </si>
  <si>
    <t>Divulgación de los avances de las entidad respecto a la implementación del Acuerdo de Paz</t>
  </si>
  <si>
    <t>Divulgación en medios institucionales</t>
  </si>
  <si>
    <r>
      <t xml:space="preserve">Divulgacion en medios institucionales de los avances de la implemenentacion del acuerdo de paz, 
</t>
    </r>
    <r>
      <rPr>
        <b/>
        <sz val="10"/>
        <color theme="1"/>
        <rFont val="Arial"/>
        <family val="2"/>
      </rPr>
      <t>Evidencias</t>
    </r>
    <r>
      <rPr>
        <sz val="10"/>
        <color theme="1"/>
        <rFont val="Arial"/>
        <family val="2"/>
      </rPr>
      <t xml:space="preserve">:
Pagina Web ICBF - Noticias
</t>
    </r>
    <r>
      <rPr>
        <b/>
        <sz val="10"/>
        <color theme="1"/>
        <rFont val="Arial"/>
        <family val="2"/>
      </rPr>
      <t>MAYO</t>
    </r>
    <r>
      <rPr>
        <sz val="10"/>
        <color theme="1"/>
        <rFont val="Arial"/>
        <family val="2"/>
      </rPr>
      <t xml:space="preserve">
ICBF brinda acompañamiento psicosocial en Territorios PDET de La Guajira
https://www.icbf.gov.co/noticias/icbf-brinda-acompanamiento-psicosocial-enterritorios-pdet-de-la-guajira
Más de 7.000 niños en los municipios PDET han sido beneficiados en Arauca
https://www.icbf.gov.co/noticias/mas-de-7000-ninos-en-los-municipios-pdet-han-sidobeneficiados-en-arauca
ICBF atiende más de 20.000 niños y niñas de primera infancia en los municipios PDET de
Bolívar
https://www.icbf.gov.co/noticias/icbf-atiende-mas-de-20000-ninos-y-ninas-de-primerainfancia-en-los-municipios-pdet-de
ICBF previene la desnutrición de niños y niñas en municipios PDET de Cesar
https://www.icbf.gov.co/noticias/icbf-previene-la-desnutricion-de-ninos-y-ninas-enmunicipios-pdet-de-cesar
ICBF brinda atención psicosocial a familias ubicadas en municipios PDET de Sucre
https://www.icbf.gov.co/noticias/icbf-brinda-atencion-psicosocial-familias-ubicadas-enmunicipios-pdet-de-sucre
ICBF atiende a más de 29 mil niños y niñas de primera infancia en los 16 municipios
PDET de Nariño
https://www.icbf.gov.co/noticias/icbf-atiende-mas-de-29-mil-ninos-y-ninas-de-primerainfancia-en-los-16-municipios-pdet-de
ICBF avanza en el cumplimiento de los compromisos en municipios PDET de Antioquia
https://www.icbf.gov.co/noticias/icbf-avanza-en-el-cumplimiento-de-los-compromisosen-municipios-pdet-de-antioquia
</t>
    </r>
    <r>
      <rPr>
        <b/>
        <sz val="10"/>
        <color theme="1"/>
        <rFont val="Arial"/>
        <family val="2"/>
      </rPr>
      <t>JUNIO</t>
    </r>
    <r>
      <rPr>
        <sz val="10"/>
        <color theme="1"/>
        <rFont val="Arial"/>
        <family val="2"/>
      </rPr>
      <t xml:space="preserve">
ICBF beneficia a la primera infancia en territorios PDET en Caquetá
https://www.icbf.gov.co/noticias/icbf-beneficia-la-primera-infancia-en-territorios-pdeten-caqueta
ICBF previene la desnutrición de niños y niñas en municipios PDET de Cesar
https://www.icbf.gov.co/noticias/icbf-previene-la-desnutricion-de-ninos-y-ninas-enmunicipios-pdet-de-cesar
ICBF brinda atención psicosocial a familias ubicadas en municipios PDET de Sucre
https://www.icbf.gov.co/noticias/icbf-brinda-atencion-psicosocial-familias-ubicadas-enmunicipios-pdet-de-sucre
ICBF atiende a más de 29 mil niños y niñas de primera infancia en los 16 municipios
PDET de Nariño
https://www.icbf.gov.co/noticias/icbf-atiende-mas-de-29-mil-ninos-y-ninas-de-primerainfancia-en-los-16-municipios-pdet-de
</t>
    </r>
    <r>
      <rPr>
        <b/>
        <sz val="10"/>
        <color theme="1"/>
        <rFont val="Arial"/>
        <family val="2"/>
      </rPr>
      <t>REDES SOCIALES</t>
    </r>
    <r>
      <rPr>
        <sz val="10"/>
        <color theme="1"/>
        <rFont val="Arial"/>
        <family val="2"/>
      </rPr>
      <t xml:space="preserve">:
https://twitter.com/linaarbelaez/status/1384181702235365382?s=20
https://twitter.com/linaarbelaez/status/1384246798043140097?s=20
https://twitter.com/ICBFColombia/status/1408100252943593480?s=20
https://twitter.com/ICBFColombia/status/1409993836525457411?s=20
Informe publicaciones PDET julio y agosto 2021
</t>
    </r>
    <r>
      <rPr>
        <b/>
        <sz val="10"/>
        <color theme="1"/>
        <rFont val="Arial"/>
        <family val="2"/>
      </rPr>
      <t>JULIO</t>
    </r>
    <r>
      <rPr>
        <sz val="10"/>
        <color theme="1"/>
        <rFont val="Arial"/>
        <family val="2"/>
      </rPr>
      <t xml:space="preserve">
En Guaviare ICBF beneficia a la primera infancia en territorios PDET
https://www.icbf.gov.co/noticias/en-guaviare-icbf-beneficia-la-primera-infancia-en-territoriospdet
ICBF avanza en el cumplimiento de los compromisos en municipios PDET de Antioquia
https://www.icbf.gov.co/noticias/icbf-avanza-en-el-cumplimiento-de-los-compromisos-enmunicipios-pdet-de-antioquia
ICBF se vincula a Plan de Acción Integral que atenderá algunos municipios PDET
priorizados por el Ministerio de Defensa
https://www.icbf.gov.co/noticias/icbf-se-vincula-plan-de-accion-integral-que-atendera-algunosmunicipios-pdet-priorizados
</t>
    </r>
    <r>
      <rPr>
        <b/>
        <sz val="10"/>
        <color theme="1"/>
        <rFont val="Arial"/>
        <family val="2"/>
      </rPr>
      <t>AGOSTO</t>
    </r>
    <r>
      <rPr>
        <sz val="10"/>
        <color theme="1"/>
        <rFont val="Arial"/>
        <family val="2"/>
      </rPr>
      <t xml:space="preserve">
ICBF brinda acompañamiento psicosocial en Territorios PDET de La Guajira
https://www.icbf.gov.co/noticias/icbf-brinda-acompanamiento-psicosocial-enterritorios-pdet-de-la-guajira
ICBF avanza en la atención a niñas, niños y adolescentes en territorios PDET
https://www.icbf.gov.co/noticias/icbf-avanza-en-la-atencion-ninas-ninos-yadolescentes-en-territorios-pdet
ICBF ha beneficiado a más de 7 mil personas en los territorios PDET de Tolima
https://www.icbf.gov.co/noticias/icbf-ha-beneficado-mas-de-7-mil-personas-en-losterritorios-pdet-de-tolima
Las jóvenes víctimas del conflicto deben ser una prioridad en el Pacto: Colombia con las
Juventudes
https://www.icbf.gov.co/noticias/las-jovenes-victimas-del-conflicto-deben-ser-unaprioridad-en-el-pacto-colombia-con-las
ICBF garantiza atención en territorios PDET en el departamento del Chocó
https://www.icbf.gov.co/noticias/icbf-garantiza-atencion-en-territorios-pdet-en-eldepartamento-del-choco
ICBF invierte más de 56.000 millones en 20 municipios PDET del Cauca
https://www.icbf.gov.co/noticias/icbf-invierte-mas-de-56000-millones-en-20-
municipios-pdet-del-cauca
ICBF prioriza atención a la primera infancia en territorios PDET en Valle del Cauca
https://www.icbf.gov.co/noticias/icbf-prioriza-atencion-la-primera-infancia-enterritorios-pdet-en-valle-del-cauca
ICBF beneficia más de 35.800 niños en municipios PDET en el Magdalena
https://www.icbf.gov.co/noticias/icbf-beneficia-mas-de-35800-ninos-en-municipiospdet-en-el-magdalena
ICBF avanza en la atención de niñas y niños en municipios PDET de Córdoba
https://www.icbf.gov.co/noticias/icbf-avanza-en-la-atencion-de-ninas-y-ninos-enmunicipios-pdet-de-cordoba</t>
    </r>
    <r>
      <rPr>
        <b/>
        <sz val="10"/>
        <color theme="1"/>
        <rFont val="Arial"/>
        <family val="2"/>
      </rPr>
      <t xml:space="preserve">
REDES SOCIALES:
</t>
    </r>
    <r>
      <rPr>
        <sz val="10"/>
        <color theme="1"/>
        <rFont val="Arial"/>
        <family val="2"/>
      </rPr>
      <t xml:space="preserve">https://twitter.com/ICBFColombia/status/1416487890914353153?s=20
https://twitter.com/PosconflictoCO/status/1426201779214196749?s=20
https://twitter.com/linaarbelaez/status/1426236645855145990?s=20
https://twitter.com/PosconflictoCO/status/1426241773966348292?s=20
https://www.facebook.com/277742535585449/posts/6611651342194505/?d=n
</t>
    </r>
  </si>
  <si>
    <r>
      <t xml:space="preserve">Para el tercer cuatrimestre se evidencia la divulgación en los diferentes medios institucionales respecto a los avances respecto a la implementación del acuerdo de paz.
</t>
    </r>
    <r>
      <rPr>
        <b/>
        <sz val="10"/>
        <color theme="1"/>
        <rFont val="Arial"/>
        <family val="2"/>
      </rPr>
      <t xml:space="preserve">
Evidencia:
</t>
    </r>
    <r>
      <rPr>
        <sz val="10"/>
        <color theme="1"/>
        <rFont val="Arial"/>
        <family val="2"/>
      </rPr>
      <t xml:space="preserve">
</t>
    </r>
    <r>
      <rPr>
        <b/>
        <sz val="10"/>
        <color theme="1"/>
        <rFont val="Arial"/>
        <family val="2"/>
      </rPr>
      <t>Página Web - Noticias</t>
    </r>
    <r>
      <rPr>
        <sz val="10"/>
        <color theme="1"/>
        <rFont val="Arial"/>
        <family val="2"/>
      </rPr>
      <t xml:space="preserve">
- </t>
    </r>
    <r>
      <rPr>
        <i/>
        <sz val="10"/>
        <color theme="1"/>
        <rFont val="Arial"/>
        <family val="2"/>
      </rPr>
      <t xml:space="preserve">ICBF avanza en la atención de niños y adolescentes en municipios PDET de Putumayo - El Instituto Colombiano de Bienestar Familiar (ICBF) acompaña a los 9 municipios que se encuentran bajo el Plan de Desarrollo con Enfoque Territorial (PDET) en pilares como la educación rural y primera infancia, derecho a la alimentación y a la seguridad alimentaria de los niños, niñas y adolescentes en el departamento de Putumayo </t>
    </r>
    <r>
      <rPr>
        <sz val="10"/>
        <color theme="1"/>
        <rFont val="Arial"/>
        <family val="2"/>
      </rPr>
      <t>publicación del 09/09/21 
https://www.icbf.gov.co/noticias/icbf-avanza-en-la-atencion-de-ninos-y-adolescentes-en-municipios-pdet-de-putumayo
- I</t>
    </r>
    <r>
      <rPr>
        <i/>
        <sz val="10"/>
        <color theme="1"/>
        <rFont val="Arial"/>
        <family val="2"/>
      </rPr>
      <t>CBF prioriza atención a la primera infancia en municipios PDET en Córdoba- El Instituto Colombiano de Bienestar Familiar (ICBF) atiende a 13.063 niños y niñas menores de cinco años que se encuentran en los municipios priorizados por los Programas de Desarrollo con Enfoque Territorial (PDET) en el departamento de Córdoba</t>
    </r>
    <r>
      <rPr>
        <sz val="10"/>
        <color theme="1"/>
        <rFont val="Arial"/>
        <family val="2"/>
      </rPr>
      <t xml:space="preserve">. Publicación del 26/10/21
https://www.icbf.gov.co/noticias/icbf-prioriza-atencion-la-primera-infancia-en-municipios-pdet-en-cordoba
- </t>
    </r>
    <r>
      <rPr>
        <i/>
        <sz val="10"/>
        <color theme="1"/>
        <rFont val="Arial"/>
        <family val="2"/>
      </rPr>
      <t>ICBF garantiza atención de niñas y niños en municipios PDET de Guaviare - El Instituto Colombiano de Bienestar Familiar (ICBF) acompaña a los 4 municipios que se encuentran bajo el Plan de Desarrollo con Enfoque Territorial (PDET) en pilares como la educación rural y primera infancia, derecho a la alimentación y a la seguridad alimentaria de niñas, niñas y adolescentes en el departamento de Guaviare.</t>
    </r>
    <r>
      <rPr>
        <sz val="10"/>
        <color theme="1"/>
        <rFont val="Arial"/>
        <family val="2"/>
      </rPr>
      <t xml:space="preserve">  Publicación del 22/10/21
https://www.icbf.gov.co/noticias/icbf-garantiza-atencion-de-ninas-y-ninos-en-municipios-pdet-de-guaviare
</t>
    </r>
    <r>
      <rPr>
        <i/>
        <sz val="10"/>
        <color theme="1"/>
        <rFont val="Arial"/>
        <family val="2"/>
      </rPr>
      <t>-</t>
    </r>
    <r>
      <rPr>
        <sz val="10"/>
        <color theme="1"/>
        <rFont val="Arial"/>
        <family val="2"/>
      </rPr>
      <t xml:space="preserve">- </t>
    </r>
    <r>
      <rPr>
        <i/>
        <sz val="10"/>
        <color theme="1"/>
        <rFont val="Arial"/>
        <family val="2"/>
      </rPr>
      <t xml:space="preserve">ICBF prioriza atención a la primera infancia en municipios PDET del Cesar - Con el objetivo de cumplir con los compromisos pactados por el Gobierno Nacional en el marco de los acuerdos de paz, el Instituto Colombiano de Bienestar Familiar (ICBF) adelanta acciones en favor de la primera infancia que reside en el Espacio Territorial de Capacitación y Reincorporación de la vereda Tierra Grata, municipio de Manaure, Cesar. </t>
    </r>
    <r>
      <rPr>
        <sz val="10"/>
        <color theme="1"/>
        <rFont val="Arial"/>
        <family val="2"/>
      </rPr>
      <t xml:space="preserve"> Publicación del 06/10/21
https://www.icbf.gov.co/noticias/icbf-prioriza-atencion-la-primera-infancia-en-municipios-pdet-del-cesar
-</t>
    </r>
    <r>
      <rPr>
        <i/>
        <sz val="10"/>
        <color theme="1"/>
        <rFont val="Arial"/>
        <family val="2"/>
      </rPr>
      <t xml:space="preserve"> ICBF atiende a la primera infancia en municipios PDET de Caquetá - El Instituto Colombiano de Bienestar Familiar (ICBF) acompaña a los 16 municipios PDET, es decir, que cuentan con Programas de Desarrollo con Enfoque Territorial en pilares como la educación rural y primera infancia, derecho a la alimentación y a la seguridad alimentaria de los niños, niñas y adolescentes en el departamento del Caquetá.  </t>
    </r>
    <r>
      <rPr>
        <sz val="10"/>
        <color theme="1"/>
        <rFont val="Arial"/>
        <family val="2"/>
      </rPr>
      <t xml:space="preserve">Publicación del 05/11/21.
https://www.icbf.gov.co/noticias/icbf-atiende-la-primera-infancia-en-municipios-pdet-de-caqueta
- </t>
    </r>
    <r>
      <rPr>
        <i/>
        <sz val="10"/>
        <color theme="1"/>
        <rFont val="Arial"/>
        <family val="2"/>
      </rPr>
      <t xml:space="preserve">ICBF avanza en la atención en municipios PDET en Antioquia - El Instituto Colombiano de Bienestar Familiar (ICBF) en Antioquia cuenta con 24 municipios priorizados dentro de los Programas de Desarrollo con Enfoque Territorial (PDET) donde se brinda la oferta de prevención y promoción a 46.946 beneficiarios en las modalidades de Primera Infancia: institucional, comunitaria, propia e intercultural y comunitaria para el fortalecimiento de los entornos protectores como espacios que promueven y potencian el desarrollo integral de niñas y niños a través de los servicios de educación inicial en el marco de la atención integral. </t>
    </r>
    <r>
      <rPr>
        <sz val="10"/>
        <color theme="1"/>
        <rFont val="Arial"/>
        <family val="2"/>
      </rPr>
      <t xml:space="preserve"> Publicación del 02/11/21.
https://www.icbf.gov.co/noticias/icbf-avanza-en-la-atencion-en-municipios-pdet-en-antioquia
- </t>
    </r>
    <r>
      <rPr>
        <i/>
        <sz val="10"/>
        <color theme="1"/>
        <rFont val="Arial"/>
        <family val="2"/>
      </rPr>
      <t>ICBF beneficia a 2.430 adolescentes y jóvenes en municipios PDET del Chocó - El Instituto Colombiano de Bienestar Familiar (ICBF) acompaña y brinda atención a 2.430 adolescentes y jóvenes de los municipios priorizados en los Programas de Desarrollo con Enfoque Territorial (PDET) del departamento de Chocó.</t>
    </r>
    <r>
      <rPr>
        <sz val="10"/>
        <color theme="1"/>
        <rFont val="Arial"/>
        <family val="2"/>
      </rPr>
      <t xml:space="preserve"> Publicación del 01/12/21.
https://www.icbf.gov.co/noticias/icbf-beneficia-2430-adolescentes-y-jovenes-en-municipios-pdet-del-choco
</t>
    </r>
    <r>
      <rPr>
        <b/>
        <sz val="10"/>
        <color theme="1"/>
        <rFont val="Arial"/>
        <family val="2"/>
      </rPr>
      <t xml:space="preserve">
Redes Sociales: 
</t>
    </r>
    <r>
      <rPr>
        <sz val="10"/>
        <color theme="1"/>
        <rFont val="Arial"/>
        <family val="2"/>
      </rPr>
      <t>https://twitter.com/MiPutumayo/status/1438122592108519427?s=20
https://twitter.com/MaravillaSt1057/status/1446117007552745482?s=20
https://twitter.com/BertulioCabrera/status/1457739103181721604?s=20
https://twitter.com/ICBFColombia/status/1437130177117630465?s=20
https://twitter.com/linaarbelaez/status/1463325090687369222?s=20
https://twitter.com/ICBFColombia/status/1451600092780285953?s=20
https://twitter.com/ICBFColombia/status/1451605979506819084?s=20
https://twitter.com/ICBFColombia/status/1451613730945568796?s=20
https://twitter.com/ICBFColombia/status/1451613797035266050?s=20
https://twitter.com/revistachoco1/status/1466196251620302860?s=20</t>
    </r>
  </si>
  <si>
    <t>Seguimiento 1 OCI
Componente 4: MECANISMOS PARA LA ATENCIÓN AL CIUDADANO</t>
  </si>
  <si>
    <t>Seguimiento 2 OCI
Componente 4: MECANISMOS PARA LA ATENCIÓN AL CIUDADANO</t>
  </si>
  <si>
    <t>Seguimiento 3 OCI
Componente 4: MECANISMOS PARA LA ATENCIÓN AL CIUDADANO</t>
  </si>
  <si>
    <t>Componente 4:</t>
  </si>
  <si>
    <r>
      <t xml:space="preserve">Mecanismos para mejorar la atención al Ciudadano
Objetivo: </t>
    </r>
    <r>
      <rPr>
        <b/>
        <i/>
        <sz val="10"/>
        <color theme="1"/>
        <rFont val="Arial"/>
        <family val="2"/>
      </rPr>
      <t xml:space="preserve">Garantizar y fortalecer la adecuada prestación del servicio al ciudadano a través de los diferentes canales con los que cuenta el Nivel Nacional, Regional y Zonal,  velando  por el cumplimiento de todos los criterios de calidad y eficiencia, de acuerdo con los principios orientadores de la Política Nacional del Servicio al Ciudadano, el Estatuto Anticorrupción, Ley de Transparencia de acceso a la información pública y la Estrategia de Gobierno en Línea </t>
    </r>
  </si>
  <si>
    <t xml:space="preserve">             Fecha seguimiento: 30/04/2022</t>
  </si>
  <si>
    <t xml:space="preserve">             Fecha seguimiento: 31/08/2021</t>
  </si>
  <si>
    <t>Fecha seguimiento: 31/12/2021</t>
  </si>
  <si>
    <t>Subcomponente 1.
Estructura Administrativa y Direccionamiento Estratégico</t>
  </si>
  <si>
    <t>Estructura Administrativa y Direccionamiento Estratégico</t>
  </si>
  <si>
    <t xml:space="preserve">Conmemorar el día del servicio en el ICBF </t>
  </si>
  <si>
    <t>Evento de conmemoración del día del servicio.</t>
  </si>
  <si>
    <t xml:space="preserve">Dirección de Servicios y Atención </t>
  </si>
  <si>
    <t>Angela Parra
Ivan Lerma</t>
  </si>
  <si>
    <r>
      <t xml:space="preserve">Se evidenciaron gestiones de la Dirección de Servicios y Atención para la realización del "Día del Servicio" el 03 de septiembre de 2021; para este evento se programa la charla “Importancia del Lenguaje Claro” que contara con el apoyo del Departamento Nacional de Planeación y la premiación del Concurso “Yo sí conozco de Servicio”.
Durante el mes de agosto se realizó el concurso “Yo sí conozco de Servicio” convocando a todos los Responsables de Servicios y Atención a Nivel Nacional a contestar una serie de preguntas sobre temas relacionados con el servicio, se obtienen puntuaciones por cada respuestas para asi definir los 3 primeros puestos que recibiran un incentivo. 
</t>
    </r>
    <r>
      <rPr>
        <b/>
        <sz val="10"/>
        <rFont val="Arial"/>
        <family val="2"/>
      </rPr>
      <t xml:space="preserve">Evidencia: </t>
    </r>
    <r>
      <rPr>
        <sz val="10"/>
        <rFont val="Arial"/>
        <family val="2"/>
      </rPr>
      <t xml:space="preserve">
Correo electrónico del August 18, 2021, Subject: PROPUESTA DEFINITIVA CELEBRACIÓN DÍA DEL SERVICIO 2021
Correo electrónico del August 19, 2021 Subject: SOLICITUD APOYO EVENTO TEAMS - día del servicio
Correo electrónico del August 20, 2021 Subject: CÁPSULA DEL SERVICIO: CONCURSO "YO SÍ CONOZCO DE SERVICIO" - DÍA DEL SERVICIO - (con las CONDICIONES CONCURSO YO SÍ CONOZCO DE SERVICIO)
Correo electrónico del  August 20, 2021, Subject: CONCURSO "YO SÍ CONOZCO DE SERVICIO" - DÍA DEL SERVICIO - DÍA 1
Correo electrónico del August 23, 2021, Subject: PARTICIPACIÓN CONCURSO "YO SÍ CONOZCO DE SERVICIO" - DÍA DEL SERVICIO - 
Correo electrónico del August 24, 2021, Subject: CONCURSO "YO SÍ CONOZCO DE SERVICIO" DÍA 2
Correo electrónico del August 24, 2021, Subject: CONCURSO "YO SÍ CONOZCO DE SERVICIO" RESULTADOS DÍA 1
Correo electrónico del August 25, 2021, Subject: CONCURSO "YO SÍ CONOZCO DE SERVICIO" DÍA 3
Correo electrónico del August 25, 2021, Subject: CONCURSO "YO SÍ CONOZCO DE SERVICIO" RESULTADOS DÍA 2
</t>
    </r>
  </si>
  <si>
    <t>Angela Parra</t>
  </si>
  <si>
    <r>
      <t xml:space="preserve">Se evidencio la realización del Día del Servicio el 03 de septiembre de 2021 con la participación de 421 colaboradores del ICBF donde entre otras actividades se realizó una charla sobre el Lenguaje Claro, la Premiación Concurso “Yo sí conozco de Servicio” y se presento el video “copleándole al Servicio” en el cual se interpretaron varias coplas relacionadas con el servicio y con el Día del Servicio.
</t>
    </r>
    <r>
      <rPr>
        <b/>
        <sz val="10"/>
        <rFont val="Arial"/>
        <family val="2"/>
      </rPr>
      <t>Evidencia:</t>
    </r>
    <r>
      <rPr>
        <sz val="10"/>
        <rFont val="Arial"/>
        <family val="2"/>
      </rPr>
      <t xml:space="preserve">
Correo electrónico del 03 de septiembre de 2021, Asunto: DIA DEL SERVICIO ICBF 2021
Fotografía: 1er puesto Daniela Romo Roales
Fotografía: 2do puesto Jaime Andrés Santacruz
Fotografía: 3er puesto Milena Hernandez
Listado Asistencia Forms: 421 Registros
3 Bonos Representativos para los Ganadores del Concurso "Yo Si Conozco de Servicio"
Correo electrónico del 21 de septiembre de 2021, Asunto: ENTREGA BONO 1er PUESTO CONCURSO "YO SI CONOZCO DE SERVICIO"
Correo electrónico del 21 de septiembre de 2021, Asunto: ENTREGA BONO 2do PUESTO CONCURSO "YO SI CONOZCO DE SERVICIO"
Correo electrónico del 21 de septiembre de 2021, Asunto: ENTREGA BONO 3er PUESTO CONCURSO "YO SI CONOZCO DE SERVICIO"
Ppt: PIEZAS CONCURSO ¡Yo SÍ conozco de Servicio!
VIDEO COPLEANDOLE AL SERVICIO_4</t>
    </r>
  </si>
  <si>
    <t>Subcomponente 2.
Fortalecimiento de los Canales de Atención</t>
  </si>
  <si>
    <t>Fortalecimiento de los Canales de Atención</t>
  </si>
  <si>
    <t>Generación de recomendaciones sobre los resultados los reportes de tiempos de espera y de atención de los Sistemas Electrónicos de Asignación de Turnos (SDAT) que se encuentren en operación</t>
  </si>
  <si>
    <t>3 recomendaciones generadas a  Centros Zonales que utilicen el SDAT y que estén fuera de los parámetros establecidos para tiempo de espera.</t>
  </si>
  <si>
    <r>
      <t xml:space="preserve">Se enviaron correos electrónicos a Coordinadores de Centro Zonal y Responsables de Servicios y Atención indicando que ya estaban publicados los informes del Sistema Digital de Asignación De Turnos - SDAT de los meses abril de 2021, junio 2021 y julio de 2021.
Para el mes de mayo y de acuerdo con lo reportado por el responsable de la Dirección de Servicios y Atención </t>
    </r>
    <r>
      <rPr>
        <i/>
        <sz val="10"/>
        <rFont val="Arial"/>
        <family val="2"/>
      </rPr>
      <t>"...no se remitió alerta de utilización de SDAT."</t>
    </r>
    <r>
      <rPr>
        <sz val="10"/>
        <rFont val="Arial"/>
        <family val="2"/>
      </rPr>
      <t xml:space="preserve">
</t>
    </r>
    <r>
      <rPr>
        <b/>
        <sz val="10"/>
        <rFont val="Arial"/>
        <family val="2"/>
      </rPr>
      <t>Evidencia:</t>
    </r>
    <r>
      <rPr>
        <sz val="10"/>
        <rFont val="Arial"/>
        <family val="2"/>
      </rPr>
      <t xml:space="preserve">
Correo electrónico June 4, 2021, Subject: PUBLICACIÓN INFORMES SDAT- ABRIL DE 2021 - CZ CON PRESENCIALIDAD
Correo electrónico July 28, 2021, Subject: PUBLICACIÓN INFORMES SDAT- JUNIO DE 2021 - CZ CON PRESENCIALIDAD
Correo electrónico August 30, 2021, Subject: PUBLICACIÓN INFORMES MENSUALES SDAT- CZS CON PRESENCIALIDAD- JULIO DE 2021</t>
    </r>
  </si>
  <si>
    <r>
      <t xml:space="preserve">Se enviaron correos electrónicos a Coordinadores de Centro Zonal y Responsables de Servicios y Atención indicando que ya estaban publicados los informes del Sistema Digital de Asignación De Turnos - SDAT de los meses de Agosto, Septiembre, Octubre 2021. 
Adicionalmente se realizaron 3 alertas a los siguientes puntos del ICBF: Centro Zonal Cúcuta 2 - Regional Norte de Santander, Centro Zonal Kennedy y Centro Zonal Usme - Regional Bogotá; donde se comunicó que con base en las estadísticas generadas por la herramienta Sistema Digital de Asignación de Turnos (SDAT) los tiempos promedio de espera en sala superan los parámetros establecidos e invitan a los responsables a que: </t>
    </r>
    <r>
      <rPr>
        <i/>
        <sz val="10"/>
        <rFont val="Arial"/>
        <family val="2"/>
      </rPr>
      <t>se generen estrategias que puedan mitigar esta duración y lograr así disminuir estos tiempos para que no se vean afectadas las estadísticas cuando se de inicio a las mediciones en el año 2022.</t>
    </r>
    <r>
      <rPr>
        <sz val="10"/>
        <rFont val="Arial"/>
        <family val="2"/>
      </rPr>
      <t xml:space="preserve"> 
</t>
    </r>
    <r>
      <rPr>
        <b/>
        <sz val="10"/>
        <rFont val="Arial"/>
        <family val="2"/>
      </rPr>
      <t xml:space="preserve">
Evidencia:</t>
    </r>
    <r>
      <rPr>
        <sz val="10"/>
        <rFont val="Arial"/>
        <family val="2"/>
      </rPr>
      <t xml:space="preserve">
Correo electrónico September 29, 2021, Subject: Publicación Informes Mensuales SDAT- CZ con Presencialidad- Agosto de 2021
Correo electrónico September 29, 2021, Subject: Publicación Informes Mensuales SDAT- CZs con Presencialidad- Agosto de 2021 
Correo electrónico October 26, 2021, Subject: PUBLICACIÓN INFORME GENERAL SDAT- SEPTIEMBRE- 2021 - CZ CON PRESENCIALIDAD
Correo electrónico November 30, 2021 , Subject: Publicación Informes Mensuales SDAT- CZs con Presencialidad- Octubre de 2021
Correo electrónico December 7, 2021, Subject:	ALERTA TIEMPO DE ESPERA EN SALA CZ CÚCUTA 2- NORTE DE SANTANDER
Correo electrónico December 7, 2021, Subject:	ALERTA TIEMPO DE ESPERA EN SALA CZ KENEDY - BOGOTÁ
Correo electrónico December 7, 2021, Subject:	ALERTA TIEMPO DE ESPERA EN SALA CZ USME - BOGOTÁ</t>
    </r>
  </si>
  <si>
    <t>Subcomponente 3
Talento Humano</t>
  </si>
  <si>
    <t>Talento Humano</t>
  </si>
  <si>
    <t xml:space="preserve">Apropiar el conocimiento del personal vinculado al Proceso de Relación con el Ciudadano (PRC). </t>
  </si>
  <si>
    <t>4 Jornadas de actualización de información del PRC
 y
4 actividades de Valoración del Conocimiento</t>
  </si>
  <si>
    <r>
      <t xml:space="preserve">Durante el periodo evaluado se realizaron 35 capacitaciones, 01 taller y 03 participaciones en la inducción relacionadas con temas del proceso de Relación con el Ciudadano como son: Lenguaje Claro, Protocolo de Atención y Servicio al Ciudadano, Atención Población Refugiada y Migrante, Primeros Auxilios Psicologicos - Atención en Crisis, taller Importancia de utilizar un Lenguaje claro en la comunicación, Inducción (Protocolo de SyA, Cultura de Servicio y Gestión de PQRS), Atención a Población Migrante y Refugiada, Cultura de Servicio, entre otros.
Se evidenciaron los resultados de la 1ra Valoración de Concimiento realizada a los Responsables de Servicios y Atención de las Regionales Amazonas, Antioquia, Arauca, Atlántico, Bogotá, Bolívar, Boyacá, Caldas, Caquetá, Casanare, Cauca, Cesar, Chocó, Córdoba, Cundinamarca, Guainía, Guajira, Guaviare, Huila, Magdalena, Meta, Nariño y sus Centros Zonales.
Se evidenció la realización el 30 de julio del consurso ¿QUIERES SER MILLONARIO DEL SABER? con los Responsables de Servicios y Atención de los Centros Zonales. 
</t>
    </r>
    <r>
      <rPr>
        <b/>
        <sz val="11"/>
        <color theme="1"/>
        <rFont val="Arial"/>
        <family val="2"/>
      </rPr>
      <t>Evidencia:</t>
    </r>
    <r>
      <rPr>
        <sz val="11"/>
        <color theme="1"/>
        <rFont val="Arial"/>
        <family val="2"/>
      </rPr>
      <t xml:space="preserve">
Correo electrónico del May 22, 2021, Subject: RESULTADOS 1A VALORACIÓN TRIMESTRAL DE CONOCIMIENTOS - G1 -
Citación Outlook de la INDUCCIÓN COMPLEMENTARIA MAYO 2021 25 A 28
Citación Outlook de la CAPACITACIÓN LENGUAJE CLARO - Regional Bolivar - Fecha: 6may2021
Citación Outlook de la CAPACITACIÓN LENGUAJE CLARO - Regional Huila (CZ La Plata) - Fecha: 06may2021
Citación Outlook de la CAPACITACIÓN PROTOCOLO DE ATENCIÓN Y SERVICIO AL CIUDADANO - Regional Santander - Fecha: 12may2021
Citación Outlook de la CAPACITACIÓN LENGUAJE CLARO - Regional Antioquia (CZ Occidente Medio) - Fecha: 19may2021
Citación Outlook de la CAPACITACIÓN LENGUAJE CLARO - Regional Antioquia (CZ Oriente) - Fecha: 20may2021
Correo electrónico del May 22, 2021, Subject: CHARLA: PRIMEROS AUXILIOS PSICOLÓGICOS - ATENCIÓN EN CRISIS G1 (Charla 09 junio)
Correo electrónico del May 22, 2021, Subject: CHARLA: PRIMEROS AUXILIOS PSICOLÓGICOS - ATENCIÓN EN CRISIS G2 (Charla 09 junio)
Citación Outlook de la CAPACITACIÓN LENGUAJE CLARO Grupo1 - Regional Cundinamarca - Fecha: 02jun2021 (inicialmente estaba para el 25may2021)
Correo electrónico del June 8, 2021, Subject: MATERIAL CHARLA: ATENCIÓN A POBLACIÓN MIGRANTE Y REFUGIADA G2 (Charla 03 de junio)
Citación Outlook INVITACIÓN CAPACITACIÓN "PROTOCOLO DE SERVICIO Y ATENCIÓN" - Regional Bolivar - Fecha: 11jun2021
Correo electrónico del June 16, 2021, Subject: CAPACITACION LENGUAJE CLARO (Información Capacitación 10 de junio) - Regional Huila
Citación Outlook de la CAPACITACIÓN LENGUAJE CLARO - Regional Chocó (CZ ISTMINA, QUIBDO, TADO) - Fecha: 16jun2021
Correo electrónico del June 21, 2021, Subject: DESIGNACIÓN INDUCCIÓN COMPLEMENTARIA JUNIO 2021
Citación Outlook del Taller lenguaje Claro: Importancia de utilizar un Lenguaje claro en la comunicación - Regional Atlántico - Fecha: 28jun2021
Correo electrónico del June 22, 2021 , Subject: RESULTADOS 1A VALORACIÓN TRIMESTRAL DE CONOCIMIENTOS - G2 -
Citación Outlook de la CAPACITACIÓN PROTOCOLO DE ATENCIÓN Y SERVICIO AL CIUDADANO - Regional Bogotá - Fecha: 7jul2021
Citación Outlook de la CAPACITACIÓN LENGUAJE CLARO - Regional Caldas - Fecha: 9jul2021
Citación Outlook de la CAPACITACIÓN PROTOCOLO DE ATENCIÓN Y SERVICIO AL CIUDADANO - Regional Boyacá - Fecha: 13jul2021
Citación Outlook de la CAPACITACIÓN LENGUAJE CLARO Grupo2 - Regional Cundinamarca - Fecha: 14jul2021
Citación Outlook de la CAPACITACIÓN PROTOCOLO DE ATENCIÓN Y SERVICIO AL CIUDADANO - Regional Risaralda - Fecha: 15jul2021
Citación Outlook de la CAPACITACIÓN CULTURA DEL SERVICIO - Regional Tolima - Fecha: 19jul2021
Citación Outlook de la CAPACITACIÓN PROTOCOLO DE ATENCIÓN Y SERVICIO AL CIUDADANO - Regional Casanare - Fecha: 21jul2021
Citación Outlook de la CAPACITACIÓN PROTOCOLO DE ATENCIÓN Y SERVICIO AL CIUDADANO - Regional Amazonas - Fecha: 26jul2021
Citación Outlook de la CAPACITACIÓN DEL SERVICIO - Regional Chocó - Fecha: 27jul2021
Correo electrónico del July 27, 2021 , Subject: ¿QUIERES SER MILLONARIO DEL SABER?, PREPÁRATE, PARA SERLO ESTE VIERNES 3O DE JULIO - G1
Correo electrónico del July 27, 2021 , Subject: ¿QUIERES SER MILLONARIO DEL SABER?, PREPÁRATE, PARA SERLO ESTE VIERNES 3O DE JULIO - G2
Correo electrónico del July 27, 2021 , Subject: ¿QUIERES SER MILLONARIO DEL SABER?, PREPÁRATE, PARA SERLO ESTE VIERNES 3O DE JULIO - G3
Citación Outlook de la CAPACITACIÓN PROTOCOLO DE ATENCIÓN Y SERVICIO AL CIUDADANO - Regional Putumayo - Fecha: 2agot2021
Citación Outlook de la CAPACITACIÓN PROTOCOLO DE ATENCIÓN Y SERVICIO AL CIUDADANO - Regional Valle - Fecha: 3agot2021
Citación Outlook de la CAPACITACIÓN LENGUAJE CLARO - Regional Meta - Fecha: 10agot2021
Citación Outlook de la CAPACITACIÓN LENGUAJE CLARO - Regional Caldas - Fecha: 11agot2021
Citación Outlook de la CAPACITACIÓN RELACIONES INTERPERSONALES Y HABILIDADES PARA INTERACTUAR - Regional Quindío - Fecha: 11agot2021
Citación Outlook de la CAPACITACIÓN COMPETENCIA DEL SERVICIO AL CIUDADANO - Regional San Andrés - Fecha: 13agot2021
Citación Outlook de la CAPACITACIÓN LENGUAJE CLARO - Regional Antioquia - Fecha: 17agot2021
Citación Outlook de la CAPACITACIÓN CULTURA DEL SERVICIO - Regional Putumayo - Fecha: 18agot2021
Citación Outlook de la CAPACITACIÓN CULTURA DEL SERVICIO - Regional Sucre - Fecha: 19agot2021
Citación Outlook de la CAPACITACIÓN LENGUAJE CLARO - Regional Risaralda - Fecha: 20agot2021
Citación Outlook de la CAPACITACIÓN TRABAJO EN EQUIPO Y GESTIÓN DEL TIEMPO - Regional Bogotá - Fecha: 23agot2021
Citación Outlook de la CAPACITACIÓN LENGUAJE CLARO G3 - Regional Cundinamarca - Fecha: 24agot2021
Citación Outlook de la GET CENTRO ZONAL JORDAN - Regional Tolima - Fecha: 25agot2021
Citación Outlook de la CAPACITACIÓN HERRAMIENTAS DE SERVICIO PARA UNA INTERACCION EFECTIVA - SDG - Fecha: 27agot2021
Correo electrónico del August 19, 2021, Subject: DESIGNACIÓN PROFESIONAL INDUCCIÓN COMPLEMENTARIA DGH
Citación Outlook de la INDUCCION COMPLEMENTARIA - Fecha: 30agot2021
Listados Asistencia Forms: 06/05/2021 - Regional Huila - 20 Registros; 6/05/2021 - Regional Bolivar - 64 Registros; 12/05/2021 - Regional Santander - 62 Registros; 19/05/2021  - Regional Antioquia (CZ Occidente Medio) - 6 Registros; 21/05/2021 - Regional Antioquia (CZ Oriente) - 22 Registros; 27/05/2021 - Induccion Complementaria - 177 Registros; 02/06/2021 - Regional Cundinamarca - 44 Registros;  03/06/2021 - Atención Población Refugiada y Migrante - 95 Registros; 09/06/2021 - Atención en Crisis G1 - 92 Registros; 09/06/2021 - Atención en Crisis G2  - 99 Registros; 10/06/2021 - Regional Huila - 47 Registros; 11/06/2021 - Regional Bolivar - 77 Registros; 16/06/2021 - Regional Chocó - 35 Registros; 28/06/2021 - Regional Atlántico - 72 Registros; 30/06/2021 - Induccion Complementaria - 125 Registros; 07/07/2021  - Regional Bogotá - 185 Registros; 09/07/2021 - Regional Caldas - 32 Registros; 13/07/2021  - Regional Boyaca - 119 Registros; 14/07/2021  - Regional Cundinamarca - 43 Registros; 15/07/2021 - Regional Risaralda - 83 Registros; 19/07/2021 - Regional Tolima - 71 Registros; 21/07/2021  - Regional Casanare - 40 Registros; 26/07/2021 - Regional Amazonas - 31 Registros; 27/07/2021 - Regional Chocó - 53 Registros; 30/07/2021 - QUIERES SER MILLONARIO DEL SABER G1 - 19 Registros; 30/07/2021 - QUIERES SER MILLONARIO DEL SABER G2 - 14 Registros; 30/07/2021 - QUIERES SER MILLONARIO DEL SABER G3 - 14 Registros;  02/08/2021 - Regional Putumayo - 71 Registros; 03/08/2021 - Regional Valle - 150 Registros; 10/08/2021 - Regional Meta - 96 Registros; 11/08/2021 - Regional Quindío - 59 Registros; 13/08/2021 - Regional San Andrés - 28 Registros; 17/08/2021 - Regional Antioquia - 31 Registros; 18/08/2021 Regional Putumayo - 42 Registros; 19/08/2021 - Regional Sucre - 24 Registros; 20/08/2021 - Regional Risaralda - 157 Registros; 23/08/2021 - Regional Bogotá - 109 Registros; 24/08/2021 - Regional Cundinamarca - 35 Registros; 25/8/2021 - CZ Jordan GET - 81 Registros; 27/08/2021 - Dirección General - 38 Registros. 
</t>
    </r>
    <r>
      <rPr>
        <b/>
        <sz val="8"/>
        <color theme="1"/>
        <rFont val="Arial"/>
        <family val="2"/>
      </rPr>
      <t/>
    </r>
  </si>
  <si>
    <r>
      <t xml:space="preserve">Durante el periodo evaluado se realizaron 11 capacitaciones, 04 talleres y 03 participaciones en la inducción relacionadas con temas del proceso de Relación con el Ciudadano como son: Lenguaje Claro, Taller Técnicas para Seducir el Conocimiento, Inducción Complementaria (Protocolo de SyA, Cultura de Servicio y Gestión de PQRS), Cultura de Servicio,
Se evidenció la Valoración de Conocimiento a través de la actividad "Este es Mi Caso" dirigido a los Responsables de Servicios y Atención en las Regionales de la Entidad en donde se solicitaba enviar un caso de la vida real donde se aplicara la actitud, experticia y conocimientos en los temas propios del Proceso de Relación con el Ciudadano. 
</t>
    </r>
    <r>
      <rPr>
        <b/>
        <sz val="10"/>
        <rFont val="Arial"/>
        <family val="2"/>
      </rPr>
      <t>Evidencia:</t>
    </r>
    <r>
      <rPr>
        <sz val="10"/>
        <rFont val="Arial"/>
        <family val="2"/>
      </rPr>
      <t xml:space="preserve">
Listado Asistencia Forms 01/09/2021 Herramientas de Servicio para una Interacción Efectiva SDG: 33 Registros
Listado Asistencia Forms 15/09/2021 Regional Tolima: 71 Registros - Lenguaje Claro
Listado Asistencia Forms 17/09/2021 Regional Boyacá: 86 Registros - Lenguaje Claro
Listado Asistencia Forms 21/09/2021 Regional Antioquia: 12 Registros - Lenguaje Claro
Listado Asistencia Forms 29/09/2021 Inducción Complementaria: 111 Registros
Listado Asistencia Forms 05/10/2021: Taller Técnicas para Seducir el Conocimiento G1: 16 Registros
Listado Asistencia Forms 13/10/2021 Regional Vaupés: 9 Registros - Lenguaje Claro
Listado Asistencia Forms 14/10/2021 Regional Risaralda: 82 Registros - Lenguaje Claro
Listado Asistencia Forms 15/10/2021: Taller Técnicas para Seducir el Conocimiento G2: 13 Registros
Listado Asistencia Forms 22/10/2021 Regional Boyacá: 56 Registros - Lenguaje Claro
Correo electrónico del 25/10/2021. Asunto: VALORACIÓN TRIMESTRAL DE CONOCIMIENTOS, ACTIVIDAD "ESTE ES MI CASO"
Listado Asistencia Forms 28/10/2021 Inducción Complementaria: 82 Registros
Listado Asistencia Forms 03/11/2021 Regional Bogotá: 156 Registros - Cultura de Servicio
Listado Asistencia Forms 11/11/2021: Taller Técnicas para Seducir el Conocimiento G1 - Sesión 2: 9 Registros
Listado Asistencia Forms 17/11/2021 Regional Putumayo: 31 Registros - Lenguaje Claro
Listado Asistencia Forms 19/11/2021: Taller Técnicas para Seducir el Conocimiento G2 - Sesión 2: 6 Registros
Listado Asistencia Forms 26/11/2021 Regional Bolivar: 34 Registros - Cultura de Servicio
Listado Asistencia Forms 29/11/2021 Regional La Guajira: 19 Registros - Cultura de Servicio
Listado Asistencia Forms 30/11/2021 Inducción Complementaria: 71 Registros</t>
    </r>
  </si>
  <si>
    <t>Subcomponente 4.
Normativo y procedimental</t>
  </si>
  <si>
    <t>Normativo y procedimental</t>
  </si>
  <si>
    <t>Fortalecer el conocimiento de la Guía de Gestión de PQRS y demás procesos y procedimientos del ICBF mediante la socialización de material bajo la estrategia “Boletín Notigestora”</t>
  </si>
  <si>
    <t>10 Divulgaciones</t>
  </si>
  <si>
    <r>
      <t xml:space="preserve">Se evidenció socialización de las actualizaciones de: Novedades Módulo de Atención al Ciudadano y Beneficiarios, actualización del Formato Informe Trimestral Cualitativo versión 6 (F1.P1.RC) y publicación de la versión 2 de la Cartilla ABC Trámites Conciliables. Correos electrónicos dirigidos principalmente a los ResponsableSYA &lt;ResponsableSYA@icbf.gov.co&gt; y ResponsablesCZSYA &lt;ResponsablesCZSYA@icbf.gov.co&gt;. 
</t>
    </r>
    <r>
      <rPr>
        <b/>
        <sz val="10"/>
        <color theme="1"/>
        <rFont val="Arial"/>
        <family val="2"/>
      </rPr>
      <t>Evidencia:</t>
    </r>
    <r>
      <rPr>
        <sz val="10"/>
        <color theme="1"/>
        <rFont val="Arial"/>
        <family val="2"/>
      </rPr>
      <t xml:space="preserve">
Correo electrónico del June 22, 2021, Subject: Novedades Módulo de Atención al Ciudadano y Beneficiarios
Correo electrónico del July 7, 2021, Subject: RV: ACTUALIZACIÓN INFORME TRIMESTRAL CUALITATIVO
Correo electrónico del August 27, 2021, Subject: RV: SOCIALIZACIÓN ABC - TRÁMITES CONCILIABLES V2</t>
    </r>
  </si>
  <si>
    <r>
      <t xml:space="preserve">Se evidenció socialización de las actualizaciones de:  PROTOCOLO GENERAL DE SERVICIO Y ATENCIÓN AL CIUDADANO; Sistema de Información Misional - SIM - Modalidad De Tú a Tú; Sistema de Información Misional - SIM - Tratamiento de Datos Personales. Correos electrónicos dirigidos principalmente a los ResponsableSYA &lt;ResponsableSYA@icbf.gov.co&gt;, ResponsablesCZSYA &lt;ResponsablesCZSYA@icbf.gov.co&gt; y CoordinadoresCZSYA &lt;CoordinadoresCZSYA@icbf.gov.co&gt;
Para el mes de octubre y de acuerdo con lo reportado por el responsable </t>
    </r>
    <r>
      <rPr>
        <i/>
        <sz val="10"/>
        <color theme="1"/>
        <rFont val="Arial"/>
        <family val="2"/>
      </rPr>
      <t>no se divulgo lineamientos e instrucciones con relación a actualizaciones internas que impacten el proceso Relación con el Ciudadano.</t>
    </r>
    <r>
      <rPr>
        <sz val="10"/>
        <color theme="1"/>
        <rFont val="Arial"/>
        <family val="2"/>
      </rPr>
      <t xml:space="preserve">
Durante la vigencia se evidencio 10 divulgaciones de lineamientos e instrucciones con relación a actualizaciones internas que impacten el proceso Relación con el Ciudadano. 
</t>
    </r>
    <r>
      <rPr>
        <b/>
        <sz val="10"/>
        <color theme="1"/>
        <rFont val="Arial"/>
        <family val="2"/>
      </rPr>
      <t>Evidencia:</t>
    </r>
    <r>
      <rPr>
        <sz val="10"/>
        <color theme="1"/>
        <rFont val="Arial"/>
        <family val="2"/>
      </rPr>
      <t xml:space="preserve">
Correo electrónico September 23, 2021, Subject: Actualización del PROTOCOLO GENERAL DE SERVICIO Y ATENCIÓN AL CIUDADANO
Correo electrónico November 23, 2021, Subject: Modalidad De Tú a Tú (Sistema de Información Misional - SIM motivo de Petición Modalidad de Atención para NNA con Discapacidad y sus Familias)
Correo electrónico December 9, 2021, Subject:	Creación del motivo Tratamiento de Datos Personales (Sistema de Información Misional - SIM motivo Tratamiento de Datos Personales)</t>
    </r>
  </si>
  <si>
    <t>Subcomponente 5.
Relacionamiento con el Ciudadano</t>
  </si>
  <si>
    <t>Relacionamiento con el Ciudadano</t>
  </si>
  <si>
    <t>Actualizar la caracterización de peticionarios ICBF</t>
  </si>
  <si>
    <t xml:space="preserve">Documento de Caracterización </t>
  </si>
  <si>
    <r>
      <t xml:space="preserve">Se evidenciaron gestiones por parte de la Dirección de Servicios y Atención para la elaboración del documento de Caracterización de Peticionarios 2021 como son: caracterización de las personas naturales, Ficha Técnica y Fuentes de Información, Protocolo de atención bajo la medida de aislamiento -COVID-19, información sobre las acciones generadas por la entidad durante el 2020 en cuanto  a la participación que tuvo el ICBF y la ciudadanía para el logro de los objetivos de la entidad, primera parte del documento de caracterización de peticionarios 2020, plantillas para la diagramación del documento.
</t>
    </r>
    <r>
      <rPr>
        <b/>
        <sz val="10"/>
        <color theme="1"/>
        <rFont val="Arial"/>
        <family val="2"/>
      </rPr>
      <t>Evidencia:</t>
    </r>
    <r>
      <rPr>
        <sz val="10"/>
        <color theme="1"/>
        <rFont val="Arial"/>
        <family val="2"/>
      </rPr>
      <t xml:space="preserve">
Correo electrónico del June 2, 2021, Subject: RE: CARGUE DE EVIDENCIAS PAAC MAYO 2021
Correo electrónico del 29/07/2021, Asunto: Datos y gráficas Caracterización Peticionarios 2020 (PDF)
2 Correo electrónico del 29/07/2021, Asunto: Documento Caracterización 2021 (solicitando a  insumos para el documento de caracterización) (PDF)
Correo electrónico del August 17, 2021, Subject: Caracterización de Peticionarios 2020.</t>
    </r>
  </si>
  <si>
    <r>
      <t xml:space="preserve">Se evidenciaron correos electrónicos de gestiones para la aprobación y publicación de la Caracterización de Usuarios 2021.
Ruta:
https://www.icbf.gov.co/servicios/caracterizacion-cuidadanos-peticionarios
</t>
    </r>
    <r>
      <rPr>
        <b/>
        <sz val="10"/>
        <color theme="1"/>
        <rFont val="Arial"/>
        <family val="2"/>
      </rPr>
      <t>Evidencia:</t>
    </r>
    <r>
      <rPr>
        <sz val="10"/>
        <color theme="1"/>
        <rFont val="Arial"/>
        <family val="2"/>
      </rPr>
      <t xml:space="preserve">
Correo electrónico 21 de octubre de 2021, </t>
    </r>
    <r>
      <rPr>
        <b/>
        <sz val="10"/>
        <color theme="1"/>
        <rFont val="Arial"/>
        <family val="2"/>
      </rPr>
      <t>Asunto: Caracterización Peticionarios ICBF 2021
Pdf 2021 Caracterización Peticionarios ICBF</t>
    </r>
    <r>
      <rPr>
        <sz val="10"/>
        <color theme="1"/>
        <rFont val="Arial"/>
        <family val="2"/>
      </rPr>
      <t xml:space="preserve">
Correo electrónico 23/11/2021, RV: RESPUESTA CONCEPTO IMAGEN CORPORATIVA Y REVISIÓN ESTILO Documento Caracterización 2021 | 33 páginas | Dirección Servicios y Atención
Pdf 2021 Caracterización Peticionarios ICBF
Word Documento Caracterización 2021 1121 RevOMALO18112021
Pdf 2021 Caracterización Peticionarios ICBF
Pdf Ruta Publicación Caracterización Peticionarios ICBF</t>
    </r>
  </si>
  <si>
    <t>Formular acción de mejora con base en los resultados obtenidos en la realización de mediciones y análisis de la satisfacción de los peticionarios</t>
  </si>
  <si>
    <t>Acciones de Mejora formuladas en ISOLUCION</t>
  </si>
  <si>
    <r>
      <t xml:space="preserve">Se evidenció apertura por parte de la Dirección de Servicios y Atención de la Acción Correctiva # 13156 a la Regional Cundinamarca con base en el reporte de alertas de eventos críticos de la atención presencial en los puntos de atención del ICBF. 
Para la Regional Bogotá se solicito inicialmente apertura de la Acción Correctiva # 13155 pero posteriormente la Directora de Servicios y Atención solicito su anulación indicando que se solicitara a la Regional la creación de una Oportunidad de Mejora. 
</t>
    </r>
    <r>
      <rPr>
        <b/>
        <sz val="10"/>
        <rFont val="Arial"/>
        <family val="2"/>
      </rPr>
      <t xml:space="preserve">Evidencia: </t>
    </r>
    <r>
      <rPr>
        <sz val="10"/>
        <rFont val="Arial"/>
        <family val="2"/>
      </rPr>
      <t xml:space="preserve">
Correo electrónico del 9 de junio de 2021, Asunto: RV: Acción Correctiva 13155 - Proceso Relación con el Ciudadano
Correo electrónico del 9 de junio de 2021, Asunto: Acción Correctiva 13156 - Proceso Relación con el Ciudadano
Correo electrónico del 21 de julio de 2021, Asunto: Solicitud de Anulación Acción Correctivas 13155 - Relación con el Ciudadano. </t>
    </r>
  </si>
  <si>
    <t>Durante el último cuatrimestre no se formularon acciones de mejora con base en los resultados obtenidos en la realización de mediciones y análisis de la satisfacción de los peticionarios.  La actividad se da por cumplida teniendo en cuenta que para la vigencia 2021 se generó la Acción Correctiva No  # 13156 a la Regional Cundinamarca con base en el Informe Encuestas Puntos de Atención ICBF primer Semestre 2021 , la cual fue relacionada en el seguimiento al PAAC con corte al 31/08/21..</t>
  </si>
  <si>
    <t>Seguimiento 1 OCI
Componente 5: Transparencia y Acceso a la Información</t>
  </si>
  <si>
    <t>Seguimiento 2 OCI
Componente 5: Transparencia y Acceso a la Información</t>
  </si>
  <si>
    <t>Seguimiento 3 OCI
Componente 5: Transparencia y Acceso a la Información</t>
  </si>
  <si>
    <t>Componente 5:</t>
  </si>
  <si>
    <r>
      <t xml:space="preserve">Transparencia y Acceso a la Información
Objetivo: </t>
    </r>
    <r>
      <rPr>
        <b/>
        <i/>
        <sz val="10"/>
        <color theme="1"/>
        <rFont val="Arial"/>
        <family val="2"/>
      </rPr>
      <t>Promover la transparencia, la lucha anticorrupción y el acceso a la información pública, como una forma de “hacer”, que debe permear toda la estructura organizacional de la entidad, es un asunto de generar cultura organizacional que requiere de un apoyo decidido del nivel directivo, el diseño y la  aplicación de estrategias de comunicación, el empoderamiento de todos los colaboradores y el acompañamiento de la ciudadanía.</t>
    </r>
  </si>
  <si>
    <t>Fecha seguimiento: 30/04/2022</t>
  </si>
  <si>
    <t xml:space="preserve"> Fecha seguimiento: 31/12/2021</t>
  </si>
  <si>
    <t>Subcomponente 1.
Transparencia Activa</t>
  </si>
  <si>
    <t>Transparencia Activa</t>
  </si>
  <si>
    <t>Promover mensajes de informacion institucional para la  prevención de la corrupción y promoción de la transparencia en la Entidad.</t>
  </si>
  <si>
    <t xml:space="preserve">Publicacion o divulgacion de mensajes en el boletín interno de  informacion institucional para la prevención de la corrupción y promoción de la transparencia en la Entidad </t>
  </si>
  <si>
    <t>3/02/2022 20/12/2022</t>
  </si>
  <si>
    <t>Lucerito Achury C.
William Rene Alvarado O.</t>
  </si>
  <si>
    <r>
      <t xml:space="preserve">Se evidenciaron los siguientes mensajes internos sobre prevención de la corrupción y promoción de la transparencia en la Entidad:
</t>
    </r>
    <r>
      <rPr>
        <b/>
        <sz val="10"/>
        <rFont val="Arial"/>
        <family val="2"/>
      </rPr>
      <t xml:space="preserve">
Evidencia:</t>
    </r>
    <r>
      <rPr>
        <sz val="10"/>
        <rFont val="Arial"/>
        <family val="2"/>
      </rPr>
      <t xml:space="preserve">
- Anticorrupcion Boletín Interno No. 150 del 7/05/2021, Sección Transparencia, sobre: </t>
    </r>
    <r>
      <rPr>
        <i/>
        <sz val="10"/>
        <rFont val="Arial"/>
        <family val="2"/>
      </rPr>
      <t>Riesgos de corrupción de los procesos Relación con el ciudadano y protección para la vigencia 2021.</t>
    </r>
    <r>
      <rPr>
        <sz val="10"/>
        <rFont val="Arial"/>
        <family val="2"/>
      </rPr>
      <t xml:space="preserve">
- Anticorrupción Boletín Interno No. 152 del 21/05/2021, Sección Transparencia, sobre:</t>
    </r>
    <r>
      <rPr>
        <i/>
        <sz val="10"/>
        <rFont val="Arial"/>
        <family val="2"/>
      </rPr>
      <t xml:space="preserve">  Actualización de micrositio de Transparencia y Acceso a la Información Pública - Permite transparencia en la información que debe ser pública para todas las partes interesadas y es una práctica enfocada en mitigar la corrupción. Es el resultado de un trabajo conjunto de la Direcciones de Planeación y Control de Gestión, la Dirección de Información y Tecnología y la Oficina Asesora de Comunicaciones.</t>
    </r>
    <r>
      <rPr>
        <sz val="10"/>
        <rFont val="Arial"/>
        <family val="2"/>
      </rPr>
      <t xml:space="preserve"> 
- Anticorrupción Boletín Interno No. 154 del 04/06/2021, Sección Transparencia, sobre: Riesgos de corrupción asociados a los procesos de Gestión Jurídica, Evaluación Independiente, Adquisición de Bienes y Servicios, Gestión del Talento Humano y Gestión Financiera.
https://www.icbf.gov.co/system/files/vive_icbf_154.pdf.
- Anticorrupción Boletín Interno No. 160, del 16/07/2021, Sección Transparencia, sobre:</t>
    </r>
    <r>
      <rPr>
        <i/>
        <sz val="10"/>
        <rFont val="Arial"/>
        <family val="2"/>
      </rPr>
      <t xml:space="preserve"> Anticorrupción: La Oficina de Control Interno realizó el primer seguimiento Anticorrupción: La Oficina de Control Interno realizó el primer seguimiento al Plan Anticorrupción y de Atención al Ciudadano 2021  
https://www.icbf.gov.co/system/files/vive_icbf_160.pdf
- Anticorrupción Boletín Interno No. 166, del 27/08/2021, Sección Transparencia, sobre: ¿Quieres saber cuáles son los objetivos del Plan Anticorrupción y de Atención al Ciudadano? 
https://www.icbf.gov.co/system/files/boletin_166.pdf
</t>
    </r>
  </si>
  <si>
    <t>Lucerito Achury Carrion</t>
  </si>
  <si>
    <r>
      <t xml:space="preserve">Se evidenciaron los siguientes mensajes internos sobre prevención de la corrupción y promoción de la transparencia en la Entidad:
</t>
    </r>
    <r>
      <rPr>
        <b/>
        <sz val="10"/>
        <rFont val="Arial"/>
        <family val="2"/>
      </rPr>
      <t xml:space="preserve">
Evidencia:</t>
    </r>
    <r>
      <rPr>
        <sz val="10"/>
        <rFont val="Arial"/>
        <family val="2"/>
      </rPr>
      <t xml:space="preserve">
- Anticorrupcion Boletín Interno No. 174 del 22/10/2021, Sección + Transparencia, sobre: </t>
    </r>
    <r>
      <rPr>
        <i/>
        <sz val="10"/>
        <rFont val="Arial"/>
        <family val="2"/>
      </rPr>
      <t>Componentes del Plan Anticorrupción y de Atención al Ciudadano.</t>
    </r>
    <r>
      <rPr>
        <sz val="10"/>
        <rFont val="Arial"/>
        <family val="2"/>
      </rPr>
      <t xml:space="preserve">
- Anticorrupcion Boletín Interno No. 175 del 29/10/2021, Sección + Transparencia, sobre: </t>
    </r>
    <r>
      <rPr>
        <i/>
        <sz val="10"/>
        <rFont val="Arial"/>
        <family val="2"/>
      </rPr>
      <t xml:space="preserve">Atención al Ciudadano: conoce el procedimiento que aplica el ICBF para la atención de presuntos actos de corrupción.
-  Anticorrupcion Boletín Interno No. 179 del 26/11/2021, </t>
    </r>
    <r>
      <rPr>
        <sz val="10"/>
        <rFont val="Arial"/>
        <family val="2"/>
      </rPr>
      <t>Sección</t>
    </r>
    <r>
      <rPr>
        <i/>
        <sz val="10"/>
        <rFont val="Arial"/>
        <family val="2"/>
      </rPr>
      <t xml:space="preserve"> + Transparencia, sobre: Participa en la construcción del Plan Anticorrupción y de Atención al Ciudadano 2022. Ayúdanos a diligenciar esta encuesta; con tu opinión lograremos mejores resultados en la lucha contra la corrupción.
</t>
    </r>
    <r>
      <rPr>
        <sz val="10"/>
        <rFont val="Arial"/>
        <family val="2"/>
      </rPr>
      <t>-  Anticorrupcion Boletín Interno No. 182 del 17/12/2021</t>
    </r>
    <r>
      <rPr>
        <i/>
        <sz val="10"/>
        <rFont val="Arial"/>
        <family val="2"/>
      </rPr>
      <t xml:space="preserve">, </t>
    </r>
    <r>
      <rPr>
        <sz val="10"/>
        <rFont val="Arial"/>
        <family val="2"/>
      </rPr>
      <t>Sección</t>
    </r>
    <r>
      <rPr>
        <i/>
        <sz val="10"/>
        <rFont val="Arial"/>
        <family val="2"/>
      </rPr>
      <t xml:space="preserve"> + Transparencia, sobre: Es importante que conozcas cuál es la ruta de atención de la linea anticorrupción.</t>
    </r>
  </si>
  <si>
    <t>1.2</t>
  </si>
  <si>
    <t>Actualizar los Planes de Mejoramiento de auditorias de los Órganos  de control en Portal Web de la Entidad.</t>
  </si>
  <si>
    <t>Planes de Mejoramiento de auditorias de los Órganos  de control actualizados en el Portal Web de la Entidad.</t>
  </si>
  <si>
    <t>Oficina de Control Interno</t>
  </si>
  <si>
    <r>
      <t xml:space="preserve">Para este cuatrimestre se evidenció lo siguiente:
1. En mayo se recibió DENUNCIA_ CTO1121/16_APFNUH_MIS JUGUETES y la Auditoria de Cumplimiento del Banco de Oferentes, para la cual se procedió a la formulación de acciones por parte de los responsables y se realizó el cargue y transmisión en el aplicativo SIRECI, posteriormente se publicó en la página web del ICBF.
2. En junio se recibió el Informe de Auditoria Financiera vigencia 2020 para la cual se procede a su comunicación a los responsables para el correspondiente análisis, formulación de acciones y posterior reporte mediante el SIRECI ante la CGR.
</t>
    </r>
    <r>
      <rPr>
        <b/>
        <sz val="10"/>
        <rFont val="Arial"/>
        <family val="2"/>
      </rPr>
      <t xml:space="preserve">Evidencia:
- </t>
    </r>
    <r>
      <rPr>
        <sz val="10"/>
        <rFont val="Arial"/>
        <family val="2"/>
      </rPr>
      <t>Plantilla Reporte Plan de Mejoramiento Corte 22 de Abril 2021.msg, 
- correo del 21/05/2021 asunto: Certificado_ FORMULACION_PLAN_DE_MEJORAMIENTO_DENUNCIA_ CTO1121_16_APFNUH_MIS JUGUETES_ .msg, 
- Correo del 21/05/2021 asunto: Publicación_ FORMULACION_PLAN_DE_MEJORAMIENTO_DENUNCIA_ CTO1121_16_APFNUH_MIS JUGUETES_ 
- Correo del 12/07/2021 asunto: RV_ COMUNICACIÓN Informe Auditoría Financiera CGR - Vigencia 2020.msg,
- archivo 53_000000454_20210630.xlsx, 
- INFORME EFECTIVIDAD ICBF 300621.pdf.
- Correo del 04/08/2021 asunto: Soportes Informe Semestral 30_06_21 PMCGR Y Seguimiento Efectividad.msg
Información publicada en el portal web: ruta https://www.icbf.gov.co/transparencia/control/planes-de-mejoramiento
- Formulación PM CGR Aud Cumplimiento Banco Nacional de Oferentes de Primera Infancia
- Certificado PM CGR Aud Cumplimiento Banco Nacional de Oferentes de Primera Infancia Consecutivo: 45402020-12-15 del CGR del 2021-02-12 
- Formulación PM CGR Denuncia CTO1121/16 APFNUH MIS JUGUETES
- Certificado Acuse de aceptación de Rendición, Consecutivo: 45462020-04-22 del CGR del 2020/05/21 
-  Consolidado Avance Actividades Plan de Mejoramiento SIRECI Jun 2021
- Certificado Acuse de Aceptación de Rendición Consecutivo No. 45462021-06-30 del 2021/07/29</t>
    </r>
  </si>
  <si>
    <r>
      <t xml:space="preserve">El 17 de diciembre/21 se recibieron 4 informes producto de auditorías de cumplimiento y actuación especial de fiscalización los cuales se encuentran en proceso de formulación y serán reportados   conforme las fechas determinadas por el Ente de Control y posteriormente publicados en la pàgina Web de la Entidad:
- Auditoría de Cumplimiento Recursos Ejecutados en la Atención Integral a la Primera Infancia ICBF, Regional Bolívar - Vigencia 2020, 2021 (Corte a junio 30)
- Auditoría de Cumplimiento Recursos Ejecutados en la Atención Integral a la Primera Infancia ICBF, Regional Cesar- Vigencia 2020
- Actuación Especial de Fiscalización ICBF Entrega 5 Alertas DIARI - Vigencia 2020
- Auditoría de Cumplimiento ICBF - CDI
</t>
    </r>
    <r>
      <rPr>
        <sz val="10"/>
        <rFont val="Arial"/>
        <family val="2"/>
      </rPr>
      <t xml:space="preserve">
</t>
    </r>
  </si>
  <si>
    <t>1.3</t>
  </si>
  <si>
    <t>Publicación de la ejecución de los contratos</t>
  </si>
  <si>
    <t>Publicar mensualmente la ejecución de la contratación en la página web de la Entidad</t>
  </si>
  <si>
    <t>Dirección de Contratación</t>
  </si>
  <si>
    <t>01/01/2022 -31/12/2022</t>
  </si>
  <si>
    <r>
      <t xml:space="preserve">De acuerdo con las evidencias aportadas se encontró en la pagina web del ICBF en la sección de </t>
    </r>
    <r>
      <rPr>
        <b/>
        <i/>
        <sz val="10"/>
        <rFont val="Arial"/>
        <family val="2"/>
      </rPr>
      <t>Transparencia y acceso a la información pública</t>
    </r>
    <r>
      <rPr>
        <sz val="10"/>
        <rFont val="Arial"/>
        <family val="2"/>
      </rPr>
      <t xml:space="preserve"> en el numeral</t>
    </r>
    <r>
      <rPr>
        <b/>
        <i/>
        <sz val="10"/>
        <rFont val="Arial"/>
        <family val="2"/>
      </rPr>
      <t xml:space="preserve"> 3. Contratación, sub numeral 3.3 Publicación de la Ejecución de Contratos </t>
    </r>
    <r>
      <rPr>
        <sz val="10"/>
        <rFont val="Arial"/>
        <family val="2"/>
      </rPr>
      <t xml:space="preserve">archivo en excel  </t>
    </r>
    <r>
      <rPr>
        <b/>
        <i/>
        <sz val="10"/>
        <rFont val="Arial"/>
        <family val="2"/>
      </rPr>
      <t>ejecucion_contractual_icbf_corte_31.08.2021</t>
    </r>
    <r>
      <rPr>
        <sz val="10"/>
        <rFont val="Arial"/>
        <family val="2"/>
      </rPr>
      <t xml:space="preserve"> de los meses de enero, febrero, marzo, abril, mayo, junio, julio y agosto con un total de 1.515 contratos modalidad: Concurso de méritos abierto, Contratación directa, Contratación directa con ofertas, contratación régimen especial, contratación régimen especial con ofertas, Enajenación de bienes con sobre cerrado, Licitación pública, Mínima Cuantía, Selección Abreviada de Menor Cuantía y Selección Subasta Inversa; tipo de contrato: prestación de servicios, suministros, consultoría y otros, vigencia 2021 con corte al 31/08/2021, con la </t>
    </r>
    <r>
      <rPr>
        <b/>
        <i/>
        <sz val="10"/>
        <rFont val="Arial"/>
        <family val="2"/>
      </rPr>
      <t>urlproceso</t>
    </r>
    <r>
      <rPr>
        <sz val="10"/>
        <rFont val="Arial"/>
        <family val="2"/>
      </rPr>
      <t xml:space="preserve"> contenida en el archivo se puede consultar en internet la información del contrato y desde allí en el link</t>
    </r>
    <r>
      <rPr>
        <b/>
        <i/>
        <sz val="10"/>
        <rFont val="Arial"/>
        <family val="2"/>
      </rPr>
      <t>ver contrato</t>
    </r>
    <r>
      <rPr>
        <sz val="10"/>
        <rFont val="Arial"/>
        <family val="2"/>
      </rPr>
      <t xml:space="preserve"> se puede consultar la ejecución del contrato.
Por otra parte, en el portal web en la sección de</t>
    </r>
    <r>
      <rPr>
        <b/>
        <i/>
        <sz val="10"/>
        <rFont val="Arial"/>
        <family val="2"/>
      </rPr>
      <t xml:space="preserve"> Transparencia y acceso a la información pública</t>
    </r>
    <r>
      <rPr>
        <sz val="10"/>
        <rFont val="Arial"/>
        <family val="2"/>
      </rPr>
      <t xml:space="preserve"> en el Numeral</t>
    </r>
    <r>
      <rPr>
        <b/>
        <i/>
        <sz val="10"/>
        <rFont val="Arial"/>
        <family val="2"/>
      </rPr>
      <t xml:space="preserve"> 3.2 Publicación de la información contractual</t>
    </r>
    <r>
      <rPr>
        <sz val="10"/>
        <rFont val="Arial"/>
        <family val="2"/>
      </rPr>
      <t xml:space="preserve">, Procesos de contratación ICBF en el link </t>
    </r>
    <r>
      <rPr>
        <b/>
        <i/>
        <sz val="10"/>
        <rFont val="Arial"/>
        <family val="2"/>
      </rPr>
      <t>Directorio de Contratistas</t>
    </r>
    <r>
      <rPr>
        <sz val="10"/>
        <rFont val="Arial"/>
        <family val="2"/>
      </rPr>
      <t xml:space="preserve"> se encuentran publicados los directorios de contratistas año por año por Regional y de la Sede de la Dirección General  -archivo en excel </t>
    </r>
    <r>
      <rPr>
        <b/>
        <i/>
        <sz val="10"/>
        <rFont val="Arial"/>
        <family val="2"/>
      </rPr>
      <t>directorio_contratistas_con_corte_julio_2021</t>
    </r>
    <r>
      <rPr>
        <sz val="10"/>
        <rFont val="Arial"/>
        <family val="2"/>
      </rPr>
      <t xml:space="preserve"> en este archivo se encuentra la información de los contratos por prestación de servicios profesionales y de apoyo a la gestión 2021 (4.320 contratos) en la columna X del mismo archivo se encuentra el vínculo SECOP que direcciona a la plataforma SECOP II se puede consultar en internet la información del contrato y desde allí en el link ver contrato se puede consultar la ejecución del contrato.
</t>
    </r>
    <r>
      <rPr>
        <b/>
        <sz val="10"/>
        <rFont val="Arial"/>
        <family val="2"/>
      </rPr>
      <t>Evidencia:</t>
    </r>
    <r>
      <rPr>
        <sz val="10"/>
        <rFont val="Arial"/>
        <family val="2"/>
      </rPr>
      <t xml:space="preserve">
links:
https://www.icbf.gov.co/transparencia-y-acceso-informacion-publica/contratacion
https://www.icbf.gov.co/contratacion/directorio-contratistas
https://www.colombiacompra.gov.co/secop-ii
https://community.secop.gov.co/Public/Tendering/ContractNoticeManagement/Index?currentLanguage=es-CO&amp;Page=login&amp;Country=CO&amp;SkinName=CCE
Correo del 03/06/2021 asunto: Solicitud Actualización data 3.3 botón de transparencia - Ejecución contractual
Correo del 03/06/2021 asunto: Actualización data 3.3 botón de transparencia - Ejecución contractual
archivo Ejecución Contractual ICBF corte 31-05-2021.xls
Correo del 05/04/2021 asunto: Actualización data 3.3 botón de transparencia con archivo adjunto Ejecución contractual ICBF 4.4.21
Correo del 02/07/2021 asunto: Solicitud actualización data 3.3 boton de transparencia - ejecución contractual
Correo del 06/07/2021 asunto: Actualización data 3.3 botón de transparencia - Ejecución contractual 
Archivo Ejecución contractual ICBF corte 30.06.2021.xlsx
Correo del 03/08/2021 asunto: Correo_ solicitud Ejecución contractual PAAC Julio
Correo del 05/08/2021 asunto: Correo_ publicación pagina web Ejecución contractual PAAC corte 31 de julio
Achivo Ejecución contractual ICBF corte 31.07.2021.xlsx fecha de publicación Agosto 12 de 2021</t>
    </r>
  </si>
  <si>
    <r>
      <t xml:space="preserve">De acuerdo con las evidencias aportadas se encontró en la pagina web del ICBF en la sección de </t>
    </r>
    <r>
      <rPr>
        <b/>
        <i/>
        <sz val="10"/>
        <rFont val="Arial"/>
        <family val="2"/>
      </rPr>
      <t>Transparencia y acceso a la información pública</t>
    </r>
    <r>
      <rPr>
        <sz val="10"/>
        <rFont val="Arial"/>
        <family val="2"/>
      </rPr>
      <t xml:space="preserve"> en el numeral</t>
    </r>
    <r>
      <rPr>
        <b/>
        <i/>
        <sz val="10"/>
        <rFont val="Arial"/>
        <family val="2"/>
      </rPr>
      <t xml:space="preserve"> 3. Contratación, sub numeral 3.3 Publicación de la Ejecución de Contratos </t>
    </r>
    <r>
      <rPr>
        <sz val="10"/>
        <rFont val="Arial"/>
        <family val="2"/>
      </rPr>
      <t xml:space="preserve">archivo en excel  </t>
    </r>
    <r>
      <rPr>
        <b/>
        <i/>
        <sz val="10"/>
        <rFont val="Arial"/>
        <family val="2"/>
      </rPr>
      <t>ejecucion_contractual_corte_diciembre_15.xlsx</t>
    </r>
    <r>
      <rPr>
        <sz val="10"/>
        <rFont val="Arial"/>
        <family val="2"/>
      </rPr>
      <t xml:space="preserve"> de los meses de enero, febrero, marzo, abril, mayo, junio, julio, agosto, septiembre, octubre, noviembre y diciembre (con corte a 15/12/2021) con un total de 1.649 contratos modalidad: Concurso de méritos abierto, Contratación directa, Contratación directa con ofertas, contratación régimen especial, contratación régimen especial con ofertas, Enajenación de bienes con sobre cerrado, Licitación pública, Licitación obra pública, Mínima Cuantía, Selección Abreviada de Menor Cuantía y Selección Subasta Inversa; tipo de contrato: Compraventa, consultoría, Interventoría, prestación de servicios, obra, seguros, suministros, venta inmuebles y otros, vigencia 2021 con corte al 15/12/2021, con la </t>
    </r>
    <r>
      <rPr>
        <b/>
        <i/>
        <sz val="10"/>
        <rFont val="Arial"/>
        <family val="2"/>
      </rPr>
      <t>urlproceso</t>
    </r>
    <r>
      <rPr>
        <sz val="10"/>
        <rFont val="Arial"/>
        <family val="2"/>
      </rPr>
      <t xml:space="preserve"> contenida en el archivo se puede consultar en internet la información del contrato y desde allí en el link </t>
    </r>
    <r>
      <rPr>
        <b/>
        <i/>
        <sz val="10"/>
        <rFont val="Arial"/>
        <family val="2"/>
      </rPr>
      <t>ver contrato</t>
    </r>
    <r>
      <rPr>
        <sz val="10"/>
        <rFont val="Arial"/>
        <family val="2"/>
      </rPr>
      <t xml:space="preserve"> se puede consultar la ejecución del contrato.
Por otra parte, en el portal </t>
    </r>
    <r>
      <rPr>
        <i/>
        <sz val="10"/>
        <rFont val="Arial"/>
        <family val="2"/>
      </rPr>
      <t>web</t>
    </r>
    <r>
      <rPr>
        <sz val="10"/>
        <rFont val="Arial"/>
        <family val="2"/>
      </rPr>
      <t xml:space="preserve"> en la sección de</t>
    </r>
    <r>
      <rPr>
        <b/>
        <i/>
        <sz val="10"/>
        <rFont val="Arial"/>
        <family val="2"/>
      </rPr>
      <t xml:space="preserve"> Transparencia y acceso a la información pública</t>
    </r>
    <r>
      <rPr>
        <sz val="10"/>
        <rFont val="Arial"/>
        <family val="2"/>
      </rPr>
      <t xml:space="preserve"> en el Numeral</t>
    </r>
    <r>
      <rPr>
        <b/>
        <i/>
        <sz val="10"/>
        <rFont val="Arial"/>
        <family val="2"/>
      </rPr>
      <t xml:space="preserve"> 3.2 Publicación de la información contractual</t>
    </r>
    <r>
      <rPr>
        <sz val="10"/>
        <rFont val="Arial"/>
        <family val="2"/>
      </rPr>
      <t xml:space="preserve">, Procesos de contratación ICBF en el link </t>
    </r>
    <r>
      <rPr>
        <b/>
        <i/>
        <sz val="10"/>
        <rFont val="Arial"/>
        <family val="2"/>
      </rPr>
      <t>Directorio de Contratistas</t>
    </r>
    <r>
      <rPr>
        <sz val="10"/>
        <rFont val="Arial"/>
        <family val="2"/>
      </rPr>
      <t xml:space="preserve"> se encuentran publicados los directorios de contratistas año por año por Regional y de la Sede de la Dirección General  -archivo en excel con fecha de publicación </t>
    </r>
    <r>
      <rPr>
        <i/>
        <sz val="10"/>
        <rFont val="Arial"/>
        <family val="2"/>
      </rPr>
      <t>Jueves, Diciembre 9, 2021 - 08:42</t>
    </r>
    <r>
      <rPr>
        <sz val="10"/>
        <rFont val="Arial"/>
        <family val="2"/>
      </rPr>
      <t xml:space="preserve"> </t>
    </r>
    <r>
      <rPr>
        <b/>
        <i/>
        <sz val="10"/>
        <rFont val="Arial"/>
        <family val="2"/>
      </rPr>
      <t xml:space="preserve">directorio_contratistas_con_corte_noviembre_2021_0.xls </t>
    </r>
    <r>
      <rPr>
        <sz val="10"/>
        <rFont val="Arial"/>
        <family val="2"/>
      </rPr>
      <t xml:space="preserve"> en este archivo se encuentra la información de los contratos por prestación de servicios profesionales y de apoyo a la gestión 2021 (6.046 contratos) en la columna X del mismo archivo se encuentra el vínculo SECOP que direcciona a la plataforma SECOP II donde se puede consultar en internet la información del contrato y desde allí en el link </t>
    </r>
    <r>
      <rPr>
        <i/>
        <sz val="10"/>
        <rFont val="Arial"/>
        <family val="2"/>
      </rPr>
      <t>ver contrato</t>
    </r>
    <r>
      <rPr>
        <sz val="10"/>
        <rFont val="Arial"/>
        <family val="2"/>
      </rPr>
      <t xml:space="preserve"> se puede consultar la ejecución del contrato.
</t>
    </r>
    <r>
      <rPr>
        <b/>
        <sz val="10"/>
        <rFont val="Arial"/>
        <family val="2"/>
      </rPr>
      <t>Evidencia:</t>
    </r>
    <r>
      <rPr>
        <sz val="10"/>
        <rFont val="Arial"/>
        <family val="2"/>
      </rPr>
      <t xml:space="preserve">
links:
https://www.icbf.gov.co/transparencia-y-acceso-informacion-publica/contratacion
https://www.icbf.gov.co/contratacion/directorio-contratistas
Correo del 02/11/2021 asunto: Solicitud publicación de información página web
Correo del 02/11/2021 asunto: Ejecución contractual mes de octubre
Correo del 03/11/2021 asunto: RE: Solicitud publicación de información página web
archivo Ejecución contractual 31 De OCTUBRE 2021.xlsx
Correo del 30/11/2021 asunto: Ejecución contractual mes de noviembre
Correo del 02/12/2021 asunto: Solicitud publicación de información página web
Correo del 03/12/2021 asunto: RE: Solicitud publicación de información página web
Archivo Ejecución contractual Corte 30 de Nov 2021.xlsx
Correo del 20/12/2021 asunto: Solicitud publicación de información página web
Correo del 20/12/2021 asunto: RE Ejecución contractual 1 al 15 de diciembre
Correo del 20/12/2021 asunto: RE: Solicitud publicación de información página web
Archivo: Ejecución contractual corte Diciembre 15.xlsx</t>
    </r>
  </si>
  <si>
    <t>1.4</t>
  </si>
  <si>
    <t>Publicar o divulgar de forma externa el Plan Anticorrupción y de Atención al Ciudadano del ICBF.</t>
  </si>
  <si>
    <t xml:space="preserve">Publicacion o divulgacion de mensajes en redes sociales y/o correo masivo externo para la prevención de la corrupción y promoción de la transparencia en la Entidad </t>
  </si>
  <si>
    <r>
      <t xml:space="preserve">Se evidenció la publicación de mensajes en la red social Twitter durante el segundo cuatrimestre del 2021.
</t>
    </r>
    <r>
      <rPr>
        <b/>
        <sz val="10"/>
        <rFont val="Arial"/>
        <family val="2"/>
      </rPr>
      <t>Evidencia:</t>
    </r>
    <r>
      <rPr>
        <sz val="10"/>
        <rFont val="Arial"/>
        <family val="2"/>
      </rPr>
      <t xml:space="preserve">
- Post Anticorrupción Twitter 19/05/2021 sobre:El contrato de servicios de transporte especial de pasajeros del @ICBFColombia se adjudicó mediante el Acuerdo Marco de 
@colombiacompra. Se garantizó agilidad, competitividad y transparencia en el proceso de selección.
https://twitter.com/ICBFColombia/status/1395057322880290822
- Post Anticorrupción Twitter 27/05/2021 sobre: ¡Atención Luz giratoria de coches de policía! ¡No se deje estafar! El @ICBFColombia no solicita anticipos, ni ningún tipo de recurso para realizar trámites. Absténgase de entregar dinero o productos y escríbanos a los correos anticorrupcion@icbf.gov.co o atencionalciudadano@icbf.gov.co
https://twitter.com/ICBFColombia/status/1397936323403694084
- Post Anticorrupción Twitter 28/05/2021 sobre: En el #BalanceDeEquidad les contaremos las acciones que se incluyeron en este Plan y que entraron a fortalecer y mantener la integridad, el diálogo público y el control social, para lo cual se promovió la participación y el acompañamiento ciudadano en su formulación y seguimiento
https://twitter.com/ICBFColombia/status/1398308464875745282 
- Post Anticorrupción Twitter 03/06/2021 sobre: #ICBFesTransparencia | Los recursos destinados a la primera infancia, niñez y adolescencia no se roban ni se malgastan, es deber de todos protegerlos. ¡Juntos luchamos contra la corrupción!  #PrimeroLaNiñez 
https://twitter.com/ICBFColombia/status/1415710555344674817
- Post Anticorrupción Twitter 15/07/2021 sobre: #ICBFesTransparencia | Los recursos destinados a la primera infancia, niñez y adolescencia no se roban ni se malgastan, es deber de todos protegerlos. ¡Juntos luchamos contra la corrupción!  #PrimeroLaNiñez  Denuncia a la línea 018000918080 opción 4.
https://twitter.com/ICBFColombia/status/1415710555344674817
- Del 1 al 31/08/2021 se publicó en la página web del ICBF, banner anticorrupción sobre: Quieres saber cuales son los objetivos del Plan Anticorrupción y de Atención al Ciudadano 2021.
https://www.icbf.gov.co/</t>
    </r>
  </si>
  <si>
    <r>
      <t xml:space="preserve">Se evidenció la publicación de mensajes en la red social Twitter y facebook durante el tercer cuatrimestre del 2021.
</t>
    </r>
    <r>
      <rPr>
        <b/>
        <sz val="10"/>
        <rFont val="Arial"/>
        <family val="2"/>
      </rPr>
      <t>Evidencia:</t>
    </r>
    <r>
      <rPr>
        <sz val="10"/>
        <rFont val="Arial"/>
        <family val="2"/>
      </rPr>
      <t xml:space="preserve">
- Post Anticorrupción Twitter 24/09/2021 sobre: #ICBFesTransparencia | Los recursos destinados a la primera infancia, niñez y adolescencia no se roban ni se malgastan, es deber de todos protegerlos. ¡Juntos luchamos contra la corrupción!  #ElPaísDeLaNiñez 
TeléfonoOjosDenuncia a la línea 018000918080 opción 4
https://twitter.com/ICBFColombia/status/1441474815236399104
- Post Anticorrupción Twitter 25/10/2021 sobre: #ICBFesTransparencia | Los recursos destinados a la primera infancia, niñez y adolescencia no se roban ni se malgastan, es deber de todos protegerlos. ¡Juntos luchamos contra la corrupción!  Colombia 🇨🇴 #ElPaísDeLaNiñez 
‪☎️👀Denuncia a la línea 018000918080 opción 4
- Post Anticorrupción Twitter 30/11/2021 sobre:  #ICBFesTransparencia | Los recursos destinados a la primera infancia, niñez y adolescencia no se roban ni se malgastan, es deber de todos protegerlos. ¡Juntos luchamos contra la corrupción!  #ElPaísDeLaNiñez  
☎️👀Denuncia a la línea 018000918080 opción 4
- Post Anticorrupción Twitter y Facebook 01/12/2021 sobre: ICBF te invita a participar en la construcción del Plan Anticorrupción y de Atención al Ciudadano 2022. ¡Tu participación fortalece nuestra gestión! #ICBFesTransparencia, Link https://forms.office.com/Pages/ResponsePage.aspx...
https://www.facebook.com/ICBFColombia
https://twitter.com/ICBFColombia/status/1466138069820661774
- Post Anticorrupción Facebook 09/12/2021 sobre: #ICBFesTransparencia | Los recursos destinados a la primera infancia, niñez y adolescencia no se roban ni se malgastan, es deber de todos protegerlos. ¡Juntos luchamos contra la corrupción!  Colombia #ElPaísDeLaNiñez 
☎️👀Denuncia a la línea 018000918080 opción 4.</t>
    </r>
  </si>
  <si>
    <t>1.5</t>
  </si>
  <si>
    <t>Informe del estado de las denuncias de presuntos actos de corrupción recibidas por el ICBF.</t>
  </si>
  <si>
    <t>Informe trimestral publicado en el Boletín de PQRS del ICBF.</t>
  </si>
  <si>
    <t xml:space="preserve">Oficina Asesora Jurídica </t>
  </si>
  <si>
    <r>
      <t xml:space="preserve">Aunque la actividad indica su periodicidad es cuatrimestral se evidenciaron las denuncias por presuntos actos de corrupción inmersos en los Informes PQRSD de diciembre 2020, abril, mayo, junio y julio de 2021 publicados en el portal web y en la intranet, asimismo se aportaron los Informes de Denuncias Cerradas de junio 2021.
</t>
    </r>
    <r>
      <rPr>
        <b/>
        <sz val="10"/>
        <rFont val="Arial"/>
        <family val="2"/>
      </rPr>
      <t xml:space="preserve">Evidencia:
</t>
    </r>
    <r>
      <rPr>
        <sz val="10"/>
        <rFont val="Arial"/>
        <family val="2"/>
      </rPr>
      <t>- Informe de PQRS, Reporte de Amenazas o Vulneración de Derechos y solicitudes de acceso a la información abril 2020, Denuncias por Presuntos Actos de Corrupción, página 13.</t>
    </r>
    <r>
      <rPr>
        <b/>
        <sz val="10"/>
        <rFont val="Arial"/>
        <family val="2"/>
      </rPr>
      <t xml:space="preserve">
- </t>
    </r>
    <r>
      <rPr>
        <sz val="10"/>
        <rFont val="Arial"/>
        <family val="2"/>
      </rPr>
      <t>Informe de PQRS, Reporte de Amenazas o Vulneración de Derechos y solicitudes de acceso a la información mayo 2021, Denuncias por Presuntos Actos de Corrupción, página 13.
- Informe de PQRS, Reporte de Amenazas o Vulneración de Derechos y solicitudes de acceso a la información junio 2021, Denuncias por Presuntos Actos de Corrupción, página 13.
- Informe de PQRS, Reporte de Amenazas o Vulneración de Derechos y solicitudes de acceso a la información julio 2021, Denuncias por Presuntos Actos de Corrupción, página 13.
- Informe de PQRS, Reporte de Amenazas o Vulneración de Derechos y solicitudes de acceso a la información, Denuncias por Presuntos Actos de Corrupción,  Semestre I 2021.
- Correo del 14/07/2021 asunto: Informe Trimestral Abril - Junio 2021 E Informe Denuncias Cerradas Junio 2021
Documento word Informe Denuncias Cerradas Junio 2021.pdf
Documento word Archivo Informe del Estado de las denuncias de presuntos actos de corrupción recibidas por el ICBF.
Portal web: ruta: https://www.icbf.gov.co/servicios/informes-pqrs
Intranet ruta: https://intranet.icbf.gov.co/secretaria-general/direccion-de-servicios-y-atencion/procesos-y-eventos</t>
    </r>
  </si>
  <si>
    <r>
      <t xml:space="preserve">Aunque la actividad indica que su periodicidad es trimestral se evidenciaron las denuncias por presuntos actos de corrupción inmersas en los Informes PQRSD agosto, septiembre, octubre y noviembre de 2021 publicados en el portal web y en la intranet.
</t>
    </r>
    <r>
      <rPr>
        <b/>
        <sz val="10"/>
        <rFont val="Arial"/>
        <family val="2"/>
      </rPr>
      <t xml:space="preserve">Evidencia:
</t>
    </r>
    <r>
      <rPr>
        <sz val="10"/>
        <rFont val="Arial"/>
        <family val="2"/>
      </rPr>
      <t>- Informe de PQRS, Reporte de Amenazas o Vulneración de Derechos y solicitudes de acceso a la información agosto 2021, Denuncias por Presuntos Actos de Corrupción, página 14.</t>
    </r>
    <r>
      <rPr>
        <b/>
        <sz val="10"/>
        <rFont val="Arial"/>
        <family val="2"/>
      </rPr>
      <t xml:space="preserve">
- </t>
    </r>
    <r>
      <rPr>
        <sz val="10"/>
        <rFont val="Arial"/>
        <family val="2"/>
      </rPr>
      <t>Informe de PQRS, Reporte de Amenazas o Vulneración de Derechos y solicitudes de acceso a la información julio - septiembre 2021, Denuncias por Presuntos Actos de Corrupción, página 14.
- Informe de PQRS, Reporte de Amenazas o Vulneración de Derechos y solicitudes de acceso a la información octubre 2021, Denuncias por Presuntos Actos de Corrupción, página 14.
- Informe de PQRS, Reporte de Amenazas o Vulneración de Derechos y solicitudes de acceso a la información noviembre 2021, Denuncias por Presuntos Actos de Corrupción, página 14.
Documento word Informe Denuncias Cerradas Septiembre 2021.pdf
Documento pdf Informe Denuncias Cerradas Octubre 2021.pdf
Correo del 06/10/2021 con el asunto: Informe Trimestral Julio - Septiembre 2021 E Informe Denuncias Cerradas Septiembre 2021
Documento word Reporte Actividad 1.5 Componente 5 PAAC Julio - Septiembre 2021.docx
Documento word Informe Denuncias Cerradas Noviembre 2021.pdf
Documento pdf Reporte Actividad 1.5 Componente 5 PAAC Octubre - Diciembre 2021.pdf
Correo del 22/12/2021 asunto: RV: Informe Trimestral Octubre - Diciembre 2021
Correo del 23/12/2021 asunto: RE: RV: Informe Trimestral Octubre - Diciembre 2021
Documento pdf Informe del estado de las denuncias de presuntos actos de corrupción recibidas por el ICBF, Octubre -diciembre2021
Portal web: ruta: https://www.icbf.gov.co/servicios/informes-pqrs
Intranet ruta: https://intranet.icbf.gov.co/secretaria-general/direccion-de-servicios-y-atencion/procesos-y-eventos</t>
    </r>
  </si>
  <si>
    <t>1.6</t>
  </si>
  <si>
    <t xml:space="preserve">Mantener actualizada la información en el proceso presupuestal de la entidad, en lo concerniente al presupuesto general asignado, ejecución presupuestal y estados financieros. </t>
  </si>
  <si>
    <t>Información institucional actualizada en el Portal Web de la Entidad.</t>
  </si>
  <si>
    <t>Dirección Financiera</t>
  </si>
  <si>
    <r>
      <t xml:space="preserve">Se evidenció la publicación de la información del presupuesto General Asignado, ejecución presupuestal y Estados Financieros en la página web de la Entidad.
</t>
    </r>
    <r>
      <rPr>
        <b/>
        <sz val="10"/>
        <rFont val="Arial"/>
        <family val="2"/>
      </rPr>
      <t>Evidencias:</t>
    </r>
    <r>
      <rPr>
        <sz val="10"/>
        <rFont val="Arial"/>
        <family val="2"/>
      </rPr>
      <t xml:space="preserve">
</t>
    </r>
    <r>
      <rPr>
        <b/>
        <sz val="10"/>
        <rFont val="Arial"/>
        <family val="2"/>
      </rPr>
      <t>Presupuesto General Asignado:</t>
    </r>
    <r>
      <rPr>
        <sz val="10"/>
        <rFont val="Arial"/>
        <family val="2"/>
      </rPr>
      <t xml:space="preserve"> Se encontró publicado el presupuesto inicial ICBF 2021 - Fuente de información: Reporte Ejecución Presupuestal SIIF Nación- Fecha Reporte: Enero 04 de 2021
Ruta: https://www.icbf.gov.co/informacion-financiera/presupuesto-general
</t>
    </r>
    <r>
      <rPr>
        <b/>
        <sz val="10"/>
        <rFont val="Arial"/>
        <family val="2"/>
      </rPr>
      <t xml:space="preserve">Ejecución Presupuestal: 
</t>
    </r>
    <r>
      <rPr>
        <sz val="10"/>
        <rFont val="Arial"/>
        <family val="2"/>
      </rPr>
      <t xml:space="preserve">- eejecucion_presupuestal_a_abril_cierre_areas_definitivo_2021.xlsx
- ejecucion_presupuestal_a_abril_cierre_sin_areas_definitivo_2021.xlsx
- ejecucion_presupuestal_a_mayo_cierre_areas_definitivo_2021.xlsx
- ejecucion_presupuestal_a_mayo_cierre_sin_areas_definitivo_2021.xlsx
- bd_ejecucion_vigencia_a_junio_areas_cierre_definitivo_2021.xlsx
- bd_ejecucion_vigencia_a_junio_cierre_sin_areas_definitivo_2021.xlsx
- bd_ejecucion_vigencia_a_julio_areas_cierre_definitivo_2021.xlsx
- bd_ejecucion_vigencia_a_julio_cierre_sin_areas_definitivo_2021.xlsx
Portal web ruta: https://www.icbf.gov.co/informacion-financiera/ejecucion-presupuestal-historica
</t>
    </r>
    <r>
      <rPr>
        <b/>
        <sz val="10"/>
        <rFont val="Arial"/>
        <family val="2"/>
      </rPr>
      <t xml:space="preserve">
Estados Financieros</t>
    </r>
    <r>
      <rPr>
        <sz val="10"/>
        <rFont val="Arial"/>
        <family val="2"/>
      </rPr>
      <t>:  
- Estados Financieros con corte a 31 de marzo de 2021, Fecha de publicación: 18/Mayo/2021
- Notas Estados Financieros con corte al 31 de marzo de 2021, Fecha de publicación: 18/Mayo/2021
- Estados Financieros con corte al 30 de abril de 2021, Fecha de publicación: 01/Jul/2021
- Notas Estados Financieros con corte al 30 de abril de 2021, Fecha de publicación: 01/Jul/2021
- ESTADOS FINANCIEROS CON CORTE DE 31 DE MAYO DE 2021: Fecha de publicación: 08/Sep/2021
- NOTAS ESTADOS FINANCIEROS CON CORTE DE 31 DE MAYO DE 2021: Fecha de publicación: 08/Sep/2021
- Estados Financieros con corte a 30 de junio de 2021, Fecha de publicación: 31/Ago/2021
- notas_estados_financieros_con_corte_30_de_junio_de_2021.pdf, Fecha de publicación: 31/Ago/2021
- ESTADOS FINANCIEROS CON CORTE DE 31 DE JULIO DE 2021: Fecha de publicación: 08/Sep/2021
- NOTAS ESTADOS FINANCIEROS CON CORTE DE 31 DE JULIO DE 2021: Fecha de publicación: 08/Sep/2021
Portal web ruta: https://www.icbf.gov.co/informacion-financiera/estados-financieros</t>
    </r>
  </si>
  <si>
    <r>
      <t xml:space="preserve">Se evidenció la publicación de la información del presupuesto General Asignado, ejecución presupuestal y Estados Financieros en la página web de la Entidad.
</t>
    </r>
    <r>
      <rPr>
        <b/>
        <sz val="10"/>
        <rFont val="Arial"/>
        <family val="2"/>
      </rPr>
      <t>Evidencias:</t>
    </r>
    <r>
      <rPr>
        <sz val="10"/>
        <rFont val="Arial"/>
        <family val="2"/>
      </rPr>
      <t xml:space="preserve">
</t>
    </r>
    <r>
      <rPr>
        <b/>
        <sz val="10"/>
        <rFont val="Arial"/>
        <family val="2"/>
      </rPr>
      <t>Presupuesto General Asignado:</t>
    </r>
    <r>
      <rPr>
        <sz val="10"/>
        <rFont val="Arial"/>
        <family val="2"/>
      </rPr>
      <t xml:space="preserve"> Se encontró publicado el presupuesto inicial ICBF 2021 - Fuente de información: Reporte Ejecución Presupuestal SIIF Nación- Fecha Reporte: Enero 04 de 2021
Ruta: https://www.icbf.gov.co/informacion-financiera/presupuesto-general
</t>
    </r>
    <r>
      <rPr>
        <b/>
        <sz val="10"/>
        <rFont val="Arial"/>
        <family val="2"/>
      </rPr>
      <t xml:space="preserve">Ejecución Presupuestal: 
</t>
    </r>
    <r>
      <rPr>
        <sz val="10"/>
        <rFont val="Arial"/>
        <family val="2"/>
      </rPr>
      <t xml:space="preserve">- bd_ejecucion_vigencia_a_agosto_areas_cierre_definitivo_2021.xlsx
- bd_ejecucion_vigencia_a_agosto_cierre_sin_areas_definitivo_2021.xlsx
- bd_ejecucion_vigencia_a_septiembre_areas_cierre_definitivo_2021.xlsx
- bd_ejecucion_vigencia_a_septiembre_cierre_sin_areas_definitivo_2021.xlsx
- bd_ejecucion_vigencia_a_octubre_areas_cierre_definitivo_2021.xlsx
- bd_ejecucion_vigencia_a_octubre_cierre_sin_areas_definitivo_2021.xlsx
- bd_ejecucion_vigencia_a_noviembre_areas_cierre_definitivo_2021.xlsx
- bd_ejecucion_vigencia_a_noviembre_cierre_sin_areas_definitivo_2021.xlsx
Portal web ruta: https://www.icbf.gov.co/informacion-financiera/ejecucion-presupuestal-historica
</t>
    </r>
    <r>
      <rPr>
        <b/>
        <sz val="10"/>
        <rFont val="Arial"/>
        <family val="2"/>
      </rPr>
      <t xml:space="preserve">
Estados Financieros</t>
    </r>
    <r>
      <rPr>
        <sz val="10"/>
        <rFont val="Arial"/>
        <family val="2"/>
      </rPr>
      <t xml:space="preserve">:  
- ESTADOS FINANCIEROS CON CORTE DE 31 DE AGOSTO DE 2021 Fecha de Publicación: 30/Sep/2021
- NOTAS ESTADOS FINANCIEROS CON CORTE DE 31 DE AGOSTO DE 2021 Fecha de Publicación: 30/Sep/2021
- ESTADOS FINANCIEROS CON CORTE AL 30 DE SEPTIEMBRE DE 2021 Fecha de Publicación: 02/Nov/2021
- NOTAS ESTADOS FINANCIEROS CON CORTE AL 30 DE SEPTIEMBRE DE 2021 Fecha de Publicación: 02/Nov/2021
- ESTADOS FINANCIEROS CON CORTE DE 31 DE OCTUBRE DE 2021 Fecha de Publicación: 30/Nov/2021
- NOTAS ESTADOS FINANCIEROS CON CORTE AL 31 DE OCTUBRE DE 2021 Fecha de Publicación: 30/Nov/2021
- ESTADOS FINANCIEROS CORTE DE 30 DE NOVIEMBRE DE 2021 Fecha de Publicación: 26/Dic/2021
- NOTAS ESTADOS FINANCIEROS CORTE AL 30 DE NOVIEMBRE DE 2021 Fecha de Publicación: 26/Dic/2021
Portal web ruta: https://www.icbf.gov.co/informacion-financiera/estados-financieros
</t>
    </r>
  </si>
  <si>
    <t>Subcomponente 2.
Transparencia Pasiva</t>
  </si>
  <si>
    <t>Transparencia Pasiva</t>
  </si>
  <si>
    <t>Mejorar la experiencia del micrositio de Transparencia en el portal web, con el fin de garantizar la gestión de contenidos con las áreas respondables de la información por cada item de la ley 1712 de 2014 y normativa vigente</t>
  </si>
  <si>
    <t>Matriz de verificación y seguimiento de contenidos actualizada por item del micrositio de transparencia.</t>
  </si>
  <si>
    <t>Subdirección de mejoramiento organizacional.</t>
  </si>
  <si>
    <r>
      <t xml:space="preserve">Se observó que se hizo el seguimiento del contenido al micrositio de Transparencia y acceso a la información con corte a agosto de 2021, de acuerdo con el archivo aportado </t>
    </r>
    <r>
      <rPr>
        <i/>
        <sz val="10"/>
        <rFont val="Arial"/>
        <family val="2"/>
      </rPr>
      <t xml:space="preserve">Matriz de seguimiento - Micrositio de Transparencia 2021- ABRIL.
</t>
    </r>
    <r>
      <rPr>
        <b/>
        <sz val="10"/>
        <rFont val="Arial"/>
        <family val="2"/>
      </rPr>
      <t xml:space="preserve">Evidencia:
</t>
    </r>
    <r>
      <rPr>
        <sz val="10"/>
        <rFont val="Arial"/>
        <family val="2"/>
      </rPr>
      <t>- Archivo excel Matriz de seguimiento - Micrositio de Transparencia 2021- ABRIL</t>
    </r>
    <r>
      <rPr>
        <b/>
        <sz val="10"/>
        <rFont val="Arial"/>
        <family val="2"/>
      </rPr>
      <t xml:space="preserve">
</t>
    </r>
  </si>
  <si>
    <t>Lucerito Achury Carrion
William Alvarado Ordoñez</t>
  </si>
  <si>
    <r>
      <t xml:space="preserve">Se observó que se realizo el seguimiento del contenido al micrositio de Transparencia y acceso a la información con corte a diciembre de 2021, de acuerdo con el archivo aportado </t>
    </r>
    <r>
      <rPr>
        <i/>
        <sz val="10"/>
        <rFont val="Arial"/>
        <family val="2"/>
      </rPr>
      <t xml:space="preserve">Matriz de seguimiento - Micrositio de Transparencia 2021- DICIEMBRE.xlsx
</t>
    </r>
    <r>
      <rPr>
        <b/>
        <sz val="10"/>
        <rFont val="Arial"/>
        <family val="2"/>
      </rPr>
      <t xml:space="preserve">Evidencia:
</t>
    </r>
    <r>
      <rPr>
        <sz val="10"/>
        <rFont val="Arial"/>
        <family val="2"/>
      </rPr>
      <t>- Archivo excel Matriz de seguimiento - Micrositio de Transparencia 2021- DICIEMBRE.xlsx</t>
    </r>
    <r>
      <rPr>
        <b/>
        <sz val="10"/>
        <rFont val="Arial"/>
        <family val="2"/>
      </rPr>
      <t xml:space="preserve">
</t>
    </r>
  </si>
  <si>
    <t>Subcomponente 3.
Instrumentos de Gestión de la Información</t>
  </si>
  <si>
    <t>Instrumentos de Gestión de la Información</t>
  </si>
  <si>
    <t>Actualizar el  instrumento de inventario de activos de Información del ICBF.</t>
  </si>
  <si>
    <t>(1) Matriz consolidada del Inventario de activos de información.</t>
  </si>
  <si>
    <t>Dirección de Información y Tecnología</t>
  </si>
  <si>
    <r>
      <t>Para esta actividad se evidenció el avance en los siguientes aspectos:
La Dirección de Información y Tecnología solicitó el 27/07/2021 a la Subdirección de Mejoramiento la publicación de las matrices de activos de información vigencia 2021 en cada uno de los procesos.
En la cual se pudo constatar verificando en la intranet la publicación de las matrices de activos de información en cada uno de los procesos a excepción del proceso de Mejora e Innovación.</t>
    </r>
    <r>
      <rPr>
        <sz val="10"/>
        <color rgb="FFFF0000"/>
        <rFont val="Arial"/>
        <family val="2"/>
      </rPr>
      <t xml:space="preserve">
</t>
    </r>
    <r>
      <rPr>
        <sz val="10"/>
        <rFont val="Arial"/>
        <family val="2"/>
      </rPr>
      <t xml:space="preserve">
</t>
    </r>
    <r>
      <rPr>
        <b/>
        <sz val="10"/>
        <rFont val="Arial"/>
        <family val="2"/>
      </rPr>
      <t>Evidencia:</t>
    </r>
    <r>
      <rPr>
        <sz val="10"/>
        <rFont val="Arial"/>
        <family val="2"/>
      </rPr>
      <t xml:space="preserve">
- Correo del 27/07/2021 de la DIT a la Subidrección de Mejoramiento con el asunto: RV: Publicación Matrices de Activos de Información.</t>
    </r>
  </si>
  <si>
    <r>
      <t>Para esta actividad se evidenció publicado en el micrositio de Transparencia y Acceso a la Información Pública en el numeral 7. Datos Abiertos, sub numeral 7.1 Instrumentos de gestión de la información, el 7.1.1 Registro de Activos de Información ICBF 2020 (Actualizado Septiembre 2021), asimismo se evidenció publicada en el enlalce la</t>
    </r>
    <r>
      <rPr>
        <i/>
        <sz val="10"/>
        <rFont val="Arial"/>
        <family val="2"/>
      </rPr>
      <t xml:space="preserve"> 7.1.1.1 Resolución No. 9788 del 2021 Por la cual se actualizan los instrumentos de gestión de la información pública en el ICBF </t>
    </r>
    <r>
      <rPr>
        <sz val="10"/>
        <rFont val="Arial"/>
        <family val="2"/>
      </rPr>
      <t>en el que se incluye el Registro de Activos de Información.
Por otra parte se pudo constatar verificando en la intranet la publicación de las matrices de activos de información en cada uno de los procesos.</t>
    </r>
    <r>
      <rPr>
        <sz val="10"/>
        <color rgb="FFFF0000"/>
        <rFont val="Arial"/>
        <family val="2"/>
      </rPr>
      <t xml:space="preserve">
</t>
    </r>
    <r>
      <rPr>
        <sz val="10"/>
        <rFont val="Arial"/>
        <family val="2"/>
      </rPr>
      <t xml:space="preserve">
</t>
    </r>
    <r>
      <rPr>
        <b/>
        <sz val="10"/>
        <rFont val="Arial"/>
        <family val="2"/>
      </rPr>
      <t>Evidencia:</t>
    </r>
    <r>
      <rPr>
        <sz val="10"/>
        <rFont val="Arial"/>
        <family val="2"/>
      </rPr>
      <t xml:space="preserve">
https://www.icbf.gov.co/transparencia-y-acceso-informacion-publica/datos-abiertos
Enlace</t>
    </r>
    <r>
      <rPr>
        <i/>
        <sz val="10"/>
        <rFont val="Arial"/>
        <family val="2"/>
      </rPr>
      <t xml:space="preserve"> 7.1.1 Registro de Activos de Información ICBF 2020 (Actualizado Septiembre 2021)
</t>
    </r>
    <r>
      <rPr>
        <sz val="10"/>
        <rFont val="Arial"/>
        <family val="2"/>
      </rPr>
      <t>Enlace</t>
    </r>
    <r>
      <rPr>
        <i/>
        <sz val="10"/>
        <rFont val="Arial"/>
        <family val="2"/>
      </rPr>
      <t xml:space="preserve"> 7.1.1.1 Resolución No. 9788 del 2021 Por la cual se actualizan los instrumentos de gestión de la información pública en el ICBF</t>
    </r>
  </si>
  <si>
    <t>Actualizar el  Esquema de publicación de información del ICBF.</t>
  </si>
  <si>
    <t>(1) Esquema de Publicación actualizado a corte 31 de diciembre de 2020</t>
  </si>
  <si>
    <t>Actividad programada para el tercer cuatrimestre.</t>
  </si>
  <si>
    <r>
      <t>Para esta actividad se evidenció publicado en el micrositio de Transparencia y Acceso a la Información Pública en el numeral 7. Datos Abiertos, sub numeral 7.1 Instrumentos de gestión de la información, el 7.1.3 Esquema de Publicación ICBF (V: 12-2021), asimismo se evidenció publicada en el enlace la</t>
    </r>
    <r>
      <rPr>
        <i/>
        <sz val="10"/>
        <rFont val="Arial"/>
        <family val="2"/>
      </rPr>
      <t xml:space="preserve"> 7.1.1.1 Resolución No. 9788 del 2021 Por la cual se actualizan los instrumentos de gestión de la información pública en el ICBF </t>
    </r>
    <r>
      <rPr>
        <sz val="10"/>
        <rFont val="Arial"/>
        <family val="2"/>
      </rPr>
      <t>en el que se incluye el Esquema de Publicación del ICBF.</t>
    </r>
    <r>
      <rPr>
        <sz val="10"/>
        <color rgb="FFFF0000"/>
        <rFont val="Arial"/>
        <family val="2"/>
      </rPr>
      <t xml:space="preserve">
</t>
    </r>
    <r>
      <rPr>
        <sz val="10"/>
        <rFont val="Arial"/>
        <family val="2"/>
      </rPr>
      <t xml:space="preserve">
</t>
    </r>
    <r>
      <rPr>
        <b/>
        <sz val="10"/>
        <rFont val="Arial"/>
        <family val="2"/>
      </rPr>
      <t>Evidencia:</t>
    </r>
    <r>
      <rPr>
        <sz val="10"/>
        <rFont val="Arial"/>
        <family val="2"/>
      </rPr>
      <t xml:space="preserve">
https://www.icbf.gov.co/transparencia-y-acceso-informacion-publica/datos-abiertos
Enlace</t>
    </r>
    <r>
      <rPr>
        <i/>
        <sz val="10"/>
        <rFont val="Arial"/>
        <family val="2"/>
      </rPr>
      <t xml:space="preserve"> 7.1.3 Esquema de Publicación ICBF (V: 12-2021)
</t>
    </r>
    <r>
      <rPr>
        <sz val="10"/>
        <rFont val="Arial"/>
        <family val="2"/>
      </rPr>
      <t>Enlace</t>
    </r>
    <r>
      <rPr>
        <i/>
        <sz val="10"/>
        <rFont val="Arial"/>
        <family val="2"/>
      </rPr>
      <t xml:space="preserve"> 7.1.1.1 Resolución No. 9788 del 2021 Por la cual se actualizan los instrumentos de gestión de la información pública en el ICBF</t>
    </r>
  </si>
  <si>
    <t>3.3</t>
  </si>
  <si>
    <t>Actualizar el  Índice de Información Clasificada y Reservada del ICBF.</t>
  </si>
  <si>
    <t>(1) Índice de Información clasificada y reservada actualizado.</t>
  </si>
  <si>
    <t>Dirección Servicios y atención y Oficina Asesora Jurídica</t>
  </si>
  <si>
    <t>20/12/2022 /25/12/2022</t>
  </si>
  <si>
    <r>
      <t>Para esta actividad se evidenció publicado en el micrositio de Transparencia y Acceso a la Información Pública en el numeral 7. Datos Abiertos, sub numeral 7.1 Instrumentos de gestión de la información, el 7.1.2 Indice de Información Clasificada y Reservada ICBF (V: 12-2020), asimismo se evidenció publicada en el enlace la</t>
    </r>
    <r>
      <rPr>
        <i/>
        <sz val="10"/>
        <rFont val="Arial"/>
        <family val="2"/>
      </rPr>
      <t xml:space="preserve"> 7.1.1.1 Resolución No. 9788 del 2021 Por la cual se actualizan los instrumentos de gestión de la información pública en el ICBF </t>
    </r>
    <r>
      <rPr>
        <sz val="10"/>
        <rFont val="Arial"/>
        <family val="2"/>
      </rPr>
      <t>en el que se incluye el índice de Información Clasificada y Reservada.</t>
    </r>
    <r>
      <rPr>
        <sz val="10"/>
        <color rgb="FFFF0000"/>
        <rFont val="Arial"/>
        <family val="2"/>
      </rPr>
      <t xml:space="preserve">
</t>
    </r>
    <r>
      <rPr>
        <sz val="10"/>
        <rFont val="Arial"/>
        <family val="2"/>
      </rPr>
      <t xml:space="preserve">
</t>
    </r>
    <r>
      <rPr>
        <b/>
        <sz val="10"/>
        <rFont val="Arial"/>
        <family val="2"/>
      </rPr>
      <t>Evidencia:</t>
    </r>
    <r>
      <rPr>
        <sz val="10"/>
        <rFont val="Arial"/>
        <family val="2"/>
      </rPr>
      <t xml:space="preserve">
https://www.icbf.gov.co/transparencia-y-acceso-informacion-publica/datos-abiertos
Enlace</t>
    </r>
    <r>
      <rPr>
        <i/>
        <sz val="10"/>
        <rFont val="Arial"/>
        <family val="2"/>
      </rPr>
      <t xml:space="preserve">  7.1.2 Indice de Información Clasificada y Reservada ICBF (V: 12-2020)
</t>
    </r>
    <r>
      <rPr>
        <sz val="10"/>
        <rFont val="Arial"/>
        <family val="2"/>
      </rPr>
      <t>Enlace</t>
    </r>
    <r>
      <rPr>
        <i/>
        <sz val="10"/>
        <rFont val="Arial"/>
        <family val="2"/>
      </rPr>
      <t xml:space="preserve"> 7.1.1.1 Resolución No. 9788 del 2021 Por la cual se actualizan los instrumentos de gestión de la información pública en el ICBF</t>
    </r>
  </si>
  <si>
    <t>3.4</t>
  </si>
  <si>
    <t>Dar continuidad al plan de capacitación archivística</t>
  </si>
  <si>
    <t>Plan de capacitación archivística desarrollado</t>
  </si>
  <si>
    <t>Dirección Administrativa- Gestión Documental</t>
  </si>
  <si>
    <r>
      <t xml:space="preserve">Se evidenció el cumplimiento de la actividad por cuanto  el 5 de mayo de 2021 la Dirección Administrativa recibió oficio por parte del AGN donde remitieron el Certificado de Convalidación de las Tablas de Valoración Documental del ICBF, dado lo anterior da por terminado el proceso de convalidación de las TVD del ICBF ante el AGN.
</t>
    </r>
    <r>
      <rPr>
        <b/>
        <sz val="10"/>
        <color theme="1"/>
        <rFont val="Arial"/>
        <family val="2"/>
      </rPr>
      <t>Evidencia:</t>
    </r>
    <r>
      <rPr>
        <sz val="10"/>
        <color theme="1"/>
        <rFont val="Arial"/>
        <family val="2"/>
      </rPr>
      <t xml:space="preserve">
- 2-2021-4341_OFICIO_REMISORIO_CERTIFICADO Y RUSD_TVD ICBF (1).pdf
- 2-2021-4341 CERTIFICADO_CONVALIDACION_TVD ICBF (3).pdf
- CERTIFICADO_RUSD_TVD_ICBF (1).pdf
</t>
    </r>
  </si>
  <si>
    <t>Esta actividad finalizó en el II cuatrimestre.</t>
  </si>
  <si>
    <t>Subcomponente 4.
Criterio diferencial de accesibilidad</t>
  </si>
  <si>
    <t>Criterio diferencial de accesibilidad</t>
  </si>
  <si>
    <t>Promover videos institucionales en lenguaje de señas</t>
  </si>
  <si>
    <t>(5)Videos institucionales en lenguaje de señas promovido</t>
  </si>
  <si>
    <r>
      <t xml:space="preserve">Para esta actividad se evidenció el avance en el siguiente aspecto:
- Imagen del video institucional en lenguaje de señas publicado en Facebook (@ICBFColombia) el 03/06/2021: sobre ¿La población con discapacidad puede consumir la #Bienestarina que produce el ICBF?.
</t>
    </r>
    <r>
      <rPr>
        <b/>
        <sz val="10"/>
        <color theme="1"/>
        <rFont val="Arial"/>
        <family val="2"/>
      </rPr>
      <t>Evidencias:</t>
    </r>
    <r>
      <rPr>
        <sz val="10"/>
        <color theme="1"/>
        <rFont val="Arial"/>
        <family val="2"/>
      </rPr>
      <t xml:space="preserve">
- video publicado en youtube https://youtu.be/cNVMw4Gfrko
https://l.facebook.com/l.php?u=https%3A%2F%2Fyoutu.be%2FcNVMw4Gfrko%3Ffbclid%3DIwAR0uCcB16-TsPwe0dNLCmVV3tdvpojaxvSsfH2Dw7NIW01Ef8A_98Mz2TAk&amp;h=AT2hQTrGkVzcYC-ivVOmWIq-xek2S0nyVWjJ8be1mF1rDe1hCauKNqIaYGQD2_exvSyKjs6rqP6aRUs6Q4kUjRlhaUXEgR9MegMrJTx0ZFgCfBnywSxXl54S55xBdyxsmA&amp;__tn__=%2CmH-R&amp;c[0]=AT0FrpsYpjYMS_sgBSLNpNwPam_xzpSD2tonPj6eFWJrbH2iyCOfx0wKXPHHOehQOuTH6hYnxNII7_A_9yuhIzVcHG_rJMdgOe0GtZrLkIdcLSv-FtS4as7WU7x7P5BbVbXQgcWLUEtmdeHcX-B8rdanTzFLpOc56FNAzLZz4DjfEpI</t>
    </r>
  </si>
  <si>
    <r>
      <t xml:space="preserve">Para esta actividad se evidenció lo siguiente:
- Video institucional en lenguaje de señas publicado en Facebook (@ICBFColombia) el 29/09/2021: sobre ¿Quiénes son competentes para el restablecimiento de los derechos de los NNA indígenas?  Publicación en facebook con link en videos de youtube.
- Video institucional en lenguaje de señas publicado en Facebook (@ICBFColombia) el 23/11/2021: sobre ¿Qué es la diversidad sexual y de género?? .Publicaciones con link en videos de youtube.
</t>
    </r>
    <r>
      <rPr>
        <b/>
        <sz val="10"/>
        <color theme="1"/>
        <rFont val="Arial"/>
        <family val="2"/>
      </rPr>
      <t>Evidencias:</t>
    </r>
    <r>
      <rPr>
        <sz val="10"/>
        <color theme="1"/>
        <rFont val="Arial"/>
        <family val="2"/>
      </rPr>
      <t xml:space="preserve">
1. Imagen del video institucional en lenguaje de señas publicado en Facebook (@ICBFColombia) el 29/09/2021: sobre ¿Quiénes son competentes para el restablecimiento de los derechos de los NNA indígenas?  Publicación en facebook con link en videos de youtube.
* Lenguaje de señas_Facebook_29 de septiembre.jpg
https://www.youtube.com/watch?v=8JstulSq8j8&amp;list=PL95L1GDSvl5_rqK0CydC-dpTtg-1-qyEF&amp;index=11
2. Imagen del video institucional en lenguaje de señas publicado en Facebook (@ICBFColombia) el 23/11/2021: sobre ¿Qué es la diversidad sexual y de género??.Publicaciones con link en videos de youtube.
* Lenguaje de señas_Facebook 23 de noviembre
https://www.youtube.com/watch?v=BFNjrIvUpWc</t>
    </r>
  </si>
  <si>
    <t>Subcomponente 5.
Monitoreo del Acceso a la Información Pública</t>
  </si>
  <si>
    <t>Monitoreo del Acceso a la Información Pública</t>
  </si>
  <si>
    <t>Seguimiento al indicador de oportunidad en la gestión de peticiones</t>
  </si>
  <si>
    <t>Correos electrónicos de seguimiento a los indicadores del proceso Relación con el Ciudadano, y reporte del resultado de indicadores final.</t>
  </si>
  <si>
    <r>
      <t xml:space="preserve">Para el II Cuatrimestre del 2021 se evidenciaron correos electrónicos suscritos por el Profesional Oscar Javier Bernal Parra (Dirección de Servicios y Antención) y dirigidos a los responsables de Servicios y Atención Regional, Centro Zonal - Servicios y Atención Enlaces SIM.
</t>
    </r>
    <r>
      <rPr>
        <b/>
        <sz val="10"/>
        <color theme="1"/>
        <rFont val="Arial"/>
        <family val="2"/>
      </rPr>
      <t>Evidencia:</t>
    </r>
    <r>
      <rPr>
        <sz val="10"/>
        <color theme="1"/>
        <rFont val="Arial"/>
        <family val="2"/>
      </rPr>
      <t xml:space="preserve">
1) Correo electrónico del 20/05/2021;  INDICADORES RELACIÓN CON EL CIUDADANO ABRIL 2021 (CARGUE DE RESULTADOS SIMEI)
Attachments: IND_Abril_Entrega2_20210520.xlsx (279.28 KB)
2) Correo electrónico 17/06/2021; INDICADORES RELACIÓN CON EL CIUDADANO MAYO 2021 (CARGUE DE RESULTADOS SIMEI)
Attachments: IND_Mayo_Entrega2_20210617.xlsx (284.8 KB)
Proceso de Relación con el Ciudadano, correspondientes al mes de Mayo 2021   
3) Correo electrónico; 19/07/2021; INDICADORES RELACIÓN CON EL CIUDADANO JUNIO 2021 (CARGUE DE RESULTADOS SIMEI)
Attachments: IND_Junio_Entrega2_20210719.xlsx (374.78 KB)
Proceso de Relación con el Ciudadano, correspondientes al mes de Junio 2021,
4) Correo electrónico; 20/08/2021; INDICADORES RELACIÓN CON EL CIUDADANO JULIO 2021 (CARGUE DE RESULTADOS SIMEI)
Attachments: IND_Julio_Entrega2_20210819.xlsx (331.09 KB)
Proceso de Relación con el Ciudadano, correspondientes al mes de Julio 2021</t>
    </r>
  </si>
  <si>
    <r>
      <t xml:space="preserve">Para el III Cuatrimestre del 2021 se evidenciaron correos electrónicos sobre el seguimiento al indicador de oportunidad en la gestión de peticiones remitido por la Dirección de Servicios y Atención y dirigidos a Responsable SYA; Responsables CZSYA; Enlaces SIM 
</t>
    </r>
    <r>
      <rPr>
        <b/>
        <sz val="10"/>
        <color theme="1"/>
        <rFont val="Arial"/>
        <family val="2"/>
      </rPr>
      <t xml:space="preserve">
Evidencia: </t>
    </r>
    <r>
      <rPr>
        <sz val="10"/>
        <color theme="1"/>
        <rFont val="Arial"/>
        <family val="2"/>
      </rPr>
      <t xml:space="preserve">
1) Correo electrónico del September 17, 2021 11:52:00 PM; IINDICADORES RELACIÓN CON EL CIUDADANO AGOSTO 2021 (CARGUE DE RESULTADOS SIMEI)
Attachments: IND_Agosto_Entrega2_20210917.xlsx (386.36 KB)
2).Correo electrónico del September 14, 2021 12:17:21 AM; INDICADORES RELACIÓN CON EL CIUDADANO AGOSTO 2021 (PRELIMINAR)
Attachments: IND_Agosto_Entrega1_20210913.xlsx (576.25 KB)
3).Correo electrónico del martes 21/09/2021 7:44 p. m. INDICADORES RELACIÓN CON EL CIUDADANO AGOSTO 2021 (FINAL)
Attachments:  IND_Agosto_Entrega3_20210921
4).Correo electrónico del miércoles 20/10/2021 6:59 p. m; INDICADORES RELACIÓN CON EL CIUDADANO SEPTIEMBRE 2021 (CARGUE DE RESULTADOS SIMEI)
Attachments: IND_Septiembre_Entrega2_20211020.xlsx (293.63 KB)
5).Correo electrónico del miércoles 13/10/2021 8:00 p. m.; INDICADORES RELACIÓN CON EL CIUDADANO SEPTIEMBRE 2021 (PRELIMINAR)
Attachments: IND_Septiembre_Entrega1_20211013.xlsx (353.26 KB)
6).Correo electrónico del viernes 22/10/2021 7:23 p. m.; INDICADORES RELACIÓN CON EL CIUDADANO SEPTIEMBRE 2021 (FINAL)
Attachments: IND_Septiembre_Entrega3_20211022.xlsx (274.97 KB)
7).Correo electrónico del viernes 19/11/2021 5:02 p. m;  INDICADORES RELACIÓN CON EL CIUDADANO OCTUBRE 2021 (CARGUE DE RESULTADOS SIMEI)
Attachments: IND_Octubre_Entrega2_20211119.xlsx (276.26 KB)
8).Correo electrónico del jueves 18/11/2021 9:54 a. m.;INDICADORES RELACIÓN CON EL CIUDADANO OCTUBRE 2021 (CARGUE SIMEI)
Attachments: Novedad ajuste en el cronograma del mes de noviembre (corte octubre) - SIMEI.msg (544 KB)
9).Correo electrónico del jueves 11/11/2021 9:10 p. m..;INDICADORES RELACIÓN CON EL CIUDADANO OCTUBRE 2021 (PRELIMINAR)
Attachments: IND_Octubre_Entrega1_20211111.xlsx (347.31 KB)
10).Correo electrónico del lunes 20/12/2021 5:32 p. m; INDICADORES RELACIÓN CON EL CIUDADANO NOVIEMBRE 2021 (CARGUE DE RESULTADOS SIMEI)
Attachments: IND_Noviembre_Entrega2_20211220.xlsx (286.48 KB)
11).Correo electrónico del lunes 13/12/2021 8:15 p. m.; INDICADORES RELACIÓN CON EL CIUDADANO NOVIEMBRE 2021 (PRELIMINAR)
Attachments: IND_Noviembre_Entrega1_20211213.xlsx (353.01 KB)
12.) Correo electrónico del 23/12/2021; INDICADORES RELACIÓN CON EL CIUDADANO NOVIEMBRE 2021 (FINAL) Attachments: IND_Noviembre_Entrega3_20211222.xlsx (256.95 KB)
Nota: De acuerdo con lo informado por la Dirección de Servicios y Atención el seguimiento a los indicadores se realiza mes vencido por lo tanto los indicadores de diciembre se reportan en enero de 2022.</t>
    </r>
  </si>
  <si>
    <t>Subcomponente 6. Código de Integridad</t>
  </si>
  <si>
    <t>Código de Ética y Código de Buen gobierno</t>
  </si>
  <si>
    <t>6.1</t>
  </si>
  <si>
    <t xml:space="preserve">Incluir en el Plan de Bienestar de las 33 regionales y de la Sede de la Dirección general, mínimo 4 actividades a desarrollar (2 en el primer semestre y 2 en el segundo semestre) cuyo objetivo sea fortalecer la interiorización y apropiación de los valores en el ICBF. </t>
  </si>
  <si>
    <t xml:space="preserve">Planes anuales de Bienestar Social con las actividades de Código de Integridad incluidas.
Seguimientos semestrales de ejecución de actividades de implementación Código de Integridad del ICBF incluidas en el Plan de Bienestar. </t>
  </si>
  <si>
    <t>Dirección de Gestión Humana</t>
  </si>
  <si>
    <r>
      <rPr>
        <b/>
        <sz val="10"/>
        <color theme="1"/>
        <rFont val="Arial"/>
        <family val="2"/>
      </rPr>
      <t xml:space="preserve">Para el II Cuatrimestre se evidenció el avance de las siguientes actividades: 
Primer semestre 2021:
</t>
    </r>
    <r>
      <rPr>
        <sz val="10"/>
        <color theme="1"/>
        <rFont val="Arial"/>
        <family val="2"/>
      </rPr>
      <t>1. La primera actividad consistió en incluir en el Plan de Bienestar Social e Incentivos la actividad (</t>
    </r>
    <r>
      <rPr>
        <i/>
        <sz val="10"/>
        <color theme="1"/>
        <rFont val="Arial"/>
        <family val="2"/>
      </rPr>
      <t>identificación e interiorización de los valores</t>
    </r>
    <r>
      <rPr>
        <sz val="10"/>
        <color theme="1"/>
        <rFont val="Arial"/>
        <family val="2"/>
      </rPr>
      <t xml:space="preserve">). Por otra parte, se ajustaron los Planes de Acción Código de Integridad y establecieron el cronograma de actividades para llevar a cabo la interiorización de los siete valores institucionales  por cada una de las 33 regionales y la Sede de la Dirección General.
2. La Dirección de Gestión Humana realizó seguimiento de las actividades del primer trimestre establecidas en cada uno de los Cronogramas en el archivo </t>
    </r>
    <r>
      <rPr>
        <i/>
        <sz val="10"/>
        <color theme="1"/>
        <rFont val="Arial"/>
        <family val="2"/>
      </rPr>
      <t>Seguimiento Trimestral Planes de Codigo de Integridad 2021</t>
    </r>
    <r>
      <rPr>
        <sz val="10"/>
        <color theme="1"/>
        <rFont val="Arial"/>
        <family val="2"/>
      </rPr>
      <t xml:space="preserve">, donde cada regional y la Sede de la Dirección General.
</t>
    </r>
    <r>
      <rPr>
        <b/>
        <sz val="10"/>
        <color theme="1"/>
        <rFont val="Arial"/>
        <family val="2"/>
      </rPr>
      <t xml:space="preserve"> Evidencias:
* </t>
    </r>
    <r>
      <rPr>
        <sz val="10"/>
        <color theme="1"/>
        <rFont val="Arial"/>
        <family val="2"/>
      </rPr>
      <t xml:space="preserve"> Carpeta con el seguimiento a la primera actividad de las regionales Amazonas, Antioquia, Arauca, Atlántico, Bogotá, Bolívar, Boyacá, Caldas, Caquetá, Casanare, Cesar, Chocó, Córdoba, Cundinamarca, Guainía, Putumayo, Vaupés, Cauca, Guaviare, Huila, La Guajira, Magdalena, Meta, Nariño, Norte De Santander, Quindío, Risaralda, San Andrés, Santander, Sucre, Tolima, Valle y Vichada y la sede de la Dirección General el cual contiene correo evidencia del Ajuste de Codigo de Integridad y correo del Cronograma de actividades.
*  Carpeta del seguimiento segunda actividad trimestral donde se observó correo de la Dirección de Gestión Humana para cada una de las 33 regionales y la Sede de la Dirección General informando el seguimiento de las actividades del Cronograma.
*Archivo Seguimiento Trimestral Planes de Codigo de Integridad 2021.xls</t>
    </r>
  </si>
  <si>
    <r>
      <t xml:space="preserve">Para el III Cuatrimestre se evidenciaron las siguientes actividades: 
- Ejecución del Plan Específico de Bienestar Social e Incentivos y Plan de acción del Código de integridad de las 33 Regionales y de la Sede de la Dirección General.
- Seguimiento a la ejecución de las actividades del Plan de Acción del Código de integridad de las 33 Regionales y de la Sede de la Dirección General correspondientes al segundo semestre 2021.
</t>
    </r>
    <r>
      <rPr>
        <b/>
        <sz val="10"/>
        <rFont val="Arial"/>
        <family val="2"/>
      </rPr>
      <t>Evidencias:</t>
    </r>
    <r>
      <rPr>
        <sz val="10"/>
        <rFont val="Arial"/>
        <family val="2"/>
      </rPr>
      <t xml:space="preserve"> 
* Seguimiento Tercera Actividad Trimestral, Seguimiento Cuarta Actividad Trimestral, Plan De Acción Código De Integridad 2021 y Plan De Bienestar Social 2021, para las regionales de : Amazonas, Antioquia, Arauca, Atlántico, Bogotá, Bolívar, Boyacá, Caldas, Caquetá, Casanare, Cauca,  Cesar, Chocó, Córdoba, Cundinamarca, Guainía, Guaviare, Huila, La Guajira, Magdalena, Meta, Nariño, Norte de Santander, Putumayo, Quindío, Risaralda, San Andrés, Santander, Sucre, Tolima, Valle, Vaupés, Vichada.
*Archivo Seguimiento Trimestral Planes de Código de Integridad 2021.xls</t>
    </r>
  </si>
  <si>
    <t>6.2</t>
  </si>
  <si>
    <t>Sensibilización y divulgación del Código de Integridad del ICBF a nivel nacional con el fin de guiar el actuar de los colaboradores.</t>
  </si>
  <si>
    <t>Campaña de sensibilización y divulgación nacional del Código de Integridad ICBF.</t>
  </si>
  <si>
    <r>
      <t xml:space="preserve">Para el II Cuatrimestre se evidenció avance en las siguientes actividades cuyo objetivo es sensibilización y divulgación del Código de Integridad: 
1. Semana de la Integridad realizada del 24 al 30 de marzo de 2021, actividad que consistió en enviar por correo electrónico el concepto de uno o dos valores por día a los colaboradores, cada funcionario podía descargar un rompecabezas y al armarlo se visualizaba el nombre del valor que debía ser enviado por correo a la Dirección de Gestión Humana y mencionar como se vivía en el día a día el valor.
2. Concurso </t>
    </r>
    <r>
      <rPr>
        <i/>
        <sz val="10"/>
        <color theme="1"/>
        <rFont val="Arial"/>
        <family val="2"/>
      </rPr>
      <t xml:space="preserve">EL ICBF VIVE SUS VALORES - ¡el ICBF Vive su Valores! La Huerta de la Integridad – Sembrando Valores con Conciencia Ambiental- </t>
    </r>
    <r>
      <rPr>
        <sz val="10"/>
        <color theme="1"/>
        <rFont val="Arial"/>
        <family val="2"/>
      </rPr>
      <t xml:space="preserve">del 11 de mayo al 25 de junio cuyo objetivo fue reflejar en una huerta ecológica los siete valores institucionales, esta actividad se realizó con el apoyo del Eje Ambiental y el Jardín Botánico quien dictó una capacitación de como elaborar una huerta ecológica y fue dirigido a los funcionarios planta, una vez recibieron la sensibilización se realizaron las inscripciones y luego la elaboración y envío del producto, posteriormente en el día del servidor público y a traves de correo se dieron a conocer los ganadores del concurso así:
*Primer puesto a nivel nacional – Regional Santander Equipo: Hierba - Buena "un Equipo Íntegro y Consciente".
*Segundo puesto a nivel nacional – Regional Caquetá Equipo: Los Semilleros de Puerto Rico.
*Tercer puesto a nivel nacional – Regional Guaviare Equipo: Coconuco Ancestral.
3.  A traves de los Boletines 150 y 153 </t>
    </r>
    <r>
      <rPr>
        <i/>
        <sz val="10"/>
        <color theme="1"/>
        <rFont val="Arial"/>
        <family val="2"/>
      </rPr>
      <t xml:space="preserve">VIVE ICBF </t>
    </r>
    <r>
      <rPr>
        <sz val="10"/>
        <color theme="1"/>
        <rFont val="Arial"/>
        <family val="2"/>
      </rPr>
      <t xml:space="preserve">del 7 y 22 de mayo se socializaron los valores Respeto y Honestidad a los colaboradores ICBF. 
</t>
    </r>
    <r>
      <rPr>
        <b/>
        <sz val="10"/>
        <color theme="1"/>
        <rFont val="Arial"/>
        <family val="2"/>
      </rPr>
      <t xml:space="preserve">Evidencias: 
Semana de la Integridad:
</t>
    </r>
    <r>
      <rPr>
        <sz val="10"/>
        <color theme="1"/>
        <rFont val="Arial"/>
        <family val="2"/>
      </rPr>
      <t xml:space="preserve">- 26 correos recibidos RV_ Semana de la Integridad 
- 8 correos rompecabezas Semana de la Integridad - pieza de expectativa, Semana de la Integridad - valor 2, Semana de la Integridad - valor 3, Semana de la Integridad - valor 4, Semana de la Integridad - valor 5, Semana de la Integridad - valor 6, Semana de la Integridad - valor 7 y Semana de la Integridad -valor 1.
- Carpeta formularios de opinión archivos donde se evidenció listados de los servidores que participaron en las diferentes fechas.
* (DÍA 1)(1-498) HONESTIDAD - RESPETO 
* DÍA 2)(1-402) COMPROMISO-DILIGENCIA 
* (DÍA 3)(1-258) JUSTICIA - INTEGRIDAD.xlsx
* (DÍA 4)(1-137) SERVICIO.xlsx
- Archivo PANTALLAZOS ROMPECABEZAS.docx
</t>
    </r>
    <r>
      <rPr>
        <b/>
        <sz val="10"/>
        <color theme="1"/>
        <rFont val="Arial"/>
        <family val="2"/>
      </rPr>
      <t>Concurso El ICBF Vive sus Valores - Huerta de la Integridad</t>
    </r>
    <r>
      <rPr>
        <sz val="10"/>
        <color theme="1"/>
        <rFont val="Arial"/>
        <family val="2"/>
      </rPr>
      <t xml:space="preserve">
- Carpeta Calificaciones: correos de: Calificación Jennifer Gonzalez, Calificación John Guzmán, Calificación jurado Andrés Mina, Calificación jurado Neyffe Gamboa y Calificación jurado Yeymy Munevar
- Archivo Consolidado calificación videos.xlsx
- Correo del 30/06/2021 de la Dirección de Gestión Humana, asunto: Bonos de turismo familiar ganadores concurso ¡el ICBF Vive su Valores! La Huerta de la Integridad.</t>
    </r>
  </si>
  <si>
    <r>
      <t xml:space="preserve">Para el III Cuatrimestre se evidenciaron las siguientes actividades cuyo objetivo fue la sensibilización y divulgación del Código de Integridad: 
1. Boletines Viveicbf: su objetivo fue la apropiación de los valores institucionales. 
2. Vacuna Integrilina: Actividad lúdica virtual con propósito de reforzar los 7 valores institucionales a través de la vacuna virtual Integrilína y así combatir el virus de la “nointegribiosis”.
3. Jornada de Actualización Código de Integridad: realizada a nivel nacional y liderada por el equipo de capacitaciones donde se trataron temas relacionados con los 7 valores del Código de integridad del ICBF.
4. Dulces Valores: En esta actividad se compartieron nueve tarjetas virtuales con temática de Halloween (1 con la posición de la integridad, 7 tarjetas con los valores y 1 de agradecimiento).
5. Grupos Focales: apropiación de los valores institucionales.
</t>
    </r>
    <r>
      <rPr>
        <b/>
        <sz val="10"/>
        <color theme="1"/>
        <rFont val="Arial"/>
        <family val="2"/>
      </rPr>
      <t>Evidencias:</t>
    </r>
    <r>
      <rPr>
        <sz val="10"/>
        <color theme="1"/>
        <rFont val="Arial"/>
        <family val="2"/>
      </rPr>
      <t xml:space="preserve"> 
 Carpeta de Boletines Viveicbf 
               * Carpeta Septiembre
                    * Semana 10 de Septiembre
                                * Justicia - Boletin 168
                                * vive_icbf_168
                    * Semana 24 de Septiembre
                               * vive_icbf_170
                    * Semana 3 de Septiembre
                                 * Respeto - Boletin 167.pdf
                                 * vive_icbf_167.pdf 
               * Carpeta  Octubre 
                    *  Semana 1 de Octubre
                             *   Los 7 valores del Codigo de Integridad.pdf 
                             *   vive_icbf_171
                    *  Semana 15 de Octubre
                               * Integridad.pdf
                                * vive_icbf_173.pdf 
                     * Semana 22 de Octubre
                               * Servicio.pdf
                               * vive_icbf_174
                   * Semana 8 de Octubre
                             *  172_boletin_.pdf
                              * Compromiso.pdf  
                    * Semana 3 de Septiembre
                                 * Respeto - Boletin 167.pdf
                                  * vive_icbf_167.pdf 
          * Carpeta Noviembre
                        * 12 de Noviembre
                                 * Codigo de Integridad.pdf
                                  * vive_icbf_177_0.pdf 
                 * 19 de Noviembre
                                  + boletin_-178.pdf 
                                  * Justicia.pdf 
                          * 26 de Noviembre
                                   * Integridad.pdf 
                                   * vive_icbf_179.pdf
           * Carpeta Diciembre
                   * 10 de Diciembre
                                  * 181_vive_icbf.pdf
                                  * Claves de Liderazgo.pdf
                            * 17 de Diciembre
                                   * Respeto.pdf 
                                   * vive_icbf_182.pdf
                          * 24 de Diciembre
                                   * Programación Boletín Vive Icbf
                          * 3 de Diciembre
                                   * Feria de la Silleta.pdf
                                   * vive_icbf_180_1.pdf 
                          * 31 de Diciembre
                                    * Programación Boletín Vive Icbf
* Carpeta de Vacuna Integrilina: * Carpeta de Correos De Envío De Certificados De Vacunación , ¡Ya puedes descargar tu certificado  Integrilína-2.msg , ¡Ya puedes descargar tu certificado  Integrilína-3.msg , ¡Ya puedes descargar tu certificado  Integrilína-4.msg , ¡Ya puedes descargar tu certificado  Integrilína-1.msg , Inscritos para certificado de vacunación.xls .
* Carpeta de  Correos Enviados Desde La Dirección General  A Nivel Nacional Con La Actividad : 
 1. Reforcemos los valores institucionales ¡Vacúnate!.msg, 2. Reforcemos los valores institucionales - Felicitaciones.msg 
* Carpeta Imagenes De Piezas Actividad
    1.jpg,  2.jpg, 3.jpg, 4.jpg,, Contenido Para Solictud De Piezas Informativas.doc Formulario final personas inscritas para envío de certificado de vacunación (1-773).xls, piezas ajustadas y aprobadas por la Oficina Asesora de Comunicaciones.msg,   RE_ Link para obtener certificado de vacunación Integrilína,msg,  RV_ Reforcemos los valores institucionales ¡Vacúnate!,msgg
* Carpeta de Jornada De Actualización C.I,
*  Carpeta de Correos Con Invitación: ¡Hoy! Jornada de Actualización - Código de Integridad ICBF.msj,     Jornada de Actualización - Código de Integridad ICBF.msg.
* Carpeta de Correos Memorias Y Logística: Evidencias_ jornada de actualización en código de integridad.msg, Memorias y satisfacción_ Jornada de Actualización en Código de Integridad ICBF_.msg, RE_ Jornada de Actualización - Código de Integridad ICBF.msg, RE_ Solicitud apoyo_ Actividades de capacitación_.msg. Solicitud apoyo_ Actividades de capacitación_.msg., Asistencia Jornada de Actualización en Código de Integridad(1-403).xls,  Jornada De Actualización Código De Integridad Icbf.ppt, Satisfacción_ Jornada de actualización en Código de Integridad (1-119).xls,  Solicittud Para Certificado De Vacuna (1-91).xls 
* Carpeta de Dulces Valores : Correos Enviados Desde Direccion de Gestion Humana, con la  Actividad a todos los funcionarios de planta dando a conocer los valores.
adjunto se muestran  los nombres de las piezas enviadas. 
1. PIEZA 1 POCIÓN,msg, 2. PIEZA RESPETO.msg, 3. PIEZA HONESTIDAD.msg, 4. PIEZA SERVICIO.msg, 5. PIEZA JUSTICIA.msg, 6. PIEZA.DILIGENCIA.msg, 7. PIEZA COMPROMISO.msg, 8. PIEZA INTEGRIDAD.msg, 9. PIEZA AGRADECIMIENTO.msg.
* Correos Envío De Tarjetas:  se evidencia envio de correos desdela Dirección de Gestión Humana. a los funcionarios, con asunto de Feliciation por los valores, se registran los correos enviados: 
¡Felicitaciones! - Tienes el valor de la Honestidad.msg, ¡Felicitaciones! - Tienes el valor del Respeto.msg, ¡Felicitaciones! ya puedes descargar la tarjeta del valor de la Diligencia,msg. ¡Felicitaciones! ya puedes descargar la tarjeta del valor de la Integridad.msg, ¡Felicitaciones! ya puedes descargar la tarjeta del valor de la Justicia.msg, ¡Felicitaciones! ya puedes descargar la tarjeta del valor del Compromiso.msg, ¡Felicitaciones! ya puedes descargar la tarjeta del valor del Servicio.msg, ¡Felicitaciones! ya puedes descargar la tarjeta Valores Código de Integridad.msg
* Carpeta de Formularios tajetas valores: Dulces valores - Tarjeta de agradecimiento(1-107) (1).xls, Dulces valores - Tarjeta Valor de la Diligencia(1-139).xls, Dulces valores - Tarjeta Valor de la Honestidad(1-145).xls, Dulces valores - Tarjeta Valor de la Integridad(1-125).xls, Dulces valores - Tarjeta Valor de la Justicia(1-114).xls, Dulces valores - Tarjeta Valor del Compromiso(1-109) (1).xls, Dulces valores - Tarjeta Valor del Respeto(1-251).xls, Dulces valores - Tarjeta Valor del Servicio(1-149).xls.
* Carpetas de Tarjetas: Poción de la Integridad.jpg.  Valor de la Diligencia.jpg, Valor de la Honestidad,jpg, Valor de la Integridad.jpg, Valor de la Justicia.jpg,  Valor del Compromiso.jpg, Valor del Respeto.jpg, Valor del Servicio,jpg. Valores Código de Integridad ICBF,jpg.
Pantallazos envío de formularios.doc,  piezas dulces valores ultima.doc, RV_ Dulces valores - Poción del Código de Integridad,msg.
* Carpeta de Grupos Focales: Se  identificó que hay carpetas adicionales con presentacion de los valores, listados de asistencia y pantallazos de las presentaciones de los valores: 
* Carpeta de Julio, Carpeta Tercer Grupo focal, APROPIACIÓN DE VALORES CÓDIGODE INTEGRIDAD ICBF - TERCER GRUPO FOCAL.XLSX, Diapositivas Compromiso,pptx. Pantallazos,pdf.
* Carpeta de Agosto , Carpeta Cuarto Grupo focal, APROPIACIÓN DE VALORES CÓDIGODE INTEGRIDAD ICBF -CUARTO  GRUPO FOCAL ,XLSX, PRESENTACIÓN VALOR DE LA DILIGENCIA,pptx. Pantallazos,pdf.
* Carpeta de septiembre , Carpeta Quinto Grupo focal, APROPIACIÓN DE VALORES CÓDIGODE INTEGRIDAD ICBF - QUINTO GRUPO FOCAL,XLSX, Diapositivas Justicia. pptx. Pantallazos,pdf.
* Carpeta de  Octubre , Carpeta Exto  Grupo focal, APROPIACIÓN DE VALORES CÓDIGODE INTEGRIDAD ICBF - SEXTO  GRUPO FOCAL,XLSX, Diapositivas Justicia. pptx. Pantallazos,pdf.
* Carpeta de  Noviembre,  Carpeta Exto  Grupo focal, APROPIACIÓN DE VALORES CÓDIGODE INTEGRIDAD ICBF - SEPTIMO   GRUPO FOCAL,XLSX, Diapositivas Integridad. pptx. Pantallazos,pdf.</t>
    </r>
  </si>
  <si>
    <t>6.3</t>
  </si>
  <si>
    <t>Capacitación en Conflicto de intereses, con énfasis en los siguientes temas:            Tipificación del conflicto de intereses según la normativa colombiana.-Forma de presentar la Declaración de Situaciones de Conflicto de Intereses. -Consecuencias derivadas de estas conductas. -Diferencias entre Conflicto Real, Potencial o Aparente.</t>
  </si>
  <si>
    <t>Capacitación en Conflicto de intereses</t>
  </si>
  <si>
    <r>
      <t xml:space="preserve">Para el III Cuatrimestre se pudo evidenciar el envio de un correo electrónico por parte del Grupo de Desarrollo del Talento Humano en el que comunicaron la inscripción para la participación a la Jornada de Actualización en Conflicto de Intereses el 29 de Septiembre de 2021 de 9:00 am a 11:00 a.m., la cual fue desarrollada por el Departamento Administrativo de la Función Pública – DAFP, aportando la presentación, listado de asistencia y la encuesta de satisfacción con un resultado del  98.1% Optima. Asimismo se observó en la agenda de la presentación los siguientes temas tratados: Política de Integridad, Identificación de Conflictos de Intereses, Gestión de Conflictos de Intereses, Aplicativo Ley 2013 de 2019 y preguntas.
</t>
    </r>
    <r>
      <rPr>
        <b/>
        <sz val="10"/>
        <rFont val="Arial"/>
        <family val="2"/>
      </rPr>
      <t xml:space="preserve">Evidencias: </t>
    </r>
    <r>
      <rPr>
        <sz val="10"/>
        <rFont val="Arial"/>
        <family val="2"/>
      </rPr>
      <t xml:space="preserve">
* Enlace de conexión HOY 9 am - Jornada de actualización en conflicto de intereses.msj
* Presentación_ Conflicto de intereses.pdf
* Registro participación_ Jornada de actualización Conflicto de intereses (1-399) (2).XLSX
* Satisfacción_ Jornada de conflicto de intereses- DAFP.(1-119).XLSX
* Encuesta f7.p7.gth_formato_encuesta_de_satisfaccion_programas_de_aprendizaje_v3 (1)</t>
    </r>
  </si>
  <si>
    <t>META</t>
  </si>
  <si>
    <t>FECHA INICIO</t>
  </si>
  <si>
    <t>Dirección de Familias y Comunidades</t>
  </si>
  <si>
    <t>No Aplica</t>
  </si>
  <si>
    <t>Regional</t>
  </si>
  <si>
    <t>RIESGO</t>
  </si>
  <si>
    <t>PERIODICIDAD</t>
  </si>
  <si>
    <t>RESPONSABLE</t>
  </si>
  <si>
    <t>Adquisición de Bienes y Servicios</t>
  </si>
  <si>
    <t>Mensual</t>
  </si>
  <si>
    <t>Correos electrónicos</t>
  </si>
  <si>
    <t>Semestral</t>
  </si>
  <si>
    <t>Cuatrimestral</t>
  </si>
  <si>
    <t>Trimestral</t>
  </si>
  <si>
    <t>Soportes de la capacitación</t>
  </si>
  <si>
    <t>Correo electrónico con la divulgación realizada</t>
  </si>
  <si>
    <t>Abogados de la Dirección de Contratación</t>
  </si>
  <si>
    <t>Correo electrónico con respuesta a las inquietudes</t>
  </si>
  <si>
    <t>Presentar las inquietudes de la gestión contractual en los casos que se requiera a traves del correo consultasregionales@icbf.gov.co. (Mensual)</t>
  </si>
  <si>
    <t>Cualquier colaborador de la regional</t>
  </si>
  <si>
    <t>Correo electrónico enviado con las inquietudes requeridas</t>
  </si>
  <si>
    <t>Direccionamiento indebido de la gestión contractual favoreciendo intereses privados o particulares.</t>
  </si>
  <si>
    <t>AB2+</t>
  </si>
  <si>
    <t>Realizar capacitaciones en las etapas precontractual, contractual y poscontractual en sede nacional y regionales.  (trimestral)</t>
  </si>
  <si>
    <t>Líderes grupos precontractual, contractual y poscontractual</t>
  </si>
  <si>
    <t>Divulgar las capacitaciones realizadas por la DCO en las etapas precontractual, contractual y poscontractual al interior de las regionales y centros zonales. (Trimestral)</t>
  </si>
  <si>
    <t xml:space="preserve">Coordinador grupo jurídico o quien haga sus veces en cada regional </t>
  </si>
  <si>
    <t>Divulgar las capacitaciones realizadas por la DCO en las etapas precontractual, contractual y poscontractual al interior del centro zonal. (Trimestral)</t>
  </si>
  <si>
    <t>Centro Zonal</t>
  </si>
  <si>
    <t>Designados del Centro Zonal</t>
  </si>
  <si>
    <t>Atender las inquietudes que sean requeridas por la sede de la dirección general, regionales y/o centros zonales relacionadas sobre la gestión contractual a través del correo consultasregionales@icbf.gov.co (Mensual)</t>
  </si>
  <si>
    <t>Cualquier colaborador del centro Zonal</t>
  </si>
  <si>
    <t>Gestión Jurídica</t>
  </si>
  <si>
    <t>Decisiones y actos proferidos o revisados en beneficio de intereses propios o de terceros durante el ejercicio del cobro coactivo, la defensa judicial, extrajudicial, emisión de conceptos y actos administrativos.</t>
  </si>
  <si>
    <t>GJ3+</t>
  </si>
  <si>
    <t>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</si>
  <si>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Jefe de la OAJ</t>
  </si>
  <si>
    <t>Formato de publicación y divulgación proactiva de la Declaración de Bienes y Rentas, Registro de Conflicto de Interés y Declaración del Impuesto sobre la Renta y Complementarios.</t>
  </si>
  <si>
    <t>Promover y divulgar los documentos del ICBF entre los colaboradores que realizan actividades de Gestión Jurídica, relacionados con la política de transparencia, visibles en https://www.icbf.gov.co/transparencia/planeacion/codigo-integridad</t>
  </si>
  <si>
    <t xml:space="preserve">Correo electrónico </t>
  </si>
  <si>
    <t>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(Aplica para los profesionales que ejercen el cobro coactivo, la defensa judicial y extrajudicial del ICBF, emisión de conceptos, revisión de actos administrativos).</t>
  </si>
  <si>
    <t>Directores Regionales</t>
  </si>
  <si>
    <t>Formato de publicación y divulgación proactiva de la Declaración de Bienes y Rentas, Registro de Conflicto de Interés y Declaración del Impuesto sobre la Renta y Complementarios y registro en el Sharepoint</t>
  </si>
  <si>
    <t>Memorando o correos electrónicos y registro correspondiente en  Sharepoint</t>
  </si>
  <si>
    <t>Informe</t>
  </si>
  <si>
    <t>Inspección, Vigilacia y Control</t>
  </si>
  <si>
    <t>Posibilidad en la afectación del servicio público del bienestar familiar por otorgamiento de licencias de funcionamiento sin el cumplimiento del procedimiento y del  rigor técnico, administrativo, financiero y legal requeridos en beneficio de los funcionarios, contratistas y/o particulares.</t>
  </si>
  <si>
    <t>IV1+</t>
  </si>
  <si>
    <t xml:space="preserve">Planear en el primer semestre del año y desarrollar en el segundo semestre, una auditoría interna cruzada, entre los procedimientos de la Oficina de Aseguramiento de la Calidad.  </t>
  </si>
  <si>
    <t>Profesional designado de la Oficina de Aseguramiento</t>
  </si>
  <si>
    <t>Cronograma de planeación
Actas e informes de auditorías internas cruzadas.</t>
  </si>
  <si>
    <t>Realizar sesiones trimestrales de gestión del conocimiento al interior de la Oficina de Aseguramiento a la Calidad, con el fin de unificar criterios en la evaluación de requisitos.</t>
  </si>
  <si>
    <t>Presentaciones y listados de asistencia o  Actas de sesiones de gestión del conocimineto.</t>
  </si>
  <si>
    <t>Analizar resultados del plan de trabajo y realizar seguimiento a las acciones de mejora planteadas por la regional.</t>
  </si>
  <si>
    <t xml:space="preserve">Correos electrónicos </t>
  </si>
  <si>
    <t>Realizar revisión del procedimiento de licencia de funcionamiento inicial conjuntamente con profesionales de 2 regionales.</t>
  </si>
  <si>
    <t>Acta de revisión del procedimiento</t>
  </si>
  <si>
    <t xml:space="preserve">Aplicar el instrumento de autoevaluación diseñado desde la Sede de la Dirección General, con el fin de validar la aplicación del procedimiento en una muestra de trámites de Licencias de Funcionamiento adelantado en cada Dirección Regional. </t>
  </si>
  <si>
    <t>Enlace Regional Oficina de Aseguramiento a la Calidad</t>
  </si>
  <si>
    <t>Intrumento de autoevaluación diligenciado</t>
  </si>
  <si>
    <t>Profesional Subdirección de Mejoramiento Organizacional</t>
  </si>
  <si>
    <t>Direccionamiento Estratégico</t>
  </si>
  <si>
    <t>Posibilidad de la afectación de la credibilidad del ICBF por el abuso del poder por parte de los directivos en la propuesta ajustada de los aspectos técnicos de los servicios en beneficio de un tercero o particular.</t>
  </si>
  <si>
    <t>DE3+</t>
  </si>
  <si>
    <t xml:space="preserve">Socialización y apropiación del Plan Anticorrupción y de Atención al Ciudadano 2022 - semestral </t>
  </si>
  <si>
    <t>Presentación y listado de asistencia</t>
  </si>
  <si>
    <t xml:space="preserve">Divulgación de piezas gráficas de Transparencia a través del boletín Vive ICBF. - mensual </t>
  </si>
  <si>
    <t>Profesional de la Subdirección de Mejoramiento Organizacional</t>
  </si>
  <si>
    <t xml:space="preserve">Correos electronicos / Boletines </t>
  </si>
  <si>
    <t>Socializar y apropiar la ley de Transparencia y de Acceso a la Información Pública (Ley 1712 de 2014). - semestral</t>
  </si>
  <si>
    <t>Director Regional</t>
  </si>
  <si>
    <t xml:space="preserve">Socializar y apropiar la Ley de Transparencia y de acceso a la Información (Ley 1712 de 2014). - semestral </t>
  </si>
  <si>
    <t xml:space="preserve">Divulgar la Ley de Transparencia y de Accesos al Información Pública.- semestral </t>
  </si>
  <si>
    <t>Coordinador de Centro Zonal</t>
  </si>
  <si>
    <t>Correos electronicos</t>
  </si>
  <si>
    <t xml:space="preserve">Divulgar el Plan Anticorrupción y de Atención al Ciudadano 2022 - semestral </t>
  </si>
  <si>
    <t>Monitoreo y Seguimiento a la Gestión</t>
  </si>
  <si>
    <t>Profesional de la Subdirección de Monitoreo y Evaluación</t>
  </si>
  <si>
    <t>Alteración en SIMEI de los datos reportados de la gestión institucional del ICBF para favorecer intereses particulares.</t>
  </si>
  <si>
    <t>MS2+</t>
  </si>
  <si>
    <t>Implementación de mejoras en la gestión de usuarios desarrolladas para el aplicativo SIMEI durante la vigencia 2022. Trimestral.</t>
  </si>
  <si>
    <t>RFC Formato de requerimiento de cambios informáticos</t>
  </si>
  <si>
    <t>Revisión de roles de usuario asignados en la herramienta. Trimestral.</t>
  </si>
  <si>
    <t>Listado de usuarios activos aplicativo SIMEI</t>
  </si>
  <si>
    <t>Gestión Financiera</t>
  </si>
  <si>
    <t>Coordinador Financiero o quien haga sus veces en la Regional.</t>
  </si>
  <si>
    <t>Anual</t>
  </si>
  <si>
    <t>Coordinador del Grupo de Tesorería</t>
  </si>
  <si>
    <t>Actas y listas de asistencia de los seminarios.</t>
  </si>
  <si>
    <t>Profesional Grupo de Tesorería</t>
  </si>
  <si>
    <t>Acta de la Asistencia Técnica a la Regional o de la reunión virtual con la Regional. En caso de continuar con el aislamiento la evidencia será el  archivo de excel de seguimiento a las cuentas de cobro solicitado a las regionales.</t>
  </si>
  <si>
    <t>Coordinador Financiero de la Regional</t>
  </si>
  <si>
    <t>Listados de asistencia con acta de del Grupo de estudio.</t>
  </si>
  <si>
    <t>Efectuar pagos sin el cumplimiento de los requisitos legales definidos por el ICBF, beneficiando a terceros o particulares.</t>
  </si>
  <si>
    <t>GF9+</t>
  </si>
  <si>
    <t xml:space="preserve">Realizar Seminario de capacitación en el proceso tesoral de pagos a los responsables de pagaduria Regionales semestralmente. </t>
  </si>
  <si>
    <t>Inadecuada verificación  de los  documentos que soportan las liquidaciones,  en los  proceso de verificación y fiscalización, en beneficio de  particulares (aportantes o sujetos pasivos de la contribución).</t>
  </si>
  <si>
    <t>Incluir cuatrimestralmente en la asistencia técnica, revisión aleatoria a los procesos de recepción y tramite de cuentas  realizados por la regional.</t>
  </si>
  <si>
    <t>Socializar en Grupos de estudio de trabajo Regional  con Centro Zonal  la normatividad y procedimientos para el pago de cuentas en el ICBF   por lo menos uno cada seis meses.</t>
  </si>
  <si>
    <t>Realizar seguimiento trimestral aleatorias  al proceso de tramite y pago de las cuentas.</t>
  </si>
  <si>
    <t>Informe de seguimiento.</t>
  </si>
  <si>
    <t xml:space="preserve"> Socializar el resultado del Seguimiento trimestral al proceso de tramite y pago de las cuentas.</t>
  </si>
  <si>
    <t>Acta de comité de seguimiento.</t>
  </si>
  <si>
    <t>GF10+</t>
  </si>
  <si>
    <t>Realizar Seminario de capacitación en los procesos de fiscalización a los grupos de Recaudo Regionales semestralmente.</t>
  </si>
  <si>
    <t>Grupo de Recaudo</t>
  </si>
  <si>
    <t>Listas de asistencia y presentación.</t>
  </si>
  <si>
    <t>Incluir  en la asistencia tecnica, revisión aleatoria a los procesos de fiscalizacion y verificacion realizados por la regional. Se medira semestralmente</t>
  </si>
  <si>
    <t>Realizar Grupos de estudio especificos del proceso de verificación y fiscalización semestralmente.</t>
  </si>
  <si>
    <t>Actas y listas de asistencia de los grupos de estudio y presentaciones.</t>
  </si>
  <si>
    <t>Programar y realizar  seguimientos semestral interno aleatorio a los expedientes  del  proceso de fiscalización y verificación del aporte parafiscal.</t>
  </si>
  <si>
    <t>Presentar en el comité de seguimiento parafiscal el informe aleatorio realizado a los procesos de verificación y fiscalizacion llevado a cabo por la regional.</t>
  </si>
  <si>
    <t xml:space="preserve"> Acta de comité de seguimiento.</t>
  </si>
  <si>
    <t>Evalución Independiente</t>
  </si>
  <si>
    <t>Jefe Oficina de Control Interno</t>
  </si>
  <si>
    <t>Presentaciones y Listados de Asistencia</t>
  </si>
  <si>
    <t xml:space="preserve">Posibilidad de emitir hallazgos, conclusiones y recomendaciones no objetivas aprovechando la posición como auditor para beneficiar o afectar al auditado o a terceros favoreciendo intereses particulares. </t>
  </si>
  <si>
    <t>EI2+</t>
  </si>
  <si>
    <t>Realizar reuniones cuatrimestrales de equipo con el fin de fortalecer los conocimientos en materia de independencia y objetividad en el ejercicio de auditoria interna.</t>
  </si>
  <si>
    <t>Generar y aplicar el modelo para la declaración de independencia y objetividad por parte de los colaboradores de la Oficina de Control Interno.</t>
  </si>
  <si>
    <t>Modelo para la declaración de independencia y objetividad</t>
  </si>
  <si>
    <t xml:space="preserve">Revelación o entrega de información confidencial a la que se tuvo acceso como auditor para beneficiar o afectar al auditado o a terceros favoreciendo intereses particulares. </t>
  </si>
  <si>
    <t>EI3+</t>
  </si>
  <si>
    <t>Realizar reuniones cuatrimestrales de equipo con el fin de fortalecer los conocimientos en materia de principio de confidencialidad en el ejercicio de auditoria interna.</t>
  </si>
  <si>
    <t>Servicios Administrativos</t>
  </si>
  <si>
    <t>Coordinador o Líder Grupo Gestión Documental / Referente Grupo Gestión Documental</t>
  </si>
  <si>
    <t>Listados de asistencias, presentación de la sensibilización</t>
  </si>
  <si>
    <t>Listado de personal autorizado</t>
  </si>
  <si>
    <t>Coordinador Grupo Administrativo y/o Gestión de Soporte / Referente documental de la Regional</t>
  </si>
  <si>
    <t>Coordinador Centro Zonal / Referente documental del Centro Zonal</t>
  </si>
  <si>
    <t>Posibilidad de alteración o sustracción de información en los archivos centrales beneficiando a terceros.</t>
  </si>
  <si>
    <t>SA5+</t>
  </si>
  <si>
    <t>Realizar sensibilización anual sobre los efectos negativos de la alteración o sustracción información de los archivos centrales o fines particulares.</t>
  </si>
  <si>
    <t>Corrdinador o Líder Grupo Gestión Documental / Referente Grupo Gestión Documental</t>
  </si>
  <si>
    <t>Reportar semestralmente listado de personal autorizado para el ingreso a los depósitos de archivo centrales</t>
  </si>
  <si>
    <t>Validar semestralmente que el archivo central cuente con condiciones de seguridad mínimas que garanticen la custodia de la información, y en caso de requerirse elevar solicitud para que se generen las acciones correctivas a las fallas detectadas</t>
  </si>
  <si>
    <t>Realizar sensibilización anual  sobre los efectos negativos de la alteración o sustracción información de los archivos centrales o fines particulares.</t>
  </si>
  <si>
    <t>Validar semestralmente que el archivo de gestión centralizado cuente con condiciones de seguridad mínimas que garanticen la custodia de la información, y en caso de requerirse elevar solicitud para que se generen las acciones correctivas a las fallas detectadas</t>
  </si>
  <si>
    <t>Reportar semestralmente listado de personal autorizado para el ingreso a los depósitos de archivo de gestión centralizados</t>
  </si>
  <si>
    <t xml:space="preserve">Gestión del Talento Humano </t>
  </si>
  <si>
    <t>Bimestral</t>
  </si>
  <si>
    <t>Promover o inducir actuaciones administrativas de las que se tenga conocimiento o competencia sin el cumplimiento de la normatividad legal vigente atendiendo intereses personales o de un tercero.</t>
  </si>
  <si>
    <t>TH6+</t>
  </si>
  <si>
    <t>Sensibilizaciones mensuales a los colaboradores del ICBF en temas relacionado con la prevención de la falta disciplinaria.</t>
  </si>
  <si>
    <t>Profesionales de la Oficina de Control Interno Disciplinario</t>
  </si>
  <si>
    <t>Sensibilizaciones trimestrales a los jefes inmediatos sobre la aplicabilidad de la preservación del orden interno en la normatividad vigente disciplinaria.</t>
  </si>
  <si>
    <t>Jefe Oficina de Control Interno Disciplinario</t>
  </si>
  <si>
    <t>Promoción y Prevención</t>
  </si>
  <si>
    <t>Posibilidad de entrega o uso indebido de Alimento de Alto Valor Nutrición en puntos de entrega, unidades de servicios de los programas, modalidades o servicios del ICBF favoreciendo particulares o terceros.</t>
  </si>
  <si>
    <t>PP3+</t>
  </si>
  <si>
    <r>
      <t>DN: Elaborar</t>
    </r>
    <r>
      <rPr>
        <b/>
        <sz val="12"/>
        <color theme="1"/>
        <rFont val="Calibri"/>
        <family val="2"/>
        <scheme val="minor"/>
      </rPr>
      <t xml:space="preserve"> </t>
    </r>
    <r>
      <rPr>
        <sz val="12"/>
        <color theme="1"/>
        <rFont val="Calibri"/>
        <family val="2"/>
        <scheme val="minor"/>
      </rPr>
      <t>el plan de visitas a los puntos de entrega primarios AAVN. (MENSUAL)</t>
    </r>
  </si>
  <si>
    <t>Profesional del Grupo de AAVN</t>
  </si>
  <si>
    <t>Plan de visitas</t>
  </si>
  <si>
    <t>DN: Aplicar el anexo 57 por parte la de interventoría a los puntos de entrega primarios AAVN.  (MENSUAL)</t>
  </si>
  <si>
    <t>Acta de visitas cargadas en el aplicativo de la interventoría</t>
  </si>
  <si>
    <t>DN: Realizar reporte y seguimiento al cierre de las novedades presentadas producto de la aplicación del anexo 57 por parte de la interventoría a los puntos de entrega primarios AAVN.  (MENSUAL)</t>
  </si>
  <si>
    <t>Matriz de seguimiento a novedades e informe semestral de gestión de cierre de novedades.</t>
  </si>
  <si>
    <t>DN: Realizar reporte y seguimiento al cierre de las novedades presentadas producto de la aplicación del anexo 57 por parte de la interventoría a los puntos de entrega primarios. AAVN.  (MENSUAL)</t>
  </si>
  <si>
    <t xml:space="preserve">Profesional del Grupo Asistencia Técnica ó Grupo Ciclos de Vida y Nutrición </t>
  </si>
  <si>
    <t xml:space="preserve"> El profesional designado por el coordinador zonal</t>
  </si>
  <si>
    <t>DPI: Realizar jornadas de cualificación  referentes a AAVN  las cuales son llevadas a cabo por  los equipos de seguimiento a la ejecución. (SEMESTRAL)</t>
  </si>
  <si>
    <t>Profesional de la Subdirección de Operaciones para la Primera Infancia</t>
  </si>
  <si>
    <t xml:space="preserve">Listado de asistencia de manera presencial o virtual, formato de evaluación, grabación de la sesión
</t>
  </si>
  <si>
    <t xml:space="preserve">DPI: Brindar  las  orientaciones técnicas  teniendo en cuenta lo establecido en los manuales técnicos operativos, frente al suministro de la bienestarina. (SEMESTRAL) </t>
  </si>
  <si>
    <t>Profesional Subdirección de Gestión Técnica para la Primera Infancia y/o
Profesional de la Subdirección de Operaciones para la Primera Infancia</t>
  </si>
  <si>
    <t>Correos electronicos o memorandos</t>
  </si>
  <si>
    <t>DPI: Realizar mesas de trabajo de articulación entre  el enlace de Asistencia técnica , enlace de seguimiento a la ejecución  y el profesional de nutrición. (TRIMESTRAL)</t>
  </si>
  <si>
    <t xml:space="preserve">Profesional de la Dirección Regional </t>
  </si>
  <si>
    <t>Acta de reunion con listado de asistencia</t>
  </si>
  <si>
    <t>DPI: Brindar orientaciones tecnicas para la adecuada entrega del AAVN a los usuarios. (SEMESTRAL)</t>
  </si>
  <si>
    <t>Profesional delegado por el Coordinador del Centro zonal</t>
  </si>
  <si>
    <t xml:space="preserve">Listado de asistencia de manera presencial o virtual
</t>
  </si>
  <si>
    <t>DI: Gestionar con la Dirección de Nutrición para la realización de las asistencias técnicas en el uso adecuado del AAVN a la modalidad de tú a tú, dirigido a Regionales y prestadores del servicio. (CUATRIMESTRAL)</t>
  </si>
  <si>
    <t xml:space="preserve">Profesional de la Direccion de Infancia </t>
  </si>
  <si>
    <t>Correo electrónico, acta de asistencia y listado de asistencia.</t>
  </si>
  <si>
    <t xml:space="preserve">DI:Consolidar la información frente la entrega de  AAVN a los participantes de modalidad de Tú a Tú (BIMESTRAL) </t>
  </si>
  <si>
    <t xml:space="preserve">Correo electrónico con reporte. </t>
  </si>
  <si>
    <t>DI:Gestionar el reporte de entregas mensuales del AAVN y remitir el consolidado a la Dirección de Infancia (MENSUAL)</t>
  </si>
  <si>
    <t xml:space="preserve"> Profesional enlace regional</t>
  </si>
  <si>
    <t>DI:Realizar Seguimiento a la entrega de AAVN a los participantes  de la modalidad Tú a Tú (MENSUAL)</t>
  </si>
  <si>
    <t>Formato de Entrega de Bienestarina. Actas de Reunión y Listados de Asistencia</t>
  </si>
  <si>
    <t>DI:Realizar Seguimiento a la entrega de AAVN a los paticipantes  de la modalidad Tú a Tú . (Donde aplique la supervisión de los contratos)(MENSUAL)</t>
  </si>
  <si>
    <t xml:space="preserve"> El profesional designado por el coordinador Cento zonal</t>
  </si>
  <si>
    <t>Formato de Entrega de Bienestarina a Beneficiarios. Actas de Reunión y Listados de Asistencia</t>
  </si>
  <si>
    <t>DAJ: Gestionar con la Dirección de Nutrición para la realización de las asistencias técnicas en el uso adecuado del AAVN a la modalidad de tú a tú, dirigido a Regionales y prestadores del servicio. CUATRIMESTRAL)</t>
  </si>
  <si>
    <t>Subdirector (a) de Operación de programas para la Adolescencia y Juventud.</t>
  </si>
  <si>
    <t>Acta de Reunión y Listado de Asistencia</t>
  </si>
  <si>
    <t>DAJ: Realizar Plan de Seguimiento a la entrega de AAVN a los usuarios de la oferta.(TRIMESTRAL)</t>
  </si>
  <si>
    <t>Profesional de la Subdirección  de Operación de programas para la Adolescencia y Juventud.</t>
  </si>
  <si>
    <t>Informes de Comisión o Actas de Reunión y Listados de Asistencia.</t>
  </si>
  <si>
    <t>DAJ: Gestionar el reporte de entregas del AAVN y remitir el consolidado a la Dirección de Adolescencia y Juventud  (MENSUAL)</t>
  </si>
  <si>
    <t>Coordinador del Grupo de Asistencia Técnica ó Coordinador del Grupo de Ciclos de Vida y Nutrición   con apoyo del profesional designado de la Dirección de Adolescencia y Juventud.</t>
  </si>
  <si>
    <t>Correo electrónico con la consolidación del reporte de entregas.</t>
  </si>
  <si>
    <t>DAJ: Realizar Plan de Seguimiento a la entrega de AAVN a los usuarios de la oferta.  (MENSUAL)
Nota: Aplica para las regionales que tengan en territorio la modalidad de tú a tú</t>
  </si>
  <si>
    <t>DAJ: Realizar Plan de Seguimiento a la entrega de AAVN a los usuarios de la oferta.  (MENSUAL)
Nota: Aplica para los Centros Zonales que tengan supervisión de la modalidad de tú a tú</t>
  </si>
  <si>
    <t>Coordinador de Centro Zonal con apoyo del profesional designado o Supervisor.</t>
  </si>
  <si>
    <t>DFC: Articulación con la Dirección de Nutrición para establecer las recomendaciones y obligaciones relacionadas con la recepción, almacenamiento, suministro e inventario de los  AAVN, los cuales quedaran consignadas en la minuta contractual. (ANUAL)</t>
  </si>
  <si>
    <t>Acta de Reunión o Correos</t>
  </si>
  <si>
    <t>DFC: Brindar orientaciones en los espacios de inducción a operadores frente a la recepción, almacenamiento, suministro e inventario de los AAVN. (ANUAL)</t>
  </si>
  <si>
    <t>Acta de Reunión, presentación, informes de comisión.</t>
  </si>
  <si>
    <t>DFC: Elaborar y socializar con las regionales reporte que de cuenta del numero de familias vinculadas a la modalidad Territorios Étnicos con Bienestar, que reciben AAVN.  (BIMESTRAL)</t>
  </si>
  <si>
    <t>DFC: Seguimiento a las entregas de los AAVN, de acuerdo con el  corte o fechas de entrega establecidas. (BIMESTRAL)</t>
  </si>
  <si>
    <t>Supervisor del contrato</t>
  </si>
  <si>
    <t xml:space="preserve">Formatos de seguimiento  de entrega de los AAVN </t>
  </si>
  <si>
    <t>Protección</t>
  </si>
  <si>
    <t>Decisiones no correspondientes al acervo probatorio debido a que la Defensoría de Familia adopta decisiones que no responden a la realidad probatoria y fáctica, para favorecer un particular.</t>
  </si>
  <si>
    <t>PR1+</t>
  </si>
  <si>
    <t>Acompañar el desarrollo del Comité Técnico Consultivo de los niveles Regional y Zonal con el fin de brindar recomendaciones técnicas para el Restablecimiento de Derechos en los casos que presentan mayor complejidad, en el marco de las estrategias adelantadas por la Dirección de Protección o según la necesidad que se presente.</t>
  </si>
  <si>
    <t xml:space="preserve">Equipo PARD </t>
  </si>
  <si>
    <t xml:space="preserve">Informe del desarrollo del comité técnico consultivo </t>
  </si>
  <si>
    <t>Realizar el reporte del seguimiento a la realización del Comité técnico consultivo para el Restablecimiento de Derechos de los niveles regional y zonal, verificando a través de las actas cargadas en la ruta correspondiente, de tal manera que cumpla con los parámetros establecidos en las Resoluciones 9198 de 2015 y 7397 de 2017.</t>
  </si>
  <si>
    <t>Reporte del porcentaje de cumplimiento del comité consultivo</t>
  </si>
  <si>
    <t xml:space="preserve">Realizar el reporte mensual de realización del Comité técnico consultivo para el Restablecimiento de Derechos del nivel zonal, verificando a través de las actas cargadas en la ruta correspondiente, que cumpla con los parámetros establecidos en las Resoluciones 9198 de 2015 y 7397 de 2017. </t>
  </si>
  <si>
    <t xml:space="preserve">Coordinador del grupo de asistencia técnica/ Protección </t>
  </si>
  <si>
    <t xml:space="preserve">Correo electrónico validando la revisión de las actas. </t>
  </si>
  <si>
    <t>Acompañamiento técnico continuo a la realización de los comites de adopciones regionales.</t>
  </si>
  <si>
    <t>Enlaces regionales Subdirección de Adopciones</t>
  </si>
  <si>
    <t>Registro de participación comité de adopciones</t>
  </si>
  <si>
    <t>Reporte consolidado Comité de Adopciones del SIM</t>
  </si>
  <si>
    <t xml:space="preserve">Sanciones disciplinarias o penales a la entidad o servidores involucrados por entes de control por decisiones irregulares debido a la aprobación de solicitudes de adopción. </t>
  </si>
  <si>
    <t>PR4+</t>
  </si>
  <si>
    <t xml:space="preserve">Realizar Sensibilización semestral frente al cumplimiento de los requisitos y pasos de la etapa administrativa para determinar si la familia es idónea o no para adoptar. </t>
  </si>
  <si>
    <t xml:space="preserve">Listados de asistencia y presentaciones, o actas de reunión o comité </t>
  </si>
  <si>
    <t xml:space="preserve">Realizar Sensibilización semestral a las defensorias de familia en centros zonales frente al cumplimiento de los requisitos y pasos de la etapa administrativa para determinar si la familia es idónea o no para adoptar. </t>
  </si>
  <si>
    <t>Comité de adopciones</t>
  </si>
  <si>
    <t>Sanciones disciplinarias o penales a la entidad o servidores involucrados por entes de control por decisiones irregulares debido a la omisión de solicitudes de adopción aprobadas para la posible asignación a un niño, niña y/o adolescente</t>
  </si>
  <si>
    <t>PR5+</t>
  </si>
  <si>
    <t xml:space="preserve">Realizar seguimiento mensual a la asignación de familias a niños, niñas y adolescentes de acuerdo con la lista de espera de cada Regional. </t>
  </si>
  <si>
    <t>Realizar seguimiento mensual a la asignación de familias a niños, niñas y adolescentes de acuerdo con la lista de espera.</t>
  </si>
  <si>
    <t xml:space="preserve">Comité de Adopciones </t>
  </si>
  <si>
    <t>Relación con el Ciudadano</t>
  </si>
  <si>
    <t>Uso indebido de la información reservada y clasificada, incumpliendo con lo establecido en los instrumentos de gestión de información pública, para  beneficio propio o de terceros.</t>
  </si>
  <si>
    <t>RC1+</t>
  </si>
  <si>
    <t>Socializar  semestralmente los Instrumentos de gestión de la información publica, especialmente el índice de información clasificada y reservada y resultado del monitoreo a la gestión de denuncias con los responsables de servicios y atención regionales y agentes de Centro de Contacto.</t>
  </si>
  <si>
    <t>Directora de Servicios y Atención</t>
  </si>
  <si>
    <t xml:space="preserve">Presentación y  listado de asistencia </t>
  </si>
  <si>
    <t>Realizar semestralmente la socialización del Índice de Información clasificada y reservada del ICBF, con los referentes de servicio y atención de los Centros Zonales, por parte del Referente de Servicios y Atención de la Dirección Regional.</t>
  </si>
  <si>
    <t>Responsable de Servicios y Atención</t>
  </si>
  <si>
    <t>SDG</t>
  </si>
  <si>
    <t xml:space="preserve">I Cuatrimestre </t>
  </si>
  <si>
    <t xml:space="preserve">Regional </t>
  </si>
  <si>
    <t>2do Cuatrimestre</t>
  </si>
  <si>
    <t>ANTIOQUIA</t>
  </si>
  <si>
    <t>CZ</t>
  </si>
  <si>
    <t xml:space="preserve">3er Cuatrimestre </t>
  </si>
  <si>
    <t>BOGOTÁ DC</t>
  </si>
  <si>
    <t>Cumplida(DT)</t>
  </si>
  <si>
    <t>VALLE DEL CAUCA</t>
  </si>
  <si>
    <t>CUNDINAMARCA</t>
  </si>
  <si>
    <t xml:space="preserve">En avance </t>
  </si>
  <si>
    <t>BOYACÁ</t>
  </si>
  <si>
    <t xml:space="preserve">Sin Avance </t>
  </si>
  <si>
    <t>SANTANDER</t>
  </si>
  <si>
    <t xml:space="preserve">Vencida </t>
  </si>
  <si>
    <t>TOLIMA</t>
  </si>
  <si>
    <t>BOLÍVAR</t>
  </si>
  <si>
    <t xml:space="preserve">Si </t>
  </si>
  <si>
    <t>CÓRDOBA</t>
  </si>
  <si>
    <t xml:space="preserve">No </t>
  </si>
  <si>
    <t>MAGDALENA</t>
  </si>
  <si>
    <t>NARIÑO</t>
  </si>
  <si>
    <t>ATLÁNTICO</t>
  </si>
  <si>
    <t>CALDAS</t>
  </si>
  <si>
    <t>CAUCA</t>
  </si>
  <si>
    <t>LA GUAJIRA</t>
  </si>
  <si>
    <t>NORTE DE SANTANDER</t>
  </si>
  <si>
    <t>CESAR</t>
  </si>
  <si>
    <t>CHOCÓ</t>
  </si>
  <si>
    <t>HUILA</t>
  </si>
  <si>
    <t>RISARALDA</t>
  </si>
  <si>
    <t>CAQUETÁ</t>
  </si>
  <si>
    <t>SUCRE</t>
  </si>
  <si>
    <t>PUTUMAYO</t>
  </si>
  <si>
    <t>QUINDIO</t>
  </si>
  <si>
    <t>ARAUCA</t>
  </si>
  <si>
    <t>CASANARE</t>
  </si>
  <si>
    <t>SAN ANDRÉS</t>
  </si>
  <si>
    <t>AMAZONAS</t>
  </si>
  <si>
    <t>GUAINÍA</t>
  </si>
  <si>
    <t>GUAVIARE</t>
  </si>
  <si>
    <t>VAUPÉS</t>
  </si>
  <si>
    <t>VICHADA</t>
  </si>
  <si>
    <r>
      <rPr>
        <sz val="10"/>
        <rFont val="Arial"/>
        <family val="2"/>
      </rPr>
      <t xml:space="preserve">Se observó publicación de la politica de  de Gestión de Riesgos en el Boletin Vive ICBF del mes de febrero de 2022
</t>
    </r>
    <r>
      <rPr>
        <b/>
        <sz val="10"/>
        <rFont val="Arial"/>
        <family val="2"/>
      </rPr>
      <t xml:space="preserve">
Evidencias 
</t>
    </r>
    <r>
      <rPr>
        <sz val="10"/>
        <rFont val="Arial"/>
        <family val="2"/>
      </rPr>
      <t>Boletín Viven ICBF N° 187 del 4 de febrero de 2022. Artículo: Recuerda que el ICBF cuenta con una Política de Riesgos</t>
    </r>
  </si>
  <si>
    <t>Maritza Liliana Beltran Albadan
Yanet Burgos Duitama</t>
  </si>
  <si>
    <r>
      <t>Se evidenció herramienta excel con consolidado de riesgos a gestiónar en la vigencia 2022</t>
    </r>
    <r>
      <rPr>
        <b/>
        <sz val="10"/>
        <color theme="1"/>
        <rFont val="Arial"/>
        <family val="2"/>
      </rPr>
      <t xml:space="preserve">
Evidencia </t>
    </r>
    <r>
      <rPr>
        <sz val="10"/>
        <color theme="1"/>
        <rFont val="Arial"/>
        <family val="2"/>
      </rPr>
      <t xml:space="preserve">
Excel Consolidado Riesgos 2022</t>
    </r>
  </si>
  <si>
    <r>
      <rPr>
        <sz val="10"/>
        <rFont val="Arial"/>
        <family val="2"/>
      </rPr>
      <t xml:space="preserve">Se evidenció aprobación de la matriz de riesgos de corrupción para la vigencia 2022 por parte del comite Institucional de Gestión y desempeño en el numeral N° </t>
    </r>
    <r>
      <rPr>
        <i/>
        <sz val="10"/>
        <rFont val="Arial"/>
        <family val="2"/>
      </rPr>
      <t xml:space="preserve">9 "Plan Antocorrupción y de Atención al Ciudadano PAAC  </t>
    </r>
    <r>
      <rPr>
        <sz val="10"/>
        <rFont val="Arial"/>
        <family val="2"/>
      </rPr>
      <t>del  acta N° 1 del 27/01/2022</t>
    </r>
    <r>
      <rPr>
        <b/>
        <sz val="10"/>
        <rFont val="Arial"/>
        <family val="2"/>
      </rPr>
      <t xml:space="preserve">
Evidencia 
</t>
    </r>
    <r>
      <rPr>
        <sz val="10"/>
        <rFont val="Arial"/>
        <family val="2"/>
      </rPr>
      <t>Acta N° 1 del 27/01/2022. Objetivo: Realizar Comité Institucional de Gestión y desempeño con el fin de presentar y aprobar los planes Institucionales según lo establecido en el decreto612 de 2018.</t>
    </r>
  </si>
  <si>
    <t xml:space="preserve">Actividad  con fecha de ejecución posterior a la fecha de revisión </t>
  </si>
  <si>
    <r>
      <t>Se observó la publicación del Mapa de Riesgos de Corrupción en la pagina web de la Entidad, sección transparencia y divulgación por medio de un correo electrónico de 28/02/2022  masivo dirigo a los colaboradores.</t>
    </r>
    <r>
      <rPr>
        <b/>
        <sz val="10"/>
        <color theme="1"/>
        <rFont val="Arial"/>
        <family val="2"/>
      </rPr>
      <t xml:space="preserve">
Evidencias
</t>
    </r>
    <r>
      <rPr>
        <sz val="10"/>
        <color theme="1"/>
        <rFont val="Arial"/>
        <family val="2"/>
      </rPr>
      <t>Correo electrónico 28/02/2022. Asunto: RIESGOS DE CORRUPCIÓN - VIGENCIA 2022
Link publicación: https://www.icbf.gov.co/planeacion/plan-anticorrupcion-y-atencion-al-ciudadano</t>
    </r>
  </si>
  <si>
    <r>
      <t xml:space="preserve">Se observó seguimiento al plan de tratamiento de los riesgos de corrupción para el tercer cuatrimestre 2022
</t>
    </r>
    <r>
      <rPr>
        <b/>
        <sz val="10"/>
        <color theme="1"/>
        <rFont val="Arial"/>
        <family val="2"/>
      </rPr>
      <t xml:space="preserve">
Evidencias </t>
    </r>
    <r>
      <rPr>
        <sz val="10"/>
        <color theme="1"/>
        <rFont val="Arial"/>
        <family val="2"/>
      </rPr>
      <t xml:space="preserve">
-Correo electrónico. 20/12/2022 . Asunto: COMUNICACIÓN SEGUIMIENTO PAAC 2021- CORTE 31 DICIEMBRE
- Excel Seguimiento PAAC III  Cuiatrimestre 2021
- Excel Cronogama_Anticorrupción 2021_Diciembre_2021
-Correo electrónico. 20/12/2022. Asunto: DESIGNACIÓN Seguimiento PAAC 2021 - 31 de diciembre
</t>
    </r>
  </si>
  <si>
    <r>
      <rPr>
        <sz val="10"/>
        <color theme="1"/>
        <rFont val="Arial"/>
        <family val="2"/>
      </rPr>
      <t xml:space="preserve">Se evidenció informe de seguimiento III cuatrimestee 2021 al PAAC en la pagina web de la Entidad sección Transparencia </t>
    </r>
    <r>
      <rPr>
        <b/>
        <sz val="10"/>
        <color theme="1"/>
        <rFont val="Arial"/>
        <family val="2"/>
      </rPr>
      <t xml:space="preserve">
Evidencias 
</t>
    </r>
    <r>
      <rPr>
        <sz val="10"/>
        <color theme="1"/>
        <rFont val="Arial"/>
        <family val="2"/>
      </rPr>
      <t>-Correo electrónico del 17/01/2022. Asunto:  Publicación Seguimiento Plan Anticorrupción y Atención al Ciudadano - 31 Diciembre 2021.
-Correo electrónico del 17/01/2022. Asunto: SOLICITUD_ PUBLICACIÒN_SEGUIMIENTO_PAAC_31DIC2021</t>
    </r>
  </si>
  <si>
    <t>Elizabeth Castillo Rincón</t>
  </si>
  <si>
    <t>Angela Viviana Parra</t>
  </si>
  <si>
    <t xml:space="preserve">La actividad esta programada para realizarse en septiembre de 2022. </t>
  </si>
  <si>
    <r>
      <t xml:space="preserve">Se evidenciaron correos electrónicos dirigidos a Responsables de Servicios y Atención donde se informa que ya se publicaron los Informes de Gestión Mensual del Sistema Digital de Asignación De Turnos - SDAT- y el Informe General del Sistema Digital de Asignación De Turnos - SDAT en los cuales se consolidan las estadísticas de las cifras obtenidas con la utilización del Sistema Digital de Asignación de Turnos y las calificaciones de la atención. 
De acuerdo con lo indicado por el responsable en reunión del 02 de mayo de 2022 las recomendaciones se realizaran con base en el análisis de los resultados del primer trimestre o cuatrimestre del 2022. 
</t>
    </r>
    <r>
      <rPr>
        <b/>
        <sz val="10"/>
        <rFont val="Arial"/>
        <family val="2"/>
      </rPr>
      <t>Evidencias:</t>
    </r>
    <r>
      <rPr>
        <sz val="10"/>
        <rFont val="Arial"/>
        <family val="2"/>
      </rPr>
      <t xml:space="preserve">
Correo electrónico del 25/01/2022 con asunto: PUBLICACIÓN INFORME GENERAL SDAT- DICIEMBRE- 2021 - CZ CON PRESENCIALIDAD
Correo electrónico del 02/02/2022 con asunto: PUBLICACIÓN INFORMES MENSUALES  SDAT-  CZS CON PRESENCIALIDAD- DICIEMBRE DE 2021
Correo electrónico del 15/02/2022 con asunto: PUBLICACIÓN INFORME GENERAL SDAT- ENERO- 2022 - CZ CON PRESENCIALIDAD
Correo electrónico del 23/02/2022 con asunto: Publicación Informes Mensuales SDAT- ENERO de 2022
Correo electrónico del 28/03/2022 con asunto: PUBLICACIÓN INFORME GENERAL SDAT- FEBRERO- 2022
Correo electrónico del 30/03/2022 con asunto: Publicación Informes Mensuales SDAT- FEBRERO de 2022
Correo electrónico del 22/04/2022 con asunto: PUBLICACIÓN INFORME GENERAL SDAT- MARZO- 2022
Correo electrónico del 29/04/2022 con asunto: Publicación Informes Mensuales SDAT- MARZO de 2022</t>
    </r>
  </si>
  <si>
    <r>
      <t xml:space="preserve">Correo electrónicos dirigidos a los Responsables de Servicios y Atención con piezas informativas sobre "Cultura de Servicio" con mensajes sobre: pasos para y durante la atención, actitud, atributos del buen servicio, enfoque diferencial, discapacidad múltiple, lenguaje claro, entre otros temas. 
Adicionalmente se dio continuidad a la actividad "Este es mi Caso" iniciada en octubre de 2021, realizando jornadas de retroalimentación para resolver el caso planteado donde unas regionales hacían el papel de retadores y otras de retados. 
Por otra parte se adjunto listado de asistencia de la Inducción Complementaria donde la Dirección de Servicios y Atención socializa los temas relacionados con: Protocolo de Servicio, Cultura del Servicio y Guía de PQRS. 
De acuerdo con lo indicado por el responsable en reunión del 02 de mayo de 2022 se realizara convocatoria a nivel nacional para desarrollar las video conferencias que permitirán actualizar a los colaboradores sobre información del Proceso Relación con el Ciudadano.
</t>
    </r>
    <r>
      <rPr>
        <b/>
        <sz val="10"/>
        <color theme="1"/>
        <rFont val="Arial"/>
        <family val="2"/>
      </rPr>
      <t>Evidencias:</t>
    </r>
    <r>
      <rPr>
        <sz val="10"/>
        <color theme="1"/>
        <rFont val="Arial"/>
        <family val="2"/>
      </rPr>
      <t xml:space="preserve">
</t>
    </r>
    <r>
      <rPr>
        <sz val="7"/>
        <color theme="1"/>
        <rFont val="Arial"/>
        <family val="2"/>
      </rPr>
      <t xml:space="preserve">Correo electrónico del 26/01/2022 con asunto: CÁPSULA DEL SERVICIO: PASOS PARA LA ATENCIÓN
Correo electrónico del 4/02/2022 con asunto: CÁPSULA DEL SERVICIO: ACTITUD, ¡CLAVE EN NUESTRA CULTURA DE SERVICIO!
Correo electrónico del 8/02/2022 con asunto: CÁPSULA DEL SERVICIO: PONTE EN LOS ZAPATOS DEL OTRO
Correo electrónico del 10/02/2022 con asunto: CÁPSULA DEL SERVICIO: ATRIBUTOS DEL BUEN SERVICIO ICBF
Correo electrónico del 16/02/2022 con asunto: CÁPSULA DEL SABER:  REGISTRO PROCESOS CONCILIABLES
Correo electrónico del 17/02/2022 con asunto: RETROALIMENTACIÓN REGIONALES RETADAS y RETADORA.   ACTIVIDAD 1 "ESTE ES MI CASO" - Fecha de realización: 21/02/2022
Correo electrónico del 17/02/2022 con asunto: RETROALIMENTACIÓN REGIONALES RETADAS y RETADORA.   ACTIVIDAD 1 "ESTE ES MI CASO" - Fecha de realización: 23/02/2022
Correo electrónico del 22/02/2022 con asunto: CÁPSULA DEL SERVICIO:  PARÁMETROS GENERALES PARA LA ATENCIÓN
Ppt ESTE ES MI CASO G1
Listado de Asistencia del 21/02/2022: 10 registros
Ppt ESTE ES MI CASO G2
Listado de Asistencia del 23/02/2022: 29 registros
Correo electrónico del 01/03/2022 con asunto: CÁPSULA DEL SERVICIO: PASOS DURANTE LA ATENCIÓN
Correo electrónico del 03/03/2022 con asunto: CÁPSULA DEL SERVICIO: IMPORTANCIA DE LOS RESPONSABLES DE SERVICIOS Y ATENCIÓN
Correo electrónico del 08/03/2022 con asunto: CÁPSULA DEL SERVICIO: PRECEPTOS DEL SERVICIO
Correo electrónico del 10/03/2022 con asunto: CÁPSULA DEL SERVICIO: ¿QUE ES EL ENFOQUE DIFERENCIAL?
Correo electrónico del 16/03/2022 con asunto: CÁPSULA DEL SERVICIO: ¡SALUDA SIEMPRE!
Correo electrónico del 18/03/2022 con asunto: CÁPSULA DEL SERVICIO: GUARDAS DE SEGURIDAD - ALIADOS DE SERVICIO ICBF
Correo electrónico del 23/03/2022 con asunto: CÁPSULA DEL SERVICIO: DISCAPACIDAD MÚLTIPLE
</t>
    </r>
    <r>
      <rPr>
        <sz val="7"/>
        <rFont val="Arial"/>
        <family val="2"/>
      </rPr>
      <t xml:space="preserve">Correo electrónico del 29/03/2022 con asunto: PASOS PARA HABLAR EN LENGUAJE CLARO (Parte 1)
Correo electrónico del 31/03/2022 con asunto: PASOS PARA HABLAR EN LENGUAJE CLARO (Parte 2)
</t>
    </r>
    <r>
      <rPr>
        <sz val="7"/>
        <color theme="1"/>
        <rFont val="Arial"/>
        <family val="2"/>
      </rPr>
      <t>Listado de Asistencia Inducción Complementaria del 30/03/2022
Correo electrónico del 05/04/2022 con asunto: CÁPSULA DEL SABER: PERMISO DE SALIDA DEL PAÍS (Parte 1)
Listado de Asistencia del 08/04/2022: 32 registros
Correo electrónico del 12/04/2022 con asunto: CÁPSULA DEL SABER: PERMISO DE SALIDA DEL PAÍS (Segunda entrega)
Correo electrónico del 19/04/2022 con asunto: CÁPSULA DEL SERVICIO: GUÍA DE LENGUAJE CLARO
Listado de Asistencia del 21/04/2022: 52 registros
Listado de Asistencia del 21 y 22/04/2022: 34 registros
Correo electrónico del 26/04/2022 con asunto: CÁPSULA DEL SABER: SALIDAS NO CONFORMES (SNC)
Listado de Asistencia Inducción Complementaria del 27/04/2022
Correo electrónico del 28/04/2022 con asunto: CÁPSULA DEL SERVICIO:PROTOCOLO DE ATENCIÓN AL CIUDADANO - LLAMA A TODOS POR SU NOMBRE</t>
    </r>
  </si>
  <si>
    <r>
      <t xml:space="preserve">Correos electrónicos dirigidos a los Responsables de Servicios y Atención del Boletín Notigestora con información sobre: Ruta y/o procedimiento a seguir para la designación de una autoridad administrativa para la práctica de pruebas y testimonios a niños, niñas y adolescentes en procesos disciplinarios; Requerimientos del Congreso, Órganos de Control y altas cortes / concepto 26 OAJ; Protocolo de atención presencial.
</t>
    </r>
    <r>
      <rPr>
        <b/>
        <sz val="10"/>
        <rFont val="Arial"/>
        <family val="2"/>
      </rPr>
      <t xml:space="preserve">Evidencias:
</t>
    </r>
    <r>
      <rPr>
        <sz val="10"/>
        <rFont val="Arial"/>
        <family val="2"/>
      </rPr>
      <t>3 Correos electrónicos del 31/01/2022 con asunto: Boletín Notigestora 001 - Práctica de pruebas y testimonios a NNA en procesos disciplinarios
5 Correos electrónicos del 18/02/2022 con asunto: Boletín Notigestora 002-  Requerimientos Congreso, Órganos de Control y altas cortes / concepto 26 OAJ
Correo electrónico del 22/02/2022 con asunto: Boletín Notigestora 002 -  Requerimientos Congreso, Órganos de Control y altas cortes / concepto 26 OAJ
5 Correos electrónicos del 22/03/2022 con asunto: Boletín Notigestora 003 - Actualización protocolo de atención presencial</t>
    </r>
  </si>
  <si>
    <r>
      <t xml:space="preserve">Se evidencian las gestiones adelantadas por la Dirección de Servicios y Atención con el fin de consolidar la base de datos necesaria para iniciar con el proceso de Caracterización de Peticionarios 2021.
</t>
    </r>
    <r>
      <rPr>
        <b/>
        <sz val="10"/>
        <rFont val="Arial"/>
        <family val="2"/>
      </rPr>
      <t>Evidencias:</t>
    </r>
    <r>
      <rPr>
        <sz val="10"/>
        <rFont val="Arial"/>
        <family val="2"/>
      </rPr>
      <t xml:space="preserve">
Correo electrónico del 31/01/2022 con asunto: Solicitud base de datos SIM
Correo electrónico del 23/02/2022 con asunto: Solicitud Cruce Base de Datos - Caracterización de Peticionarios Vigencia 2021
Correo electrónico del 14/03/2022 con asunto: RE: Solicitud Cruce Base de Datos - Caracterización de Peticionarios Vigencia 2021 (Respuesta de la DPyCG)
Grabación de la Capacitación sobre metodología para la caracterización de grupos de valor realizada el 29/04/2022</t>
    </r>
  </si>
  <si>
    <r>
      <rPr>
        <sz val="10"/>
        <rFont val="Arial"/>
        <family val="2"/>
      </rPr>
      <t xml:space="preserve">Se evidencio realización del Comité de Alertas de Eventos Críticos del 06/04/2022 donde se identificó que con base en los resultados de las encuestas realizadas en el canal presencial era necesario formular acciones correctivas para las Regionales Atlántico y Bogotá.
De acuerdo con lo indicado por el responsable en reunión del 02 de mayo de 2022 la propuesta de las Acciones Correctivas se encuentra en aprobación por parte de la Directora de Servicios y Atención, y será notificada a las regionales. 
</t>
    </r>
    <r>
      <rPr>
        <b/>
        <sz val="10"/>
        <rFont val="Arial"/>
        <family val="2"/>
      </rPr>
      <t>Evidencia:</t>
    </r>
    <r>
      <rPr>
        <sz val="10"/>
        <rFont val="Arial"/>
        <family val="2"/>
      </rPr>
      <t xml:space="preserve">
Acta de Reunión No 4 del 6/04/2022 - Objetivo:</t>
    </r>
    <r>
      <rPr>
        <i/>
        <sz val="10"/>
        <rFont val="Arial"/>
        <family val="2"/>
      </rPr>
      <t xml:space="preserve"> "Presentar el balance de las alertas identificadas, tomar decisiones sobre los casos atípicos que se identifiquen y revisar la reincidencia de las alertas en los puntos de atención sobre una misma categoría, con el fin de tomar las acciones pertinentes para fortalecer el Proceso de Relación con el Ciudadano"</t>
    </r>
    <r>
      <rPr>
        <sz val="10"/>
        <rFont val="Arial"/>
        <family val="2"/>
      </rPr>
      <t xml:space="preserve">
Ppt Comité de Alertas de Eventos Críticos del Canal Presencial - Dirección de Servicios y Atención Abril 2022</t>
    </r>
  </si>
  <si>
    <r>
      <t xml:space="preserve">Se evidenciaron los siguientes mensajes internos sobre prevención de la corrupción y promoción de la transparencia en la Entidad:
</t>
    </r>
    <r>
      <rPr>
        <b/>
        <sz val="10"/>
        <rFont val="Arial"/>
        <family val="2"/>
      </rPr>
      <t>Evidencia:</t>
    </r>
    <r>
      <rPr>
        <sz val="10"/>
        <rFont val="Arial"/>
        <family val="2"/>
      </rPr>
      <t xml:space="preserve">
- Anticorrupcion Boletín Interno No. 190 del 12/02/2022, Sección + Transparencia, sobre:</t>
    </r>
    <r>
      <rPr>
        <i/>
        <sz val="10"/>
        <rFont val="Arial"/>
        <family val="2"/>
      </rPr>
      <t xml:space="preserve"> El ICBF publicó y aprobó los planes institucionales para la vigencia 2022, en cumplimiento del decreto 612 de 2018. Consúltalos.</t>
    </r>
    <r>
      <rPr>
        <sz val="10"/>
        <rFont val="Arial"/>
        <family val="2"/>
      </rPr>
      <t xml:space="preserve">
- Anticorrupcion Boletín Interno No. 194 del 25/03/2022, Sección + Transparencia, sobre: </t>
    </r>
    <r>
      <rPr>
        <i/>
        <sz val="10"/>
        <rFont val="Arial"/>
        <family val="2"/>
      </rPr>
      <t xml:space="preserve">Recomendaciones para evitar la corrupción </t>
    </r>
    <r>
      <rPr>
        <sz val="10"/>
        <rFont val="Arial"/>
        <family val="2"/>
      </rPr>
      <t xml:space="preserve">
- Anticorrupcion Boletín Interno No. 197 del 22/04/2022, Sección + Transparencia, sobre: Anticorrupción: </t>
    </r>
    <r>
      <rPr>
        <i/>
        <sz val="10"/>
        <rFont val="Arial"/>
        <family val="2"/>
      </rPr>
      <t xml:space="preserve">En la página web de la entidad encontramos el botón transparencia y Acceso a la Información, sección a la que todos los colaboradores podemos ingresar con el objetivo de obtener, de forma ágil y accesible, la siguiente información pública que, por cumplimiento a la Ley 1712 de 2014, es de carácter obligatorio.
</t>
    </r>
    <r>
      <rPr>
        <sz val="10"/>
        <rFont val="Arial"/>
        <family val="2"/>
      </rPr>
      <t xml:space="preserve">-  Anticorrupcion Boletín Interno No. 198 del 29/04/2022, Sección + Transparencia, sobre: </t>
    </r>
    <r>
      <rPr>
        <i/>
        <sz val="10"/>
        <rFont val="Arial"/>
        <family val="2"/>
      </rPr>
      <t>El acceso a la información clasificada o reservada de la entidad, sin autorización, se considera un acto de corrupción, por lo que es importante conocer ¿qué información del ICBF se considera pública y cuál clasificada y reservada? consulta el índice de información clasificada y reservada del ICBF, para mitigar este riesgo.</t>
    </r>
  </si>
  <si>
    <r>
      <t xml:space="preserve">De acuerdo con lo informado por la Oficina de Control Interno se consolidó el informe semestral del Plan de Mejoramiento CGR con corte 31 de diciembre y el 01 de febrero de 2022 se realizó la transmisión.
Adicionalmente la CGR se comunicó tres (3) informes de auditorías de cumplimiento de las Regionales Bolívar y César e Informe CDI y un (1) informe de auditoría especial -Actuación Especial de Fiscalización - DIARI, los cuales se formularón las acciones de mejora correspondientes y el 11 de febrero se realizó la transmisión del informe de 4 planes de mejoramiento y se publicaron los respectivos planes en la página web de la entidad.
</t>
    </r>
    <r>
      <rPr>
        <b/>
        <sz val="10"/>
        <color theme="1"/>
        <rFont val="Arial"/>
        <family val="2"/>
      </rPr>
      <t xml:space="preserve">
Evidencia:</t>
    </r>
    <r>
      <rPr>
        <sz val="10"/>
        <color theme="1"/>
        <rFont val="Arial"/>
        <family val="2"/>
      </rPr>
      <t xml:space="preserve">
Archivo en excel F14.1 PLANES DE MEJORAMIENTO 53_000000454_20211231.xlsx con corte a 31/12/2021
Certificado de transmisión Consecutivo No. 45462021-12-31 del 01/02/2022
Soporte de publicación del Plan de Mejoramiento con corte a 31/12/2021
Archivo en excel F14.1 PLANES DE MEJORAMIENTO -53_000000454_20211217.xlsx- de los informes de auditorias de cumplimiento
Certificado de transmisión Consecutivo No. 45402021-12-17 del 11/02/2022
Soporte de publicación de la formulación de los Planes de Mejoramiento de las Auditorias de cumplimiento de las Regionales Bolívar y César e Informe CDI.
Ruta publicación de los Planes de Mejoramiento en la intranet del ICBF https://www.icbf.gov.co/planeacion/planes-de-mejoramiento
Consolidado Avance Actividades Plan de Mejoramiento SIRECI Dic 2021 en formato pdf y excel
Formulación PM CGR Aud Esp DIARI - Aud Cump Bolivar - Aud Cump CDI - Aud Cump César en formato pdf y excel
Ruta: https://www.icbf.gov.co/planeacion/planes-de-mejoramiento</t>
    </r>
  </si>
  <si>
    <r>
      <t xml:space="preserve">De acuerdo con lo verificado en la pagina web del ICBF en la sección de </t>
    </r>
    <r>
      <rPr>
        <b/>
        <i/>
        <sz val="10"/>
        <rFont val="Arial"/>
        <family val="2"/>
      </rPr>
      <t>Transparencia y acceso a la información pública</t>
    </r>
    <r>
      <rPr>
        <sz val="10"/>
        <rFont val="Arial"/>
        <family val="2"/>
      </rPr>
      <t xml:space="preserve"> en el numeral</t>
    </r>
    <r>
      <rPr>
        <b/>
        <i/>
        <sz val="10"/>
        <rFont val="Arial"/>
        <family val="2"/>
      </rPr>
      <t xml:space="preserve"> 3. Contratación, sub numeral 3.3 Publicación de la Ejecución de Contratos </t>
    </r>
    <r>
      <rPr>
        <sz val="10"/>
        <rFont val="Arial"/>
        <family val="2"/>
      </rPr>
      <t xml:space="preserve">se encontró publicado el archivo en excel </t>
    </r>
    <r>
      <rPr>
        <b/>
        <i/>
        <sz val="10"/>
        <rFont val="Arial"/>
        <family val="2"/>
      </rPr>
      <t>contratos_icbf_abril_2022_0.xls</t>
    </r>
    <r>
      <rPr>
        <sz val="10"/>
        <rFont val="Arial"/>
        <family val="2"/>
      </rPr>
      <t xml:space="preserve"> de los meses de enero, febrero, marzo y abril (con corte a abril 2022) con un total de </t>
    </r>
    <r>
      <rPr>
        <sz val="10"/>
        <color theme="1"/>
        <rFont val="Arial"/>
        <family val="2"/>
      </rPr>
      <t>1.434</t>
    </r>
    <r>
      <rPr>
        <sz val="10"/>
        <rFont val="Arial"/>
        <family val="2"/>
      </rPr>
      <t xml:space="preserve"> contratos modalidad: Contratación directa, Contratación directa con ofertas, contratación régimen especial, contratación régimen especial con ofertas, Licitación pública, tipo de contrato: Compraventa, prestación de servicios,  Decreelaw092/2017 y otros, vigencia 2022, con la </t>
    </r>
    <r>
      <rPr>
        <b/>
        <i/>
        <sz val="10"/>
        <rFont val="Arial"/>
        <family val="2"/>
      </rPr>
      <t>urlproceso</t>
    </r>
    <r>
      <rPr>
        <sz val="10"/>
        <rFont val="Arial"/>
        <family val="2"/>
      </rPr>
      <t xml:space="preserve"> contenida en el archivo donde se puede observar desde internet la información del contrato y desde allí en el link </t>
    </r>
    <r>
      <rPr>
        <b/>
        <i/>
        <sz val="10"/>
        <rFont val="Arial"/>
        <family val="2"/>
      </rPr>
      <t>ver contrato</t>
    </r>
    <r>
      <rPr>
        <sz val="10"/>
        <rFont val="Arial"/>
        <family val="2"/>
      </rPr>
      <t xml:space="preserve"> se puede consultar la ejecución del contrato.
De acuerdo con las evidencias aportadas se observó la solicitud de la ejecución contractual, Solicitud de la publicación y la confirmación de la publicación de contratación en el portal web en la sección de Transparencia y Acceso a la Información pública de los meses de enero, febrero, marzo y abril 2022.
Por otra parte, en el portal </t>
    </r>
    <r>
      <rPr>
        <i/>
        <sz val="10"/>
        <rFont val="Arial"/>
        <family val="2"/>
      </rPr>
      <t>web</t>
    </r>
    <r>
      <rPr>
        <sz val="10"/>
        <rFont val="Arial"/>
        <family val="2"/>
      </rPr>
      <t xml:space="preserve"> en la sección de</t>
    </r>
    <r>
      <rPr>
        <b/>
        <i/>
        <sz val="10"/>
        <rFont val="Arial"/>
        <family val="2"/>
      </rPr>
      <t xml:space="preserve"> Transparencia y acceso a la información pública</t>
    </r>
    <r>
      <rPr>
        <sz val="10"/>
        <rFont val="Arial"/>
        <family val="2"/>
      </rPr>
      <t xml:space="preserve"> en el Numeral</t>
    </r>
    <r>
      <rPr>
        <b/>
        <i/>
        <sz val="10"/>
        <rFont val="Arial"/>
        <family val="2"/>
      </rPr>
      <t xml:space="preserve"> 3.2 Publicación de la información contractual</t>
    </r>
    <r>
      <rPr>
        <sz val="10"/>
        <rFont val="Arial"/>
        <family val="2"/>
      </rPr>
      <t xml:space="preserve">, Procesos de contratación ICBF en el link </t>
    </r>
    <r>
      <rPr>
        <b/>
        <i/>
        <sz val="10"/>
        <rFont val="Arial"/>
        <family val="2"/>
      </rPr>
      <t>Directorio de Contratistas</t>
    </r>
    <r>
      <rPr>
        <sz val="10"/>
        <rFont val="Arial"/>
        <family val="2"/>
      </rPr>
      <t xml:space="preserve"> se encuentran publicados los directorios de contratistas año por año por Regional y de la Sede de la Dirección General  -archivo en excel con fecha de publicación </t>
    </r>
    <r>
      <rPr>
        <b/>
        <i/>
        <sz val="10"/>
        <rFont val="Arial"/>
        <family val="2"/>
      </rPr>
      <t>Martes, Abril 26, 2022 - 11:55</t>
    </r>
    <r>
      <rPr>
        <sz val="10"/>
        <rFont val="Arial"/>
        <family val="2"/>
      </rPr>
      <t xml:space="preserve"> </t>
    </r>
    <r>
      <rPr>
        <b/>
        <i/>
        <sz val="10"/>
        <rFont val="Arial"/>
        <family val="2"/>
      </rPr>
      <t xml:space="preserve">directorio_contratistas_con_corte_marzo_2022.xlsx </t>
    </r>
    <r>
      <rPr>
        <sz val="10"/>
        <rFont val="Arial"/>
        <family val="2"/>
      </rPr>
      <t xml:space="preserve"> en este archivo se encuentra la información de los contratos por prestación de servicios, prestación de servicios profesionales y de apoyo a la gestión 2022 (5,041 contratos) en la columna X del mismo archivo se encuentra el vínculo SECOP que direcciona a la plataforma SECOP II donde se puede consultar en internet la información del contrato y desde allí en el link </t>
    </r>
    <r>
      <rPr>
        <i/>
        <sz val="10"/>
        <rFont val="Arial"/>
        <family val="2"/>
      </rPr>
      <t>ver contrato</t>
    </r>
    <r>
      <rPr>
        <sz val="10"/>
        <rFont val="Arial"/>
        <family val="2"/>
      </rPr>
      <t xml:space="preserve"> se puede consultar la ejecución del contrato.
</t>
    </r>
    <r>
      <rPr>
        <b/>
        <sz val="10"/>
        <rFont val="Arial"/>
        <family val="2"/>
      </rPr>
      <t>Evidencia:</t>
    </r>
    <r>
      <rPr>
        <sz val="10"/>
        <rFont val="Arial"/>
        <family val="2"/>
      </rPr>
      <t xml:space="preserve">
links:
https://www.icbf.gov.co/transparencia-y-acceso-informacion-publica/contratacion
https://www.icbf.gov.co/contratacion/directorio-contratistas
Correo del 01/02/2022 asunto: Ejecución contractual mes de enero
Correo del 02/02/2022 asunto: Solicitud publicación de información página web
Correo del 04/02/2022 asunto: RE: Solicitud publicación de información página web - Correo de Confirmación de publicación de información
Contratos Corte 01 de febrero 2022.xls
Correo del 01/03/2022 asunto: Ejecución contractual mes de enero - Solicitud de ejecución contractual con corte al 28 febrero.
Correo del 01/03/2022 asunto: Solicitud publicación de información página web
Correo del 01/03/2022 asunto: RE: Solicitud publicación de información página web - Correo de Confirmación de publicación de información
Archivo Contratos Corte 28 de febrero 2022.xls
Captura de pantalla Página web.jpg
Correo del 31/03/2022 asunto: Ejecución contractual marzo 2022 - Solicitud de ejecución contractual con corte a marzo, con respuesta del 04/04/2022
Correo del 04/04/2022 asunto: Solicitud publicación de información página web
Correo del 07/04/2022 asunto: RE: Solicitud publicación de información página web - Correo de Confirmación de publicación de información
Archivo: Contratos mes de Marzo del 2022.xls
Correo del 29/04/2022 asunto: Ejecución contractual abril 2022</t>
    </r>
    <r>
      <rPr>
        <sz val="10"/>
        <color rgb="FFFF0000"/>
        <rFont val="Arial"/>
        <family val="2"/>
      </rPr>
      <t xml:space="preserve">
</t>
    </r>
    <r>
      <rPr>
        <sz val="10"/>
        <rFont val="Arial"/>
        <family val="2"/>
      </rPr>
      <t>Correo del 03/05/2022 asunto: Solicitud publicación de información página web (el cual se evidenció su publicación en la página web el 09/05/2022)</t>
    </r>
    <r>
      <rPr>
        <sz val="10"/>
        <color rgb="FFFF0000"/>
        <rFont val="Arial"/>
        <family val="2"/>
      </rPr>
      <t xml:space="preserve">
</t>
    </r>
    <r>
      <rPr>
        <sz val="10"/>
        <rFont val="Arial"/>
        <family val="2"/>
      </rPr>
      <t>Correo del 04/05/2022 asunto: RE: Solicitud publicación de información página web  - Correo de Confirmación de publicación de información (el cual se evidenció su publicación en la página web el 09/05/2022)</t>
    </r>
    <r>
      <rPr>
        <sz val="10"/>
        <color rgb="FFFF0000"/>
        <rFont val="Arial"/>
        <family val="2"/>
      </rPr>
      <t xml:space="preserve">
</t>
    </r>
    <r>
      <rPr>
        <sz val="10"/>
        <rFont val="Arial"/>
        <family val="2"/>
      </rPr>
      <t>Archivo: contratos_icbf_abril_2022_0.xls</t>
    </r>
  </si>
  <si>
    <r>
      <t xml:space="preserve">Se evidenció la publicación de mensajes en la red social Twitter durante el primer cuatrimestre del 2022.
</t>
    </r>
    <r>
      <rPr>
        <b/>
        <sz val="10"/>
        <rFont val="Arial"/>
        <family val="2"/>
      </rPr>
      <t>Evidencia:</t>
    </r>
    <r>
      <rPr>
        <sz val="10"/>
        <rFont val="Arial"/>
        <family val="2"/>
      </rPr>
      <t xml:space="preserve">
- Post Anticorrupción Twitter 18/02/2022 sobre: #ICBFesTransparencia | Los recursos destinados a la primera infancia, niñez y adolescencia no se roban ni se malgastan, es deber de todos protegerlos. ¡Juntos luchamos contra la corrupción!  #PrimeroLaNiñez ☎️👀Denuncia a la línea 018000918080 opción 4
- Post Anticorrupción Twitter 31/03/2022  sobre:#ICBFesTransparencia | Los recursos destinados a la primera infancia, niñez y adolescencia no se roban ni se malgastan, es deber de todos protegerlos. ¡Juntos luchamos contra la corrupción!  #PrimeroLaNiñez ☎️👀Denuncia a la línea 018000918080 opción 4  
- Post Anticorrupción en Twitter y Facebook 01/04/2022 sobre: El Sector de Inclusión Social y la Reconciliación próximamente realizará la Audiencia Pública de Rendición de Cuentas 2021. Los invitamos a identificar los temas de su interés como insumo para el desarrollo de este evento en la siguiente encuesta:  https://forms.office.com/Pages/ResponsePage.aspx?id=DBPDGVhsv025omedPQ5_AE5JuHByLihNlXb7jrfcWbRUQUU4UVI2VFVOOU0yNElYVlQ2T1lGU1A0Uy4u
- Post Anticorrupción en Twitter 13/04/2022 sobre: invitamos a toda la ciudadanía a participar y decidir los temas que se desarrollarán durante la rendición de cuentas 2021 del #ICBF. Entre todos trabajamos porque Colombia siga siendo #ElPaisDeLaNiñez.  Link: bit.ly/3tgatMA  #BienestarParaTodos  #EsConHechos.</t>
    </r>
  </si>
  <si>
    <r>
      <t xml:space="preserve">Aunque la actividad indica su periodicidad es trimestrla se evidenciaron las denuncias por presuntos actos de corrupción inmersos en los Informes PQRSD de diciembre 2021, enero, febrero y marzo de 2022 publicados en el portal web y en la intranet, asimismo se aportaron el Informe Denuncias Cerradas Febrero 2022.pdf.
</t>
    </r>
    <r>
      <rPr>
        <b/>
        <sz val="10"/>
        <rFont val="Arial"/>
        <family val="2"/>
      </rPr>
      <t xml:space="preserve">Evidencia:
</t>
    </r>
    <r>
      <rPr>
        <sz val="10"/>
        <rFont val="Arial"/>
        <family val="2"/>
      </rPr>
      <t xml:space="preserve">- Informe de PQRS, Reporte de Amenazas o Vulneración de Derechos y solicitudes de acceso a la información </t>
    </r>
    <r>
      <rPr>
        <b/>
        <sz val="10"/>
        <rFont val="Arial"/>
        <family val="2"/>
      </rPr>
      <t>Diciembre 2021</t>
    </r>
    <r>
      <rPr>
        <sz val="10"/>
        <rFont val="Arial"/>
        <family val="2"/>
      </rPr>
      <t xml:space="preserve">, Denuncias por Presuntos Actos de Corrupción, página 14. (del período del 1° de septiembre al 31 de diciembre del 2021)
</t>
    </r>
    <r>
      <rPr>
        <b/>
        <sz val="10"/>
        <rFont val="Arial"/>
        <family val="2"/>
      </rPr>
      <t xml:space="preserve">- </t>
    </r>
    <r>
      <rPr>
        <sz val="10"/>
        <rFont val="Arial"/>
        <family val="2"/>
      </rPr>
      <t xml:space="preserve">Informe de PQRS, Reporte de Amenazas o Vulneración de Derechos y solicitudes de acceso a la información </t>
    </r>
    <r>
      <rPr>
        <b/>
        <sz val="10"/>
        <rFont val="Arial"/>
        <family val="2"/>
      </rPr>
      <t>Enero 2022</t>
    </r>
    <r>
      <rPr>
        <sz val="10"/>
        <rFont val="Arial"/>
        <family val="2"/>
      </rPr>
      <t xml:space="preserve">, Denuncias por Presuntos Actos de Corrupción, página 14. (denuncias durante el mes de enero 2022)
- Informe de PQRS, Reporte de Amenazas o Vulneración de Derechos y solicitudes de acceso a la información </t>
    </r>
    <r>
      <rPr>
        <b/>
        <sz val="10"/>
        <rFont val="Arial"/>
        <family val="2"/>
      </rPr>
      <t>Febrero 2022</t>
    </r>
    <r>
      <rPr>
        <sz val="10"/>
        <rFont val="Arial"/>
        <family val="2"/>
      </rPr>
      <t xml:space="preserve">, Denuncias por Presuntos Actos de Corrupción, página 14. (denuncias durante el mes de febrero 2022)
- Informe de PQRS, Reporte de Amenazas o Vulneración de Derechos y solicitudes de acceso a la información </t>
    </r>
    <r>
      <rPr>
        <b/>
        <sz val="10"/>
        <rFont val="Arial"/>
        <family val="2"/>
      </rPr>
      <t>Marzo 2022</t>
    </r>
    <r>
      <rPr>
        <sz val="10"/>
        <rFont val="Arial"/>
        <family val="2"/>
      </rPr>
      <t>, Denuncias por Presuntos Actos de Corrupción, página 14. (período del 1 de enero al 31 de marzo del 2022).
Informe Denuncias Cerradas Febrero 2022.pdf
Portal web: ruta: https://www.icbf.gov.co/servicios/informes-boletines-pqrds
Intranet ruta: https://intranet.icbf.gov.co/secretaria-general/direccion-de-servicios-y-atencion/procesos-y-eventos</t>
    </r>
  </si>
  <si>
    <r>
      <t xml:space="preserve">Se evidenció la publicación de la información del Presupuesto General Asignado, Ejecución Presupuestal y Estados Financieros en la página web del ICBF.
</t>
    </r>
    <r>
      <rPr>
        <b/>
        <sz val="10"/>
        <rFont val="Arial"/>
        <family val="2"/>
      </rPr>
      <t>Evidencias:</t>
    </r>
    <r>
      <rPr>
        <sz val="10"/>
        <rFont val="Arial"/>
        <family val="2"/>
      </rPr>
      <t xml:space="preserve">
</t>
    </r>
    <r>
      <rPr>
        <b/>
        <sz val="10"/>
        <rFont val="Arial"/>
        <family val="2"/>
      </rPr>
      <t>Presupuesto Inicial 2022</t>
    </r>
    <r>
      <rPr>
        <sz val="10"/>
        <rFont val="Arial"/>
        <family val="2"/>
      </rPr>
      <t xml:space="preserve"> Se encontró publicado el presupuesto inicial ICBF 2022 - Fuente de información: Reporte Ejecución Presupuestal SIIF Nación- Fecha Reporte: Enero 03 de 2022
Presupuesto General Ingresos Corte: 1 enero 2022
Presupuesto General Ingresos Corte: 28 febrero 2022
Presupuesto General Ingresos Corte: 31 marzo 2022
Ruta: https://www.icbf.gov.co/informacion-financiera/presupuesto-general
</t>
    </r>
    <r>
      <rPr>
        <b/>
        <sz val="10"/>
        <rFont val="Arial"/>
        <family val="2"/>
      </rPr>
      <t xml:space="preserve">Ejecución Presupuestal: 
- </t>
    </r>
    <r>
      <rPr>
        <sz val="10"/>
        <rFont val="Arial"/>
        <family val="2"/>
      </rPr>
      <t xml:space="preserve">bd_ejecucion_vigencia_a_diciembre_areas_cierre_definitivo_2021.xlsx
- bd_ejecucion_vigencia_a_diciembre_cierre_sin_areas_definitivo_2021.xlsx
- bd_ejecucion_vigencia_a_enero_areas_cierre_definitivo_2022.xlsx
- bd_ejecucion_vigencia_a_febrero_areas_cierre_definitivo_2022.xlsx
- bd_ejecucion_vigencia_a_febrero_cierre_sin_areas_definitivo_2022.xlsx
- bd_ejecucion_vigencia_a_marzo_areas_cierre_definitivo_2022.xlsx
- bd_ejecucion_vigencia_a_marzo_cierre_sin_areas_definitivo_2022.xlsx
- bd_ejecucion_vigencia_a_abril_areas_cierre_definitivo_2022.xlsx
- bd_ejecucion_vigencia_a_abril_cierre_sin_areas_definitivo_2022.xlsx
Portal web ruta: https://www.icbf.gov.co/informacion-financiera/ejecucion-presupuestal-historica
</t>
    </r>
    <r>
      <rPr>
        <b/>
        <sz val="10"/>
        <rFont val="Arial"/>
        <family val="2"/>
      </rPr>
      <t xml:space="preserve">
Estados Financieros</t>
    </r>
    <r>
      <rPr>
        <sz val="10"/>
        <rFont val="Arial"/>
        <family val="2"/>
      </rPr>
      <t>: 
- ESTADOS FINANCIEROS CON CORTE A 31 DE DICIEMBRE DE 2021 Fecha de Publicación: 25/Feb/2022
  NOTAS ESTADOS FINANCIEROS CON CORTE A 31 DE DICIEMBRE DE 2021 Fecha de Publicación: 25/Feb/2022
- ESTADOS FINANCIEROS CON CORTE DEL 31 DE ENERO DE 2022 Fecha de Publicación: 30/Mar/2022
  NOTAS ESTADOS FINANCIEROS CON CORTE DEL 31 DE ENERO DE 2022 Fecha de Publicación: 30/Mar/2022
- ESTADOS FINANCIEROS CON CORTE DE 28 DE FEBRERO DE 2022 Fecha de Publicación: 21/Abr/2022
  NOTAS ESTADOS FINANCIEROS CON CORTE DE 28 DE FEBRERO DE 2022 Fecha de Publicación: 21/Abr/2022
- ESTADOS FINANCIEROS CON CORTE DE 31 DE MARZO DE 2022 Fecha de Publicación: 29/Abr/2022
  NOTAS ESTADOS FINANCIEROS CON CORTE DE 31 DE MARZO DE 2022 Fecha de Publicación: 29/Abr/2022
Portal web ruta: https://www.icbf.gov.co/informacion-financiera/estados-financieros
Estados financieros de Diciembre 2021 y vigencia 2022 de Enero, Febrero y Marzo</t>
    </r>
  </si>
  <si>
    <t>Actividad con periodicidad semestral. Al 30 de Abril no se evidenció avance de la actividad.</t>
  </si>
  <si>
    <t>Al 30 de Abril no se evidenció avance de la actividad por tener fecha unica al 20/12/2022.</t>
  </si>
  <si>
    <r>
      <t xml:space="preserve">Para esta actividad se evidenció el avance en los siguientes aspectos:
De acuerdo con el Plan Institucional de Capacitción la Dirección Administrativa a través del Grupo de Gestión Documental realizó el VI Encuentro Nacional de Referentes Documentales los dÍas 29, 30, 31 de marzo y 1 de abril de 2022. ​De acuerdo a lo observado en las agendas se observó la socialización de los siguientes temas: 
- Generalidades: Instrumentos y procedimientos archivísticos definición y funcionabilidad
- Organización de Archivos (aplicación de TRD y TVD)
- Transferencias Documentales
- Marco Normativo sobre efectos negativos de la alteración o sustracción información de los archivos centrales a fines particulares
- Generalidades SIC: Programa de Monitoreo y condiciones ambientales (primeros auxilios, conservación y preservación documental).
- Cierre: Evaluación de conocimientos y del evento.
Cantidad de participantes: 208
Resultado evaluación de satisfacción: 96,3 % óptimo
Resultado evaluación de conocimientos: 89,34 % óptimo
</t>
    </r>
    <r>
      <rPr>
        <b/>
        <sz val="10"/>
        <color theme="1"/>
        <rFont val="Arial"/>
        <family val="2"/>
      </rPr>
      <t xml:space="preserve">Evidencia:
</t>
    </r>
    <r>
      <rPr>
        <sz val="10"/>
        <color theme="1"/>
        <rFont val="Arial"/>
        <family val="2"/>
      </rPr>
      <t xml:space="preserve">
- Memorando Radicado No. 202212220000031573 para: Directores Regionales, Coordinadores Administrativos y Coordinadores Grupos de Soporte, Asunto: invitación Sensibilización "VI Encuentro Referentes Documentales" del 07/03/2022, invitación realizada por parte de la Dirección Administrativa 
- Archivo Consolidado Asistencia.xls (FORMATO  DE EJECUCIÓN Y REPORTE DE ASISTENCIA  DEL PIC)
- Archivo Consolidado Satisfacción.xls
- Archivo Día 1_ VI Encuentro PDF
- Archivo Día 2_VI Encuentro PDF
- Archivo VI Encuentro NRD - Evaluación de eficacia (1-122),xlsx
- Archivo VI ENRD - Formato Encuestas de satisfacción(1-119).xlsx
- Archivo VI ENRD - Registro de asistencia a capacitaciones o entrenamientos virtuales(1-368).xlsx
</t>
    </r>
  </si>
  <si>
    <t xml:space="preserve">William Rene Alvarado Ordoñez </t>
  </si>
  <si>
    <r>
      <t xml:space="preserve">Para esta actividad se evidenció el avance en los siguientes aspectos:
1. Publicación en la red Social facebook del 16 de febrero del 2022, video  institucional: relacionado con: #ICBFesTransparencia | ¿Qué se debe tener en cuenta para la elaboración de los menús de alimentación?.
Para la elaboración de los menús en la población en condición de discapacidad se debe tener en cuenta:
• La atención de las necesidades individuales existentes en cada institución.
• Enfermedades, intolerancias y alergias alimentarias recurrentes.
• Las indicaciones del médico que atiende al niño, niña, adolescente o adulto
• La valoración de los especialistas (fonoaudiología, nutrición, terapia física, entre otros).
Links: https://www.facebook.com/277742535585449/posts/7856230417736585/ , https://youtu.be/iAKzYPmawV4
2. Publicación Abril 26, 2022 - 14:30 en la página web del ICBF video referente a "Cuales son los Delitos que tienen relación con hechos de corrupción"
</t>
    </r>
    <r>
      <rPr>
        <b/>
        <sz val="10"/>
        <color theme="1"/>
        <rFont val="Arial"/>
        <family val="2"/>
      </rPr>
      <t xml:space="preserve">
Evidencia:</t>
    </r>
    <r>
      <rPr>
        <sz val="10"/>
        <color theme="1"/>
        <rFont val="Arial"/>
        <family val="2"/>
      </rPr>
      <t xml:space="preserve"> 
Lenguaje de Señas_facebook_16 de febrero.jpg 
Lenguaje de Señas_Banner_Página web_ 26 de abril.jpg
Lenguaje de Señas_Banner_Página web_ 26 de abril_home_web.jpg
Links : 
https://www.youtube.com/watch?v=x63lY537pcE&amp;list=PL95L1GDSvl589CWkLsvf-pWfcGTOwQDAq&amp;index=1
https://www.icbf.gov.co/lenguaje-de-senas</t>
    </r>
  </si>
  <si>
    <r>
      <t xml:space="preserve">Para el I Cuatrimestre del 2022 se evidenciaron correos electrónicos suscritos por Oscar Javier Bernal Parra (Dirección de Servicios y Antención) y Dirigidos a los responsables de SYA Regional; CZ- SyA y Enlaces SIM.
</t>
    </r>
    <r>
      <rPr>
        <b/>
        <sz val="10"/>
        <color theme="1"/>
        <rFont val="Arial"/>
        <family val="2"/>
      </rPr>
      <t>Evidencia :</t>
    </r>
    <r>
      <rPr>
        <sz val="10"/>
        <color theme="1"/>
        <rFont val="Arial"/>
        <family val="2"/>
      </rPr>
      <t xml:space="preserve">
1) Correo electrónico del 13/01/ 2022; correo electrónico del 18/01/ 2022; correo electrónico del 21/01/ 2022 remitiendo los  indicadores relación con el ciudadano diciembre 2021, indicadores relación con el ciudadano diciembre 2021 (preliminar),  e indicadores relación con el ciudadano diciembre 2021 (final)
 2) Correo electrónico del 24/02/2022; correo electrónico del 04/03/2022; correo electrónico del 08/03/2022, remitiendo los indicadores relacionado con el ciudadano de enero del  2022, indicadores relación con el ciudadano de enero  2022 (preliminar),  e indicadores relación con el ciudadano de enero 2022 (final).
3) Correo electrónico del 11/03/2022; correo electrónico del 18/03/2022; correo electrónico del 23/03/2022, remitiendo los indicadores relacionado con el ciudadano febrero del 2022, indicadores relación con el ciudadano febrero 2022 (preliminar), e indicadores relación con el ciudadano febrero 2022 (final).
4) Correo electrónico del 12/04/2022; correo electrónico del 21/04/2022; correo electrónico del 22/04/2022, remitiendo los indicadores relacionado con el ciudadano marzo del 2022, indicadores relación con el ciudadano marzo 2022 (preliminar), e indicadores relación con el ciudadano marzo 2022 (final).
</t>
    </r>
  </si>
  <si>
    <t xml:space="preserve">Actividad con periodicidad semestral. Al 30 de Abril no se evidenció avance de la actividad.
</t>
  </si>
  <si>
    <t xml:space="preserve">Actividad única. Al 30 de Abril no se evidenció avance de la actividad.
</t>
  </si>
  <si>
    <t>Proceso</t>
  </si>
  <si>
    <t xml:space="preserve">CODIGO </t>
  </si>
  <si>
    <t>SEGUIMIENTO I CUATRIMESTRE 2022
Fecha de Seguimiento:30/04/2022</t>
  </si>
  <si>
    <t>ACCIONES Y PERIODICIDAD</t>
  </si>
  <si>
    <t>REGISTRO O EVIDENCIA</t>
  </si>
  <si>
    <t>Nivel</t>
  </si>
  <si>
    <t>FECHA FINAL</t>
  </si>
  <si>
    <t xml:space="preserve">Nombre Regional Evaluada </t>
  </si>
  <si>
    <t xml:space="preserve">CZ Evaluados según muestra </t>
  </si>
  <si>
    <t>Evidencias</t>
  </si>
  <si>
    <t xml:space="preserve">Estado de la Acción </t>
  </si>
  <si>
    <t xml:space="preserve">Riesgo Materializado </t>
  </si>
  <si>
    <t>Actividades Plan de acción Riesgo Materializado (ISOLUCION)</t>
  </si>
  <si>
    <t xml:space="preserve">SDG </t>
  </si>
  <si>
    <t xml:space="preserve">NA </t>
  </si>
  <si>
    <t xml:space="preserve">Correo lectrónico 15/02/2021. Asunto:  Transparencia insumos para el Boletín Vive ICBF - 2022
Correo electrónico 19/01/2022. Asunto: Insumo 28 de enero /22 - Información transparencia - boletín 28 de enero 2022
Correo electrónico 24/02/2022. Asunto: Febrero - Solicitud insumos para el Boletín Vive ICBF - 2022
Boletín Vive ICBF N° 190 del 25 de febrero 
Boletín Vive ICBF N° 186  del 28 de Enero  
Boletín Vive ICBF N° 187  del 4 de febrero 
Boletín Vive ICBF N° 188  del 11 de febrero 
Boletín Vive ICBF N° 189  del 8 de febrero 
Boletín Vive ICBF N° 191   del 4 de marzo 
 Boletín Vive ICBF N° 192   del 11 de marzo 
 Boletín Vive ICBF N° 193   del 18 de marzo 
Boletín Vive ICBF N° 194  del 24 de marzo 
Boletín Vive ICBF N° 195  del 1 de abril 
Boletín Vive ICBF N° 196  del 8 de abril 
 </t>
  </si>
  <si>
    <t xml:space="preserve">Actividad de ejecución semestral </t>
  </si>
  <si>
    <t xml:space="preserve">Guanía </t>
  </si>
  <si>
    <t xml:space="preserve">NA Actividad con ejecución Semestral </t>
  </si>
  <si>
    <t>CZ Inírida</t>
  </si>
  <si>
    <t>NA. Actividad con ejecución semestral. Fecha de inicio 15/02/2022</t>
  </si>
  <si>
    <t>Listado de asistencia 11/03/2022. Reunión equipo OCI-Planeación-fortalecimiento tecnico.
Presentación power point REUNIÓN ​ OFICINA DE CONTROL INTERNO​</t>
  </si>
  <si>
    <t xml:space="preserve">Actividad de ejecución anual </t>
  </si>
  <si>
    <t xml:space="preserve">Chocó </t>
  </si>
  <si>
    <t>Acta del 22 de abril de 2022. objetivo: Informe de seguimiento a la orden de pago presupuestal 599114522 y 59921722</t>
  </si>
  <si>
    <t>Acta comité de Gestión y desempeño N° 012 del 14 de marzo 2022. numeral 3 Informe presupuesto febrero 2022
Acta comité de Gestión y desempeño  N° 15 del 6  de abril de 2022   numeral 3 Informe presupuesto abril  2022</t>
  </si>
  <si>
    <t>INFORME TRIMESTRAL DE SEGUIMIENTO ALEATORIO DE LA REVISION Y TRAMITE DE PAGO DE LAS CUENTAS DEL ICBF REGIONAL CHOCO - 1ER TRIMESTRE 2022</t>
  </si>
  <si>
    <t xml:space="preserve">Correo electrónico  del 12/01/2022 Asunto:  PIR- Ejecución -- Solicitud de Cambio -- RFC_256331_EMERGENCIA_SIMEI_292699_VF
FORMATO REQUERIMIENTO DE CAMBIOS INFORMÁTICOS (RFC) DE INFRAESTRUCTURA TECNOLÓGICA Y SISTEMAS DE INFORMACIÓN del 20/07/2021 y puesta en prodccicón del 12/01/2022
Correo electrónico del 12/01/2022. Asunto:  PIR- Ejecución -- Solicitud de Cambio -- RFC_256331_EMERGENCIA_SIMEI_292699_VF1
Nota: No se tuvo en cuenta las evidenciuas aportadas para los meses de febrero y  marzo teniendo en cuenta que evidencia  es el formato RFC </t>
  </si>
  <si>
    <t>Memorando  del 02de febrerode 2022. RadicadoNo.:20223150000051. Asunto: Presentación plan de visitas febreroRef:Contrato de interventoría No. 1675
Excel aprobación_Plan_visitas_Febrero2022
Memorando 2022-16-03 Radicado 202219000000055561. Asunto: Respuestaoficio Radicado No: 20223150000141- Asunto: IBIENESTARINA-3955del2de marzode2022, presentaciónplandevisitas marzo2022.
Excel Aprobación Plan de visitas marzo</t>
  </si>
  <si>
    <t>SI</t>
  </si>
  <si>
    <t>Excel Informe Reporte General febrero y marzo link. https://siiib.cmconsultores.info/Default.aspx?ReturnUrl=%2fConsultas%2ffrmListadoEvidencias.aspx%3fid%3d103942&amp;id=103942</t>
  </si>
  <si>
    <t xml:space="preserve">Excel reporte de novedades de interventoria vigencia 2022- corte 1 de enero-28 de feb
Excel reporte de novedades de interventoria vigencia 2022- Corte 1 de marzo-31 de marzo </t>
  </si>
  <si>
    <t>NA. Correo electrónico del 19/04/2022. informando que la Regional Guania no ha recibido visitas de la Intervnetoria durante la vigencia 2022</t>
  </si>
  <si>
    <t>C.Z. ISTMINA</t>
  </si>
  <si>
    <t xml:space="preserve">Captura de pantala correo  electrónico video transparencia </t>
  </si>
  <si>
    <t>Correo electrónico 9 de maroz de 2022. Asunto: Socialización ley anticorrupción para poner en práctica.</t>
  </si>
  <si>
    <t xml:space="preserve">CZ Bahia Solano </t>
  </si>
  <si>
    <t>C.Z. RIOSUCIO</t>
  </si>
  <si>
    <t xml:space="preserve">NA. Durante la vigencia 2022 no se ha aplicado el anexo 57 por cuanto  no han tenido visitas de interventoría </t>
  </si>
  <si>
    <t xml:space="preserve">Excel novedades 2022
Fromato control de Inventarios 
Correo electrónico del 30/04/2022. Asunto:  RV: Reporte novedades de interventoría Vigencia 2022  - Corte 01mar2022 - 31mar2022
Correo elctrónico del 21/04/2022. 27/04/2022. Asunto: RESPUESTA DE NOVEDADES  
Correo electrónico Reporte Novedades en Punto Febrero No 208.xlsx (13.14 KB)
Correo electrónico 28/02/2022. Asunto: 	RE: Novedad correctiva No 330 Regional Choco.
 	 </t>
  </si>
  <si>
    <t xml:space="preserve">Acta 1 de febrero de 2022. Objetivo: Realizar mesa de trabajo  articulación …
</t>
  </si>
  <si>
    <t>CZ TADO</t>
  </si>
  <si>
    <t xml:space="preserve">Certificación 29/04/2022 donde indica  que  durante la vigencia 2022 no Ha presentado ningun tipo de novedad  </t>
  </si>
  <si>
    <t xml:space="preserve">Certificación indicando que para CZ Riosucio no hubo novedades de interventoria  en los meses objeto del seguimiento </t>
  </si>
  <si>
    <t>NA. Actividad de ejecución semestral -fecha de inicio 15/01/2022
Nota: La evidencias presentadas no corresponden a los definido en la  actividad y evidencia.</t>
  </si>
  <si>
    <t xml:space="preserve">Correo electrónico. Asunto:Solicitud asistencia técnica AAVN del  14 de marzo de 2022 .
Correo electrónico  14/03/2022. Asunto: Mesa Sistemas y Gestión de Información.
Nota: La actividad es de ejecución cuatrimestral con fecha de iniicio 1/02/2022. </t>
  </si>
  <si>
    <t>Acta del 6/04/2022. Objetivo: Realizar mesas de trabajo de articulación entre el enlace de Asistencia técnica enlace de seguimiento a la ejecución y el profesional de nutrición.
Acta N° 2 del  6/04/2022. Objetivo:  Realizar mesas de trabajo de articulación entre el enlace de Asistencia técnica enlace de seguimiento a la ejecución y el profesional de nutrición.</t>
  </si>
  <si>
    <t>NA. Correo electrónico del 1 de abril de 2022. informando que la Regional Guania  no hace entrega de losAAVN ya que no  maneja el programa de tú a tú,</t>
  </si>
  <si>
    <t xml:space="preserve">NA Actividad de ejecución semestral </t>
  </si>
  <si>
    <t>NA. Correo electrónico 1/04/2022. Asunto: Reporte Riesgos PP3+ Informando que  Regional Guainía, No  maneja el programa de tú a tú,</t>
  </si>
  <si>
    <t xml:space="preserve">Correo electrónico. Asunto:Solicitud asistencia técnica AAVN del  14 de marzo de 2022 .
Nota: La actividad es de ejecución cuatrimestral con fecha de iniicio 1/02/2022. </t>
  </si>
  <si>
    <t>NA. Actividad con ejecución trimestral con fecha de inicio 1/03/2022</t>
  </si>
  <si>
    <t>NA. La modalidad de TU a TU no es operadop en la Regional Chocó</t>
  </si>
  <si>
    <t>NA. La modalidad de TU a TU no es operado en la Regional Chocó</t>
  </si>
  <si>
    <t xml:space="preserve">NA Correo electrónico del 1/04/2022. Asunto: Reporte riesgo PP3+ DAJ- indicando que en la Regional Guanía no entrega AAVN a los adolescentes y jovenes </t>
  </si>
  <si>
    <t xml:space="preserve">Correo electónico del  10 de marzo de 2022. Asunto: Solicutd de apoyo 
En el correo electrónico la Regional especifica que la  modalidad Tú a Tú . No es ejecutada por la Regionall </t>
  </si>
  <si>
    <t xml:space="preserve">NA. La Regional Chocó no opera la modalidad TÚ a Tú </t>
  </si>
  <si>
    <t>En la Regional no pera la modalidad TÚ a Tú</t>
  </si>
  <si>
    <t xml:space="preserve">Correo electrónico. 24/09/2021- Asunto:  Obligaciones entrega de Complemento Nutricional Bienestarina
 </t>
  </si>
  <si>
    <t>Correo electrónico 8 de febrero de 2022 Asunto: Inducción TEB 2022
Correo electrónicoo 8 de febrero 2022. Asunto: PROCESO DE INDUCCIÓN TEB 080222
Grabación inducción TEB
Acta 8/02/2022.  Objetivo: Asesorar y acompañar a las Regionales con proyectos contratados en el proceso de implementación de la Modalidad TEB, seguimiento y apropiación de documentos técnicos y anexos que orientan la implementación
Correo electrónico 8/02/2022. Asunto: PPT Alimentos de Alto Valor Nutricional - DFC - 2022
Power point. Alimentos de Alto Valor Nutricional Dirección de Familia y Comunidades
LISTADO DE ASISTENCIA INDUCCIÓN TEB VIRTUAL 08 DE FEBRERO 2022
Presentación Territorios Étnicos con Bienestar Vigencia 2022</t>
  </si>
  <si>
    <t>Excel . Avance en la vinculación de familias (entrega de la GOTH) y realización del encuentro de socialización de la  modalidad Territorios Étnicos con Bienestar vigencia 2022</t>
  </si>
  <si>
    <t xml:space="preserve">NA. Correo electrónico 1/04/2022. Asunto: REPORTE DE RIESGO E INDICADORES MI FAMILIA -TEB - 2022. indicando  que para la vigencia  en la metas sociales prevista en los programas  NO tenemos  PcD  para la Vigencia 2022  por lo tanto no aplica </t>
  </si>
  <si>
    <t>La  regional Chocó no opera la mopdalidad Tú a Tú</t>
  </si>
  <si>
    <t>NA. Actividad de ejecución semestral -fecha de inicio 1/02/2022</t>
  </si>
  <si>
    <t>Correo electrónico 9/05/2022. Asunto:  REPORTE DE ENTREGA DE AAVN (BIENESTARINA) -TEB
Formato entrega AAVN del 05/05/2022, 27/04/2022</t>
  </si>
  <si>
    <t xml:space="preserve">Correo electrónico del 4/04/2022. Asunto: REPORTE MENSUAL ACTAS PARD CZ
Correo electrónico del 1/03/2022. Asunto: PLAN DE TRATAMIENTO RIESGO PR1+ PROTECCIÓN 2022
Captura de pantalla cargue de actas del mes de enero, febrero y marzo </t>
  </si>
  <si>
    <t xml:space="preserve">Acta 14/04/2022. Objetivo:Realizar guía para la focalización de usuarios de los servicios de primera infancia. 
La evidencia aportada en la herramienta sharepoint no corresponde  a la  ejecución de la actividad planteada, sin embargo es de ejecución semestral 
</t>
  </si>
  <si>
    <t>Captura de pantalla aplicativo SIM del 28/01/2022. El comité no sesiono por cuanto no se presentaron NNA ni familias solicitantes 
Captura de pantalla de  registro en SIM de las reuniones de Comité de Adopciones vigencia 2022.
Resolución mediante la cual se aclara resolución de conformación del comité de adopciones del 03 de febrero de 2022.</t>
  </si>
  <si>
    <t>Listado de asistencia Instrumento Gestión de Transp20220315
Power point Instrumentos de Gestión de Información Publica
Índice De Información Clasificada y Reservada.
Citación teams Socialización Instrumentos de Gestión de Transparencia 15/03/2022
Resolución  9788 del 15/12/2021. Actualización de instrumentos de gestión de  Información ..
Esquema de publicación de Información 2021
Registro de Información ICBF 2021
Correo electrónico 31/03/2021. SOPORTES CAPACITACIÓN INSTRUMENTOS DE GESTIÓN DE TRANSPARENCIA.
Grabación socialización  Instrumentos  de Gestión de Transparencia 
Listado de asistencia teams 28/02/2022 Centro de contacto 
Power point Instrumentos de Gestión de Información Publica
Índice De Información Clasificada y Reservada</t>
  </si>
  <si>
    <t>Reporte consolidado SIM -febrero 
Certificación 28/02/2022</t>
  </si>
  <si>
    <t xml:space="preserve">Guania </t>
  </si>
  <si>
    <t>NA. Actividad con ejecución trimestral con fecha de inicio 1/02/2022</t>
  </si>
  <si>
    <t>Power point VI Encuentro Nacional de Referentes Documentales​2022 
Listado de asistencia 2903/2022</t>
  </si>
  <si>
    <t xml:space="preserve">Formato seguimiento AAVN  abril, mayo, </t>
  </si>
  <si>
    <t xml:space="preserve"> En los  los municipios de Tadó, Quibdó y Bahía Solano. no se ejecuta  ningún proyecto del programa territorios étnicos con Bienestar de la dirección de familia y comunidad,  no aplica el seguimiento por la entrega de AAVN.
</t>
  </si>
  <si>
    <t xml:space="preserve">Formatos Entrega AAVN </t>
  </si>
  <si>
    <t>Actividad con ejecución semeastral. Fecha de inicio 1/03/2022</t>
  </si>
  <si>
    <t>Presentación Gestión documental
Registro de asistencia Gestiónm documental.  17/03/2022</t>
  </si>
  <si>
    <t xml:space="preserve">NA.  Actividad con ejeución semestral 
Tener en cuenta que  las evidencias aportadas en el repositorio shre point  no corresponden a lo planeado en la actividad,  </t>
  </si>
  <si>
    <t xml:space="preserve">NA.  Actividad con ejeución semestral </t>
  </si>
  <si>
    <t>LISTADO DE PERSONAL AUTORIZADO PARA EL INGRESO DEL DOPOSITO DE ARCHIVO CENTRO ZONAL ISTMINA.</t>
  </si>
  <si>
    <t xml:space="preserve">NA Actividad con ejecución semestral </t>
  </si>
  <si>
    <t>GUANÍA</t>
  </si>
  <si>
    <t>ISMINA</t>
  </si>
  <si>
    <t>BAHÍA SOLANO</t>
  </si>
  <si>
    <t>RÍOSUCIO</t>
  </si>
  <si>
    <t>Oficina de Control Interno Disciplinario</t>
  </si>
  <si>
    <t>NO</t>
  </si>
  <si>
    <r>
      <t xml:space="preserve">Verificando la Acción del Componente 1 para abordar Riesgos de Corrupción AB2+ relacionado con </t>
    </r>
    <r>
      <rPr>
        <i/>
        <sz val="11"/>
        <color theme="1"/>
        <rFont val="Calibri"/>
        <family val="2"/>
        <scheme val="minor"/>
      </rPr>
      <t xml:space="preserve">capacitaciones en temas contractuales </t>
    </r>
    <r>
      <rPr>
        <sz val="11"/>
        <color theme="1"/>
        <rFont val="Calibri"/>
        <family val="2"/>
        <scheme val="minor"/>
      </rPr>
      <t xml:space="preserve">en sus etapas precontractual, contractual y postcontractual, se observaron  en Share Point para este primer cuatrimestre de 2022 las siguientes:
Evidencias aportadas: 
1). Correo electrónico de 7/03/2022 de la  Dirección de Contratación,  invitando a la capacitación de la </t>
    </r>
    <r>
      <rPr>
        <i/>
        <sz val="11"/>
        <color theme="1"/>
        <rFont val="Calibri"/>
        <family val="2"/>
        <scheme val="minor"/>
      </rPr>
      <t>Guía de Supervisión</t>
    </r>
    <r>
      <rPr>
        <sz val="11"/>
        <color theme="1"/>
        <rFont val="Calibri"/>
        <family val="2"/>
        <scheme val="minor"/>
      </rPr>
      <t xml:space="preserve"> y otros temas de supervisión ICBF, con los respectivos soportes de asistencia, encuestas de satisfacción de la capacitación en formato Excel y presentaciones en formato Power Point.
2). Correo Electrónico de 24/03/2022de la  Dirección de Contratación, invitando a la  capacitación sobre el </t>
    </r>
    <r>
      <rPr>
        <i/>
        <sz val="11"/>
        <color theme="1"/>
        <rFont val="Calibri"/>
        <family val="2"/>
        <scheme val="minor"/>
      </rPr>
      <t>RÉGIMEN ESPECIAL DE APORTE</t>
    </r>
    <r>
      <rPr>
        <sz val="11"/>
        <color theme="1"/>
        <rFont val="Calibri"/>
        <family val="2"/>
        <scheme val="minor"/>
      </rPr>
      <t xml:space="preserve"> del ICBF, con los respectivos soportes de asistencia, encuestas de satisfacción de la capacitación en formato Excel y presentaciones en formato Power Point.
3). Correo Electrónico de 12/04/2022 de la  Dirección de Contratación, invitando a la  capacitación sobre el </t>
    </r>
    <r>
      <rPr>
        <i/>
        <sz val="11"/>
        <color theme="1"/>
        <rFont val="Calibri"/>
        <family val="2"/>
        <scheme val="minor"/>
      </rPr>
      <t>SECOP II</t>
    </r>
    <r>
      <rPr>
        <sz val="11"/>
        <color theme="1"/>
        <rFont val="Calibri"/>
        <family val="2"/>
        <scheme val="minor"/>
      </rPr>
      <t xml:space="preserve">, con los respectivos soportes de asistencia, encuestas de satisfacción de la capacitación en formato Excel y presentaciones en formato Power Point.
4). Correo Electrónico de 12/04/2022 de la  Dirección de Contratación, invitando a la  capacitación sobre el </t>
    </r>
    <r>
      <rPr>
        <i/>
        <sz val="11"/>
        <color theme="1"/>
        <rFont val="Calibri"/>
        <family val="2"/>
        <scheme val="minor"/>
      </rPr>
      <t>SIGEP II</t>
    </r>
    <r>
      <rPr>
        <sz val="11"/>
        <color theme="1"/>
        <rFont val="Calibri"/>
        <family val="2"/>
        <scheme val="minor"/>
      </rPr>
      <t xml:space="preserve">, con los respectivos soportes de asistencia, encuestas de satisfacción de la capacitación en formato Excel y presentaciones en formato Power Point.
</t>
    </r>
  </si>
  <si>
    <r>
      <t xml:space="preserve">
Verificando la Acción del Componente 1 para abordar Riesgos de Corrupción AB2+ relacionado con </t>
    </r>
    <r>
      <rPr>
        <i/>
        <sz val="11"/>
        <color theme="1"/>
        <rFont val="Calibri"/>
        <family val="2"/>
        <scheme val="minor"/>
      </rPr>
      <t xml:space="preserve">capacitaciones en temas contractuales </t>
    </r>
    <r>
      <rPr>
        <sz val="11"/>
        <color theme="1"/>
        <rFont val="Calibri"/>
        <family val="2"/>
        <scheme val="minor"/>
      </rPr>
      <t xml:space="preserve">en sus etapas precontractual, contractual y postcontractual, se observaron  en Share Point para este primer cuatrimestre de 2022 las siguientes:
Evidencias aportadas: 
1). Correo Electrónico de 29/03/2022, invitando a la Divulgación de colaboradores de la Regional sobre el Proceso Administrativo Sancionatorio.
2).Correo electrónico de 4/04/2022 donde se remiten los soporte de la divulgación de la Inducción de los Procesos Administrativos Sancionatorios.
</t>
    </r>
  </si>
  <si>
    <r>
      <t xml:space="preserve">
Verificando la Acción del Componente 1 para abordar Riesgos de Corrupción AB2+ relacionado con la</t>
    </r>
    <r>
      <rPr>
        <i/>
        <sz val="11"/>
        <color theme="1"/>
        <rFont val="Calibri"/>
        <family val="2"/>
        <scheme val="minor"/>
      </rPr>
      <t xml:space="preserve"> presentación de las inquietudes de la gestión contractual en los casos que se requiera a través del correo consultasregionales@icbf.gov.co</t>
    </r>
    <r>
      <rPr>
        <sz val="11"/>
        <color theme="1"/>
        <rFont val="Calibri"/>
        <family val="2"/>
        <scheme val="minor"/>
      </rPr>
      <t xml:space="preserve">, se observaron  en Share Point para este primer cuatrimestre de 2022 las siguientes:
Evidencias aportadas: 
1). Para el mes de enero de 2022, en correo de 31/01/2022 se realizó solicitud de aclaración en relación con el objeto del contrato de prestación de servicios profesionales N°27000942022 en la plataforma SECOP II.
2). Para el mes de febrero de 2022, se solicitó información sobre  el pago y si este se debe liquidar como lo expresa el Grupo financiero o en su efecto se debe presentar la cuenta de cobro con los honorarios del nuevo contrato N°27002722021.
3). Para el mes de marzo de 2022,  no  se realizaronconsultasal correo consultasregionales@icbf.gov.co.
3). Para el mes de abril de 2022,  no  se realizaronconsultasal correo consultasregionales@icbf.gov.co.
</t>
    </r>
  </si>
  <si>
    <r>
      <t xml:space="preserve">
Verificando la Acción del Componente 1 para abordar Riesgos de Corrupción AB2+ relacionado con la</t>
    </r>
    <r>
      <rPr>
        <i/>
        <sz val="11"/>
        <color theme="1"/>
        <rFont val="Calibri"/>
        <family val="2"/>
        <scheme val="minor"/>
      </rPr>
      <t xml:space="preserve"> presentación de las inquietudes de la gestión contractual en los casos que se requiera a través del correo consultasregionales@icbf.gov.co</t>
    </r>
    <r>
      <rPr>
        <sz val="11"/>
        <color theme="1"/>
        <rFont val="Calibri"/>
        <family val="2"/>
        <scheme val="minor"/>
      </rPr>
      <t xml:space="preserve">, se observaron  en Share Point para este primer cuatrimestre de 2022 las siguientes:
Evidencias aportadas: 
1). Certificaciones de 7/03/2022 suscritas por la Coordinadora del Centro Zonal en la que manifiesta que para los meses de enero y febrero de 2022 no se presentaron inquietudes en relación al proceso contractual para enviar a consultas regionales.
2). Certificación de 4/04/2022 suscrita por la Coordinadora del Centro Zonal en la que manifiesta que para el mes de marzo de 2022 no se presentaron inquietudes en relación al proceso contractual para enviar a consultas regionales. 
3). Certificación de 26/04/2022 suscrita por la Coordinadora del Centro Zonal en la que manifiesta que para el mes de abril de 2022 no se presentaron inquietudes en relación al proceso contractual para enviar a consultas regionales. 
</t>
    </r>
  </si>
  <si>
    <r>
      <t>Verificando la Acción del Componente 1 para abordar Riesgos de Corrupción AB2+ relacionado con la</t>
    </r>
    <r>
      <rPr>
        <i/>
        <sz val="11"/>
        <color theme="1"/>
        <rFont val="Calibri"/>
        <family val="2"/>
        <scheme val="minor"/>
      </rPr>
      <t xml:space="preserve"> presentación de las inquietudes de la gestión contractual en los casos que se requiera a través del correo consultasregionales@icbf.gov.co</t>
    </r>
    <r>
      <rPr>
        <sz val="11"/>
        <color theme="1"/>
        <rFont val="Calibri"/>
        <family val="2"/>
        <scheme val="minor"/>
      </rPr>
      <t xml:space="preserve">, se observaron  en Share Point para este primer cuatrimestre de 2022 las siguientes:
Evidencias aportadas: 
1). Certificación de 29/04/2022 suscrita por el Coordinado del Centro Zonal de Bahía Solano en la que indica que para los meses de enero, febrero, marzo y abril de 2022 no se presentaron inquietudes de la gestión contractual que se requiera a través del correo consultasregionales@icbf.gov.co
</t>
    </r>
  </si>
  <si>
    <r>
      <t xml:space="preserve">
Verificando la Acción del Componente 1 para abordar Riesgos de Corrupción AB2+ relacionado con la</t>
    </r>
    <r>
      <rPr>
        <i/>
        <sz val="11"/>
        <color theme="1"/>
        <rFont val="Calibri"/>
        <family val="2"/>
        <scheme val="minor"/>
      </rPr>
      <t xml:space="preserve"> presentación de las inquietudes de la gestión contractual en los casos que se requiera a través del correo consultasregionales@icbf.gov.co</t>
    </r>
    <r>
      <rPr>
        <sz val="11"/>
        <color theme="1"/>
        <rFont val="Calibri"/>
        <family val="2"/>
        <scheme val="minor"/>
      </rPr>
      <t xml:space="preserve">, se observaron  en Share Point para este primer cuatrimestre de 2022 las siguientes:
Evidencias aportadas: 
1). Certificación de 10/05/2022 suscrita por la Profesional Universitaria con funciones de Coordinadora de la Regional Chocó en la que indica que para los meses de enero, febrero, marzo y abril de 2022 no se presentaron inquietudes de la gestión contractual en los casos que se requiera a travésdel correo consultas regionales@icbf.gov.coal interior del Centro Zonal Riosucio.
</t>
    </r>
  </si>
  <si>
    <r>
      <t xml:space="preserve">
Verificando la Acción del Componente 1 para abordar Riesgos de Corrupción GJ3+ relacionado con el </t>
    </r>
    <r>
      <rPr>
        <i/>
        <sz val="11"/>
        <color theme="1"/>
        <rFont val="Calibri"/>
        <family val="2"/>
        <scheme val="minor"/>
      </rPr>
      <t xml:space="preserve">registro, publicación y divulgación de la Declaración de Bienes y Rentas </t>
    </r>
    <r>
      <rPr>
        <sz val="11"/>
        <color theme="1"/>
        <rFont val="Calibri"/>
        <family val="2"/>
        <scheme val="minor"/>
      </rPr>
      <t xml:space="preserve">y el </t>
    </r>
    <r>
      <rPr>
        <i/>
        <sz val="11"/>
        <color theme="1"/>
        <rFont val="Calibri"/>
        <family val="2"/>
        <scheme val="minor"/>
      </rPr>
      <t>registro de Conflicto de Interés y Declaración del Impuesto sobre la Renta y Complementarios</t>
    </r>
    <r>
      <rPr>
        <sz val="11"/>
        <color theme="1"/>
        <rFont val="Calibri"/>
        <family val="2"/>
        <scheme val="minor"/>
      </rPr>
      <t xml:space="preserve">, se observaron  en Share Point para este primer cuatrimestre de 2022 las siguientes:
Evidencias aportadas: 
1). Para el mes de </t>
    </r>
    <r>
      <rPr>
        <b/>
        <i/>
        <sz val="11"/>
        <color theme="1"/>
        <rFont val="Calibri"/>
        <family val="2"/>
        <scheme val="minor"/>
      </rPr>
      <t>enero</t>
    </r>
    <r>
      <rPr>
        <sz val="11"/>
        <color theme="1"/>
        <rFont val="Calibri"/>
        <family val="2"/>
        <scheme val="minor"/>
      </rPr>
      <t xml:space="preserve"> de 2022, se evidenció el formato de la publicación de la</t>
    </r>
    <r>
      <rPr>
        <i/>
        <sz val="11"/>
        <color theme="1"/>
        <rFont val="Calibri"/>
        <family val="2"/>
        <scheme val="minor"/>
      </rPr>
      <t xml:space="preserve"> DECLARACIÓN DE BIENES Y RENTAS Y REGISTRO DE CONFLICTOS DE INTERÉS</t>
    </r>
    <r>
      <rPr>
        <sz val="11"/>
        <color theme="1"/>
        <rFont val="Calibri"/>
        <family val="2"/>
        <scheme val="minor"/>
      </rPr>
      <t xml:space="preserve"> de Carlos Javier Muñoz Sánchez, con fundamento en lo dispuesto en la Ley 2013 de 2019.
2). Para el mes de </t>
    </r>
    <r>
      <rPr>
        <b/>
        <i/>
        <sz val="11"/>
        <color theme="1"/>
        <rFont val="Calibri"/>
        <family val="2"/>
        <scheme val="minor"/>
      </rPr>
      <t>febrero</t>
    </r>
    <r>
      <rPr>
        <sz val="11"/>
        <color theme="1"/>
        <rFont val="Calibri"/>
        <family val="2"/>
        <scheme val="minor"/>
      </rPr>
      <t xml:space="preserve"> de 2022, se evidenciaron los formatos de las publicaciones de la DECLARACIÓN DE BIENES Y RENTAS Y REGISTRO DE CONFLICTOS DE INTERÉS de Lizzet Katherine Castellanos Betancourt,  Dora Jessica Guerra Urbina, José Alirio Fernández Gómez y Laura Carolina Cortés Téllez con fundamento en lo dispuesto en la Ley 2013 de 2019.
3). Para el mes de </t>
    </r>
    <r>
      <rPr>
        <b/>
        <i/>
        <sz val="11"/>
        <color theme="1"/>
        <rFont val="Calibri"/>
        <family val="2"/>
        <scheme val="minor"/>
      </rPr>
      <t>marzo</t>
    </r>
    <r>
      <rPr>
        <sz val="11"/>
        <color theme="1"/>
        <rFont val="Calibri"/>
        <family val="2"/>
        <scheme val="minor"/>
      </rPr>
      <t xml:space="preserve"> de 2022,  se evidenciaron los formatos de las publicaciones de la DECLARACIÓN DE BIENES Y RENTAS Y REGISTRO DE CONFLICTOS DE INTERÉS de Andrés Mauricio Guerrero Valderrama, Álvaro Vargas, Daniel Eduardo Lozano Bocanegra, Juan Esteban Tovar Tovar, Gabriela Isabel Gómez Montenegro, Andrea Delgado Perdomo, Juan Esteban Mojica Manrique, Luis Cárdenas y Nydya Cristina Vargas Galindo con fundamento en lo dispuesto en la Ley 2013 de 2019.
</t>
    </r>
  </si>
  <si>
    <r>
      <t xml:space="preserve">
Verificando la Acción del Componente 1 para abordar Riesgos de Corrupción GJ3+ relacionado con el </t>
    </r>
    <r>
      <rPr>
        <i/>
        <sz val="11"/>
        <color theme="1"/>
        <rFont val="Calibri"/>
        <family val="2"/>
        <scheme val="minor"/>
      </rPr>
      <t xml:space="preserve">registro, publicación y divulgación de la Declaración de Bienes y Rentas </t>
    </r>
    <r>
      <rPr>
        <sz val="11"/>
        <color theme="1"/>
        <rFont val="Calibri"/>
        <family val="2"/>
        <scheme val="minor"/>
      </rPr>
      <t xml:space="preserve">y el </t>
    </r>
    <r>
      <rPr>
        <i/>
        <sz val="11"/>
        <color theme="1"/>
        <rFont val="Calibri"/>
        <family val="2"/>
        <scheme val="minor"/>
      </rPr>
      <t>registro de Conflicto de Interés y Declaración del Impuesto sobre la Renta y Complementarios</t>
    </r>
    <r>
      <rPr>
        <sz val="11"/>
        <color theme="1"/>
        <rFont val="Calibri"/>
        <family val="2"/>
        <scheme val="minor"/>
      </rPr>
      <t xml:space="preserve">, se observaron  en Share Point para este primer cuatrimestre de 2022 las siguientes:
Evidencias aportadas: 
1). Para el mes de </t>
    </r>
    <r>
      <rPr>
        <b/>
        <i/>
        <sz val="11"/>
        <color theme="1"/>
        <rFont val="Calibri"/>
        <family val="2"/>
        <scheme val="minor"/>
      </rPr>
      <t>enero</t>
    </r>
    <r>
      <rPr>
        <sz val="11"/>
        <color theme="1"/>
        <rFont val="Calibri"/>
        <family val="2"/>
        <scheme val="minor"/>
      </rPr>
      <t xml:space="preserve"> de 2022, se evidenció el formato de la publicación de la</t>
    </r>
    <r>
      <rPr>
        <i/>
        <sz val="11"/>
        <color theme="1"/>
        <rFont val="Calibri"/>
        <family val="2"/>
        <scheme val="minor"/>
      </rPr>
      <t xml:space="preserve"> DECLARACIÓN DE BIENES Y RENTAS Y REGISTRO DE CONFLICTOS DE INTERÉS</t>
    </r>
    <r>
      <rPr>
        <sz val="11"/>
        <color theme="1"/>
        <rFont val="Calibri"/>
        <family val="2"/>
        <scheme val="minor"/>
      </rPr>
      <t xml:space="preserve"> de Carlos Javier Muñoz Sánchez, con fundamento en lo dispuesto en la Ley 2013 de 2019.
2). Para el mes de </t>
    </r>
    <r>
      <rPr>
        <b/>
        <i/>
        <sz val="11"/>
        <color theme="1"/>
        <rFont val="Calibri"/>
        <family val="2"/>
        <scheme val="minor"/>
      </rPr>
      <t>febrero</t>
    </r>
    <r>
      <rPr>
        <sz val="11"/>
        <color theme="1"/>
        <rFont val="Calibri"/>
        <family val="2"/>
        <scheme val="minor"/>
      </rPr>
      <t xml:space="preserve"> de 2022, se evidenciaron los formatos de las publicaciones de la DECLARACIÓN DE BIENES Y RENTAS Y REGISTRO DE CONFLICTOS DE INTERÉS de Lizzet Katherine Castellanos Betancourt,  Dora Jessica Guerra Urbina, José Alirio Fernández Gómez y Laura Carolina Cortés Téllez con fundamento en lo dispuesto en la Ley 2013 de 2019.
3). Para el mes de </t>
    </r>
    <r>
      <rPr>
        <b/>
        <i/>
        <sz val="11"/>
        <color theme="1"/>
        <rFont val="Calibri"/>
        <family val="2"/>
        <scheme val="minor"/>
      </rPr>
      <t>marzo</t>
    </r>
    <r>
      <rPr>
        <sz val="11"/>
        <color theme="1"/>
        <rFont val="Calibri"/>
        <family val="2"/>
        <scheme val="minor"/>
      </rPr>
      <t xml:space="preserve"> de 2022,  se evidenciaron los formatos de las publicaciones de la DECLARACIÓN DE BIENES Y RENTAS Y REGISTRO DE CONFLICTOS DE INTERÉS de Andrés Mauricio Guerrero Valderrama, Álvaro Vargas, Daniel Eduardo Lozano Bocanegra, Juan Esteban Tovar Tovar, Gabriela Isabel Gómez Montenegro, Andrea Delgado Perdomo, Juan Esteban Mojica Manrique, Luis Cárdenas y Nydya Cristina Vargas Galindo con fundamento en lo dispuesto en la Ley 2013 de 2019.
</t>
    </r>
  </si>
  <si>
    <t xml:space="preserve">
No aplica, actividad con ejecución semestral (no aportaron evidencia de la actividad en la carpeta del Share Point para este riesgo).
</t>
  </si>
  <si>
    <r>
      <t xml:space="preserve">
Verificando la Acción del Componente 1 para abordar Riesgos de Corrupción GJ3+ relacionado con el </t>
    </r>
    <r>
      <rPr>
        <i/>
        <sz val="11"/>
        <color theme="1"/>
        <rFont val="Calibri"/>
        <family val="2"/>
        <scheme val="minor"/>
      </rPr>
      <t xml:space="preserve">registro, publicación y divulgación de la Declaración de Bienes y Rentas </t>
    </r>
    <r>
      <rPr>
        <sz val="11"/>
        <color theme="1"/>
        <rFont val="Calibri"/>
        <family val="2"/>
        <scheme val="minor"/>
      </rPr>
      <t xml:space="preserve">y el </t>
    </r>
    <r>
      <rPr>
        <i/>
        <sz val="11"/>
        <color theme="1"/>
        <rFont val="Calibri"/>
        <family val="2"/>
        <scheme val="minor"/>
      </rPr>
      <t>registro de Conflicto de Interés y Declaración del Impuesto sobre la Renta y Complementarios</t>
    </r>
    <r>
      <rPr>
        <sz val="11"/>
        <color theme="1"/>
        <rFont val="Calibri"/>
        <family val="2"/>
        <scheme val="minor"/>
      </rPr>
      <t>, se observaron  en Share Point para este primer cuatrimestre de 2022 las siguientes:
Evidencias aportadas: 
1). Se evidenció el formato de la publicación de la DECLARACIÓN DE BIENES Y RENTAS Y REGISTRO DE CONFLICTOS DE INTERÉS de</t>
    </r>
    <r>
      <rPr>
        <i/>
        <sz val="11"/>
        <color theme="1"/>
        <rFont val="Calibri"/>
        <family val="2"/>
        <scheme val="minor"/>
      </rPr>
      <t xml:space="preserve"> Luz Mercedes Asprilla Mosquera</t>
    </r>
    <r>
      <rPr>
        <sz val="11"/>
        <color theme="1"/>
        <rFont val="Calibri"/>
        <family val="2"/>
        <scheme val="minor"/>
      </rPr>
      <t xml:space="preserve">, con fundamento en lo dispuesto en la Ley 2013 de 2019.
</t>
    </r>
  </si>
  <si>
    <t xml:space="preserve">
No aplica, actividad con ejecución semestral (no aportaron evidencia de la actividad en la carpeta del Share Point para este riesgo).
</t>
  </si>
  <si>
    <t xml:space="preserve">
Si bien el inicio de la actividad fue el 17/01/2022, la dependencia indica que por tratarse de una actividad semestral aún se tiene plazo para cumplirla hasta el mes de julio del año en curso.
</t>
  </si>
  <si>
    <t xml:space="preserve">
No aplica para el período, inició el 01/04/2022 y su verificación corresponde para el siguiente cuatrimestre.
</t>
  </si>
  <si>
    <t xml:space="preserve">
No aplica para el período, su fecha de inicio comienza el 01/07/2022.
</t>
  </si>
  <si>
    <t xml:space="preserve">
No aplica para el período, inició el 01/04/2022 y su verificación corresponde para el siguiente cuatrimestre.
</t>
  </si>
  <si>
    <r>
      <t xml:space="preserve">
</t>
    </r>
    <r>
      <rPr>
        <sz val="11"/>
        <rFont val="Calibri"/>
        <family val="2"/>
        <scheme val="minor"/>
      </rPr>
      <t>No aplica para el período, su fecha de inicio comienza el 01/07/2022.</t>
    </r>
  </si>
  <si>
    <r>
      <t xml:space="preserve">
</t>
    </r>
    <r>
      <rPr>
        <sz val="11"/>
        <rFont val="Calibri"/>
        <family val="2"/>
        <scheme val="minor"/>
      </rPr>
      <t>No aplica para el período, su fecha de inicio comienza el 01/07/2022.</t>
    </r>
    <r>
      <rPr>
        <sz val="11"/>
        <color rgb="FFFF0000"/>
        <rFont val="Calibri"/>
        <family val="2"/>
        <scheme val="minor"/>
      </rPr>
      <t xml:space="preserve"> </t>
    </r>
    <r>
      <rPr>
        <sz val="11"/>
        <rFont val="Calibri"/>
        <family val="2"/>
        <scheme val="minor"/>
      </rPr>
      <t>Actividad con ejecución semestral (no aportaron evidencia de la actividad en la carpeta del Share Point para este riesgo).</t>
    </r>
  </si>
  <si>
    <r>
      <t xml:space="preserve">
Actividad Inicio: 01/02/2022.
De la verificación seguimiento al avance y cumplimiento del Plan Anticorrupción,  se evidenciaron actividades adelantadas en los meses de febrero a abril de 2022:
</t>
    </r>
    <r>
      <rPr>
        <b/>
        <sz val="11"/>
        <rFont val="Calibri"/>
        <family val="2"/>
        <scheme val="minor"/>
      </rPr>
      <t xml:space="preserve">1). FEBRERO: </t>
    </r>
    <r>
      <rPr>
        <sz val="11"/>
        <rFont val="Calibri"/>
        <family val="2"/>
        <scheme val="minor"/>
      </rPr>
      <t xml:space="preserve">Se evidenció: 
</t>
    </r>
    <r>
      <rPr>
        <b/>
        <sz val="11"/>
        <rFont val="Calibri"/>
        <family val="2"/>
        <scheme val="minor"/>
      </rPr>
      <t>a).</t>
    </r>
    <r>
      <rPr>
        <sz val="11"/>
        <rFont val="Calibri"/>
        <family val="2"/>
        <scheme val="minor"/>
      </rPr>
      <t xml:space="preserve"> Correo Electrónico de SENSIBILIZACIÓN DISCIPLINARIA - RIESGO TH6+ - GRUPO ACTUACION INMEDIATA de fecha 02/03/2022 que contiene 7 archivos correspondientes a: Sensibilización en el Centro Zonal Norte Centro Histórico de la Regional ICBF Atlántico, de fecha 02/03/2022 y sensibilización en el Centro Zonal Sahagún de la Regional ICBF Córdoba de fecha 24/02/2022. 
</t>
    </r>
    <r>
      <rPr>
        <b/>
        <sz val="11"/>
        <rFont val="Calibri"/>
        <family val="2"/>
        <scheme val="minor"/>
      </rPr>
      <t xml:space="preserve">b)  </t>
    </r>
    <r>
      <rPr>
        <sz val="11"/>
        <rFont val="Calibri"/>
        <family val="2"/>
        <scheme val="minor"/>
      </rPr>
      <t xml:space="preserve">Correo Electrónico de REPORTE CHARLA 28 FEBRERO -2022 CZ PACHO- CUNDINAMARCA - de fecha 03/03/2022, que contiene 4 archivos relacionados con SENSIBILIZACIÓN FALTA DISCIPLINARIA - Ley 734 de 2002, Ley 1952 de 2019 y Ley 2094 de 2021, adelantada según lista de asistencia el día 28/02/2022.
</t>
    </r>
    <r>
      <rPr>
        <b/>
        <sz val="11"/>
        <rFont val="Calibri"/>
        <family val="2"/>
        <scheme val="minor"/>
      </rPr>
      <t>c).</t>
    </r>
    <r>
      <rPr>
        <sz val="11"/>
        <rFont val="Calibri"/>
        <family val="2"/>
        <scheme val="minor"/>
      </rPr>
      <t xml:space="preserve"> Correo Electrónico de REPORTE CHARLA 18 FEBRERO -2022 CZ FUSAGASUGA- CUNDINAMARCA - de fecha 03/03/2022, que contiene 5 archivos relacionados con SENSIBILIZACIÓN FALTA DISCIPLINARIA - Ley 734 de 2002, Ley 1952 de 2019 y Ley 2094 de 2021, adelantada según lista de asistencia el día 18/02/2022.
</t>
    </r>
    <r>
      <rPr>
        <b/>
        <sz val="11"/>
        <rFont val="Calibri"/>
        <family val="2"/>
        <scheme val="minor"/>
      </rPr>
      <t xml:space="preserve">2). MARZO: Se evidenció: 
</t>
    </r>
    <r>
      <rPr>
        <sz val="11"/>
        <rFont val="Calibri"/>
        <family val="2"/>
        <scheme val="minor"/>
      </rPr>
      <t xml:space="preserve">a). Correo Electrónico de Sensibilización falta disciplinaria 17/03 de fecha 17/03/2022 que contiene 1 archivo Excel de lista de asistencia del 17/03/2022 donde participaron las siguientes Regionales RISARALDA, CESAR, QUINDIO, QUINDIO, BOYACA, CASANARE, CORDOBA, entre otras. 
</t>
    </r>
    <r>
      <rPr>
        <b/>
        <sz val="11"/>
        <rFont val="Calibri"/>
        <family val="2"/>
        <scheme val="minor"/>
      </rPr>
      <t xml:space="preserve">b) </t>
    </r>
    <r>
      <rPr>
        <sz val="11"/>
        <rFont val="Calibri"/>
        <family val="2"/>
        <scheme val="minor"/>
      </rPr>
      <t xml:space="preserve"> Correo Electrónico de SENSIBILIZACIÓN DISCIPLINARIA - RIESGO TH6+ -  GRUPO ACTUACION INMEDIATA - de fecha 04/04/2022, que contiene 8 archivos Excel relacionados con la sensibilización en el Centro Zonal Paz de Ariporo de la Regional ICBF Casanare y sensibilización en el Centro Zonal Montelíbano de la Regional ICBF Córdoba, adelantada el día 30/03/2022 y sensibilización en el Centro Zonal Villanueva de la Regional ICBF Casanare y sensibilización en el Centro Zonal Ipiales de la Regional ICBF Nariño, adelantada el día 31/03/2022.
c). Correo Electrónico de ASISTENCIA SENSIBILIZACIÓN 734-2022- de fecha 31/03/2022, que contiene 1 archivo Excel de lista de asistencia del 30/03/2022 del Centro Zonal Chiquinquirá. 
</t>
    </r>
    <r>
      <rPr>
        <b/>
        <sz val="11"/>
        <rFont val="Calibri"/>
        <family val="2"/>
        <scheme val="minor"/>
      </rPr>
      <t>d).</t>
    </r>
    <r>
      <rPr>
        <sz val="11"/>
        <rFont val="Calibri"/>
        <family val="2"/>
        <scheme val="minor"/>
      </rPr>
      <t xml:space="preserve"> Correo Electrónico de CHARLA DE SENSIBILIZACION LEY 734-2002- de fecha 01/04/2022, que contiene 5 archivos relacionados con SENSIBILIZACIÓN FALTA DISCIPLINARIA - Ley 734 de 2002, Ley 1952 de 2019 y Ley 2094 de 2021, adelantada según lista de asistencia el día 30 y 31/03/2022 a profesionales de las Regionales Boyacá y Antioquia.
</t>
    </r>
    <r>
      <rPr>
        <b/>
        <sz val="11"/>
        <rFont val="Calibri"/>
        <family val="2"/>
        <scheme val="minor"/>
      </rPr>
      <t>3).</t>
    </r>
    <r>
      <rPr>
        <sz val="11"/>
        <rFont val="Calibri"/>
        <family val="2"/>
        <scheme val="minor"/>
      </rPr>
      <t xml:space="preserve"> </t>
    </r>
    <r>
      <rPr>
        <b/>
        <sz val="11"/>
        <rFont val="Calibri"/>
        <family val="2"/>
        <scheme val="minor"/>
      </rPr>
      <t xml:space="preserve">ABRIL: </t>
    </r>
    <r>
      <rPr>
        <sz val="11"/>
        <rFont val="Calibri"/>
        <family val="2"/>
        <scheme val="minor"/>
      </rPr>
      <t>Aunque no existe carpeta para el mes de abril con evidencias de avance para este mes, se pondera en avance el mes de abril/2022, en razón a que en la carpeta del mes de marzo se observan capacitaciones adelantadas en el mes de abril/2022.</t>
    </r>
  </si>
  <si>
    <r>
      <t xml:space="preserve">
Actividad Inicio: 01/04/2022.
De la verificación seguimiento al avance y cumplimiento del Plan Anticorrupción,  se evidenciaron actividades adelantadas en el mes de abril de 2022:
</t>
    </r>
    <r>
      <rPr>
        <b/>
        <sz val="11"/>
        <rFont val="Calibri"/>
        <family val="2"/>
        <scheme val="minor"/>
      </rPr>
      <t xml:space="preserve">1). ABRIL: </t>
    </r>
    <r>
      <rPr>
        <sz val="11"/>
        <rFont val="Calibri"/>
        <family val="2"/>
        <scheme val="minor"/>
      </rPr>
      <t xml:space="preserve">Se evidenció: 
Correo Electrónico de SAsistencia: Articulo 51 CDU - 10/03/22 de fecha jueves 10/03/2022 Hora:  2:53 p. m que contiene 2 archivos Excel  de lista de asistencia del 10/03/2022 , capacitación dirigida a las siguientes Dependencias o Regionales: NARIÑO, DIRECCION GENERAL, SANTANDER, CAQUETA, PUTUMAYO, BOYACA, HUILA, VICHADA, entre otras. 
</t>
    </r>
  </si>
  <si>
    <t>Maritza Liliana Beltrán Albadán</t>
  </si>
  <si>
    <r>
      <t xml:space="preserve">La actividad se da por cumplida ya que se evidencia el reporte con los resultados de las respuestas obtenidas en las preguntas e la encuesta de evaluación.
</t>
    </r>
    <r>
      <rPr>
        <b/>
        <sz val="10"/>
        <color theme="1"/>
        <rFont val="Arial"/>
        <family val="2"/>
      </rPr>
      <t xml:space="preserve">Evidencia
</t>
    </r>
    <r>
      <rPr>
        <sz val="10"/>
        <color theme="1"/>
        <rFont val="Arial"/>
        <family val="2"/>
      </rPr>
      <t xml:space="preserve">-Informe final  de las audiencias de mesas públicas y rendición pública de cuentas con el consolidado  de los resultados de la encuesta de evaluación páginas 46 a 58   https://www.icbf.gov.co/system/files/informe_final_rpc_y_mp_2021_v1_1.pdf
-Matriz de tabulación con los resultados de la encuesta realizada al finalizar las audiencias de rendición de cuentas en la vigencia 2021
</t>
    </r>
    <r>
      <rPr>
        <sz val="10"/>
        <rFont val="Arial"/>
        <family val="2"/>
      </rPr>
      <t xml:space="preserve">
- Pantallazo de publicación del 30/01/2022.</t>
    </r>
  </si>
  <si>
    <r>
      <rPr>
        <sz val="10"/>
        <rFont val="Arial"/>
        <family val="2"/>
      </rPr>
      <t>Se evidencia la definición de directrices para la realización de mesas públicas y Rendición de Cuentas vigencia 2022.</t>
    </r>
    <r>
      <rPr>
        <b/>
        <sz val="10"/>
        <rFont val="Arial"/>
        <family val="2"/>
      </rPr>
      <t xml:space="preserve">
Evidencia:
</t>
    </r>
    <r>
      <rPr>
        <sz val="10"/>
        <rFont val="Arial"/>
        <family val="2"/>
      </rPr>
      <t>Correo electronico con asunto: Directrices Para La Realización De Mesas Públicas -MP y Rendición Pública De Cuentas -RPC- 2022 con Memorando ORFEO Radicado No: 202213000000028233  dirigido  a Directores Regionales, Coordinadores De Centros Zonales, Coordinadores De Planeacion Y Sistemas Regionales Fecha: 2022-02-28</t>
    </r>
  </si>
  <si>
    <r>
      <t xml:space="preserve">Correos publicaciòn a la SMO DEL 30 MARZO Y PUBLICACIÒN DEL 31 /03
</t>
    </r>
    <r>
      <rPr>
        <b/>
        <sz val="10"/>
        <rFont val="Arial"/>
        <family val="2"/>
      </rPr>
      <t xml:space="preserve">Evidencia:
</t>
    </r>
    <r>
      <rPr>
        <sz val="10"/>
        <rFont val="Arial"/>
        <family val="2"/>
      </rPr>
      <t>-F1 Formato de Programacion se realiza validación de datos columa fecha  para registro del año 2022. 
- F6 Formato de  consulta previa: se ajusta el texto de introduccción y se incluye el link de politica de datos personales adicionalmente se modifican los temas propuestos  para la vigencia de acuerdo con las indicaciones de la alta dirección 38 temas seleccionados.
Se realizan ajustes en en las lista desplegable  del formato F1 y F7 de la columna temas de acuerdo con la encuesta de consulta previa
- F9  FORMATO ENCUESTA DE EVALUACIÓN DE RENDICIÓN PÚBLICA DE CUENTAS Y MESAS PÚBLICAS se ajusta redacción del Objetivo: Conocer la percepción de los participantes acerca de la audiencia realizada; se elimina la pregunta No. 7 sólo de deja una pregunta Covid
- F10.P2.MS ANÁLISIS ENCUESTAS DE EVALUACIÓN RPC Y MP 
- F11 se inluye  la casilla metodología de realización :  Virtual, Presencial ó Mixta
Se evidencia la publicación actualizada de los formatos para la vigencia 2022 https://www.icbf.gov.co/rendicion-de-cuentas-icbf</t>
    </r>
  </si>
  <si>
    <t>La actividad no ha iniciado.</t>
  </si>
  <si>
    <r>
      <t xml:space="preserve">Se evidencia publicación del Boletín de Peticiones, Quejas, Reclamos, Sugerencias y Reportes de Amenaza o Vulneración de Derechos. 
</t>
    </r>
    <r>
      <rPr>
        <b/>
        <sz val="10"/>
        <color theme="1"/>
        <rFont val="Arial"/>
        <family val="2"/>
      </rPr>
      <t xml:space="preserve">
Evidencias:
</t>
    </r>
    <r>
      <rPr>
        <sz val="10"/>
        <color theme="1"/>
        <rFont val="Arial"/>
        <family val="2"/>
      </rPr>
      <t>El Boletín de Peticiones, Quejas, Reclamos, Sugerencias y Reportes de Amenaza o Vulneración de Derechos, de los meses Diciembre, enero, febrero, marzo de 2022.
https://www.icbf.gov.co/servicios/informes-boletines-pqrd</t>
    </r>
  </si>
  <si>
    <r>
      <t xml:space="preserve">Se evidencia en avance por cuanto se ha emitido correo electróen el que se socializan los resultados de la consulta previa a partir de los cuales se definirán los temas a tratar en las diferentes mesas.
</t>
    </r>
    <r>
      <rPr>
        <b/>
        <sz val="10"/>
        <rFont val="Arial"/>
        <family val="2"/>
      </rPr>
      <t xml:space="preserve">Evidencias:
</t>
    </r>
    <r>
      <rPr>
        <sz val="10"/>
        <rFont val="Arial"/>
        <family val="2"/>
      </rPr>
      <t xml:space="preserve">Correo electrònico del 13 abril 2022 Asunto: Socialización resultados consuta previa 2022.  </t>
    </r>
  </si>
  <si>
    <t>Esta actividad tiene fecha de inicio 01/07/22</t>
  </si>
  <si>
    <t>Esta actividad tiene fecha de inicio 01/10/22</t>
  </si>
  <si>
    <r>
      <t xml:space="preserve">Se evidencia ajuste en la presentaciòn que hace parte del Aula Virtual Estrategia de Transparencia, Participación y Buen Gobierno.
</t>
    </r>
    <r>
      <rPr>
        <b/>
        <sz val="10"/>
        <rFont val="Arial"/>
        <family val="2"/>
      </rPr>
      <t>Evidencia:
-</t>
    </r>
    <r>
      <rPr>
        <sz val="10"/>
        <rFont val="Arial"/>
        <family val="2"/>
      </rPr>
      <t>Correo electrónico del 10/02/22 con la solicitud de ajuste de la presentación.
-Diapositivas 54 - 61 Actializadas.</t>
    </r>
  </si>
  <si>
    <t>No se evidenció en el SVE ni en el Share Point soportes de avance de la actividad la cual tiene por fecha de inicio 30/01/22.</t>
  </si>
  <si>
    <t>Esta actividad tiene fecha de inicio 01/11/22</t>
  </si>
  <si>
    <r>
      <t xml:space="preserve">Se evidencia cumplimiento y publicaciòn oportuna del Informe de Rendiciòn de cunetas- Acuerdos de paz Vigencia 2021.
</t>
    </r>
    <r>
      <rPr>
        <b/>
        <sz val="10"/>
        <rFont val="Arial"/>
        <family val="2"/>
      </rPr>
      <t>Evidencia:</t>
    </r>
    <r>
      <rPr>
        <sz val="10"/>
        <rFont val="Arial"/>
        <family val="2"/>
      </rPr>
      <t xml:space="preserve">
-Publicaciòn del Informe de Rendición de Cuentas de Paz - 2021 con fecha del 30/03/22
- Pantallazo de publicación </t>
    </r>
  </si>
  <si>
    <t>MATRIZ DE PLANEACIÓN DEL PLAN DE PARTICIPACIÓN CIUDADANA - PPC 2022</t>
  </si>
  <si>
    <t>ENERO</t>
  </si>
  <si>
    <t xml:space="preserve">OBSERVACIONES MONITOREO DYSA PERIODO: </t>
  </si>
  <si>
    <t xml:space="preserve">CALCULO AVANCE PPC </t>
  </si>
  <si>
    <t>FEBRERO</t>
  </si>
  <si>
    <t>MARZO</t>
  </si>
  <si>
    <t>ABRIL</t>
  </si>
  <si>
    <t>CONCLUSIÓN SEGUIMIENTO OCI
CORTE ABRIL 2022</t>
  </si>
  <si>
    <t>EVIDENCIAS</t>
  </si>
  <si>
    <t>ESTADO DE LA ACTIVIDAD
CORTE ABRIL 2022</t>
  </si>
  <si>
    <t>Reporte de avance en el cumplimiento de la meta</t>
  </si>
  <si>
    <t xml:space="preserve">No. </t>
  </si>
  <si>
    <t xml:space="preserve">NOMBRE DE LA ACTIVIDAD </t>
  </si>
  <si>
    <t>DESCRIPCIÓN DE LA ACTIVIDAD O ESTRATEGIA DE PARTICIPACIÓN</t>
  </si>
  <si>
    <t>OBJETIVO ESTRATÉGICO RELACIONADO</t>
  </si>
  <si>
    <t xml:space="preserve">NIVEL DE INCIDENCIA  </t>
  </si>
  <si>
    <t xml:space="preserve">MOMENTO DEL CICLO DE GESTIÓN  </t>
  </si>
  <si>
    <t>GRUPO DE VALOR OBJETIVO</t>
  </si>
  <si>
    <t>ALCANCE</t>
  </si>
  <si>
    <t>DEPENDENCIA RESPONSABLE</t>
  </si>
  <si>
    <t>PROGRAMA</t>
  </si>
  <si>
    <t>UNIDAD DE MEDIDA</t>
  </si>
  <si>
    <t xml:space="preserve">FECHA FINALIZACIÓN </t>
  </si>
  <si>
    <t>ESPACIO</t>
  </si>
  <si>
    <t>Reporte de gestión</t>
  </si>
  <si>
    <t>Número de avance en la meta</t>
  </si>
  <si>
    <t xml:space="preserve">Descripción </t>
  </si>
  <si>
    <t>GRUPOS DE VALOR PARTICIPANTES</t>
  </si>
  <si>
    <t>Observaciones, propuestas y recomendaciones de los grupos de valor</t>
  </si>
  <si>
    <t>Compromisos adquiridos de cara a la ciudadanía</t>
  </si>
  <si>
    <t xml:space="preserve">Evidencias </t>
  </si>
  <si>
    <t>Reporte de avance en meta</t>
  </si>
  <si>
    <t xml:space="preserve">¿Las evidencias dan cuenta de lo reportado? </t>
  </si>
  <si>
    <t xml:space="preserve">Observaciones </t>
  </si>
  <si>
    <t xml:space="preserve">Estado de la meta </t>
  </si>
  <si>
    <t xml:space="preserve">Valor porcentual de la actividad en el PPC  </t>
  </si>
  <si>
    <t xml:space="preserve">Valor desagregado de la meta </t>
  </si>
  <si>
    <t>Avance realización de la meta</t>
  </si>
  <si>
    <t xml:space="preserve">Avance cumplimiento PPC  </t>
  </si>
  <si>
    <t xml:space="preserve">Número </t>
  </si>
  <si>
    <t>Incentivar la apropiación de conocimientos sobre la importancia de la participación ciudadana y del control social a los servicios de primera infancia. (periodicidad bimestral)</t>
  </si>
  <si>
    <t>Realizar asistencias técnicas a enlaces correspondientes de las 33 regionales, así como a un grupo de líderes representantes regionales de los comités y veedurías  sobre participación ciudadana y control social  a los servicios de primera infancia y temas relacionados en articulación con entidades estatales y educativas.</t>
  </si>
  <si>
    <t xml:space="preserve">Promover de manera efectiva la conformación de grupos de control social y/o veedurías ciudadanas. </t>
  </si>
  <si>
    <t xml:space="preserve">Control, evaluación y ejecución participativa </t>
  </si>
  <si>
    <t xml:space="preserve">Ejecución/implementación participativa y evaluación y control ciudadano </t>
  </si>
  <si>
    <t xml:space="preserve">Enlaces de Control social, beneficiarios y grupos de control social </t>
  </si>
  <si>
    <t xml:space="preserve">Nacional </t>
  </si>
  <si>
    <t xml:space="preserve">Dirección Primera Infancia </t>
  </si>
  <si>
    <t xml:space="preserve">Número de asistencias técnicas realizadas a las regionales y  líderes representantes de comités y veedurías ciudadanas de control social. </t>
  </si>
  <si>
    <t>17 de febrero</t>
  </si>
  <si>
    <t>12 de diciembre</t>
  </si>
  <si>
    <t xml:space="preserve"> Virtual</t>
  </si>
  <si>
    <t>Esta actividad con las regionales empezará el 17 de febrero de 2022.</t>
  </si>
  <si>
    <t>Se realizan dos sesiones de la primera asistencia técnica-AT a enlaces de control social regionales (y de centros zonales).</t>
  </si>
  <si>
    <t xml:space="preserve">1. Se organiza la agenda y diapositivas para el desarrollo de las dos sesiones de AT.
2. Se crean los dos links en Forms para el registro de asistentes.
3. Se realiza el acta que consolida la información presentada en las dos sesiones de AT, así como las y los enlaces que asistieron en representación de cada regional. 
</t>
  </si>
  <si>
    <t>Enlaces regionales de control social.</t>
  </si>
  <si>
    <t>25 enlaces regionales</t>
  </si>
  <si>
    <t xml:space="preserve">Envío de material y gestión de información. </t>
  </si>
  <si>
    <t>Envío de piezas sobre participación y control social a los servicios a las regionales para su difusión por medio de los canales de comunicación establecidos con las familias usuarias.</t>
  </si>
  <si>
    <t>https://icbfgob.sharepoint.com/sites/MICROSITIOPLANANTICORRUPCINYDEATENCINALCIUDADANO2021/Documentos%20compartidos/Forms/AllItems.aspx?OR=OWA%2DNT&amp;CT=1646585312390&amp;sourceId=&amp;params=%7B%22AppName%22%3A%22Teams%2DDesktop%22%2C%22AppVersion%22%3A%221415%2F22010300409%22%7D&amp;CID=fdd30c7d%2Df029%2Dabc9%2Df918%2Da3bc8e8dcbc1&amp;id=%2Fsites%2FMICROSITIOPLANANTICORRUPCINYDEATENCINALCIUDADANO2021%2FDocumentos%20compartidos%2FPAAC%202022%2FCOMPONENTE%206%20PLAN%20DE%20PARTICIPACI%C3%93N%20CIUDADANA%202022%2FDependencias%20a%20Nivel%20Nacional%2FDirecci%C3%B3n%20de%20Primera%20Infancia%2FActividad%201%20de%20la%20Matriz%2F02%2EFebrero%20evidencias&amp;viewid=848cd329%2D4628%2D438a%2Db7b1%2D175890936859</t>
  </si>
  <si>
    <t>evidencia acorde</t>
  </si>
  <si>
    <t>En avance</t>
  </si>
  <si>
    <t>No aplica</t>
  </si>
  <si>
    <t xml:space="preserve">Esta actividad se realizará el 21 de abril, dada su periodicidad bimestral.  </t>
  </si>
  <si>
    <t>Desarrollo de las dos sesiones de AT el 21 de abril (10am-12pm y 2pm-4pm) con las y los enlaces de control social de las regionales (y los centros zonales).</t>
  </si>
  <si>
    <t xml:space="preserve">1. Se lleva a cabo la segunda asistencia técnica-AT a los dos grupos de regionales establecidos.
2. Se brinda AT vía correo electrónico y otros medios (llamadas, mensajes de WhatsApp).
3. Se realiza inducción a nuevos enlaces regionales de control social.
4. Se efectúa reunión con enlace de un centro zonal para brindar orientaciones sobre el diligenciamiento del formato de seguimiento a la socialización de los servicios de educación inicial. </t>
  </si>
  <si>
    <t>31 enlaces regionales</t>
  </si>
  <si>
    <t xml:space="preserve">Gestión de comunicado sobre el momento la realización de la segunda socialización de los servicios de educación inicial (contrato firmado por los operadores de servicios), y gestión de información en regionales y centros zonales. </t>
  </si>
  <si>
    <t>Se evidenció la realización de dos jornadas de asistencia técnica por parte de la Dirección de Primera Infancia los días 17/02/2022 y 21/04/2022, cada uno contó con una sesión en la mañana y otra en la tarde, mediante las cuales se brindó orientaciones conceptuales, normativas y metodológicas sobre la implementación de la estrategia de movilización y control social a los servicios de la primera infancia; Consideraciones para la gestión del control social a los servicios de educación inicial; y Generalidades para la Gestión de peticiones, quejas, reclamos y sugerencias del ICBF.</t>
  </si>
  <si>
    <r>
      <rPr>
        <b/>
        <sz val="11"/>
        <color rgb="FF000000"/>
        <rFont val="Arial"/>
        <family val="2"/>
      </rPr>
      <t>FEBRERO:</t>
    </r>
    <r>
      <rPr>
        <sz val="11"/>
        <color rgb="FF000000"/>
        <rFont val="Arial"/>
        <family val="2"/>
      </rPr>
      <t xml:space="preserve">
Acta ASISTENCIA TÉCNICA Nº 1 (dos sesiones) del 17/02/2022 - Objetivo:</t>
    </r>
    <r>
      <rPr>
        <i/>
        <sz val="11"/>
        <color rgb="FF000000"/>
        <rFont val="Arial"/>
        <family val="2"/>
      </rPr>
      <t xml:space="preserve"> "Brindar orientaciones conceptuales, normativas y metodológicas sobre la implementación de la Estrategia de movilización y control social a los servicios de la primera infancia"</t>
    </r>
    <r>
      <rPr>
        <sz val="11"/>
        <color rgb="FF000000"/>
        <rFont val="Arial"/>
        <family val="2"/>
      </rPr>
      <t xml:space="preserve">
Primera sesión 10:00am – 12:00pm.
Segunda sesión 2:00pm – 4:00pm.
Listado de Asistencia Teams AT grupo A 10 am
Listado de Asistencia Teams AT grupo B 2 pm
Ppt Estrategia de movilización y control social - Dirección de Primera Infancia
</t>
    </r>
    <r>
      <rPr>
        <b/>
        <sz val="11"/>
        <color rgb="FF000000"/>
        <rFont val="Arial"/>
        <family val="2"/>
      </rPr>
      <t>ABRIL:</t>
    </r>
    <r>
      <rPr>
        <sz val="11"/>
        <color rgb="FF000000"/>
        <rFont val="Arial"/>
        <family val="2"/>
      </rPr>
      <t xml:space="preserve">
Pdf Presentación Segunda asistencia técnica: Consideraciones para la gestión del control social a los servicios de educación inicial.
Pdf Presentación GENERALIDADES PARA LA GESTIÓN DE PETICIONES, QUEJAS, RECLAMOS Y SUGERENCIAS DEL ICBF
Pdf GUÍA PARA EL ANÁLISIS DEL PROCESO DE CONTROL SOCIAL A NIVEL TERRITORIAL (ÁRBOL DE PROBLEMA) Y DISEÑO DEL PLAN DE ACCIÓN
Excel Árbol de problema y plan de acción por macro control social (Metodología)
Listado de Asistencia del 21/04/2022 - 10:00 a.m.
Listado de Asistencia Forms del 21/04/2022 - 10:00 a.m.
Listado de Asistencia del 21/04/2022 - 02:00 p.m.
Listado de Asistencia Forms del 21/04/2022 - 02:00 p.m.</t>
    </r>
  </si>
  <si>
    <t>Desarrollar las actividades planteadas en el calendario de participación ciudadana 2022, priorizando la presencialidad en comunidades étnicas.</t>
  </si>
  <si>
    <t>Garantizar respuestas eficaces y oportunas a cada una de las quejas, reclamos y sugerencias presentadas por la ciudadanía.</t>
  </si>
  <si>
    <t xml:space="preserve">Participación en la información </t>
  </si>
  <si>
    <t>Participación en la identificación de necesidades o diagnóstico</t>
  </si>
  <si>
    <t>Beneficiarios, grupos de control social y público general.</t>
  </si>
  <si>
    <t>Número de actividades realizadas dirigidas a integrantes de comités, veedurías ciudadanas y público general.</t>
  </si>
  <si>
    <t xml:space="preserve">13 de mayo </t>
  </si>
  <si>
    <t>31 de octubre</t>
  </si>
  <si>
    <t>Virtual</t>
  </si>
  <si>
    <t xml:space="preserve">El inicio de estas actividades está previsto para el 13 de mayo de 2022. </t>
  </si>
  <si>
    <t xml:space="preserve">No Aplica </t>
  </si>
  <si>
    <t>No iniciado</t>
  </si>
  <si>
    <t>El inicio de la primera actividad está previsto para el 13 de mayo de 2022, dada la fase de socialización de los servicios que continúa en territorio.</t>
  </si>
  <si>
    <t xml:space="preserve">1. Se continúan gestiones para el desarrollo del encuentro entre lideresas y líderes de comités y veedurías ciudadanas, proyectado para el 13 de mayo de 2022 con las regionales de la macro centro. 
2. Se diseña y produce invitación para el encuentro en conjunto con la Oficina Asesora de Comunicaciones. 
3. Gestión de reporte de lideresas y líderes de comités y veedurías que se conectarán al encuentro del 13 de mayo. 
4. Solicitud y seguimiento al envío de los mensajes a modo recordatorio para las lideresas y líderes. 
5. Envío de mensaje por correo electrónico a las lideresas y líderes reportados por las regionales, con el fin de reforzar el acceso a la información sobre el encuentro del próximo 13 de mayo. </t>
  </si>
  <si>
    <t xml:space="preserve">Gestión para el registro en el link de Forms construido para incluir a las lideresas y líderes que representarán los comités y veedurías ciudadadanas en cada centro zonal, con el fin de participar en el primer encuentro de este año, que se realizará con las 7 regionales de la macro centro. </t>
  </si>
  <si>
    <t>Desarrollar el primer encuentro de lideresas y líderes comités de control social y veedurías ciudadanas en articulación con el Grupo de participación ciudadana de la Dirección para la democracia,
la participación ciudadana y la acción comunal del Ministerio del Interior.</t>
  </si>
  <si>
    <t xml:space="preserve">Link de la invitación  </t>
  </si>
  <si>
    <t>No iniciada</t>
  </si>
  <si>
    <t>Se observó invitación del "Primer encuentro 2022 de lideresas y líderes de comités y veedurías ciudadanas para el control social a los servicios de la primera infancia" a realizarse el 13 de mayo de 2022 via teams, donde participaran las regionales: Boyacá, Cundinamarca, Huila, Norte de Santander ,Santander, Tolima y Bogotá D.C.
(Esta actividad esta asociada a la No 9 del presente plan)</t>
  </si>
  <si>
    <r>
      <rPr>
        <b/>
        <sz val="11"/>
        <color rgb="FF000000"/>
        <rFont val="Arial"/>
        <family val="2"/>
      </rPr>
      <t>ABRIL:</t>
    </r>
    <r>
      <rPr>
        <sz val="11"/>
        <color rgb="FF000000"/>
        <rFont val="Arial"/>
        <family val="2"/>
      </rPr>
      <t xml:space="preserve">
Pdf Invitación </t>
    </r>
    <r>
      <rPr>
        <i/>
        <sz val="11"/>
        <color rgb="FF000000"/>
        <rFont val="Arial"/>
        <family val="2"/>
      </rPr>
      <t>"Primer encuentro 2022 de lideresas y líderes de comités y veedurías ciudadanas para el control social a los servicios de la primera infancia"</t>
    </r>
    <r>
      <rPr>
        <sz val="11"/>
        <color rgb="FF000000"/>
        <rFont val="Arial"/>
        <family val="2"/>
      </rPr>
      <t xml:space="preserve">
Regionales: Boyacá, Cundinamarca, Huila, Norte de Santander ,Santander, Tolima y Bogotá D.C.
Día: viernes 13 de mayo de 2022
Hora: 4pm a 6pm.</t>
    </r>
  </si>
  <si>
    <t>Diseñar y actualizar piezas informativas para su difusión en canales de comunicación con padres, madres, cuidadadoras-es, comités y veedurías de control social.</t>
  </si>
  <si>
    <t>Publicar piezas (infografías, videoclips, entre otros) con el propósito de incentivar la participación de padres madres y cuidadoras-es en el control social a los servicios de primera infancia.</t>
  </si>
  <si>
    <t>Participación en la información</t>
  </si>
  <si>
    <t>Número de piezas informativas construidas y difundidas en las regionales para la socialización en redes sociales, canales de comunicación con agentes educativos, madres y padres comunitarios, familias usuarias, comités, veedurías ciudadanas de control social y unidades de atención.</t>
  </si>
  <si>
    <t>Febrero</t>
  </si>
  <si>
    <t>30 de noviembre</t>
  </si>
  <si>
    <t>Piezas digitales y físicas</t>
  </si>
  <si>
    <t>Se adjuntan los videoclips producidos en la carpeta de evidencias respectivas.</t>
  </si>
  <si>
    <t xml:space="preserve">Se comparten piezas diseñadas para contribuir con la promoción del control social a los servicios de la primera infancia. </t>
  </si>
  <si>
    <t>Envío de los siguientes piezas a los enlaces regionales de control social: 
1. Cuña sobre el control social a los servicios de la primera infancia.
2. Videoclip sobre la importancia del control social a los servicios.
3. Videoclips sobre la participación de la primera infancia en el control social a los servicios. 
4. Infografía conceptual sobre el control social.
5. Infografía con datos sobre la atención (número de contrato, valor, entre otros).</t>
  </si>
  <si>
    <t xml:space="preserve">Envío de videoclips al grupo de WhatsApp de control social creado con las y los enlaces regionales. </t>
  </si>
  <si>
    <t xml:space="preserve">Seguimiento a la difusión de las piezas dirigidas a las familias usuarias y comunidad. </t>
  </si>
  <si>
    <t>https://icbfgob.sharepoint.com/sites/MICROSITIOPLANANTICORRUPCINYDEATENCINALCIUDADANO2021/Documentos%20compartidos/Forms/AllItems.aspx?OR=OWA%2DNT&amp;CT=1646585312390&amp;sourceId=&amp;params=%7B%22AppName%22%3A%22Teams%2DDesktop%22%2C%22AppVersion%22%3A%221415%2F22010300409%22%7D&amp;CID=fdd30c7d%2Df029%2Dabc9%2Df918%2Da3bc8e8dcbc1&amp;id=%2Fsites%2FMICROSITIOPLANANTICORRUPCINYDEATENCINALCIUDADANO2021%2FDocumentos%20compartidos%2FPAAC%202022%2FCOMPONENTE%206%20PLAN%20DE%20PARTICIPACI%C3%93N%20CIUDADANA%202022%2FDependencias%20a%20Nivel%20Nacional%2FDirecci%C3%B3n%20de%20Primera%20Infancia%2FActividad%203%20de%20la%20Matriz%2F02%2EFebrero%20evidencias&amp;viewid=848cd329%2D4628%2D438a%2Db7b1%2D175890936859</t>
  </si>
  <si>
    <t xml:space="preserve">Ajuste del pendón sobre aspectos conceptuales del control social y los comités, que incluye mensajes orientador a persuadir frente a la participación en el control social a los servicios de la primera infancia. </t>
  </si>
  <si>
    <t>Se comparte un (1) pendón a las regionales para su ubicación en las unidades de servicio-UDS de la modalidad institucional, dado que hace parte del valor técnico agregado establecido para control social.</t>
  </si>
  <si>
    <t>Envío de la pieza actualizada por medio de WhatsApp.</t>
  </si>
  <si>
    <t>Seguimiento a la ubicación del pendón en las unidades de servicios-UDS, con el fin de que  miembros de las familias usuarias y comunidad puedan tener acceso a la información.</t>
  </si>
  <si>
    <t>https://icbfgob.sharepoint.com/:f:/r/sites/MICROSITIOPLANANTICORRUPCINYDEATENCINALCIUDADANO2021/Documentos%20compartidos/PAAC%202022/COMPONENTE%206%20PLAN%20DE%20PARTICIPACI%C3%93N%20CIUDADANA%202022/Dependencias%20a%20Nivel%20Nacional/Direcci%C3%B3n%20de%20Primera%20Infancia/Actividad%203%20de%20la%20Matriz/03.Marzo%20evidencias?csf=1&amp;web=1&amp;e=aMBoJK</t>
  </si>
  <si>
    <t xml:space="preserve">Proyección de pieza, así como gestiones para el diseño, ajuste y producción de piezas orientadas a la promoción del control social de los servicios de educación inicial. </t>
  </si>
  <si>
    <t>Se avanza en proyección de maqueta borrador para la producción de pieza animada enfocada en la producción de pieza animada por parte de la Oficina Asesora de Comunicaciones para socializar el número de comités de control social y veedurías ciudadanas conformadas en el 2021 y algunos tips sobre el proceso de control social.</t>
  </si>
  <si>
    <t xml:space="preserve">Gestión y verificación en territorio de la difusión de las piezas enviadas en febrero. </t>
  </si>
  <si>
    <t>Se evidenciaron piezas informativas, videos y audio sobre participación ciudadana y control social  que se comparten con los enlaces de control social de las regionales y centros zonales para que sean socializados con las familias usuarias y comunidad de los servicios de la Primera Infancia</t>
  </si>
  <si>
    <r>
      <rPr>
        <b/>
        <sz val="11"/>
        <color rgb="FF000000"/>
        <rFont val="Arial"/>
        <family val="2"/>
      </rPr>
      <t>FEBRERO:</t>
    </r>
    <r>
      <rPr>
        <sz val="11"/>
        <color rgb="FF000000"/>
        <rFont val="Arial"/>
        <family val="2"/>
      </rPr>
      <t xml:space="preserve">
Audio cuña sobre el control social a los servicios de la primera infancia.
2 Videoclips sobre el Comité de Control Social a los servicios de la primera infancia.
Infografía PARTICIPACIÓN CIUDADANA Y CONTROL SOCIAL: conceptos sobre el control social.
Infografía SOCIALIZACION DE LA ATENCIÓN A LA PRIMERA INFANCIA AÑO 2022 (para incluir información de: nombre del EAS/Operador, número de contrato, valor, cupos, otras actividades desarrolladas, entre otros).
Correo electrónico del 21/04/2022 con asunto: Infografía, cuña, videoclips, diapositivas de la AT (del 17 de febrero), registros de Forms de las dos AT (10 am y 2 pm).
Correo electrónico del 24/02/2022 con asunto: Matriz de seguimiento, infografía (uno de los insumos para la socialización de servicios), formato de evaluación de las jornadas e instructivo para copiar formulario de Forms.
</t>
    </r>
    <r>
      <rPr>
        <b/>
        <sz val="11"/>
        <color rgb="FF000000"/>
        <rFont val="Arial"/>
        <family val="2"/>
      </rPr>
      <t>MARZO:</t>
    </r>
    <r>
      <rPr>
        <sz val="11"/>
        <color rgb="FF000000"/>
        <rFont val="Arial"/>
        <family val="2"/>
      </rPr>
      <t xml:space="preserve">
Pdf Pendón Comité de Control Social con información sobre Qué es el control social e invitando a participar en el mismo. 
</t>
    </r>
    <r>
      <rPr>
        <b/>
        <sz val="11"/>
        <color rgb="FF000000"/>
        <rFont val="Arial"/>
        <family val="2"/>
      </rPr>
      <t>ABRIL:</t>
    </r>
    <r>
      <rPr>
        <sz val="11"/>
        <color rgb="FF000000"/>
        <rFont val="Arial"/>
        <family val="2"/>
      </rPr>
      <t xml:space="preserve">
Imagen Pieza Control Social a los Servicios de la Primera Infancia
Imagen Pieza Veedurías Ciudadanas</t>
    </r>
  </si>
  <si>
    <t>Uso y apropiación de herramientas tecnológicas que coadyuven a la participación ciudadana.</t>
  </si>
  <si>
    <t>Realizar transferencias de conocimiento en las herramientas tecnológicas que promueven las actividades para la participación ciudadana de acuerdo con lo establecido en el propósito empoderamiento ciudadano de la Política de Gobierno Digital.</t>
  </si>
  <si>
    <t>Promover de manera efectiva la conformación de grupos de control social y/o veedurías ciudadanas.</t>
  </si>
  <si>
    <t>Consulta</t>
  </si>
  <si>
    <t>Identificación de necesidades ó diagnóstico</t>
  </si>
  <si>
    <t>Colaboradores ICBF</t>
  </si>
  <si>
    <t>Transferencias de conocimiento realizadas</t>
  </si>
  <si>
    <t>Abril de 2022</t>
  </si>
  <si>
    <t>21 de noviembre</t>
  </si>
  <si>
    <t>Presencial y/o virtual</t>
  </si>
  <si>
    <t>La tarea tiene como fecha de inicio el mes de abril de 2022</t>
  </si>
  <si>
    <t>Se realizaron dos (2) presentaciones para el uso y apropiación de las herramientas tecnológicas que coadyuden a la participación ciudadana.</t>
  </si>
  <si>
    <t>Se realizaron las dos (2) presentaciones de uso y apropiación</t>
  </si>
  <si>
    <t>Colaboradores de la entidad</t>
  </si>
  <si>
    <t>Dos (2) presentaciones de uso y apropiación</t>
  </si>
  <si>
    <t xml:space="preserve">Se evidenciaron las presentaciones que se utilizaran en las sesiones de uso y apropiación de herramientas tecnológicas donde se socializara información relacionada con: Normatividad, Política de Gobierno Digital, Actividades que se deben realizar para un ejercicio de participación ciudadana, Retos de Participación Ciudadana, Canales de comunicación, Gov.co, Medición de resultados, entre otros temas.    </t>
  </si>
  <si>
    <r>
      <rPr>
        <b/>
        <sz val="11"/>
        <color theme="1"/>
        <rFont val="Arial"/>
        <family val="2"/>
      </rPr>
      <t>ABRIL:</t>
    </r>
    <r>
      <rPr>
        <sz val="11"/>
        <color theme="1"/>
        <rFont val="Arial"/>
        <family val="2"/>
      </rPr>
      <t xml:space="preserve">
Ppt Participación ciudadana - Sesión 1_2022
Ppt Participación ciudadana - Sesión 2_2022</t>
    </r>
  </si>
  <si>
    <t>Publicación de acciones de Participación Ciudadana en la gestión institucional.</t>
  </si>
  <si>
    <t>Contribuir con el posicionamiento de la Cultura de la Participación Ciudadana, publicando acciones de Participación del ICBF, en la divulgación de la información de interés para la ciudadanía, como piezas gráficas, transmisiones en vivo, etc.</t>
  </si>
  <si>
    <t>Evaluación y control ciudadano</t>
  </si>
  <si>
    <t>Ciudadanía en general</t>
  </si>
  <si>
    <t>Publicaciones realizadas en Redes sociales o Página Web o Boletin interno o correo masivo</t>
  </si>
  <si>
    <t>No se requiere en este periodo</t>
  </si>
  <si>
    <t>El 11 de febrero se realiza transmisión de stremeng publica por redes sociales como Facebook y Youtube, teniendo la participación de la ciudadanía en general, con preguntas y comentarios en vivo sobre:
#AUnClicDel #Conversatorio "Género y desarrollo: la importancia de las mujeres en la ciencia", una iniciativa de la Directora General del #ICBF, Lina Arbeláez en el marco de la conmemoración del Día Internacional de la #MujerYLaNiñaEnLaCiencia #Conéctate Desde Maloka Museo Interactivo</t>
  </si>
  <si>
    <t>Ciudadanía en General</t>
  </si>
  <si>
    <t>Publicacion de post trasnmisión Redes sociales</t>
  </si>
  <si>
    <t>El 28 de marzo de 2022 se publica en Redes sociales y página web pieza de Rendición de Cuentas para participación de la ciudadanía sobre: 
Invitamos a toda la ciudadanía a participar y decidir los temas que se desarrollarán durante la rendición de cuentas 2021 del #ICBF. Entre todos trabajamos porque Colombia siga siendo #ElPaísDeLaNiñez. 
Link: http://bit.ly/3tgatMA
#BienestarParaTodos #EsConHechos
https://twitter.com/ICBFColombia/status/1508528992583835654?cxt=HHwWjICzhYrIr-8pAAAA</t>
  </si>
  <si>
    <t>Publicación en Redes sociales</t>
  </si>
  <si>
    <t>si</t>
  </si>
  <si>
    <t>El 13 de abril de 2022 se publica pieza en Twitter, Facebook y boletín Interno sobre: Invitamos a toda la ciudadanía a participar y decidir los temas que se desarrollarán durante la rendición de cuentas 2021 del #ICBF. Entre todos trabajamos porque Colombia siga siendo #ElPaísDeLaNiñez. 
Link: http://bit.ly/3tgatMA
#BienestarParaTodos #EsConHechos
https://twitter.com/ICBFColombia/status/1514276559921856513?cxt=HHwWgoC-3cOg5YMqAAAA</t>
  </si>
  <si>
    <t>ciudadanía en general</t>
  </si>
  <si>
    <t>n/a</t>
  </si>
  <si>
    <t>Publicaciones Redes sociales y Pag web</t>
  </si>
  <si>
    <t xml:space="preserve">Se evidenciaron pantallazos de las Redes Sociales del ICBF Facebook y Twitter donde se invita a participar a la ciudadanía en espacios como el conversatorio "Genero y desarrollo: la importancia de las mujeres en la ciencia" y la definición de los temas de la Rendición de Cuentas 2021. </t>
  </si>
  <si>
    <r>
      <rPr>
        <b/>
        <sz val="11"/>
        <color rgb="FF000000"/>
        <rFont val="Arial"/>
        <family val="2"/>
      </rPr>
      <t>FEBRERO:</t>
    </r>
    <r>
      <rPr>
        <sz val="11"/>
        <color rgb="FF000000"/>
        <rFont val="Arial"/>
        <family val="2"/>
      </rPr>
      <t xml:space="preserve">
Pantallazo Facebook de fecha 11 de febrero de 2022: Conversatorio "Genero y desarrollo: la importancia de las mujeres en la ciencia"
</t>
    </r>
    <r>
      <rPr>
        <b/>
        <sz val="11"/>
        <color rgb="FF000000"/>
        <rFont val="Arial"/>
        <family val="2"/>
      </rPr>
      <t>MARZO:</t>
    </r>
    <r>
      <rPr>
        <sz val="11"/>
        <color rgb="FF000000"/>
        <rFont val="Arial"/>
        <family val="2"/>
      </rPr>
      <t xml:space="preserve">
Pantallazo Twitter de fecha 28 de marzo de 2022: invitación a participar en la identificación de los temas de la rendición de cuentas 2021.
</t>
    </r>
    <r>
      <rPr>
        <b/>
        <sz val="11"/>
        <color rgb="FF000000"/>
        <rFont val="Arial"/>
        <family val="2"/>
      </rPr>
      <t>ABRIL:</t>
    </r>
    <r>
      <rPr>
        <sz val="11"/>
        <color rgb="FF000000"/>
        <rFont val="Arial"/>
        <family val="2"/>
      </rPr>
      <t xml:space="preserve">
Pantallazo Twitter de fecha 01 de abril de 2022: invitación a participar en la identificación de los temas de la rendición de cuentas 2021.
Pantallazo Twitter de fecha 13 de abril de 2022: invitación a participar en la identificación de los temas de la rendición de cuentas 2021.
Pantallazo Boletín Vive ICBF 196 del 08 de abril de 2022 : Conoce las temáticas de la consulta previa 2022 para la Rendición Pública de Cuentas en los centros zonales del ICBF...</t>
    </r>
  </si>
  <si>
    <t>Encuentros de Compras Locales</t>
  </si>
  <si>
    <t xml:space="preserve">Los encuentros de compras locales buscan apoyar el desarrollo y emprendimiento productivo de las familias y de las comunidades locales, propiciando espacios de encuentro entre los operadores ICBF y los productores locales, estableciendo relaciones comerciales voluntarias de mutuo beneficio.
La actividad está dirigida principalmente a los pequeños productores agropecuarios y a las industrias que procesan materias primas de origen agropecuario, que contribuyen a la seguridad alimentaria y nutricional, así como al fortalecimiento de las economías locales de Colombia.
Las relaciones con los productores locales se establecen por parte de los operadores de los diferentes programas del ICBF, gracias a la identificación y convocatoria que realizan los Entes Territoriales, agremiaciones y otras entidades de carácter nacional, para realizar ruedas de negocios en los diferentes departamentos del país. </t>
  </si>
  <si>
    <t>Ejecución o Implementación Participativa</t>
  </si>
  <si>
    <t xml:space="preserve">Organizaciones y Asociaciones Productoras
Operadores de Programas Institucionales
Entidades Gubernamentales del nivel Nacional 
Entidades Gubernamentales del nivel Territorial </t>
  </si>
  <si>
    <t>Estrategia de Compras Locales</t>
  </si>
  <si>
    <t>Número de encuentros realizados</t>
  </si>
  <si>
    <t>Según el cronograma de trabajo de la Mesa Técnica Nacional de Compras Públicas, definido en el mes de enero de 2022</t>
  </si>
  <si>
    <t>Durante el mes de enero no se realizó avance de gestión.</t>
  </si>
  <si>
    <t>El 8 de febrero de 2022 se realizó la primer mesa de trabajo con las Entidades del nivel nacional, integrantes de los circuitos cortos de comercialización, donde se definieron los departamentos donde se desarrollarán los encuentros de compras locales para la vigencia 2022.</t>
  </si>
  <si>
    <t>El 3 de marzo de 2022 se realizó capacitación a nivel nacional, dirigida a operadores y pequeños productores, como preparación para los encuentros de compras locales 2022. Se realizaron presentaciones por parte de la DIAN,  INVIMA y Ministerio de Agricultura y Desarrollo Rural.
Se realizaron reuniones con Entidades Departamentales y Municipales, para trabajar en el levantamiento de las bases de datos de pequeños productores, en los siguientes departamentos:
23 de marzo - Arauca  /  10 y 18 de marzo - Casanare
16 y 23 de marzo - Cauca /  4 y 11 de marzo - Nariño
10 de marzo - Norte de Santander / 11 de marzo - Putumayo
16 y 22 de marzo - Quindío / 8 de marzo - Santander
2, 9 y 17 de marzo - Sucre / 9, 16 y 23 de marzo - Tolima
11, 16 y 23 de marzo - Vichada / 15 y 23 de marzo - Meta
29 de marzo - Cesar / 25 de marzo - Valle del Cauca
28 de marzo - Córdoba</t>
  </si>
  <si>
    <t xml:space="preserve">Durante el mes de abril se realizaron reuniones con Entidades Departamentales y Municipales, para trabajar en el levantamiento de las bases de datos de pequeños productores y coordinación de los encuentros de compras locales, en los siguientes departamentos:
1 Arauca: Abril 6 de 2022 
2 Caquetá: Abril 5 de 2022 
3 Casanare: Abril 7, 21, 26 y 28 de 2022 
4 Cesar: Abril 7 de 2022 
5 Guaviare: Abril 6 de 2022 y Abril 20 de 2022
6 Nariño: Abril 8, 22 y 29 de 2022 
7 Norte de Santander: Abril 21 de 2022
8 Putumayo: Abril 1 y 22 de 2022 
9 Quindío: Abril 5 de 2022
10 Santander: Abril 5 de 2022 
11 Sucre: Abril 6 de 2022
12 Tolima: Abril 6 de 2022
</t>
  </si>
  <si>
    <t>Se evidencio reunión del 08/02/2022 entre diferentes entidades del orden nacional como son: Consejería Presidencia para la Estabilización y Consolidación, Ecopetrol, Prosperidad Social, ICBF, INVIMA, Ministerio de Agricultura, Unidad Administrativa Especial de Organizaciones Solidarias, Agencia  Renovación Territorio, Agencia para la Reincorporación y la Normalización, entre otros; donde se definieron los departamentos que desarrollaran los Encuentros de Compras Locales. 
Adicionalmente se observo la realización de mesas territoriales en los meses de marzo y abril con el fin de consolidar las bases de datos de pequeños productores.
Lo anterior como actividades de planeación para los Encuentros de Compras Locales.</t>
  </si>
  <si>
    <r>
      <rPr>
        <b/>
        <sz val="11"/>
        <color theme="1"/>
        <rFont val="Arial"/>
        <family val="2"/>
      </rPr>
      <t>FEBRERO:</t>
    </r>
    <r>
      <rPr>
        <sz val="11"/>
        <color theme="1"/>
        <rFont val="Arial"/>
        <family val="2"/>
      </rPr>
      <t xml:space="preserve">
1 archivo pdf que contiene:
Acta de Reunión del 08/02/2022 - Objetivo: </t>
    </r>
    <r>
      <rPr>
        <i/>
        <sz val="11"/>
        <color theme="1"/>
        <rFont val="Arial"/>
        <family val="2"/>
      </rPr>
      <t>Presentar el plan de acción 2022, que permita el ajuste a la implementación de circuitos cortos de comercialización (Indicador A93-Compras Publicas Locales )</t>
    </r>
    <r>
      <rPr>
        <sz val="11"/>
        <color theme="1"/>
        <rFont val="Arial"/>
        <family val="2"/>
      </rPr>
      <t xml:space="preserve">
Entidades asistentes: Consejería Presidencia para la Estabilización y Consolidación, Ecopetrol, Prosperidad Social, ICBF, INVIMA, Ministerio de Agricultura, Unidad Administrativa Especial de Organizaciones Solidarias, Agencia  Renovación Territorio, Agencia para la Reincorporación y la Normalización, entre otros. 
Listado de Asistencia 08/02/2022 (asistencia virtual y presencial)
</t>
    </r>
    <r>
      <rPr>
        <b/>
        <sz val="11"/>
        <color theme="1"/>
        <rFont val="Arial"/>
        <family val="2"/>
      </rPr>
      <t xml:space="preserve">MARZO:
</t>
    </r>
    <r>
      <rPr>
        <sz val="11"/>
        <color theme="1"/>
        <rFont val="Arial"/>
        <family val="2"/>
      </rPr>
      <t xml:space="preserve">Correo electrónico del 25/02/2022 con asunto: Invitación 3MARZO2022- Jornada virtual de fortalecimiento técnico - Invitación a Directores Regionales.
Listado Asistencia del 03/03/2022
Presentación DIAN del 03/03/2022: Validación Previa Factura Electrónica de Venta Resolución 042 2020
Presentación INVIMA del 03/03/2022: INVIMA - DIRECCIÓN DE ALIMENTOS Y BEBIDAS
Presentación MINAGRICULTURA del 03/03/2022: Ley 2046 de 2020, Decreto 248 de 2021
Listados de Asistencia:  2, 9 y 17/03/2022 - Sucre; 04 y 11/03/2022 - Nariño; 08/03/2022 - Santander; 09,16 y 23/03/2022 - Tolima; 10/03/2022 - Norte de Santander; 10 y 18/03/2022 - Casanare; 11/03/2022 - Putumayo; 11,16 y 23/03/2022 - Vichada; 15/03/2022 - Meta; 16 y 23/03/2022 - Cauca; 22/03/2022 - Quindío; 23/03/2022 - Arauca; 25/03/2022 - Valle del Cauca; 28/03/2022 - Córdoba; 29/03/2022 - Cesar
</t>
    </r>
    <r>
      <rPr>
        <b/>
        <sz val="11"/>
        <color theme="1"/>
        <rFont val="Arial"/>
        <family val="2"/>
      </rPr>
      <t>ABRIL:</t>
    </r>
    <r>
      <rPr>
        <sz val="11"/>
        <color theme="1"/>
        <rFont val="Arial"/>
        <family val="2"/>
      </rPr>
      <t xml:space="preserve">
Listados de Asistencia: 01 y 22/04/2022 - Putumayo; 05/04/2022 - Caquetá; 05/04/2022 - Quindío; 05/04/2022 - Santander; 06/04/2022 - Arauca; 06/04/2022 - Sucre; 06/04/2022 - Tolima; 06 y 20/04/2022 - Guaviare; 07/04/2022 - Cesar; 07, 21 y 26/04/2022 - Casanare; 08, 22 y 29/04/2022 - Nariño; 21/04/2022 - Norte de Santander</t>
    </r>
  </si>
  <si>
    <t xml:space="preserve">Gestión de Quejas, Reclamos y Sugerencias (QRS) de la Ciudadanía, sobre la gestión de la Entidad. </t>
  </si>
  <si>
    <t>Control y evaluación</t>
  </si>
  <si>
    <t>Ciudadanía (Peticionarios) usuaria de los canales de atención del ICBF</t>
  </si>
  <si>
    <t>Nacional (Todos los procesos de la entidad)</t>
  </si>
  <si>
    <t xml:space="preserve">Reportes de Gestión de PQRS realizados </t>
  </si>
  <si>
    <t xml:space="preserve">Febrero </t>
  </si>
  <si>
    <t>Diciembre 15 (control permanente durante toda la vigencia)</t>
  </si>
  <si>
    <t>Presencial, virtual, telefónico y escrito</t>
  </si>
  <si>
    <t>Segun los tiempos establecidos para el desarrollo de esta actividad, para el mes de enero aún no se ha iniciado con esta actividad</t>
  </si>
  <si>
    <t>El reporte del avance inicia con la medición del mes de Febrero</t>
  </si>
  <si>
    <t>NA</t>
  </si>
  <si>
    <t>El indicador de Derechos de Petición para el mes de Enero de 2022 disminuyó respecto al resultado del mes de Diciembre 2021, con un resultado final para esta vigencia del 98,1%, su estado para este periodo es En Riesgo con un porcentaje medio de cumplimiento.</t>
  </si>
  <si>
    <t>Para el mes de Enero de 2022 quedaron 419 peticiones ciudadanas pendientes por gestión, atendidas fuera de términos o sin evidencia de una respuesta oportuna y congruente al ciudadano a nivel nacional donde las regionales que obtuvieron el resultado más bajo fueron:
En Critico las Regionales Vichada (84,1%)y Antioquía (86,8%). En Riesgo las Regionales Casanare, Cundinamarca, bogotá, Valle, Quindío, Cesar, Arauca, Nariño, Atálntico, Córdoba y Cauca.
La dificultad más representativa para la vigencia diciembre corresponde al cambio en la HV del indicador, la cual fue ajustada a la Guía de PQRS versión 7 de marzo de 2021, el cual aumentó el número de tipos de petición de la medición pasando de 5 a 9 y pasando de medir en promedio 9.000 peticiones a realizar el seguimiento a 30.000 peticiones ciudadanas.</t>
  </si>
  <si>
    <t>Febrero - Actividad 7</t>
  </si>
  <si>
    <t xml:space="preserve">Resultado indicador de oportunidad de febrero de 2022 </t>
  </si>
  <si>
    <t>El indicador de Derechos de Petición para el mes de febrero de 2022 aumentó respecto al resultado del mes de enero, con un resultado final para esta vigencia del 98,5%, su estado para este periodo es En Riesgo con un porcentaje medio de cumplimiento.                                                                                     Para el mes de febrero de 2022 de las peticiones ciudadana recibidas por la entidad, quedaron 475 peticiones pendientes por gestión, atendidas fuera de términos o sin evidencia de una respuesta oportuna y congruente al ciudadano a nivel nacional donde las regionales que obtuvieron el resultado más bajo fueron:
En Critico las Regionales San Andres (86,a%)y Antioquía (92,5%). En Riesgo las Regionales Vichada, Amazonas, Cundinamarca, Casanare, Valle, Arauca, Bogotá, Quindío, Tolima, Caldas, Atlántico, Sucre, Boyacá, Risaralda, Cesar, Meta y Bolívar.</t>
  </si>
  <si>
    <t xml:space="preserve">Peticionarios </t>
  </si>
  <si>
    <t>31.186 peticiones ciudadanas</t>
  </si>
  <si>
    <t>Marzo - Actividad 7</t>
  </si>
  <si>
    <t xml:space="preserve">Resultado indicador de oportunidad de marzo de 2022 </t>
  </si>
  <si>
    <t>Para el mes de marzo de 2022 quedaron 532 peticiones ciudadanas pendientes por gestión, atendidas fuera de términos o sin evidencia de una respuesta oportuna y congruente al ciudadano a nivel nacional donde las regionales que obtuvieron el resultado más bajo fueron:
En Critico la Regional Guaninía (92,9%). En Riesgo las Regionales San Andres, Meta, Antioquía, Cundinamarca, Casanare, Vichada, Quindío, Valle, Guajira, Bogotá, Arauca, Atlántico, Sucre, Caldas, Boyacá,Choco, Tolima, Risaralda, Cauca, Córdoba y Bolívar.</t>
  </si>
  <si>
    <t>33.789 peticiones ciudadanas</t>
  </si>
  <si>
    <t>Abril - Actividad 7</t>
  </si>
  <si>
    <r>
      <t xml:space="preserve">Se evidenciaron los correos electrónicos remitidos a los Responsables de SYA en las Regionales, Centros Zonales y enlaces SIM con los resultados del mes de enero, febrero y marzo de los Indicadores del Proceso Relación con el Ciudadano donde se incluye información del indicador PA - 131 </t>
    </r>
    <r>
      <rPr>
        <i/>
        <sz val="11"/>
        <rFont val="Arial"/>
        <family val="2"/>
      </rPr>
      <t>"Porcentaje de peticiones ciudadanas atendidas oportunamente"</t>
    </r>
    <r>
      <rPr>
        <sz val="11"/>
        <rFont val="Arial"/>
        <family val="2"/>
      </rPr>
      <t xml:space="preserve"> con el fin de realizar los gestiones correspondientes con base en los datos presentados. </t>
    </r>
  </si>
  <si>
    <r>
      <rPr>
        <b/>
        <sz val="11"/>
        <color theme="1"/>
        <rFont val="Arial"/>
        <family val="2"/>
      </rPr>
      <t xml:space="preserve">FEBRERO: </t>
    </r>
    <r>
      <rPr>
        <sz val="11"/>
        <color theme="1"/>
        <rFont val="Arial"/>
        <family val="2"/>
      </rPr>
      <t xml:space="preserve">
Correo electrónico del  8/03/2022 con asunto: INDICADORES RELACIÓN CON EL CIUDADANO ENERO 2022 (FINAL)
Reporte del indicador PA - 131 para el periodo enero: 98,1
</t>
    </r>
    <r>
      <rPr>
        <b/>
        <sz val="11"/>
        <color theme="1"/>
        <rFont val="Arial"/>
        <family val="2"/>
      </rPr>
      <t>MARZO:</t>
    </r>
    <r>
      <rPr>
        <sz val="11"/>
        <color theme="1"/>
        <rFont val="Arial"/>
        <family val="2"/>
      </rPr>
      <t xml:space="preserve">
Correo electrónico del 23/03/2022 con asunto: INDICADORES RELACIÓN CON EL CIUDADANO FEBRERO 2022 (FINAL)
Reporte del indicador PA - 131 para el periodo febrero: 98,5
</t>
    </r>
    <r>
      <rPr>
        <b/>
        <sz val="11"/>
        <color theme="1"/>
        <rFont val="Arial"/>
        <family val="2"/>
      </rPr>
      <t>ABRIL:</t>
    </r>
    <r>
      <rPr>
        <sz val="11"/>
        <color theme="1"/>
        <rFont val="Arial"/>
        <family val="2"/>
      </rPr>
      <t xml:space="preserve">
Correo electrónico del 22/04/2022 con asunto: INDICADORES RELACIÓN CON EL CIUDADANO MARZO 2022 (FINAL)
Reporte del indicador PA - 131 para el periodo marzo: 98,4</t>
    </r>
  </si>
  <si>
    <t xml:space="preserve">Aplicar encuestas de satisfacción a los usuarios (peticionarios) de los canales de atención del ICBF </t>
  </si>
  <si>
    <t xml:space="preserve">Realizar mediciones de satisfacción, con el fin de mejorar continuamente los canales de atención del ICBF. 
</t>
  </si>
  <si>
    <t>Reportes de medición de la satisfacción realizadas</t>
  </si>
  <si>
    <t>Para el mes de enero 2022 se realizaron 15.281 encuestas de satisfacción de los canales telefónicos y virtuales, y del segmento de encuestas de satisfacción del canal presencial, se realizaron 712 encuestas efectivas y se escalaron a las regionales 119 alertas.</t>
  </si>
  <si>
    <t>Para el mes de enero 2022 se realizaron 15.281 encuestas de satisfacción de los canales telefónicos y virtuales.
Canal Chat: Cantidad de encuestas 446 / Nivel de satisfacción: 92,38%
Canal Telefónico Adultos - Línea 141: Cantidad de encuestas 13.061 / Nivel de satisfacción: 99,21%
Canal Telefónico Adultos – Línea nacional: Cantidad de encuestas 585 / Nivel de satisfacción:  99,15%
Canal 141 NNA: Cantidad de encuestas 1.091 / Nivel de satisfacción:  94,33%
Videollamada: Cantidad de encuestas 98 / Nivel de satisfacción: 98,98%
Adicional, del segmento de encuestas de satisfacción del canal presencial, se realizaron 712 encuestas efectivas y se escalaron a las regionales 119 alertas.</t>
  </si>
  <si>
    <t>15.281 encuestas de satisfacción de los canales telefónicos y virtuales, y 712 encuestas de satisfacción del canal presencial</t>
  </si>
  <si>
    <t>informe de encuestas de satisfacción</t>
  </si>
  <si>
    <t>en avance</t>
  </si>
  <si>
    <t xml:space="preserve">Para el mes de febrero 2022 se realizaron 17.315 encuestas de satisfacción de los canales telefónicos y virtuales.
Canal Chat: Cantidad de encuestas 494 / Nivel de satisfacción: 93,52%
Canal Telefónico Adultos - Línea 141: Cantidad de encuestas 15.170 / Nivel de satisfacción: 98,78%
Canal Telefónico Adultos – Línea nacional: Cantidad de encuestas 621 / Nivel de satisfacción:  99,36%
Canal 141 NNA: Cantidad de encuestas 935 / Nivel de satisfacción:  95,08%
Videollamada: Cantidad de encuestas 95 / Nivel de satisfacción: 98,95%
Adicional, del segmento de encuestas de satisfacción del canal presencial se realizaron 956 encuestas y se escalaron a las regionales 176 alertas.
</t>
  </si>
  <si>
    <t>Peticionarios que se acercan a un punto de atencion por informacion y orientacion, o se comunican al ICBF por sus medios de atencion telefonicos y virtuales</t>
  </si>
  <si>
    <t>17.315 encuestas de satisfacción de los canales telefónicos y virtuales, y 956 encuestas de satisfacción del canal presencial</t>
  </si>
  <si>
    <t>Infome de resultados del mes de febrero</t>
  </si>
  <si>
    <t>Se realizó desde el centro de contacto encuestas telefonicas donde se evalua el canal presencial. En cuanto a los demás canales se cuenta con la calificacion del ciudadano luego de terminar con la interaccion con el agente.</t>
  </si>
  <si>
    <t xml:space="preserve"> Para el mes de marzo 2022 se realizaron 18.670 encuestas de satisfacción de los canales telefónicos y virtuales.
Canal Chat: Cantidad de encuestas 560 / Nivel de satisfacción: 97,5%
Canal Telefónico Adultos - Línea 141: Cantidad de encuestas 16.388 / Nivel de satisfacción: 98,96%
Canal Telefónico Adultos – Línea nacional: Cantidad de encuestas 665 / Nivel de satisfacción:  98,8%
Canal 141 NNA: Cantidad de encuestas 1.011 / Nivel de satisfacción:  93,87%
Videollamada: Cantidad de encuestas 46 / Nivel de satisfacción: 100%
Adicional, del segmento de encuestas de satisfacción del canal presencial se realizaron 1.213 encuestas, y se escalaron a las regionales 160 alertas.</t>
  </si>
  <si>
    <t>Peticionarios que se comunican con el ICBF mediante los canales de atencion telefonico y virtual, y los que son atendidos en los puntos de atencion presencial.</t>
  </si>
  <si>
    <t>19.883 encuestas en total</t>
  </si>
  <si>
    <t>Informe de resultado de encuestas de satisfaccion mensual de marzo canal telefonico y virtual. Informe de resultado de encuestas de satisfaccion mensual de marzo canal presencial</t>
  </si>
  <si>
    <t xml:space="preserve">Para el mes de abril 2022 se realizaron 17.687 encuestas de satisfacción de los canales telefónicos y virtuales.
Canal Chat: Cantidad de encuestas 432 / Nivel de satisfacción: 98,38%
Canal Telefónico Adultos - Línea 141: Cantidad de encuestas 15.024 / Nivel de satisfacción: 98,97%
Canal Telefónico Adultos – Línea nacional: Cantidad de encuestas 575 / Nivel de satisfacción:  99,13%
Canal 141 NNA: Cantidad de encuestas 926 / Nivel de satisfacción:  93,95%
Videollamada: Cantidad de encuestas 80 / Nivel de satisfacción: 96,25%.
Teléfono Verde (Línea Verde): Cantidad de encuestas 650 / Nivel de satisfacción: 99,08%. *
Adicional, del segmento de encuestas de satisfacción del canal presencial se realizaron 969 encuestas, y se escalaron a las regionales 116 alertas.
* Desde el mes de de abril se incluye en la medición el teléfono verde, el cual es una línea de atención del centro de contacto que se brinda a los ciudadanos que se acercan a los puntos de atención presencial del ICBF
</t>
  </si>
  <si>
    <t>18.656 encuestas en total</t>
  </si>
  <si>
    <t>Informe de resultado de encuestas de satisfaccion mensual de abril canal telefonico y virtual. Informe de resultado de encuestas de satisfaccion mensual de abril canal presencial</t>
  </si>
  <si>
    <t>Se evidenciaron los informes de las encuestas aplicadas por el Centro de Contacto correspondiente a los meses de enero, febrero, marzo y abril - preliminar donde se describen los resultados de los diferentes canales de atención; para el presencial se detalla información como: resumen consolidado y por Macro Regional de las Encuestas de Satisfacción, oportunidad de los tiempos de espera, duración de la atención, presentación personal del colaborador, nivel de Satisfacción, entre otros aspectos; y para chat, telefónico y video llamada: atención del asesor, la información del asesor se ajusta a su consulta, entre otros.</t>
  </si>
  <si>
    <r>
      <rPr>
        <b/>
        <sz val="11"/>
        <color rgb="FF000000"/>
        <rFont val="Arial"/>
        <family val="2"/>
      </rPr>
      <t>ENERO:</t>
    </r>
    <r>
      <rPr>
        <sz val="11"/>
        <color rgb="FF000000"/>
        <rFont val="Arial"/>
        <family val="2"/>
      </rPr>
      <t xml:space="preserve">
Ppt Informe Encuestas Puntos de Atención I.C.B.F. - Enero 2022 - Centro de Contacto
Ppt Informe de Gestión - Centro de Contacto ICBF - Enero 2022
</t>
    </r>
    <r>
      <rPr>
        <b/>
        <sz val="11"/>
        <color rgb="FF000000"/>
        <rFont val="Arial"/>
        <family val="2"/>
      </rPr>
      <t xml:space="preserve">FEBRERO:
</t>
    </r>
    <r>
      <rPr>
        <sz val="11"/>
        <color rgb="FF000000"/>
        <rFont val="Arial"/>
        <family val="2"/>
      </rPr>
      <t xml:space="preserve">Pdf Informe Encuestas Puntos de Atención I.C.B.F. - Febrero 2022 - Centro de Contacto
Ppt Informe de Encuestas de satisfacción por canales - Centro de Contacto ICBF - Febrero 2022
</t>
    </r>
    <r>
      <rPr>
        <b/>
        <sz val="11"/>
        <color rgb="FF000000"/>
        <rFont val="Arial"/>
        <family val="2"/>
      </rPr>
      <t>MARZO:</t>
    </r>
    <r>
      <rPr>
        <sz val="11"/>
        <color rgb="FF000000"/>
        <rFont val="Arial"/>
        <family val="2"/>
      </rPr>
      <t xml:space="preserve">
Ppt Informe Encuestas Puntos de Atención I.C.B.F. - Marzo 2022 - Centro de Contacto
</t>
    </r>
    <r>
      <rPr>
        <b/>
        <sz val="11"/>
        <color rgb="FF000000"/>
        <rFont val="Arial"/>
        <family val="2"/>
      </rPr>
      <t>ABRIL:</t>
    </r>
    <r>
      <rPr>
        <sz val="11"/>
        <color rgb="FF000000"/>
        <rFont val="Arial"/>
        <family val="2"/>
      </rPr>
      <t xml:space="preserve">
Ppt Informe preliminar Encuestas Puntos de Atención I.C.B.F. - Abril 2022 - Centro de Contacto
2 Excel Encuesta de Satisfacción sobre la atención en el Punto de Atención presencial del ICBF</t>
    </r>
  </si>
  <si>
    <t>Actualizar el calendario de  participacion ciudadana de la entidad</t>
  </si>
  <si>
    <t>Consolidar la información suministrada por las áreas para la actualización del calendario de participación ciudadana del Botón Participa</t>
  </si>
  <si>
    <t xml:space="preserve">Potenciar las capacidades de los grupos de valor, para el ejercicio incidente del derecho a la participación ciudadana, involucrándolos de manera real  en los momentos del ciclo la gestión institucional.  </t>
  </si>
  <si>
    <t>Dirección de Servicios y Atención (responsable de la consolidación)
Todas las áreas presentes en el PPC 2022 (responsables del reporte mensual)</t>
  </si>
  <si>
    <t xml:space="preserve">Reportes de actualizaciones </t>
  </si>
  <si>
    <t>las actividades dan incio en febrero de 2022</t>
  </si>
  <si>
    <t xml:space="preserve">Se recibe información desde el area de primera infancia (control social) para el desarrollo de 5 Encuentros virtuales de lideresas y líderes de comités y veedurías ciudadanas para el control social a los servicios de primera infancia. </t>
  </si>
  <si>
    <t xml:space="preserve">Generar un espacio de reflexión en torno a la importancia de la participación ciudadana y del control social a los servicios de la primera infancia, enfatizando en los retos de territorio, experiencias y sugerencias para el control social a los servicios de la primera infancia.1. Macro Central: 13 de mayo.
2. Macro Caribe:  17 de junio.
3. Macros Pacífico: 22 de julio.
4. Eje cafetero y Antioquia: 19 de agosto.
5. Macro Orinoquía y Amazonía: 23 de septiembre.
</t>
  </si>
  <si>
    <t xml:space="preserve">Lideresas y líderes de comités de control social, de veedurías ciudadanas, y otras personas interesadas, según las regionales de cada macro. </t>
  </si>
  <si>
    <t xml:space="preserve">flyer de invitación a los encuentros </t>
  </si>
  <si>
    <t>No se recibieron reportes en el calendario para publicar</t>
  </si>
  <si>
    <t xml:space="preserve">Se evidenció reporte de la Dirección de Primera Infancia donde indican que realizaran encuentros de participación ciudadana y del control social a los servicios de la primera infancia en las siguientes fechas: Macro Central: 13 de mayo, Macro Caribe:  17 de junio, Macros Pacífico: 22 de julio, Eje cafetero y Antioquia: 19 de agosto, Macro Orinoquía y Amazonía: 23 de septiembre.
Se observó invitación publicada en el sitio web de la Entidad del primer encuentro a realizarse el 13 de mayo de 2022 donde se comparte el enlace para unirse a la sesión. </t>
  </si>
  <si>
    <r>
      <rPr>
        <b/>
        <sz val="11"/>
        <rFont val="Arial"/>
        <family val="2"/>
      </rPr>
      <t>MARZO:</t>
    </r>
    <r>
      <rPr>
        <sz val="11"/>
        <rFont val="Arial"/>
        <family val="2"/>
      </rPr>
      <t xml:space="preserve">
Pantallazo del reporte realizado por la Dirección de Primera Infancia en la Herramienta de Monitoreo PPC 2022 Nivel Nacional
Pantallazo de la pagina web de la entidad de invitación al Primer Encuentro 2022 de lideresas y lideres de comités y veedurías ciudadanas para el control social a los servicios de la primera infancia. (Fecha de realización 13 de mayo de 2022)
</t>
    </r>
    <r>
      <rPr>
        <b/>
        <sz val="11"/>
        <rFont val="Arial"/>
        <family val="2"/>
      </rPr>
      <t>ABRIL:</t>
    </r>
    <r>
      <rPr>
        <sz val="11"/>
        <rFont val="Arial"/>
        <family val="2"/>
      </rPr>
      <t xml:space="preserve">
Pantallazo de la pagina web de la entidad de invitación al Primer Encuentro 2022 de lideresas y lideres de comités y veedurías ciudadanas para el control social a los servicios de la primera infancia. (Fecha de realización 13 de mayo de 2022)</t>
    </r>
  </si>
  <si>
    <t>Encuentros de promoción de la participación de niñas y niños y el control social</t>
  </si>
  <si>
    <t>Promoción de espacios y ejercicios de participación de niñas y niños y el control social sobre la oferta programática de la Dirección de Infancia con modalidades Tú a Tu dirigida a niñas y niños con discpacidad; programa Étnicos con Bienestar y modalidad Katünaa-Generaciones Explora dirigidos a ciudadanía en general.</t>
  </si>
  <si>
    <t>Promover de manera efectiva la conformación de grupos de control social y/o veedurías ciudadanas</t>
  </si>
  <si>
    <t xml:space="preserve">1. Consulta  </t>
  </si>
  <si>
    <t>1.Participación en la identificación de necesidades o diagnóstico</t>
  </si>
  <si>
    <t>Beneficiarios</t>
  </si>
  <si>
    <t>Dirección de Infancia</t>
  </si>
  <si>
    <t>Oferta programática de la Dirección de infancia.</t>
  </si>
  <si>
    <t xml:space="preserve">Número de encuentros Encuentros de promoción de la participación de niñas y niños y el control social </t>
  </si>
  <si>
    <t>La Dirección de Infancia realiza el primer reporte, a corte de febrero con:   84 encuentros de participación y control social de niñas, niños con Discapacidad  y sus familias que asisten a la Modalidad De Tú a Tú  (con enfoque diferencial). Así como de 422 encuentros de de participación y control social  de niñas, niños  y sus familias beneficiarios del Programa Generaciones Explora</t>
  </si>
  <si>
    <t>Primer reporte de la Dirección de Infancia sobre número de encuentros de participación y control social de la oferta programática dirigida a población con Discapacidad con la Modalidad De Tú  a Tú y con el Programa Generación Explora.</t>
  </si>
  <si>
    <t xml:space="preserve">Niñas (318), niños (466)	  con discapacidad y sus familias (439)M De Tú a Tú    	
En Generación Explora: Niñas (3291); Niños	(2807); Familias con Mujeres adultas (2943)	y hombres adultos (495)
</t>
  </si>
  <si>
    <t>Modalidad De Tú a Tú 1323. Generación Explora 10531. Total: 11854</t>
  </si>
  <si>
    <t>Fortalecer la gestión y articulación con instancias de participación y entes territoriales con el propósito de fortalecer los espacios de participación de los NN y sus familias.</t>
  </si>
  <si>
    <t>Realización de dos encuentros de participación y control social para esta vigencia de primer semestre del 2022</t>
  </si>
  <si>
    <t>Enlace a carpeta compartida de evidencias (acta-asistencia-excel sintesis-archivo fotográfico) de Generación Explora: https://icbfgob.sharepoint.com/:f:/s/DirecciondeInfancia/EgPVsF-CU_5FmLum3E9VZ4cBrPWiTIgnpFCTjMrtbNvIBA?e=JBSTCe                              Enlace de evidencias (acta-asistencia-excel sintesis-archivo fotográfico) Modalidad De Tú  a Tú: https://icbfgob.sharepoint.com/:f:/s/DirecciondeInfancia/EqF0fl1euyZGvvMRt5T2XNYBccnvxImzS7BSE1_iaXuM1g?e=VXXrIW</t>
  </si>
  <si>
    <t>A corte de mes de marzo el reporte de encuentros de participación de niñas, niños y sus familias a través de los encuentros de control social se desarrollaron con: a) el Programa Generaciones Étnicas con Bienstar con un total de 87 ,a nivel nacional, resultado consolidado de las Regionales y aliados que implementan y b) En esta línea, con la Modalidad Katünaa con un total de 89 reportes. A manera de evidencia a través de carpetas compartidas y públicas se cuentan con actas-asistencias; evidencias fotográficas, sonoras y consolidado excel por aliado/Regional, para un total de 176 encuentros implementados de participación y control social.</t>
  </si>
  <si>
    <t>La Dirección de infancia vincula los encuentros de participación y control social para que se lleven a cabo en la implementación de Programas y Modalidades, de tal forma busca la valoración de los comités de control social puedan aportar elementos sobre logros, dificultades y recomendaciones que suman a la toma de deciones para el mejoramiento de la oferta.</t>
  </si>
  <si>
    <t>niñas, niños, familias con representación de mujeres adultas y hombres adultos.</t>
  </si>
  <si>
    <t>1188 Katünaa   1029 en GÉtnicas</t>
  </si>
  <si>
    <t xml:space="preserve">1. Articular espacios y/o actividades con entidades del territorio con el fin de fortalecer procesos de participación de los niños y las niñas.                                    2. Acompañamiento por parte de autoridades indígenas en el desarrollo de encuentros de participación social.               3. Vinculación de los niños y las niñas en mingas de pensamiento de la comunidad que permita compartir las experiencias desde los encuentros de control social. </t>
  </si>
  <si>
    <t>Katünaa https://icbfgob.sharepoint.com/:f:/s/DirecciondeInfancia/Eqst2bid1jRKmr3keOMI1A0BVyTeHUeJBdTFyVQX89wjHg?e=hKEVcD                        Étnicos       https://icbfgob.sharepoint.com/:f:/s/DirecciondeInfancia/En8wuD0sqCFMmztclePL0jMB7eI5CaM3ZefIICtVoyNFkg?e=TZ7FjC</t>
  </si>
  <si>
    <t>cumplido</t>
  </si>
  <si>
    <t>El reporte de abril de encuentros de participación de niñas, niños y ejercicios de control social se realiza con: a) la Modalidad De Tú a Tú, orientada a la atención con enfoque diferencial con infancia con discapacidad, con ciento ocho (108); b) Se suman los encuentros del Programa Explora con doscientos sesenta (260), buscando que se articulen a la formulación de iniciativas e incidencia desde las voces, intereses y recomendaciones para identificar logros, dificultades en la oferta. En conjunto la oferta reporta 368 encuentros de control social.</t>
  </si>
  <si>
    <t>niñas, niños, familias</t>
  </si>
  <si>
    <t>Ninguna</t>
  </si>
  <si>
    <t>Enlace De Tú a Tú https://icbfgob.sharepoint.com/:f:/s/DirecciondeInfancia/EqF0fl1euyZGvvMRt5T2XNYBccnvxImzS7BSE1_iaXuM1g?e=HCFqbV		
Enlace Explora https://icbfgob.sharepoint.com/:f:/s/DirecciondeInfancia/EgPVsF-CU_5FmLum3E9VZ4cBrPWiTIgnpFCTjMrtbNvIBA?e=1RNodz</t>
  </si>
  <si>
    <t>Se evidenciaron las matrices de consolidación de la información que aportan los diferentes aliados sobre los ejercicios de participación social realizados con diferentes grupos poblacionales usuarios de la oferta de servicios de la Dirección de Infancia de los programas: Generación Explora y Generaciones Étnicas con Bienestar, y las Modalidades: De Tú a Tú y Katünaa.
En estas matrices se detalla información como: regional, nombre del aliado, fecha y número de ejercicio de participación, foco, logros, retos - dificultades, recomendaciones, enlace de evidencias, entre otros ítems.</t>
  </si>
  <si>
    <r>
      <rPr>
        <b/>
        <sz val="11"/>
        <rFont val="Arial"/>
        <family val="2"/>
      </rPr>
      <t>FEBRERO:</t>
    </r>
    <r>
      <rPr>
        <sz val="11"/>
        <rFont val="Arial"/>
        <family val="2"/>
      </rPr>
      <t xml:space="preserve">
Excel REPORTE  DE EJERCICIOS DE PARTICIPACIÓN Y CONTROL SOCIAL - Programa Generación Explora = 357 (enlace donde reposan los soportes: https://icbfgob.sharepoint.com/:f:/s/DirecciondeInfancia/EgPVsF-CU_5FmLum3E9VZ4cBrPWiTIgnpFCTjMrtbNvIBA?e=VmASAs)
Excel REPORTE  DE EJERCICIOS DE PARTICIPACIÓN Y CONTROL SOCIAL MODALIDAD DE TÚ A TÚ = 81 (enlace donde reposan los soportes: https://icbfgob.sharepoint.com/:f:/s/DirecciondeInfancia/EqF0fl1euyZGvvMRt5T2XNYBccnvxImzS7BSE1_iaXuM1g?e=Ji9pd1)
</t>
    </r>
    <r>
      <rPr>
        <b/>
        <sz val="11"/>
        <rFont val="Arial"/>
        <family val="2"/>
      </rPr>
      <t>MARZO:</t>
    </r>
    <r>
      <rPr>
        <sz val="11"/>
        <rFont val="Arial"/>
        <family val="2"/>
      </rPr>
      <t xml:space="preserve">
Excel  REPORTE  DE EJERCICIOS DE PARTICIPACIÓN Y CONTROL SOCIAL - Programa: GENERACIONES ÉTNICAS CON BIENESTAR = 87 (enlace donde reposan los soportes: https://icbfgob.sharepoint.com/:f:/s/DirecciondeInfancia/En8wuD0sqCFMmztclePL0jMB7eI5CaM3ZefIICtVoyNFkg?e=s0cfHP)
Excel REPORTE  DE EJERCICIOS DE PARTICIPACIÓN Y CONTROL SOCIAL - Modalidad KATÜNAA = 89 (enlace donde reposan los soportes: https://icbfgob.sharepoint.com/:f:/s/DirecciondeInfancia/Eqst2bid1jRKmr3keOMI1A0BVyTeHUeJBdTFyVQX89wjHg?e=nZPGa5)
</t>
    </r>
    <r>
      <rPr>
        <b/>
        <sz val="11"/>
        <rFont val="Arial"/>
        <family val="2"/>
      </rPr>
      <t>ABRIL:</t>
    </r>
    <r>
      <rPr>
        <sz val="11"/>
        <rFont val="Arial"/>
        <family val="2"/>
      </rPr>
      <t xml:space="preserve">
Excel REPORTE  DE EJERCICIOS DE PARTICIPACIÓN Y CONTROL SOCIAL - Modalidad: De tú a Tú = 108 (enlace donde reposan los soportes: https://icbfgob.sharepoint.com/:f:/s/DirecciondeInfancia/EqF0fl1euyZGvvMRt5T2XNYBccnvxImzS7BSE1_iaXuM1g?e=HCFqbV)
Excel  REPORTE  DE EJERCICIOS DE PARTICIPACIÓN Y CONTROL SOCIAL - Programa: Generación Explora = 260 (enlace donde reposan los soportes: https://icbfgob.sharepoint.com/:f:/s/DirecciondeInfancia/EgPVsF-CU_5FmLum3E9VZ4cBrPWiTIgnpFCTjMrtbNvIBA?e=1RNodz)</t>
    </r>
  </si>
  <si>
    <t>Encuentros del Consejo Asesor y consultivo de Niñas, niños y adolescentes</t>
  </si>
  <si>
    <t xml:space="preserve">Encuentros de diálogos y escucha activa entre pares, intergeneracionales y con autoridades o decisores de política pública alrededor de temáticas de interés sobre sus derechos, y prevención de violencias; fortaleciendo sus capacidades ciudadanas para aportar a su voz, su consejo y experiencia.
</t>
  </si>
  <si>
    <t xml:space="preserve">3. Contribuir con la transformación de realidades negativas que afectan el desarrollo integral y el bienestar de los NNA y las familias. </t>
  </si>
  <si>
    <t>Público en general</t>
  </si>
  <si>
    <t>Número de encuentros del Consejo Asesor y consultivo de niñas, niños y adolescentes</t>
  </si>
  <si>
    <t>Marzo</t>
  </si>
  <si>
    <t>las actividades dan incio en marzo de 2022</t>
  </si>
  <si>
    <t>Durante el mes de febrero se realizaron dos (2) encuentros de integrantes del Consejo Asesor y consultivo de niñas, niños y adolescentes con el objetivo de contar con sus valoraciones y balance de las atenciones de la Política de Infancia y adolescencia a partir de metodologías centradas en construir sus propios relatos de realiades a partir de sus experiencias y lecturas de territorio. En articulación con PNUD se llevaron a cabo en el marco del componente de participación infantil que realiza esta consulta en 90 entidades territoriales y que cuenta con un espacio dirigido a este sujeto colectivo de derechos, integrado por 13 participantes representantes de macroregiones,  que es acompañado por la Dirección de Infancia.</t>
  </si>
  <si>
    <t>El 10 y 25 de febrero de 5 a 7 pm. se realizaron dos encuentros, con una participación de varios integrantes del Consejo, que han mostrado mayor interés de contar sus valoraciones o historias de participación en la valoración del goce efectivo de atenciones  o de las barreras que enfrentan en sus territorios. Por ejemplo, la ausencia de oportunidades para acceder a la educación en zonas rurales dispersas o el efecto del conflicto armado.</t>
  </si>
  <si>
    <t>Adolescentes Consejeras-os del Cacnna</t>
  </si>
  <si>
    <t xml:space="preserve">No aplica </t>
  </si>
  <si>
    <t>Devolución de resultados de los talleres presenciales con niñas y niños para organizar el plan de trabajo del Cacnna con base en esta escucha activa de la valoración de la PIA.</t>
  </si>
  <si>
    <t>Carpeta de este micrositio que contiene: grabaciones; impresiones de pantalla de los encuentros y correo de citación a consejeras-os del Cacnna.</t>
  </si>
  <si>
    <t>Incluir actas y listados de asistencia</t>
  </si>
  <si>
    <t>Integrantes del Consejo asesor y consultivo del ICBF se reunieron para continuar con el pilotaje y la valoración de metodologías sobre las realizaciones de sus derechos en el marco de la Política de infancia y adolescencia para implementar en entidades territoriales, para lo cual se acude a lenguajes de expresión artística y el desarrollo de las fichas de taller.</t>
  </si>
  <si>
    <t>El Consejo realiza en su rol como sujeto colectivo de derechos, el de aconsejar o recomendar a la Dirección de infancia. En este caso, sobre la valoración de las metodologías implementadas para la valoración de la RIA en entidades territoriales. De esta manera, contar con su voz para fortalecer estas fichas, al tiempo que dan cuenta de su pertinencia a través de la implementación virtual.</t>
  </si>
  <si>
    <t>Integrantes adolescentes del CACNNA</t>
  </si>
  <si>
    <t>Contar con espacios de socialización de los resultados de los talleres de participación de niñas, niños y adolescentes a diferentes autoridades y al interior del ICBF para que sean base y orienten la toma de decisiones en el ajuste y construcción de la RIA en entidades territoriales. Continuar generando espacios de encuentro entre integrantes del Cacnna y otros niños y niñas para nutrir las comprensiones de las experiencias de fortalezas en realizaciones de derechos.</t>
  </si>
  <si>
    <t xml:space="preserve">grabación, correos de convocatoria </t>
  </si>
  <si>
    <t xml:space="preserve">Durante el mes de abril se realizó el 18 de abril en el Encuentro de Consejeras-os del Cacnna como parte del fortalecimiento de capacidades para la valoración, compartir reflexiones y formular preguntas orientadoras sobre la relación entre las Crianzas libres de violencias y el Derecho a expresar, a Ser sin miedo, como parte esencial de la participación. Espacio preparatorio para el webinar en conmemoración en contra del maltrato infantil.
</t>
  </si>
  <si>
    <t>El Cacnna como sujeto colectivo de derechos y como espacio de participación que acompaña la Dirección de infancia, se reúne para orientar el diálogo intergeneracional con autoridades y académicos en torno a las crianzas libres de violencias.</t>
  </si>
  <si>
    <t>Preguntas orientadoras para adultos sobre crianzas libres de violencias e identificación algunas situaciones en las que se vulneran el derecho a ser y expresar sin miedo en algunos entornos de desarrollo.</t>
  </si>
  <si>
    <t>Proyección de encuentro presencial en Btá con Directivos del ICBF para abordar las lecturas sobre los derechos de infancia y plan de acción sobre crianzas libres y participación</t>
  </si>
  <si>
    <r>
      <t xml:space="preserve">Se observo la realización de 4 encuentros con integrantes del Consejo Asesor y Consultivo de Niñas, Niños y Adolescentes donde, de acuerdo con lo reportado por el responsables, se tratan temas como: </t>
    </r>
    <r>
      <rPr>
        <i/>
        <sz val="11"/>
        <color rgb="FF000000"/>
        <rFont val="Arial"/>
        <family val="2"/>
      </rPr>
      <t>valoraciones o historias de participación en la valoración del goce efectivo de atenciones o de las barreras que enfrentan en sus territorios, metodologías sobre las realizaciones de sus derechos en el marco de la Política de infancia y adolescencia para implementar en entidades territoriales, y diálogo intergeneracional con autoridades y académicos en torno a las crianzas libres de violencias</t>
    </r>
    <r>
      <rPr>
        <sz val="11"/>
        <color rgb="FF000000"/>
        <rFont val="Arial"/>
        <family val="2"/>
      </rPr>
      <t>.</t>
    </r>
  </si>
  <si>
    <r>
      <rPr>
        <b/>
        <sz val="11"/>
        <color rgb="FF000000"/>
        <rFont val="Arial"/>
        <family val="2"/>
      </rPr>
      <t>FEBRERO:</t>
    </r>
    <r>
      <rPr>
        <sz val="11"/>
        <color rgb="FF000000"/>
        <rFont val="Arial"/>
        <family val="2"/>
      </rPr>
      <t xml:space="preserve">
Pantallazos reunión del 10/02/2022 (Primer Encuentro Consejer@s + Taller Valoración PIA + PNUD)
Grabación del Evento
Correo electrónico del 24/02/2022 con asunto: Segundo Encuentro Consejer@s que sienten, piensan y actúan con la Ruta Integral de atenciones de Derechos de niñas, niños y adolescentes de sus comunidades
Pantallazos reunión del 24/02/2022
Grabación del Evento
</t>
    </r>
    <r>
      <rPr>
        <b/>
        <sz val="11"/>
        <color rgb="FF000000"/>
        <rFont val="Arial"/>
        <family val="2"/>
      </rPr>
      <t>MARZO:</t>
    </r>
    <r>
      <rPr>
        <sz val="11"/>
        <color rgb="FF000000"/>
        <rFont val="Arial"/>
        <family val="2"/>
      </rPr>
      <t xml:space="preserve">
Correo electrónico del 2/03/2022 asunto: Encuentro Consejeras(os) Cacnna+ Valoración de la Política de Infancia y adolescencia
Pantallazos reunión del 03/03/2022
Grabación del Evento
</t>
    </r>
    <r>
      <rPr>
        <b/>
        <sz val="11"/>
        <color rgb="FF000000"/>
        <rFont val="Arial"/>
        <family val="2"/>
      </rPr>
      <t>ABRIL:</t>
    </r>
    <r>
      <rPr>
        <sz val="11"/>
        <color rgb="FF000000"/>
        <rFont val="Arial"/>
        <family val="2"/>
      </rPr>
      <t xml:space="preserve">
Correo electrónico del 13/04/2022 con asunto: Encuentro de Consejeras-os Cacnna 18.4.2022
Grabación del evento
Pantallazo Teams Encuentro 18/04/2022</t>
    </r>
  </si>
  <si>
    <t>Mesas nacionales de diálogo técnico con Madres Sustitutas</t>
  </si>
  <si>
    <t>Espacio de diálogo entre la Dirección General del ICBF y las Madres Sustitutas. La metodología usada es el diálogo abierto, fortalecimiento técnico y retroalimentación de compromisos de manera periódica.</t>
  </si>
  <si>
    <t>Dirección de protección</t>
  </si>
  <si>
    <t xml:space="preserve">Protección </t>
  </si>
  <si>
    <t>Mesas de diálogo realizada.</t>
  </si>
  <si>
    <t>Mesas programadas para los meses de marzo, mayo, julio y octubre de 2022</t>
  </si>
  <si>
    <t>N.A</t>
  </si>
  <si>
    <t>Se realiza mesa de participación de madres sustitutas el 24 de febrero como preparación para la mesa que se va a realizar en el mes de marzo.</t>
  </si>
  <si>
    <t>En la primera mesa se hace para organizar la mesa de marzo donde participará la Subdirectora de Restablecimiento de Derechos, de ser posible la Directora de Protección, se hace distriución de temas para exponer por parte de las madres sustitutas.</t>
  </si>
  <si>
    <t>Total asistentes 37 personas
Todas madres sustitutas
20 regionales de 33</t>
  </si>
  <si>
    <t>37 mujeres
Antioquia, Atlántico, Bogotá, Bolívar, Caldas, Casanare, Cauca, Cesar, Cundinamarca, Vichada, Guaviare, La Guajira, Meta, Nariño, Norte de Santander, Putumayo, San Andrés, Santander, Valle del Cauca y Tolima</t>
  </si>
  <si>
    <t>Revisar aumento cuota de sostenimiento, dotación escolar, personal y básica, Gastos de emergencia, Trato de los profesionales y código ético, supervisión, tema de cierres de unidades de servicio, nutrición en la modalidad y rotulado de alimentos.</t>
  </si>
  <si>
    <t>Reunión el 04 de marzo con las delegadas de madres sustitutas para preparación de la mesa.
Mesa nacional virtual el 07 de marzo</t>
  </si>
  <si>
    <t>Acta, lista de asistencia, proposiciones, carta y presentación utilizada</t>
  </si>
  <si>
    <t>La segunda mesa de participación de madres sustitutas se realiza el 07 de marzo como segunda del año 2022.</t>
  </si>
  <si>
    <t>La segunda mesa para revisión de propuestas realizadas por las representantes de las familias sustitutas, se contó con la participación de la Subdirectora de Restablecimiento de Derechos.</t>
  </si>
  <si>
    <t>Total asistentes 102 personas
Representantes de las madres sustitutas, enlaces regionales y nacionales de la modalidad.
28 regionales de 33</t>
  </si>
  <si>
    <t>93 mujeres
9 hombres
Antioquia, Atlántico, Arauca Bogotá, Bolívar, Caldas, Casanare, Cauca, Caquetá, Cesar, Córdoba Cundinamarca, Vichada, Guainía, Guaviare, La Guajira, Magdalena, Meta, Nariño, Norte de Santander, Quindío, Risaralda, Sucre, Vaupés, Putumayo, Santander, Valle del Cauca y Tolima</t>
  </si>
  <si>
    <t>Realizan proposiciones a la Subdirectora de Restablecimiento de Derechos para revisión y ajustes de los siguientes temas: Cuota de sostenimiento, Dotación, Gastos de Emergencia, Trato y Código Ético, Supervisión, Proceso de Cierres y Nutrición y Rotulado.</t>
  </si>
  <si>
    <t xml:space="preserve">Trabajar con regionales en el procedimiento de la Resolución 5062/21.
Retomar en el desarrollo de las próximas mesa cada uno de los puntos tratados en esta mesa nacional.
Citar nueva mesa nacional en mayo 27. </t>
  </si>
  <si>
    <t>Acta, lista de asistencia y presentación utilizada</t>
  </si>
  <si>
    <t>La tercera mesa se tiene programada para el 27 de mayo, no aplica reporte al mes de abril</t>
  </si>
  <si>
    <t xml:space="preserve">Se evidenció la realización de dos mesas nacionales de diálogo con madre sustitutas los días 24/02/2022 y 07/03/2022 donde se revisan los casos que son enviados por las  madres  sustitutas con el fin de brindar orientaciones; algunos temas tratados son: cuotas de sostenimiento, vacaciones de las madres sustitutas, capacitaciones, rotulación de alimentos, dotación escolar, entre otros. </t>
  </si>
  <si>
    <r>
      <rPr>
        <b/>
        <sz val="11"/>
        <color rgb="FF000000"/>
        <rFont val="Arial"/>
        <family val="2"/>
      </rPr>
      <t>FEBRERO:</t>
    </r>
    <r>
      <rPr>
        <sz val="11"/>
        <color rgb="FF000000"/>
        <rFont val="Arial"/>
        <family val="2"/>
      </rPr>
      <t xml:space="preserve">
1 solo archivo PDF que contiene:
ACTA DE REUNIÓN del 24/02/2022 - Objetivo:</t>
    </r>
    <r>
      <rPr>
        <i/>
        <sz val="11"/>
        <color rgb="FF000000"/>
        <rFont val="Arial"/>
        <family val="2"/>
      </rPr>
      <t xml:space="preserve"> "Realizar diálogo con madres sustitutas de las 33 regionales del país"</t>
    </r>
    <r>
      <rPr>
        <sz val="11"/>
        <color rgb="FF000000"/>
        <rFont val="Arial"/>
        <family val="2"/>
      </rPr>
      <t xml:space="preserve">
Listado Asistencia 24/02/2022
Presentación Mesa Nacional de madres sustitutas Febrero 24 de 2022
</t>
    </r>
    <r>
      <rPr>
        <b/>
        <sz val="11"/>
        <color rgb="FF000000"/>
        <rFont val="Arial"/>
        <family val="2"/>
      </rPr>
      <t>MARZO:</t>
    </r>
    <r>
      <rPr>
        <sz val="11"/>
        <color rgb="FF000000"/>
        <rFont val="Arial"/>
        <family val="2"/>
      </rPr>
      <t xml:space="preserve">
1 solo archivo PDF que contiene:
ACTA DE REUNIÓN del 07/03/2022 - Objetivo: </t>
    </r>
    <r>
      <rPr>
        <i/>
        <sz val="11"/>
        <color rgb="FF000000"/>
        <rFont val="Arial"/>
        <family val="2"/>
      </rPr>
      <t>"Realizar diálogo con madres sustitutas de las 33 regionales del país"</t>
    </r>
    <r>
      <rPr>
        <sz val="11"/>
        <color rgb="FF000000"/>
        <rFont val="Arial"/>
        <family val="2"/>
      </rPr>
      <t xml:space="preserve">
Listado Asistencia 7/03/2022
Presentación Mesa Nacional de madres sustitutas Marzo 7 de 2022</t>
    </r>
  </si>
  <si>
    <t xml:space="preserve">Mesas de participación de adolescentes y jóvenes en Hogares Sustitutos. </t>
  </si>
  <si>
    <t>Realizar espacios de encuentro y control social sobre los servicios y atención de adolescentes y jóvenes en hogares sustitutos.
Socializar los siguientes temas:
* Lineamiento técnico de modalidades
* PARD
* Fortalecimiento del proceso de atención en hogares sustitutos
* Liderazgo</t>
  </si>
  <si>
    <t xml:space="preserve">Mesa de participación realizada. </t>
  </si>
  <si>
    <t>Mesa programada para los meses de abril y noviembre de 2022</t>
  </si>
  <si>
    <t>Se debió reprogramar para el mes de mayo, se tiene proyectada realizar el 04 de mayo.</t>
  </si>
  <si>
    <t>De acuerdo con lo reportado por el responsable estas mesas se realizaran en mayo y noviembre del 2022.</t>
  </si>
  <si>
    <t>Estrategia de referentes afectivos</t>
  </si>
  <si>
    <t>Estrategia que tiene como objetivo vincular a personas naturales o familias sin ningún tipo de distinción para crear vínculos de acompañamiento, escucha y apoyo a los niños, niñas y adolescentes que están bajo el cuidado del ICBF. Incluye sensibilización a niños, niñas y familia, Formación y evaluación de personas y familias, Seguimiento y acompañamiento a las relaciones constituidas entre niños y familias.</t>
  </si>
  <si>
    <t>Ejecución o implementación participativa</t>
  </si>
  <si>
    <t>Número de referentes afectivos fortalecidos</t>
  </si>
  <si>
    <t>Inicio de actividad programada para el mes de marzo.</t>
  </si>
  <si>
    <r>
      <t xml:space="preserve">Se desarrollo el </t>
    </r>
    <r>
      <rPr>
        <b/>
        <sz val="11"/>
        <color rgb="FF000000"/>
        <rFont val="Arial"/>
        <family val="2"/>
      </rPr>
      <t>taller N°1</t>
    </r>
    <r>
      <rPr>
        <sz val="11"/>
        <color rgb="FF000000"/>
        <rFont val="Arial"/>
        <family val="2"/>
      </rPr>
      <t xml:space="preserve"> Generalidades, desde la Subdirección de Adopciones 3 y 25 de marzo.
Igualmnete se desarrollo el
Taller N° 2 por parte de las Regionales Santander 4  de marzo, Valle del Cauca 19 de marzo, Boyacá 23 de marzo y Bogotá 29 de marzo.</t>
    </r>
  </si>
  <si>
    <r>
      <t>El taller N° 1</t>
    </r>
    <r>
      <rPr>
        <sz val="11"/>
        <color rgb="FF000000"/>
        <rFont val="Arial"/>
        <family val="2"/>
      </rPr>
      <t xml:space="preserve"> busca brindar información general a las familias que desean hacer parte de la estrategia padrinos de corazón, resolver sus inquietudes y ofrecer directrices para dar cumplimiento con la siguiente fase del proceso de vinculación a la estrategia.</t>
    </r>
    <r>
      <rPr>
        <b/>
        <sz val="11"/>
        <color rgb="FF000000"/>
        <rFont val="Arial"/>
        <family val="2"/>
      </rPr>
      <t xml:space="preserve">
Taller N° 2</t>
    </r>
    <r>
      <rPr>
        <sz val="11"/>
        <color rgb="FF000000"/>
        <rFont val="Arial"/>
        <family val="2"/>
      </rPr>
      <t xml:space="preserve"> conceptos: hace parte de la preparación a las familias donde se abordan temas de apego, discapacidad, herramientas de comunicación entre otros vitales para que las familias estén preparadas para su primer contacto con los NNAJ que van a acompañar como referentes afectivos.</t>
    </r>
  </si>
  <si>
    <t>Comunicar la aceptación o no de la postulación de cada participante, dar continuidad con el tramite de acuerdo con lo estipulado en el  Lineamiento Técnico Administrativo de las estrategias que promueven la adopción</t>
  </si>
  <si>
    <t>Asistencia Formulario Forms</t>
  </si>
  <si>
    <t xml:space="preserve">Se desarrollo el taller N°1 Generalidades para las familias que cumplieron con los requisitos.
Se desarrollo para complentar la fase de formación el  taller N° 2 conceptos. </t>
  </si>
  <si>
    <t xml:space="preserve">El taller N° 1 busca brindar información general a las familias que desean hacer parte de la estrategia padrinos de corazón, resolver sus inquietudes y ofrecer directrices para dar cumplimiento con la siguiente fase del proceso de vinculación a la estrategia.
EL taller N° 2 busca formar a las familias en conceptos claves para la interacción con los NNAJ desarrollado por las Regionales. </t>
  </si>
  <si>
    <t xml:space="preserve">Se evidenciaron los listados de asistencia al Taller 1 y 2 de las personas que hacen parte de la estrategia "Padrinos de Corazón ICBF" en los cuales se contextualiza sobre el ICBF, se resuelven inquietudes y se orientan a las familias para el proceso de vinculación, se comparte testimonio y socializa sobre conceptos claves para la interacción con los niños, niñas, adolescentes y jóvenes. 
A la fecha y con base en el consolidado reportado por la Dirección de Protección se cuenta con 196 referentes afectivos. </t>
  </si>
  <si>
    <r>
      <rPr>
        <b/>
        <sz val="11"/>
        <color rgb="FF000000"/>
        <rFont val="Arial"/>
        <family val="2"/>
      </rPr>
      <t>ENERO:</t>
    </r>
    <r>
      <rPr>
        <sz val="11"/>
        <color rgb="FF000000"/>
        <rFont val="Arial"/>
        <family val="2"/>
      </rPr>
      <t xml:space="preserve">
Listado de Asistencia del 21/02/2022
Listado de Asistencia del 28/02/2022
</t>
    </r>
    <r>
      <rPr>
        <b/>
        <sz val="11"/>
        <color rgb="FF000000"/>
        <rFont val="Arial"/>
        <family val="2"/>
      </rPr>
      <t>FEBRERO:</t>
    </r>
    <r>
      <rPr>
        <sz val="11"/>
        <color rgb="FF000000"/>
        <rFont val="Arial"/>
        <family val="2"/>
      </rPr>
      <t xml:space="preserve">
Listado de Asistencia del 18/02/2022
Listado de Asistencia del 03/03/2022
</t>
    </r>
    <r>
      <rPr>
        <b/>
        <sz val="11"/>
        <color rgb="FF000000"/>
        <rFont val="Arial"/>
        <family val="2"/>
      </rPr>
      <t>MARZO:</t>
    </r>
    <r>
      <rPr>
        <sz val="11"/>
        <color rgb="FF000000"/>
        <rFont val="Arial"/>
        <family val="2"/>
      </rPr>
      <t xml:space="preserve">
Listado de Asistencia del 03/03/2022 - SDA
1 archivo pdf con: Acta de Reunión 008 de 04/03/2022 - Regional Santander - Objetivo:</t>
    </r>
    <r>
      <rPr>
        <i/>
        <sz val="11"/>
        <color rgb="FF000000"/>
        <rFont val="Arial"/>
        <family val="2"/>
      </rPr>
      <t xml:space="preserve"> Realizar taller de preparación a las familias postulantes a la Estrategia Referentes Afectivos Padrinos de Corazón a través del Taller Generalidades </t>
    </r>
    <r>
      <rPr>
        <sz val="11"/>
        <color rgb="FF000000"/>
        <rFont val="Arial"/>
        <family val="2"/>
      </rPr>
      <t xml:space="preserve">y Acta de Reunión 009 de 04/03/2022 - Regional Santander - Objetivo: </t>
    </r>
    <r>
      <rPr>
        <i/>
        <sz val="11"/>
        <color rgb="FF000000"/>
        <rFont val="Arial"/>
        <family val="2"/>
      </rPr>
      <t>Realizar taller de preparación a las familias postulantes a la Estrategia Referentes Afectivos Padrinos de Corazón a través del Taller Conceptos</t>
    </r>
    <r>
      <rPr>
        <sz val="11"/>
        <color rgb="FF000000"/>
        <rFont val="Arial"/>
        <family val="2"/>
      </rPr>
      <t xml:space="preserve">
Listado de Asistencia del 18/03/2022 - Regional Cundinamarca
Listado de Asistencia del 19/03/2022 - Regional Valle del Cauca
Listado de Asistencia del 23/03/2022 - Regional Boyacá
Listado de Asistencia del 25/03/2022 - SDA
Listado de Asistencia del 29/03/2022 - Regional Bogotá
Ppt Padrinos de Corazón ICBF​ - Primer Taller Virtual​
Excel Consolidado Plan de Participación Ciudadana = 178 Referentes Afectivos (Enero a Marzo)
</t>
    </r>
    <r>
      <rPr>
        <b/>
        <sz val="11"/>
        <color rgb="FF000000"/>
        <rFont val="Arial"/>
        <family val="2"/>
      </rPr>
      <t>ABRIL:</t>
    </r>
    <r>
      <rPr>
        <sz val="11"/>
        <color rgb="FF000000"/>
        <rFont val="Arial"/>
        <family val="2"/>
      </rPr>
      <t xml:space="preserve">
Listado de Asistencia del 29/04/2022 - SDA
Ppt Padrinos de Corazón ICBF - Primer Taller Virtual​
Excel Consolidado Plan de Participación Ciudadana = 196 Referentes Afectivos (Enero a Abril)</t>
    </r>
  </si>
  <si>
    <t>Consulta a la comunidad para la elaboración y actualización de los lineamientos técnicos de atención del Icbf</t>
  </si>
  <si>
    <t>Publicación previa a la aprobación de los lineamientos y consulta ciudadana a través de la página web y grupos focales, con el fin de conocer y valorar los aportes de la ciudadanía frente la atención de este tipo de casos.</t>
  </si>
  <si>
    <t>Formulación participativa</t>
  </si>
  <si>
    <t xml:space="preserve">Dirección de Protección </t>
  </si>
  <si>
    <t xml:space="preserve"> Lineamientos construidos participativamente.</t>
  </si>
  <si>
    <t>Actividad programada para iniciar en el mes de febrero</t>
  </si>
  <si>
    <t>Se avanzó en la propuesta inicial de  cronograma para la actualización del lineamiento técnico de discapacidad en cumplimiento del P.14 PROCEDIMIENTO
PARA EL DISEÑO Y DESARROLLO DE SERVICIOS DEL ICBF.</t>
  </si>
  <si>
    <t xml:space="preserve">Cronograma de creación ajuste a documentos. </t>
  </si>
  <si>
    <r>
      <t xml:space="preserve">Se evidenció que se han realizado gestiones por parte de la Dirección de Protección con el fin de publicar próximamente el </t>
    </r>
    <r>
      <rPr>
        <i/>
        <sz val="11"/>
        <color theme="1"/>
        <rFont val="Arial"/>
        <family val="2"/>
      </rPr>
      <t>"Lineamiento Técnico para la atención de niños, niñas y adolescentes con sus derechos amenazados y/o vulnerados por causa de las violencias físicas, psicológicas, omisión o negligencia (Discapacidad)"</t>
    </r>
    <r>
      <rPr>
        <sz val="11"/>
        <color theme="1"/>
        <rFont val="Arial"/>
        <family val="2"/>
      </rPr>
      <t xml:space="preserve"> para consulta a la comunidad. 
De acuerdo con la aclaración realizada por el responsable en reunión del 09/05/2022 la consulta a la comunidad será sobre los lineamientos de Discapacidad y el de Violencias. </t>
    </r>
  </si>
  <si>
    <r>
      <rPr>
        <b/>
        <sz val="11"/>
        <color rgb="FF000000"/>
        <rFont val="Arial"/>
        <family val="2"/>
      </rPr>
      <t>FEBRERO:</t>
    </r>
    <r>
      <rPr>
        <sz val="11"/>
        <color rgb="FF000000"/>
        <rFont val="Arial"/>
        <family val="2"/>
      </rPr>
      <t xml:space="preserve">
Correo electrónico del 23/02/2022 con asunto: Tercer borrador - Lineamiento Técnico para la atención de niños, niñas y adolescentes con sus derechos amenazados y/o vulnerados por causa de las violencias físicas, psicológicas, omisión o negligencia (Discapacidad)
</t>
    </r>
    <r>
      <rPr>
        <b/>
        <sz val="11"/>
        <color rgb="FF000000"/>
        <rFont val="Arial"/>
        <family val="2"/>
      </rPr>
      <t>MARZO:</t>
    </r>
    <r>
      <rPr>
        <sz val="11"/>
        <color rgb="FF000000"/>
        <rFont val="Arial"/>
        <family val="2"/>
      </rPr>
      <t xml:space="preserve">
Correo electrónico del 31/03/2022 con asunto: f5.p14.de_formato_cronograma_creacion_ajuste_documentos_v1.xlsx
Excel CRONOGRAMA CREACIÓN Y AJUSTE DE DOCUMENTOS DE DISEÑO Y DESARROLLO - Corresponde al cronograma del Lineamiento Técnico para la atención de niños, niñas y adolescentes con sus derechos amenazados y/o vulnerados por causa de las violencias físicas, psicológicas, omisión o negligencia (Discapacidad)</t>
    </r>
  </si>
  <si>
    <t>Fortalecimiento en temas de participación y control social</t>
  </si>
  <si>
    <t>Apoyar las acciones de las Regionales ICBF en materia de capacitación, asistencia técnica y fortalecimiento en temas de participación y control social dirigidas a ciudadanía, a colaboradores ICBF y a operadores, en el marco de la gestión DFC.</t>
  </si>
  <si>
    <t>Potenciar las capacidades de los grupos de valor, para el ejercicio incidente del derecho a la participación ciudadana, involucrándolos de manera real en los momentos del ciclo la gestión institucional.</t>
  </si>
  <si>
    <t>Público en general
Colaboradores ICBF
Operadores ICBF</t>
  </si>
  <si>
    <t>Proyecto de Inversión -DFC: Fortalecimiento de las familias como agentes de transformación y desarrollo social a nivel nacional.</t>
  </si>
  <si>
    <t>Actividades de asistencia técnica</t>
  </si>
  <si>
    <t>Noviembre</t>
  </si>
  <si>
    <t>Si bien aún no se cumple la fecha de inicio de la actividad (prevista para marzo 2022), se ha realizado la solicitud de inclusión de este compromiso en el Plan de Asistencia Técnica DFC 2022.</t>
  </si>
  <si>
    <t xml:space="preserve">Se ha realizado la inclusión de este compromiso como parte del Plan de Asistencia Técnica DFC 2022 en la Línea Estratégica "Enfoque y Gestión del Conocimiento". Aún no se cumple la fecha de inicio de la actividad. </t>
  </si>
  <si>
    <t xml:space="preserve">Se prevé coordinar con las demás áreas del nivel nacional aquellas acciones de apoyo a las Regionales ICBF en materia de fortalecimiento en temas de participación y control social en el marco de la conformación y desarrollo del subgrupo de trabajo 1. “Fortalecimiento de capacidades”, propuesto por la DSyA en la Mesa Técnica de Participación del 31 de marzo, se prevé coordinar con las demás áreas del nivel nacional aquellas acciones de apoyo a las Regionales ICBF en materia de capacitación, asistencia técnica y fortalecimiento en temas de participación y control social dirigidas a ciudadanía, a colaboradores ICBF y a operadores. </t>
  </si>
  <si>
    <t>El 20 de abril se realiza reunión con el director del área para delinear el alcance de las acciones en el marco de asistencia técnica y la organización en relación con el público al cual estarán dirigidas.</t>
  </si>
  <si>
    <r>
      <t xml:space="preserve">El responsable de la actividad indico: </t>
    </r>
    <r>
      <rPr>
        <i/>
        <sz val="11"/>
        <color theme="1"/>
        <rFont val="Arial"/>
        <family val="2"/>
      </rPr>
      <t>…se prevé coordinar con las demás áreas del nivel nacional aquellas acciones de apoyo a las Regionales ICBF en materia de capacitación, asistencia técnica y fortalecimiento en temas de participación y control social dirigidas a ciudadanía, a colaboradores ICBF y a operadores...</t>
    </r>
  </si>
  <si>
    <t>Elaboración de propuesta técnica para la recolección y organización de observaciones ciudadanas sobre oferta y gestión ICBF.</t>
  </si>
  <si>
    <t>Elaborar insumos técnicos para la adecuada recolección y organización de observaciones ciudadanas respecto de la oferta y la gestión del ICBF, de manera que sea posible identificar grupos de interés conforme a las categorías del MEDD ICBF (Personas con Discapacidad, con pertenencia étnica o con integrantes con orientaciones sexuales e identidades de género diversas) y ofrecer desde la institucionalidad la realimentación pertinente.</t>
  </si>
  <si>
    <t xml:space="preserve">Público en general
Colaboradores ICBF
</t>
  </si>
  <si>
    <t>Propuesta técnica remitida.</t>
  </si>
  <si>
    <t>En marzo 15 se remite a los delegados de la MTP propuestas de ajuste de insumos previos necesarios para el cumplimiento de este compromiso a la luz de los dispuesto en lo referentes por la Secretaría General y la OGR. A saber: (i) Propuesta preliminar de ajuste al formato ICBF Listado de Asistencia - F8.P1.MI – versión 5, (ii) Elementos para la justificación de la solicitud de modificación de dicho formato (aporte para adelantar el trámite respectivo) y (iii) Sugerencias para la organización de los encuentros regionales de participación ciudadana. En la reunión de la MTP celebrada en marzo 31, desde la DFC se refieren estos avances y se reitera la preocupación del área ante la imposibilidad de avanzar en este compromiso hasta tanto no se cuente con la definición de los insumos previos ya mencionados por parte de las áreas responsables de los mismos.</t>
  </si>
  <si>
    <t>Mensaje HTML con propuestas de ajuste dirigido a delegados a la MTP con fechas Marzo 15.
Mensaje HTML dirigida a delegados con la presentación realizada por DFC en la MTP de Marzo 31</t>
  </si>
  <si>
    <t xml:space="preserve">El 18 de abril la DFC hace solicitud de ajuste del compromiso inicial ante el Comité de Desempeño Institucional, a través de la DSYA, allegando la justificación respectiva. El nuevo compromiso se plantea en términos de elaboración de propuesta técnica. En tal sentido, se avanza en la identificación y revisión de posibles variables.
</t>
  </si>
  <si>
    <t>Mensaje HTML con propuesta de ajuste de fecha 18 de abril.</t>
  </si>
  <si>
    <t xml:space="preserve">Se evidenció solicitud de ajuste de la actividad ante la Dirección de Servicios y Atención, con base en el compromiso adquirido en la Mesa de Participación, para ser presentado en la siguiente sesión del Comité Institucional de Gestión y Desempeño. 
El presente plan ya cuenta con la actualización correspondiente. </t>
  </si>
  <si>
    <r>
      <rPr>
        <b/>
        <sz val="11"/>
        <color theme="1"/>
        <rFont val="Arial"/>
        <family val="2"/>
      </rPr>
      <t>MARZO:</t>
    </r>
    <r>
      <rPr>
        <sz val="11"/>
        <color theme="1"/>
        <rFont val="Arial"/>
        <family val="2"/>
      </rPr>
      <t xml:space="preserve">
Correo electrónico del 15/03/2022 con asunto: MESA DE PARTICIPACION ICBF (Insumos) y contiene la Citación MESA DE PARTICIPACION ICBF a realizarse el jueves, 31 de marzo de 2022 8:30 a. m.-10:30 a. m.
Correo electrónico del 4/04/2022 con asunto: AGENDA DE REUNION PRIMERA MESA DE PARTICIPACION ICBF 2022
</t>
    </r>
    <r>
      <rPr>
        <b/>
        <sz val="11"/>
        <color theme="1"/>
        <rFont val="Arial"/>
        <family val="2"/>
      </rPr>
      <t>ABRIL:</t>
    </r>
    <r>
      <rPr>
        <sz val="11"/>
        <color theme="1"/>
        <rFont val="Arial"/>
        <family val="2"/>
      </rPr>
      <t xml:space="preserve">
Correo electrónico del 18/04/2022 con asunto: PRESENTACIÓN DE AJUSTES AL COMITE DE DESEMPEÑO INSTITUCIONAL</t>
    </r>
  </si>
  <si>
    <t>Encuentros Ciudadanos de Alimentos de Alto Valor Nutricional.</t>
  </si>
  <si>
    <t>La Dirección de Nutrición a través del equipo de Alimentos de Alto Valor Nutricional busca propiciar espacios de encuentros ciudadanos, mediante los cuales se incentive la creación de grupos de control social frente a la producción, distribución y uso de los alimentos de alto valor nutricional en el país. En este sentido, estos espacios contarán con la representación de la comunidad, beneficiarios y operadores de los diferentes programas del ICBF, con el fin de que comunidades conozcan y se empoderen frente a sus derechos y responsabilidades contando con elementos para contribuir a mejorar la eficacia y transparencia de la gestión, así como obtener retroalimentación sobre el funcionamiento del proceso e identificar oportunidades de mejora.</t>
  </si>
  <si>
    <t>Promover de manera efectiva la conformación de grupos de control social y/o veedurías ciudadanas. 
La Dirección de Nutrición a través del equipo de Alimentos de Alto Valor Nutricional busca propiciar espacios de encuentros ciudadanos, mediante los cuales se incentive la creación de grupos de control social frente a la producción, distribución y uso de los alimentos de alto valor nutricional en el país.
 En este sentido, estos espacios contarán con la representación de la comunidad, beneficiarios y operadores de los diferentes programas del ICBF, con el fin de que comunidades conozcan y se empoderen frente a sus derechos y responsabilidades contando con elementos para contribuir a mejorar la eficacia y transparencia de la gestión, así como obtener retroalimentación sobre el funcionamiento del proceso e identificar oportunidades de mejora.</t>
  </si>
  <si>
    <t>Beneficiarios de las modalidades del ICBF
Público en general
Entidades territoriales y Secretarías municipales (de salud, planeación, social)
Operadores de la modalidad</t>
  </si>
  <si>
    <t>Dirección de Nutrición (Alimentos  de Alto Valor Nutricional)</t>
  </si>
  <si>
    <t>Modalidad preventiva de nutrición</t>
  </si>
  <si>
    <t>Encuentros ciudadanos realizados (Regionales proyectadas: Antioquia, Boyacá,  Bolívar, Cesar y Vichada.)</t>
  </si>
  <si>
    <t xml:space="preserve">Presencial </t>
  </si>
  <si>
    <t xml:space="preserve">De acuerdo con lo establecido en PPC-2022, durante el mes de marzo 2022 se adelantó reunión en Teams con las Regionales ICBF para proyectar las fechas de los encuentros ciudadanos (mesas públicas) con el siguiente cronograma: 
Fecha  	Departamento  	Enlace Regional AAVN 
Abril 22  	Bucaramanga – Santander  	Yenny Mercedes Bautista Albornoz 
Abril 30  	Cali- Valle del Cauca  	Rubén Darío López Orozco 
Mayo 6  	Medellín - Antioquia  	José Fernando Santafé García 
Mayo 20  	Barranquilla - Atlántico  	Diego Fernando Macias Mendoza 
</t>
  </si>
  <si>
    <t xml:space="preserve">De acuerdo con el cronograma establecido para dar cumplimiento al PPC-2022, los encuentros ciudadanos de AAVN se realizarán a partir del mes de abril hasta noviembre y se espera pueda asistir la comunidad en general, operadores y otros enlaces AAVN de los Centros Zonales para que conozcan la versatilidad de los AAVN, por lo cual no se tiene avance numérico en el reporte con corte marzo 2022.  </t>
  </si>
  <si>
    <t xml:space="preserve"> De acuerdo con el cronograma establecido para dar cumplimiento al PPC-2022, los encuentros ciudadanos de AAVN se realizarán a partir del mes de abril hasta noviembre y se espera pueda asistir la comunidad en general, operadores y otros enlaces AAVN de los Centros Zonales para que conozcan la versatilidad de los AAVN, por lo cual no se tiene avance numérico en el reporte con corte marzo 2022. </t>
  </si>
  <si>
    <t xml:space="preserve">De acuerdo con el cronograma establecido para dar cumplimiento al PPC-2022, los encuentros ciudadanos de AAVN se realizarán a partir del mes de abril hasta noviembre y se espera pueda asistir la comunidad en general, operadores y otros enlaces AAVN de los Centros Zonales para que conozcan la versatilidad de los AAVN, por lo cual no se tiene avance numérico en el reporte con corte marzo 2022. </t>
  </si>
  <si>
    <t>Adjunto se remiten soportes de la reunión realizada en marzo 2022 y los correos de convocatoria, con el fin de construir cronograma de encuentro ciudadanos para los meses de abril y mayo de 2022.</t>
  </si>
  <si>
    <t>reporte de gestión</t>
  </si>
  <si>
    <t xml:space="preserve">De acuerdo con lo establecido en PPC-2022, durante el mes de abril 2022 se adelantaron el del 27 al 29 de abril con las Regionales de Bucaramanga y Choco del ICBF  las mesas públicas de acuerdo a cronograma, queda pendiente el envió de las evidencias teniendo en cuenta tienen las Regionales una semana para la entrega, de igual manera se continua con el desarrollos de las fechas de los encuentros ciudadanos (mesas públicas con el siguiente cronograma: 
Fecha   	Departamento   	Enlace Regional AAVN  
Mayo 6   	Medellín - Antioquia   	José Fernando Santafé García  
Mayo 20   	Barranquilla - Atlántico   	Diego Fernando Macias Mendoza  
</t>
  </si>
  <si>
    <t xml:space="preserve">De acuerdo con el cronograma establecido para dar cumplimiento al PPC-2022, los encuentros ciudadanos de AAVN se están realizando a partir del mes de abril hasta noviembre y se espera pueda asistir la comunidad en general, operadores y otros enlaces AAVN de los Centros Zonales para que conozcan la versatilidad de los AAVN, por lo cual no se tiene avance numérico en el reporte con corte abril 2022 en espera de las Regionales remitan las evidencias correspondientes. </t>
  </si>
  <si>
    <t xml:space="preserve">De acuerdo con el cronograma establecido para dar cumplimiento al PPC-2022, los encuentros ciudadanos de AAVN se están realizando a partir del mes de abril hasta noviembre y se espera pueda asistir la comunidad en general, operadores y otros enlaces AAVN de los Centros Zonales para que conozcan la versatilidad de los AAVN, por lo cual no se tiene avance numérico en el reporte con corte abril 2022 en espera de las Regionales remitan las evidencias correspondientes 
</t>
  </si>
  <si>
    <t xml:space="preserve">se cargan en carpeta compartida los correos hacen trazabilidad al suministro Participación ICBF en los Eventos de Transformación Social del Plan Decenal de Lactancia Materna y Alimentación Complementaria </t>
  </si>
  <si>
    <t>Se evidenció que la Regional Santander realizó reunión el 29/04/2022 donde se socializo a los asistentes información relevante con el fin de promover la conformación de grupos de control social y/o veedurías ciudadanas para las diferentes etapas de los Alimentos de Alto Valor Nutricional (producción, distribución y uso).</t>
  </si>
  <si>
    <r>
      <rPr>
        <b/>
        <sz val="11"/>
        <color theme="1"/>
        <rFont val="Arial"/>
        <family val="2"/>
      </rPr>
      <t xml:space="preserve">ABRIL:
</t>
    </r>
    <r>
      <rPr>
        <sz val="11"/>
        <color theme="1"/>
        <rFont val="Arial"/>
        <family val="2"/>
      </rPr>
      <t xml:space="preserve">1 archivo en Pdf que contiene: 
Acta de Reunión del 29/04/2022 - Objetivo: </t>
    </r>
    <r>
      <rPr>
        <i/>
        <sz val="11"/>
        <color theme="1"/>
        <rFont val="Arial"/>
        <family val="2"/>
      </rPr>
      <t xml:space="preserve">"La Dirección de Nutrición a través del equipo de Alimentos de Alto Valor Nutricional busca propiciar espacios de encuentros ciudadanos, mediante los cuales se incentive la creación de grupos de control social frente a la producción, distribución y uso de los alimentos de alto valor nutricional en el país.
En este sentido, estos espacios contarán con la representación de la comunidad, beneficiarios y operadores de los diferentes programas del ICBF, con el fin de que comunidades conozcan y se empoderen frente a sus derechos y responsabilidades contando con elementos para contribuir a mejorar la eficacia y transparencia de la gestión, así como obtener retroalimentación sobre el funcionamiento del proceso e identificar oportunidades de mejora. Promover de manera efectiva la conformación de grupos de control social y/o veedurías ciudadanas."
</t>
    </r>
    <r>
      <rPr>
        <sz val="11"/>
        <color theme="1"/>
        <rFont val="Arial"/>
        <family val="2"/>
      </rPr>
      <t>Listado de Asistencia del 29/04/2022
Registro Fotográfico del 29/04/2022</t>
    </r>
  </si>
  <si>
    <t xml:space="preserve">Consulta Ciudadana para conocer la percepción frente a la prestación los servicios de la Dirección de Nutrición que responda a las necesidades de la población y oportunidades de mejora. </t>
  </si>
  <si>
    <t>Jornadas (grupo focales),  a través de los cuales, desde los usuarios líderes de la modalidad 1.000 días para cambiar el mundo, se invita a los usuarios a aportar sus ideas y  opiniones sobre la percepción frente a la prestación del servicio, así como la realización de propuestas para su mejora.
Acompañamiento en las jornadas  de grupos focales, por parte de los  profesiones de la  Dirección de Nutrición</t>
  </si>
  <si>
    <t>Beneficiarios
Entidades territoriales (de salud, y seg alimentaria)</t>
  </si>
  <si>
    <t>Dirección de Nutrición</t>
  </si>
  <si>
    <t>1.000 días para cambiar el mundo - Estrategia de Atención y Prevención de la Desnutrición</t>
  </si>
  <si>
    <t>Consultas realizadas por los líderes de la modalidad 1.000 días para cambiar el mundo</t>
  </si>
  <si>
    <t>Abril</t>
  </si>
  <si>
    <t>las actividades dan incio en abril de 2022</t>
  </si>
  <si>
    <t>Se avanzó en la revisión del documento propuesta para la realización de la Consulta Participativa de los usuarios de la modalidad 1000 días para cambiar el mundo y la realización de los grupos focales para la vigencia 2022 junto con los análisis recogidos en la Matriz de Balance de revisión Planes Regionales de Participación para la misma vigencia. En línea con lo anterior, se construyó un directorio con los datos de todos los enlaces regionales que implementan la modalidad 1.000 días para cambiar el mundo de las regionales, con el fin de identificar las posibles entidades que puedan ser convocados al curso de participación ciudadana. De ellos, se espera seleccionar 8 regionales con quienes se aplicará el ejercicio de participación para la vigencia 2022, con el objetivo de conocer la percepción frente a la prestación los servicios de la Dirección de Nutrición que responda a las necesidades de la población y oportunidades de mejora.</t>
  </si>
  <si>
    <t xml:space="preserve">En cuanto a los grupos de valor previstos para la realización de las 7 consultas en las respectivas regionales del ICBF. Se han identificado los 30 enlaces de las respectivas regionales del ICBF. De ellos se espera priorizar 7 regionales con quienes se desarrollará el proceso de asistencia técnica para que posteriormente, convocar a los líderes de la modalidad 1.000 días para cambiar el mundo y sus beneficiarios para realizar la consulta. </t>
  </si>
  <si>
    <t xml:space="preserve">Para la realización de los grupos focales, cada regional con la participación de las EAS, deberá convocar un grupo entre 10 máximo 15 usuarios/as de la modalidad 1.000 Días para Cambiar el Mundo, teniendo en cuenta los siguiente criterios:  
o	Mujeres Gestantes usuarias del servicio (o madres en periodo de lactancia de niños menores de 6 meses nacidos en la modalidad), que no tengan embarazo de alto riesgo 
o	Los/las usuarios/as debieron estar vinculadas por lo menos durante tres meses de atención 
o	Manifestación de participación voluntaria 
o	Padres y/o madres de niños y niñas que actualmente se encuentren vinculados al servicio y que tengan por lo menos dos meses de atención. 
</t>
  </si>
  <si>
    <t>A partir de la priorización de las 7 regionales se realizará proceso de convocatoria para el mes de mayo de sesión de asistencia técnica para socializar la estrategia para la realización de la Consulta Participativa de los usuarios de la modalidad 1000 días para cambiar el mundo a través de los grupos focales para la vigencia 2022</t>
  </si>
  <si>
    <t>Se cuenta con las siguientes evidencias: a) copia de correo de directorio con los profesionales de las 30 regionales, para priorizar a las 7 regionales y sus colaborades del ICBF para la convocatoria a asistencia técnica para la realización de los respectivos grupos focales. b) Propuesta_Consulta_Participativa_100días_GrupoFocal_DN_vigencia2022 c) Matriz de Balance de revisión Planes Regionales de Participación _DN_Vigencia 2022</t>
  </si>
  <si>
    <r>
      <t xml:space="preserve">Se evidenciaron las siguientes gestiones adelantadas por la Dirección de Nutrición: conformación del directorio de enlaces 1,000 días para cambiar el mundo, análisis de los Planes de Participación Ciudadana de las Regionales con el fin de identificar posibles temas de interés en Nutrición o ligados la Estrategia y propuesta de Metodología para la realización de Grupos Focales.
De acuerdo con lo informado por el responsable con estos insumos </t>
    </r>
    <r>
      <rPr>
        <i/>
        <sz val="11"/>
        <color theme="1"/>
        <rFont val="Arial"/>
        <family val="2"/>
      </rPr>
      <t>...se espera seleccionar 8 regionales con quienes se aplicará el ejercicio de participación para la vigencia 2022, con el objetivo de conocer la percepción frente a la prestación los servicios de la Dirección de Nutrición...</t>
    </r>
  </si>
  <si>
    <r>
      <rPr>
        <b/>
        <sz val="11"/>
        <color theme="1"/>
        <rFont val="Arial"/>
        <family val="2"/>
      </rPr>
      <t>ABRIL:</t>
    </r>
    <r>
      <rPr>
        <sz val="11"/>
        <color theme="1"/>
        <rFont val="Arial"/>
        <family val="2"/>
      </rPr>
      <t xml:space="preserve">
Correo electrónico del 26/04/2022 con asunto: Directorio enlaces 1.000 días para cambiar el mundo - participación ciudadana
Excel Matriz de Balance de revisión Planes Regionales de Participación _DN_Vigencia 2022
Word PROCESO PROMOCIÓN Y PREVENCIÓN / PARTICIPACIÓN CIUDADANA / MODALIDAD 1.000 DÍAS PARA CAMBIAR EL MUNDO / METODOLOGÍA PARA LA REALIZACIÓN DE GRUPOS FOCALES Vigencia 2022</t>
    </r>
  </si>
  <si>
    <t xml:space="preserve">Realizar una mesa con las Niñas, niños y Adolescentes y la MIAF de al menos una entidad territorial por Departamento la puesta en marcha  de los Kit de Participación (de al menos una de las herramientas pedagogicas). </t>
  </si>
  <si>
    <t xml:space="preserve">Fortalecer las mesas de participación de niñas, niños y adolescentes, y sensibilizar las Mesas de Infancia y adolescencia por medio de los Kit de Participacion </t>
  </si>
  <si>
    <t>Niñas, niños y adolescetes de las mesas de participación e integrantes de las Mesas de infancia y adolescencia de los territorios focalizados</t>
  </si>
  <si>
    <t>33 Entidades territoriales Seleccionadas</t>
  </si>
  <si>
    <t>Dirección del Sistema Nacional de Bienestar Familliar- Subdirección de Articulación Territorial</t>
  </si>
  <si>
    <t>Mesas de Participación y Mesas de Infancia y adolescencia con socialización</t>
  </si>
  <si>
    <t>Mayo</t>
  </si>
  <si>
    <t>15 de Diciembre</t>
  </si>
  <si>
    <t>Durante el mes de febrero se realizó el alistamiento con los referentes regionales con relación a los Kit de participación. Este alistamiento se realiza por medio de una reunión virtual</t>
  </si>
  <si>
    <t>1. Se realizó la socialización de los Kit de participación con los referentes regionales.
2. Por medio de correo electronico se realiza el envio del link de focalización de los territorios a realizar las metodologías a los referentes regionales.</t>
  </si>
  <si>
    <t>1. Correo electronico de envio de Link para la focalización.
2. Listado de asistencia de reunión del 21 de febrero con los referentes regionales.
3. Matriz con los territorios que se han focalizado para el desarrollo de las metodologias</t>
  </si>
  <si>
    <t xml:space="preserve">Se ha logrado la realización de manera presencial de los kit de participación para el fortalecimiento de las mesas de Participación de Niñas, niños y adolescentes a (municipios: Dabeiba y San Francisco) y en el departamento de Choco (Municipios de: Riosucio y Cértegui) Los equipos en territorio siguen avanzando en poder realizar las socializaciones de estos kit de participación en otros territorios. </t>
  </si>
  <si>
    <t xml:space="preserve">1. Se realiza la puesta en marcha de los Kit de participación en los departamentos de Antioquia y Choco
2. Se realiza alistamiento y confirmación de los municipios en donde se realizara en los meses siguientes la puesta en marcha de los kit de participación. </t>
  </si>
  <si>
    <t>La metodologia se realizó con las niñas, niños y adolescentes de la Mesas de Participación de los municipios de Dabeiba, San Francisco (Antioquia) y Riosucio y Cértigui (Choco)</t>
  </si>
  <si>
    <t>Se hace el cargue de las actas de los municipios de Dabeiba, San francisco, riosucio y Cértigui</t>
  </si>
  <si>
    <t>Para el mes de abril se logro el avance de la socialización del Kit de participación en el departamento de Caquetá en el municipio de Morelia dentro de la Mesa Municipal de participación de Niñas, Niños y Adolescentes</t>
  </si>
  <si>
    <t xml:space="preserve">Se realizó la puesta en marcha de los Kit de participación en el municipio de Morelina con la Indtancia d Participación de Niñas, njños y adolescentes de dicho municipio. </t>
  </si>
  <si>
    <t>La metodologia se realizó con las niñas, niños y adolescentes de la Mesas de Participación del municipio de Morelia (Caquetá)</t>
  </si>
  <si>
    <t>Se realiza el cargue de la acta que evidencia el ejercicio realizado en el municipio de Morelia en Caquetá</t>
  </si>
  <si>
    <r>
      <t xml:space="preserve">Se evidenció la realización de mesas de participación de Niños, Niñas y Adolescentes en los siguientes 3 Departamentos: Antioquia, Chocó y Caquetá donde se explican temas relacionados con el Sistema Nacional de Bienestar Familiar, la mesa de participación, los mecanismos de participación, plan operativo de la política pública y demás; asi mismo se desarrollaron talleres con los Kits de Participación </t>
    </r>
    <r>
      <rPr>
        <i/>
        <sz val="11"/>
        <color theme="1"/>
        <rFont val="Arial"/>
        <family val="2"/>
      </rPr>
      <t>Aleja donde estas</t>
    </r>
    <r>
      <rPr>
        <sz val="11"/>
        <color theme="1"/>
        <rFont val="Arial"/>
        <family val="2"/>
      </rPr>
      <t xml:space="preserve"> y </t>
    </r>
    <r>
      <rPr>
        <i/>
        <sz val="11"/>
        <color theme="1"/>
        <rFont val="Arial"/>
        <family val="2"/>
      </rPr>
      <t>Adivina Quien</t>
    </r>
    <r>
      <rPr>
        <sz val="11"/>
        <color theme="1"/>
        <rFont val="Arial"/>
        <family val="2"/>
      </rPr>
      <t xml:space="preserve">. </t>
    </r>
  </si>
  <si>
    <r>
      <rPr>
        <b/>
        <sz val="9"/>
        <color theme="1"/>
        <rFont val="Arial"/>
        <family val="2"/>
      </rPr>
      <t xml:space="preserve">FEBRERO:
</t>
    </r>
    <r>
      <rPr>
        <sz val="9"/>
        <color theme="1"/>
        <rFont val="Arial"/>
        <family val="2"/>
      </rPr>
      <t xml:space="preserve">Correo electrónico del 1/03/2022 con asunto: Solicitud de Focalización MIAFF y MP para aplicación de Kit de Participación
Excel Focalización de territorios para la aplicación de los Kit de Participación
Listado de Asistencia del 21/02/2022
</t>
    </r>
    <r>
      <rPr>
        <b/>
        <sz val="9"/>
        <color theme="1"/>
        <rFont val="Arial"/>
        <family val="2"/>
      </rPr>
      <t xml:space="preserve">
MARZO:
ANTIOQUIA</t>
    </r>
    <r>
      <rPr>
        <sz val="9"/>
        <color theme="1"/>
        <rFont val="Arial"/>
        <family val="2"/>
      </rPr>
      <t xml:space="preserve">
1 archivo PDF que contiene: 
ACTA DE REUNIÓN O COMITÉ N° 18 del 09/03/2022 - Objetivo</t>
    </r>
    <r>
      <rPr>
        <i/>
        <sz val="9"/>
        <color theme="1"/>
        <rFont val="Arial"/>
        <family val="2"/>
      </rPr>
      <t>: "Realizar encuentro de la mesa de participación de Niños, Niñas y Adolescentes del Municipio de Dabeiba, para el desarrollo del taller e implementación del KIT de participación “Aleja donde estas”.</t>
    </r>
    <r>
      <rPr>
        <sz val="9"/>
        <color theme="1"/>
        <rFont val="Arial"/>
        <family val="2"/>
      </rPr>
      <t xml:space="preserve">
Listado de Asistencia del 09/03/2022
1 archivo PDF que contiene: 
ACTA DE REUNIÓN O COMITÉ N°08 del 07/03/2022 - Objetivo: </t>
    </r>
    <r>
      <rPr>
        <i/>
        <sz val="9"/>
        <color theme="1"/>
        <rFont val="Arial"/>
        <family val="2"/>
      </rPr>
      <t>"Brindar acompañamiento técnico en el ciclo de gestión de la política pública de primera infancia, infancia y adolescencia en el marco de la mesa de infancia y adolescencia en el municipio de San Francisco"</t>
    </r>
    <r>
      <rPr>
        <sz val="9"/>
        <color theme="1"/>
        <rFont val="Arial"/>
        <family val="2"/>
      </rPr>
      <t xml:space="preserve">
Listado de Asistencia del 07/03/2022
</t>
    </r>
    <r>
      <rPr>
        <b/>
        <sz val="9"/>
        <color theme="1"/>
        <rFont val="Arial"/>
        <family val="2"/>
      </rPr>
      <t>CHOCÓ</t>
    </r>
    <r>
      <rPr>
        <sz val="9"/>
        <color theme="1"/>
        <rFont val="Arial"/>
        <family val="2"/>
      </rPr>
      <t xml:space="preserve">
1 archivo PDF que contiene: 
ACTA DE REUNIÓN O COMITÉ No06 del 11/03/2022 - Objetivo: </t>
    </r>
    <r>
      <rPr>
        <i/>
        <sz val="9"/>
        <color theme="1"/>
        <rFont val="Arial"/>
        <family val="2"/>
      </rPr>
      <t>"Socializar ¡La  Caja  de  Aleja!a  los  integrantes  de la  mesa de   participación de   Niñas,   Niños   y   Adolescentes   del municipio   de   Riosucio,   enfatizando   en   la herramienta pedagógica ¡ALEJA! ¿DONDE ESTAS?"</t>
    </r>
    <r>
      <rPr>
        <sz val="9"/>
        <color theme="1"/>
        <rFont val="Arial"/>
        <family val="2"/>
      </rPr>
      <t xml:space="preserve">
Listado de Asistencia del 11/03/2022
1 archivo PDF que contiene: 
ACTA DE REUNIÓN O COMITÉ N°12 del 23/03/2022 - Objetivo: </t>
    </r>
    <r>
      <rPr>
        <i/>
        <sz val="9"/>
        <color theme="1"/>
        <rFont val="Arial"/>
        <family val="2"/>
      </rPr>
      <t>"Realizar el proceso de retroalimentación y aprobación del plan operativo de la política pública y brindar asistencia técnica en torno al proceso operatividad de la mesa de participación a través de la utilización del kit Adivina quién es, al interior  de  la  sesión  de  la  Mesa  de  Infancia,  Adolescencia  y  Fortalecimiento Familiar del municipio de Cértegui"</t>
    </r>
    <r>
      <rPr>
        <sz val="9"/>
        <color theme="1"/>
        <rFont val="Arial"/>
        <family val="2"/>
      </rPr>
      <t xml:space="preserve">
Listado de Asistencia del 23/03/2022
</t>
    </r>
    <r>
      <rPr>
        <b/>
        <sz val="9"/>
        <color theme="1"/>
        <rFont val="Arial"/>
        <family val="2"/>
      </rPr>
      <t xml:space="preserve">
ABRIL: </t>
    </r>
    <r>
      <rPr>
        <sz val="9"/>
        <color theme="1"/>
        <rFont val="Arial"/>
        <family val="2"/>
      </rPr>
      <t xml:space="preserve">
</t>
    </r>
    <r>
      <rPr>
        <b/>
        <sz val="9"/>
        <color theme="1"/>
        <rFont val="Arial"/>
        <family val="2"/>
      </rPr>
      <t xml:space="preserve">CAQUETÁ
</t>
    </r>
    <r>
      <rPr>
        <sz val="9"/>
        <color theme="1"/>
        <rFont val="Arial"/>
        <family val="2"/>
      </rPr>
      <t>1 archivo PDF que contiene: 
Acta de reunión 001 del 25/02/2022 - Objetivo: "</t>
    </r>
    <r>
      <rPr>
        <i/>
        <sz val="9"/>
        <color theme="1"/>
        <rFont val="Arial"/>
        <family val="2"/>
      </rPr>
      <t>Asistencia técnica en el ciclo de gestión pública, construcción de propuestas desde las voces de los niños, niñas y adolescentes para su inclusión en el plan de desarrollo municipal en el marco de la mesa de participación del municipio de Morelia</t>
    </r>
    <r>
      <rPr>
        <sz val="9"/>
        <color theme="1"/>
        <rFont val="Arial"/>
        <family val="2"/>
      </rPr>
      <t>"
Listado de Asistencia del 25/02/2022</t>
    </r>
  </si>
  <si>
    <t xml:space="preserve">Realizar el monitoreo de las mesas de participación de niñas, niños y adolescentes. </t>
  </si>
  <si>
    <t xml:space="preserve">Implementar en 30 territorios focalizados por La Estrategia de Territorios Amigos de la Niñez de la Herramienta de Seguimiento y Monitoreo de las Mesas de Participación de niñas, niños y adolescentes.
Se busca, por medio de la Herramienta, identificar el grado de avance de las fases de alistamiento, conformación y fortalecimiento de las mesas de participación de niñas, niños y adolescentes, y orientar acciones de promoción o asistencia técnica a Entidades Territoriales según sea el caso.
El reporte de la herramienta se solicitará semestral teniendo en cuenta la cantidad de ítems a resolver y el volumen de información solicitada. </t>
  </si>
  <si>
    <t xml:space="preserve">Participación en la información: </t>
  </si>
  <si>
    <t>Agentes territoriales del SNBF
Referentes regionales del SNBF</t>
  </si>
  <si>
    <t>30 territorios focalizados por la estrategia Territorios amigos de la Niñez</t>
  </si>
  <si>
    <t>Mesas de Participación Monitoreadas</t>
  </si>
  <si>
    <t>Junio</t>
  </si>
  <si>
    <t>15 de Diciembtre</t>
  </si>
  <si>
    <t>https://icbfgob.sharepoint.com/:f:/s/MICROSITIOPLANANTICORRUPCINYDEATENCINALCIUDADANO2021/Ej3-60znNqJDtQH_fIm4kiwBcGmlLHF4Iuo4Hx2vEKGMow?e=tBIX0u</t>
  </si>
  <si>
    <t>Segun los tiempos establecidos para el desarrollo de esta actividad, para el mes de abril aún no se ha iniciado con esta actividad</t>
  </si>
  <si>
    <t>L actividad tiene fecha de inicio en junio del 2022.</t>
  </si>
  <si>
    <t>Asistencia técnica a subsistema de juventudes en el orden nacional, departamental y/o municipal.</t>
  </si>
  <si>
    <t>En el marco de la promoción y prevención, se realizarán asistencias técnicas en las líneas de promoción y prevención de la Subdirección de Gestión Técnica para la Adolescencia y  Juventud del ICB, a los subsistemas de participación juvenil en el orden nacional, departamental y municipal, que contempla: plataformas juveniles, consejos de juventud y asambleas juveniles.</t>
  </si>
  <si>
    <t xml:space="preserve">
2. 2. Potenciar las capacidades de los grupos de valor, para el ejercicio incidente del derecho a la participación ciudadana, involucrándolos de manera real  en los momentos del ciclo la gestión institucional.</t>
  </si>
  <si>
    <t xml:space="preserve">Participación en la información: Consiste en el suministro de información pública de forma proactiva, focalizada en los intereses de los ciudadanos y en la atención efectiva de sus peticiones, con la intención de facilitar y promover la participación ciudadana en la gestión pública. </t>
  </si>
  <si>
    <t>Ejecución o implementación participativa: Es el trabajo conjunto entre las entidades del Estado y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para que se convierta en protagonista o productora de sus propias soluciones.</t>
  </si>
  <si>
    <t>Plataformas juveniles.
Consejos de juventud.
Asambleas juveniles.</t>
  </si>
  <si>
    <t xml:space="preserve">Dirección de Adolescencia y Juventud </t>
  </si>
  <si>
    <t>Número de asistencias técnicas</t>
  </si>
  <si>
    <t>Presencial
Virtual</t>
  </si>
  <si>
    <t>Durante el mes, se realizaron 7 encuentros, reuniones y/o asistencias técnicas en 7 departamentos con consejos municipales de juventud, plataformas municipales de juventud y  plataformas departamentales de juventud.</t>
  </si>
  <si>
    <t>encuentros, reuniones y/o asistencias técnicas en 7 departamentos con consejos municipales de juventud, plataformas municipales de juventud y  plataformas departamentales de juventud para rendir cuentas sobre Sacúdete y promocionar la inscripción a Sacúdete 100% virtual.</t>
  </si>
  <si>
    <t>Jóvenes hombres y mujeres, que hacen parte de consejos municipales de juventud, plataformas municipales de juventud y  plataformas departamentales de juventud en los departamentos de Risaralada, Quindío, Chocó, Cauca,  Boyacá, Sucre y Córdoba.</t>
  </si>
  <si>
    <t>1. Hacer seguimiento a la visibilidad de Sacúdete e inscripción al programa.
2. Construir un plan de trabajo Sacúdete con el enfoque territorial de juventud necesario para su correcto aprovechamiento. 
3. Para Chocó: acompañar un encuentro presencial entre consejo deprtamental de jvuentudes y plataforma departamental de juventudes.
4. Para Sucre: plan de acompañamiento para municipio de Chalán.
5.</t>
  </si>
  <si>
    <t>https://icbfgob.sharepoint.com/:f:/s/MICROSITIOPLANANTICORRUPCINYDEATENCINALCIUDADANO2021/EhctkWi3LrxOmszKUuuAae4BghpMfEXOhjv2IS-z-GeyWA?e=PAVU29</t>
  </si>
  <si>
    <t>Durante el mes, se realizaron 2 encuentros, reuniones y/o asistencias técnicas en 2 departamentos con consejos municipales de juventud, plataformas municipales de juventud y  plataformas departamentales de juventud.</t>
  </si>
  <si>
    <t>encuentros, reuniones y/o asistencias técnicas en 2 departamentos con consejos municipales de juventud, plataformas municipales de juventud y  plataformas departamentales de juventud para rendir cuentas sobre Sacúdete y promocionar la inscripción a Sacúdete 100% virtual.</t>
  </si>
  <si>
    <t>Jóvenes hombres y mujeres, que hacen parte de consejos municipales de juventud, plataformas municipales de juventud y  plataformas departamentales de juventud en los departamentos de Chocó y Casanare.</t>
  </si>
  <si>
    <t>14.2%</t>
  </si>
  <si>
    <t>Durante el mes, se realizaron 5 encuentros, reuniones y/o asistencias técnicas en 5 departamentos con consejos municipales de juventud, plataformas municipales de juventud y  plataformas departamentales de juventud.</t>
  </si>
  <si>
    <t>encuentros, reuniones y/o asistencias técnicas en 5 departamentos con consejos municipales de juventud, plataformas municipales de juventud y  plataformas departamentales de juventud para socializar el abordaje de ciudadanía juvenil y habilidades siglo XXI  para el liderazgo que hace el ICBF.</t>
  </si>
  <si>
    <t>Jóvenes hombres y mujeres, que hacen parte de consejos municipales de juventud, plataformas municipales de juventud y  plataformas departamentales de juventud en los departamentos de Atlátnico, Boyacá, Cauca, Cundinamarca y Sucre.</t>
  </si>
  <si>
    <t>https://icbfgob.sharepoint.com/sites/MICROSITIOPLANANTICORRUPCINYDEATENCINALCIUDADANO2021/Documentos%20compartidos/Forms/AllItems.aspx?OR=OWA%2DNT&amp;CT=1651867799493&amp;params=%7B%22AppName%22%3A%22Teams%2DDesktop%22%2C%22AppVersion%22%3A%221415%2F22010300409%22%7D&amp;CID=cdca56f4%2D496b%2Dec25%2D0399%2D2c857083cfa2&amp;id=%2Fsites%2FMICROSITIOPLANANTICORRUPCINYDEATENCINALCIUDADANO2021%2FDocumentos%20compartidos%2FPAAC%202022%2FCOMPONENTE%206%20PLAN%20DE%20PARTICIPACI%C3%93N%20CIUDADANA%202022%2FDependencias%20a%20Nivel%20Nacional%2FDirecci%C3%B3n%20de%20Adolescencia%20y%20Juventud%2FActividad%2022%20en%20la%20Matriz%2F04%2EAbril%20evidencias</t>
  </si>
  <si>
    <t>Se evidenció la realización de reuniones de asistencia técnica en los municipios de Balboa, Circasia, Tierralta, Lloro, Soledad y Sibaté, así como en los Departamentos del Cauca, Chocó, Boyacá y Sucre; donde se da a conocer información del Programa Sacúdete.</t>
  </si>
  <si>
    <r>
      <rPr>
        <b/>
        <sz val="11"/>
        <color rgb="FF000000"/>
        <rFont val="Arial"/>
        <family val="2"/>
      </rPr>
      <t>FEBRERO:</t>
    </r>
    <r>
      <rPr>
        <sz val="11"/>
        <color rgb="FF000000"/>
        <rFont val="Arial"/>
        <family val="2"/>
      </rPr>
      <t xml:space="preserve">
ACTA DE REUNIÓN O COMITÉ N°5 del 22/02/2022 - Objetivo: A</t>
    </r>
    <r>
      <rPr>
        <i/>
        <sz val="11"/>
        <color rgb="FF000000"/>
        <rFont val="Arial"/>
        <family val="2"/>
      </rPr>
      <t xml:space="preserve">poyo a Plataforma municipal de Balboa en focalización Sacúdete </t>
    </r>
    <r>
      <rPr>
        <sz val="11"/>
        <color rgb="FF000000"/>
        <rFont val="Arial"/>
        <family val="2"/>
      </rPr>
      <t xml:space="preserve">/ Municipio de Balboa
ACTA DE REUNIÓN O COMITÉ N°01 del 10/02/2022 - Objetivo: </t>
    </r>
    <r>
      <rPr>
        <i/>
        <sz val="11"/>
        <color rgb="FF000000"/>
        <rFont val="Arial"/>
        <family val="2"/>
      </rPr>
      <t xml:space="preserve">Dar a conocer la oferta del programa sacúdete </t>
    </r>
    <r>
      <rPr>
        <sz val="11"/>
        <color rgb="FF000000"/>
        <rFont val="Arial"/>
        <family val="2"/>
      </rPr>
      <t xml:space="preserve">/ Departamento de Cauca
ACTA DE REUNIÓN O COMITÉ N° 1 del 28/02/2022 - Objetivo: </t>
    </r>
    <r>
      <rPr>
        <i/>
        <sz val="11"/>
        <color rgb="FF000000"/>
        <rFont val="Arial"/>
        <family val="2"/>
      </rPr>
      <t xml:space="preserve">Crear Agenda departamental de Juventud y aprobación de reglamento interno del CDJ </t>
    </r>
    <r>
      <rPr>
        <sz val="11"/>
        <color rgb="FF000000"/>
        <rFont val="Arial"/>
        <family val="2"/>
      </rPr>
      <t>/ Departamento de Chocó
ACTA DE REUNIÓN O COMITÉ del 14/02/2022 - Objetivo:</t>
    </r>
    <r>
      <rPr>
        <i/>
        <sz val="11"/>
        <color rgb="FF000000"/>
        <rFont val="Arial"/>
        <family val="2"/>
      </rPr>
      <t xml:space="preserve"> Socialización del Programa Sacúdete </t>
    </r>
    <r>
      <rPr>
        <sz val="11"/>
        <color rgb="FF000000"/>
        <rFont val="Arial"/>
        <family val="2"/>
      </rPr>
      <t xml:space="preserve">/ Municipio de Circasia
ACTA DE REUNIÓN O COMITÉ N° 1 del 17/02/2022 - Objetivo: </t>
    </r>
    <r>
      <rPr>
        <i/>
        <sz val="11"/>
        <color rgb="FF000000"/>
        <rFont val="Arial"/>
        <family val="2"/>
      </rPr>
      <t>Socialización programa Sacúdete a los y las delegados de la Plataforma de Juventudes de Sucre /</t>
    </r>
    <r>
      <rPr>
        <sz val="11"/>
        <color rgb="FF000000"/>
        <rFont val="Arial"/>
        <family val="2"/>
      </rPr>
      <t xml:space="preserve"> Departamento de Sucre
ACTA DE REUNIÓN O COMITÉ N°001 del 25/02/2022 - Objetivo: </t>
    </r>
    <r>
      <rPr>
        <i/>
        <sz val="11"/>
        <color rgb="FF000000"/>
        <rFont val="Arial"/>
        <family val="2"/>
      </rPr>
      <t xml:space="preserve">Socializar el Programa Sacúdete con líderes Juveniles de la Plataforma de Juventudes </t>
    </r>
    <r>
      <rPr>
        <sz val="11"/>
        <color rgb="FF000000"/>
        <rFont val="Arial"/>
        <family val="2"/>
      </rPr>
      <t xml:space="preserve">/ Municipio de Tierralta
ACTA DE REUNIÓN O COMITÉ del 20/02/2022 - Objetivo: </t>
    </r>
    <r>
      <rPr>
        <i/>
        <sz val="11"/>
        <color rgb="FF000000"/>
        <rFont val="Arial"/>
        <family val="2"/>
      </rPr>
      <t>Generar un espacio de socialización y presentación de la oferta Sacúdete hacia los consejeros de juventud de la ciudad de Tunja</t>
    </r>
    <r>
      <rPr>
        <sz val="11"/>
        <color rgb="FF000000"/>
        <rFont val="Arial"/>
        <family val="2"/>
      </rPr>
      <t xml:space="preserve"> / Departamento de Boyacá
</t>
    </r>
    <r>
      <rPr>
        <b/>
        <sz val="11"/>
        <color rgb="FF000000"/>
        <rFont val="Arial"/>
        <family val="2"/>
      </rPr>
      <t>MARZO:</t>
    </r>
    <r>
      <rPr>
        <sz val="11"/>
        <color rgb="FF000000"/>
        <rFont val="Arial"/>
        <family val="2"/>
      </rPr>
      <t xml:space="preserve">
ACTA DE REUNIÓN O COMITÉ N° 2 del 02/02/2022 - Objetivo: </t>
    </r>
    <r>
      <rPr>
        <i/>
        <sz val="11"/>
        <color rgb="FF000000"/>
        <rFont val="Arial"/>
        <family val="2"/>
      </rPr>
      <t>Actualizar la plataforma de juventudes</t>
    </r>
    <r>
      <rPr>
        <sz val="11"/>
        <color rgb="FF000000"/>
        <rFont val="Arial"/>
        <family val="2"/>
      </rPr>
      <t xml:space="preserve"> / Municipio de Lloro
</t>
    </r>
    <r>
      <rPr>
        <b/>
        <sz val="11"/>
        <color rgb="FF000000"/>
        <rFont val="Arial"/>
        <family val="2"/>
      </rPr>
      <t>ABRIL:</t>
    </r>
    <r>
      <rPr>
        <sz val="11"/>
        <color rgb="FF000000"/>
        <rFont val="Arial"/>
        <family val="2"/>
      </rPr>
      <t xml:space="preserve">
Acta de Reunión No 3 del 20/04/2022 - Objetivo: </t>
    </r>
    <r>
      <rPr>
        <i/>
        <sz val="11"/>
        <color rgb="FF000000"/>
        <rFont val="Arial"/>
        <family val="2"/>
      </rPr>
      <t xml:space="preserve">Realizar asistencia técnica al consejo  de juventud  del municipio </t>
    </r>
    <r>
      <rPr>
        <sz val="11"/>
        <color rgb="FF000000"/>
        <rFont val="Arial"/>
        <family val="2"/>
      </rPr>
      <t xml:space="preserve">/ Municipio de Soledad
Acta de Reunión No 1 del 18/04/2022 - Objetivo: </t>
    </r>
    <r>
      <rPr>
        <i/>
        <sz val="11"/>
        <color rgb="FF000000"/>
        <rFont val="Arial"/>
        <family val="2"/>
      </rPr>
      <t>Acompañar a los consejeros de juventud en el fortalecimiento de sus conocimientos sobre ciudadanía juvenil y habilidades del siglo XXI</t>
    </r>
    <r>
      <rPr>
        <sz val="11"/>
        <color rgb="FF000000"/>
        <rFont val="Arial"/>
        <family val="2"/>
      </rPr>
      <t xml:space="preserve"> / Departamento de Boyacá
Acta de Reunión No 1 del 18/04/2022 - Objetivo:</t>
    </r>
    <r>
      <rPr>
        <i/>
        <sz val="11"/>
        <color rgb="FF000000"/>
        <rFont val="Arial"/>
        <family val="2"/>
      </rPr>
      <t xml:space="preserve"> Realizar asistencia técnica con jóvenes  de  la  plataforma  Departamental  del Cauca, donde se expondrá que es la dirección de adolescencia y Juventud, que busca esta adolescencia de Juventud y   para   que   esta   creada, también hablaremos   del   Estatuto   de ciudadanía  juvenil,   el   sistema   Nacional   de juventud, la participación de  los Adolescentes y Jóvenes en  el  CONPES  y hablaremos sobre SACUDETE</t>
    </r>
    <r>
      <rPr>
        <sz val="11"/>
        <color rgb="FF000000"/>
        <rFont val="Arial"/>
        <family val="2"/>
      </rPr>
      <t xml:space="preserve"> / Departamento del Cauca
Acta de Reunión No 1 del 28/04/2022 - Objetivo: </t>
    </r>
    <r>
      <rPr>
        <i/>
        <sz val="11"/>
        <color rgb="FF000000"/>
        <rFont val="Arial"/>
        <family val="2"/>
      </rPr>
      <t>Brindar asistencia técnica al CMJ Sibaté relacionada con el estatuto de ciudadanía juvenil y socialización del programa Sacúdete</t>
    </r>
    <r>
      <rPr>
        <sz val="11"/>
        <color rgb="FF000000"/>
        <rFont val="Arial"/>
        <family val="2"/>
      </rPr>
      <t xml:space="preserve"> / Municipio de Sibaté
Listado de Asistencia del 29/04/2022 - Departamento de Sucre</t>
    </r>
  </si>
  <si>
    <t>Acciones de movilización social lideradas por los miembros del Comité Asesor Juvenil en coordinación con la agenda de la Dirección de Adolescencia y Juventud del ICBF.</t>
  </si>
  <si>
    <t>De cara a la continuidad de la estrategia de movilización social en torno al fomento de la incidencia y participación de los adolescentes y jóvenes, el Comité Asesor Juvenil, en coordinación con la Dirección de Adolescencia y Juventud, realizará 150 acciones de movilización social en sus territorios, con las cuales darán visibilidad a la oferta de la Dirección de Adolescencia y Juventud del ICBF.</t>
  </si>
  <si>
    <t>Formulación participativa: es la incidencia de los ciudadanos en la formulación de la política pública, programas, proyectos, servicios, y trámites. En este nivel los ciudadanos tienen la posibilidad de dialogar y debatir con las entidades en diversos espacios e influir en las decisiones públicas con sus opiniones, argumentos y propuestas. Se pueden implementar mecanismo como el diagnostico participativo, la planeación y el presupuesto participativos.</t>
  </si>
  <si>
    <t>Comité Asesor Juvenil del ICBF.
Público general.</t>
  </si>
  <si>
    <t>Número de acciones de movilización social.</t>
  </si>
  <si>
    <t xml:space="preserve">Presencial  </t>
  </si>
  <si>
    <t>las actividades dan incio en julio de 2022</t>
  </si>
  <si>
    <t>No ha iniciado</t>
  </si>
  <si>
    <t>las actividades dan incio en julio de 2022.</t>
  </si>
  <si>
    <t>Durante el mes de abril se realizó  el primer encuentro del Comité Asesor Juvenil, donde se definió el cronograma de las acciones de movilización social que liderarán los 49 asesores, dando inicio en mayo de 2022.</t>
  </si>
  <si>
    <t>Esta actividad tiene fecha de inicio julio de 2022.</t>
  </si>
  <si>
    <t>Tomas regionales para la socialización del Pacto Colombia con las Juventudes.</t>
  </si>
  <si>
    <t xml:space="preserve">El Pacto Colombia con las Juventudes, en su tercera fase, comprende la socialización de los avances en la materialización y territorialización de este. En articulación con gobierno nacional, se realizarán tomas en los departamento para terirtorializar los acuerdos y mostrar con hecho cómo #ElPactoJovenCumple    </t>
  </si>
  <si>
    <t xml:space="preserve">
3. Contribuir con la transformación de realidades negativas que afectan el desarrollo integral y el bienestar de los NNA y las familias. </t>
  </si>
  <si>
    <t xml:space="preserve">Ejecución o implementación participativa: Es el trabajo conjunto entre las entidades del estado y los actores de la sociedad para que estos últimos puedan ser productores, creadores, desarrolladores y proveedores de los bienes y servicios públicos que van a recibir como parte de un programa o proyecto gubernamental, aportando para su efectividad con su conocimiento, experiencia y habilidades. </t>
  </si>
  <si>
    <t xml:space="preserve">
Ejecución o implementación participativa: Es el trabajo conjunto entre las entidades del Estado y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para que se convierta en protagonista o productora de sus propias soluciones.</t>
  </si>
  <si>
    <t>Público general.
Organizaciones sociales.
Entidades públicas.</t>
  </si>
  <si>
    <t>Número de tomas para la socialización del pacto Colombia con las Juventudes.</t>
  </si>
  <si>
    <t>Presencial</t>
  </si>
  <si>
    <t>no reportan avance en la meta</t>
  </si>
  <si>
    <t>No se reporto avance por parte del responsable.</t>
  </si>
  <si>
    <r>
      <rPr>
        <sz val="10"/>
        <rFont val="Arial"/>
        <family val="2"/>
      </rPr>
      <t xml:space="preserve">Se evidenció la publicación del cronograma de rendiciòn de cuentas y mesas pùblicas en la pàgina WEB de la entidad.
</t>
    </r>
    <r>
      <rPr>
        <b/>
        <sz val="10"/>
        <rFont val="Arial"/>
        <family val="2"/>
      </rPr>
      <t>Evidencia:</t>
    </r>
    <r>
      <rPr>
        <sz val="10"/>
        <rFont val="Arial"/>
        <family val="2"/>
      </rPr>
      <t xml:space="preserve">
Pantallazo con publicación de cronograma para Rendición Pública de Cuentas Regional Cauca y mesas públicas de 9 Centros Zonales de la Regional Antioquia.</t>
    </r>
    <r>
      <rPr>
        <b/>
        <sz val="10"/>
        <rFont val="Arial"/>
        <family val="2"/>
      </rPr>
      <t xml:space="preserve">
Recomendación:  </t>
    </r>
    <r>
      <rPr>
        <sz val="10"/>
        <rFont val="Arial"/>
        <family val="2"/>
      </rPr>
      <t>Cargar las evidencias en el SVE.</t>
    </r>
  </si>
  <si>
    <r>
      <rPr>
        <sz val="10"/>
        <rFont val="Arial"/>
        <family val="2"/>
      </rPr>
      <t>Se evidencia publicación del informe trimestral de Rendiciòn de Cuentas y mesas públicas en el que se evidencia la etapa de Alistamiento y Diseño para adelantar estos ejercicio en la vigencia 2022.</t>
    </r>
    <r>
      <rPr>
        <b/>
        <sz val="10"/>
        <rFont val="Arial"/>
        <family val="2"/>
      </rPr>
      <t xml:space="preserve">
Evidencia:
</t>
    </r>
    <r>
      <rPr>
        <sz val="10"/>
        <rFont val="Arial"/>
        <family val="2"/>
      </rPr>
      <t>Publicación Informe I trimestre 2022 
https://www.icbf.gov.co/system/files/informe_primer_trimestre_2022.pdf</t>
    </r>
    <r>
      <rPr>
        <b/>
        <sz val="10"/>
        <rFont val="Arial"/>
        <family val="2"/>
      </rPr>
      <t xml:space="preserve">
</t>
    </r>
  </si>
  <si>
    <t>Producir y documentar de manera permanente en el año 2022 la información sobre los avances de la gestión en la implementación del Acuerdo de Paz bajo los lineamientos del Sistema de Rendición de Cuentas a cargo del Departamento Adminsitrativo de la Función Pública.</t>
  </si>
  <si>
    <t xml:space="preserve">Actividad semestral </t>
  </si>
  <si>
    <r>
      <rPr>
        <sz val="10"/>
        <rFont val="Arial"/>
        <family val="2"/>
      </rPr>
      <t>Se evidencia divulgación en medios institucionales de los avances respecto a la implementación de los acuerdos de paz.</t>
    </r>
    <r>
      <rPr>
        <b/>
        <sz val="10"/>
        <rFont val="Arial"/>
        <family val="2"/>
      </rPr>
      <t xml:space="preserve">
FEBRERO
</t>
    </r>
    <r>
      <rPr>
        <sz val="10"/>
        <rFont val="Arial"/>
        <family val="2"/>
      </rPr>
      <t xml:space="preserve">Entre 2018 y 2021 el ICBF ha atendido a 1.3 millones de niñas, niños, adolescentes, jóvenes y sus familias en territorios PDET El Instituto Colombiano de Bienestar Familiar (ICBF) ha cumplido los compromisos  establecidos en el Plan Nacional de Desarrollo 2018-2022 Pacto por Colombia, pacto por la equidad, en relación con alcanzar el mandato establecido en el Acuerdo Final para la Terminación del Conflicto y la Construcción de una Paz Estable y Duradera, a través de la atención, en los últimos cuatro años, a 1.360.260 niñas, niños, adolescentes, jóvenes y sus familias, en los 170 municipios con Programas de Desarrollo con Enfoque Territorial (PDET).
https://www.icbf.gov.co/noticias/entre-2018-y-2021-el-icbf-ha-atendido-13-millones-de-ninas-ninos-adolescentes-jovenes-y-sus
ICBF recibe de GeoPark dotación para 39 Centros de Desarrollo Infantil en Putumayo
La Directora General del Instituto Colombiano de Bienestar Familiar (ICBF) Lina Arbeláez, recibió hoy de la empresa GeoPark Colombia, la dotación para 39 Centros de Desarrollo Infantil (CDI) beneficiando a 3.300 niñas y niños ubicados en los municipios que hacen parte de los Programas de Desarrollo con Enfoque Territorial (PDET) en Putumayo.
https://www.icbf.gov.co/noticias/icbf-recibe-de-geopark-dotacion-para-39-centros-de-desarrollo-infantil-en-putumayo
</t>
    </r>
    <r>
      <rPr>
        <b/>
        <sz val="10"/>
        <rFont val="Arial"/>
        <family val="2"/>
      </rPr>
      <t xml:space="preserve">
ABRIL
</t>
    </r>
    <r>
      <rPr>
        <sz val="10"/>
        <rFont val="Arial"/>
        <family val="2"/>
      </rPr>
      <t xml:space="preserve">ICBF atendió y orientó a más de 4.000 jagüeros en la Feria Acércate
El Instituto Colombiano de Bienestar Familiar (ICBF) brindó asesoría y orientó sobre su oferta institucional a 4.018 personas durante el desarrollo de la Feria Acércate, realizada en la plaza principal del municipio La Jagüa de Ibirico, Cesar, en asocio con 76 instituciones del orden nacional.
https://www.icbf.gov.co/noticias/icbf-atendio-y-oriento-mas-de-4000-jagueros-en-la-feria-acercate
</t>
    </r>
    <r>
      <rPr>
        <b/>
        <sz val="10"/>
        <rFont val="Arial"/>
        <family val="2"/>
      </rPr>
      <t xml:space="preserve">
</t>
    </r>
    <r>
      <rPr>
        <sz val="10"/>
        <rFont val="Arial"/>
        <family val="2"/>
      </rPr>
      <t>ICBF socializa oferta en feria de servicio al ciudadano en La Jagua de Ibirico, Cesar
El Instituto Colombiano de Bienestar Familiar (ICBF) participa en la Feria Acércate que se realiza en la Jagua de Ibirico, Cesar, con el fin de facilitar el acceso de los jagüeros y habitantes de la Sierra Nevada y Perijá a los trámites, información yservicios para la primera infancia, infancia, adolescencia y juventud, familias y comunidades, entre otros temas.
https://www.icbf.gov.co/noticias/icbf-socializa-oferta-en-feria-de-servicio-al-ciudadano-en-la-jagua-de-ibirico-cesar</t>
    </r>
  </si>
  <si>
    <r>
      <rPr>
        <sz val="10"/>
        <rFont val="Arial"/>
        <family val="2"/>
      </rPr>
      <t xml:space="preserve">Se realizó la actualización y la publicación de la GIP2.MS Guìa para la rendicion publica de cuentas en el ICBF Versión 5 del 28 de abril del 2022.  
</t>
    </r>
    <r>
      <rPr>
        <b/>
        <sz val="10"/>
        <rFont val="Arial"/>
        <family val="2"/>
      </rPr>
      <t xml:space="preserve">
Evidencia:
</t>
    </r>
    <r>
      <rPr>
        <sz val="10"/>
        <rFont val="Arial"/>
        <family val="2"/>
      </rPr>
      <t>https://www.icbf.gov.co/system/files/procesos/g1.p2.ms_guia_para_la_rendicion_publica_de_cuentas_en_el_icbf_v5_.pdf</t>
    </r>
    <r>
      <rPr>
        <b/>
        <sz val="10"/>
        <rFont val="Arial"/>
        <family val="2"/>
      </rPr>
      <t xml:space="preserve">
Recomendación:</t>
    </r>
    <r>
      <rPr>
        <sz val="10"/>
        <rFont val="Arial"/>
        <family val="2"/>
      </rPr>
      <t>Cargar los soportes en el aplicativo SVE</t>
    </r>
  </si>
  <si>
    <r>
      <t xml:space="preserve">Se evidencia socialización de temas de trasparencia en Boletines ICBF como en redes sociales.
</t>
    </r>
    <r>
      <rPr>
        <b/>
        <sz val="10"/>
        <color theme="1"/>
        <rFont val="Arial"/>
        <family val="2"/>
      </rPr>
      <t xml:space="preserve">Evidencia:
- </t>
    </r>
    <r>
      <rPr>
        <sz val="10"/>
        <color theme="1"/>
        <rFont val="Arial"/>
        <family val="2"/>
      </rPr>
      <t xml:space="preserve">El 11 de febrero se publica en el boletín 188, pieza de Rendición de Cuentas sobre: Rendición de cuentas Resultados consolidados RPC 2021. https://www.icbf.gov.co/system/files/consolidado_resultados_rendicion_publicaa_de_cuentas_2021_004.pdf
- El 28 de marzo de 2022 se publica en Redes sociales y página web pieza de Rendición de Cuentas sobre: Invitamos a toda la ciudadanía a participar y decidir los temas que se desarrollarán durante la rendición de cuentas 2021 del #ICBF. Entre todos trabajamos porque Colombia siga siendo #ElPaísDeLaNiñez. Link: http://bit.ly/3tgatMA #BienestarParaTodos #EsConHechos 
https://twitter.com/ICBFColombia/status/1508528992583835654?cxt=HHwWjICzhYrIr-8pAAAA
- Se publica el 8 de abril de 2022 en el boletín interno Vive ICBF 196, pieza de Rendición de cuentas sobre: Conoce las temáticas de la consulta previa 2022 para la Rendición Pública de Cuentas
en los centros zonales del ICBF y selecciona las de mayor interés por nuestras partes interesadas.
https://www.icbf.gov.co/system/files/tematicas_consulta_previa_2022.pdf
</t>
    </r>
    <r>
      <rPr>
        <sz val="10"/>
        <rFont val="Arial"/>
        <family val="2"/>
      </rPr>
      <t xml:space="preserve">Recomendación: verificar el cargue correcto de la actividad en el Aplicativo SVE </t>
    </r>
  </si>
  <si>
    <t xml:space="preserve">Reporte de comité Familias asignadas  de febrero , marzo  y abril </t>
  </si>
  <si>
    <t xml:space="preserve">Correo electrónico 5 de mayo de 2022.Asunto  CARGUE DE ACTAS PARD EN LA RUTA ESTABLECIDA
Correo electrónico 10/02/2022. Asunto: Chocó: Retroalimentación actas CTC febrero 2022
Correo electrónico 5 de abril de 2022. Asunto :Chocó: Retroalimentación actas CTC MAR regional y zonal
 	 </t>
  </si>
  <si>
    <t xml:space="preserve"> Formato Participación en Sesión de Comité de Adopciones de febrero, marzo y abril 			</t>
  </si>
  <si>
    <t>Reporte mes de marozo de 2022</t>
  </si>
  <si>
    <t>Excel matriz de novedades de febrero 2022, 
Ceritificacion cierre de novedades de los meses de maroz y abril .</t>
  </si>
  <si>
    <t>En correo del 13/05/2022 la Dirección de Nutrición informó que se gestiónó la  la Acción Correctiva No. 00880  del aplicativo SVE con el proposito de tratar el riesgo.
Recomendación: Se recomienda tener en cuenta que el riesgo materializado es de corrupción por la tanto además de formular la AC se debe aplicar se debe  aplicar el procedimiento P4.RC Procedimiento para la Atención de Presuntos Actos de Corrupción.</t>
  </si>
  <si>
    <t>NA. Actividad con ejecución trimestral .Fecha de inicio: 1/05/2020</t>
  </si>
  <si>
    <t xml:space="preserve">Acta comité de Gestión y desempeño N° 5 del 4 de febrero de 2022 Numeral 3 Gestión Financiera
Acta comité de Gestión y desempeño N° 8 del 3 y 4 marzo de 2022  Numeral 3 Gestión Financiera
</t>
  </si>
  <si>
    <t>NA. Actividad con ejecución cuatrimestral. Fecha de inicio 1/02/2022</t>
  </si>
  <si>
    <r>
      <t>Periodicidad Mensual. 
Verificando la Acción del Componente 1 para abordar Riesgos de Corrupción AB2+ relacionado con la</t>
    </r>
    <r>
      <rPr>
        <i/>
        <sz val="11"/>
        <rFont val="Calibri"/>
        <family val="2"/>
        <scheme val="minor"/>
      </rPr>
      <t xml:space="preserve"> presentación de las inquietudes de la gestión contractual en los casos que se requiera a través del correo consultasregionales@icbf.gov.co</t>
    </r>
    <r>
      <rPr>
        <sz val="11"/>
        <rFont val="Calibri"/>
        <family val="2"/>
        <scheme val="minor"/>
      </rPr>
      <t xml:space="preserve">, se observaron  en Share Point para este primer cuatrimestre de 2022 las siguientes:
Evidencias aportadas: 
1). Correo de fecha 25/04/2022, donde indican que durante el primer trimestre del 2022 no se han presentado consultas al correo de consulta regionales.
</t>
    </r>
  </si>
  <si>
    <t>Periodicidad Mensual. 
"Periodicidad Mensual. 
Verificando la Acción del Componente 1 para abordar Riesgos de Corrupción AB2+ relacionado con la presentación de las inquietudes de la gestión contractual en los casos que se requiera a través del correo consultasregionales@icbf.gov.co, se observaron  en Share Point para este primer cuatrimestre de 2022 las siguientes:
Evidencias aportadas: 
1). Para el mes de enero de 2022, once (11) consultas mediante correos electrónicos del período, entre ellas de las regionales del Antioquia, Córdoba y Putumayo en temas contractuales, puntualmetne sobre publicación de actas de cierre financiero y solicitud de Estatutos para Contrato de Aporte.
2). Para el mes de febrero de 2022, treinta y siete (37) consultas mediante correos electrónicos del período, en temas contractuales sobre liquidación de contratos de aporte, contraos de prestación de servicios y funcionamiento para los programas de discapacidad, entre otros.
3). Para el mes de marzo de 2022, diez y ocho (18) consultas mediante correos electrónicos del período, entre ellas de las regionales de Bolívar, Quindío, Magdalena y Amazonas sobre inquietudes de la Ley de Garantías, comité evaluador y suscripción del contrato de comodato, entre otros.
4). Para el mes de abril de 2022, una (1) consulta de la Regional Amazonas mediante correo electrónico de fecha 06/04/2022 sobre RECOMENDACIONES PREVALENCIA MÍNIMA CUANTÍA SOBRE ACUERDO MARCO para el respectivo proceso de Suministro de Combustible.</t>
  </si>
  <si>
    <t xml:space="preserve">Periodicidad Trimestral. 
Verificando la Acción del Componente 1 para abordar Riesgos de Corrupción AB2+ relacionado con capacitaciones en temas contractuales en sus etapas precontractual, contractual y postcontractual, se observaron  en Share Point para este primer cuatrimestre de 2022 las siguientes:
Evidencias aportadas: 
1). Correo Electrónico de 4/04/2022, invitando a servidores públicos a la Divulgación Inducción Proceso Administrativo Sancionatorio. 
</t>
  </si>
  <si>
    <r>
      <t xml:space="preserve">Periodicidad Trimestral.
Verificando la Acción del Componente 1 para abordar Riesgos de Corrupción AB2+ relacionado con la </t>
    </r>
    <r>
      <rPr>
        <i/>
        <sz val="11"/>
        <rFont val="Calibri"/>
        <family val="2"/>
        <scheme val="minor"/>
      </rPr>
      <t>divulgación de las capacitaciones realizadas por la DCO en las etapas precontractual, contractual y poscontractual al interior de las regionales y centros zonales</t>
    </r>
    <r>
      <rPr>
        <sz val="11"/>
        <rFont val="Calibri"/>
        <family val="2"/>
        <scheme val="minor"/>
      </rPr>
      <t xml:space="preserve">, se observaron  en Share Point para este primer cuatrimestre de 2022 las siguientes:
Evidencias aportadas: 
1). Correo electrónico de 22/03/2022, relacionado con la capacitación denominada </t>
    </r>
    <r>
      <rPr>
        <i/>
        <sz val="11"/>
        <rFont val="Calibri"/>
        <family val="2"/>
        <scheme val="minor"/>
      </rPr>
      <t>primer encuentro de participación ciudadana 2022</t>
    </r>
    <r>
      <rPr>
        <sz val="11"/>
        <rFont val="Calibri"/>
        <family val="2"/>
        <scheme val="minor"/>
      </rPr>
      <t xml:space="preserve">.
2). Correo Electrónico de 30/03/2022, capacitación sobre el </t>
    </r>
    <r>
      <rPr>
        <i/>
        <sz val="11"/>
        <rFont val="Calibri"/>
        <family val="2"/>
        <scheme val="minor"/>
      </rPr>
      <t>GUÍA DEL EJERCICIO SUPERVISION DE CONTRATOS ICBF</t>
    </r>
    <r>
      <rPr>
        <sz val="11"/>
        <rFont val="Calibri"/>
        <family val="2"/>
        <scheme val="minor"/>
      </rPr>
      <t xml:space="preserve">.
</t>
    </r>
  </si>
  <si>
    <t>13/05/2022 (CORTE 30 ABRIL 2022)</t>
  </si>
  <si>
    <r>
      <rPr>
        <sz val="10"/>
        <rFont val="Arial"/>
        <family val="2"/>
      </rPr>
      <t xml:space="preserve">Se evidenció avance de la actividad mediante la publicación de información de riesgos de corrupción  mendiante el Boletín Vive ICBF de los  meses de enero, febrero, marzo y abril 
</t>
    </r>
    <r>
      <rPr>
        <b/>
        <sz val="10"/>
        <rFont val="Arial"/>
        <family val="2"/>
      </rPr>
      <t xml:space="preserve">
Evidencias 
</t>
    </r>
    <r>
      <rPr>
        <sz val="10"/>
        <rFont val="Arial"/>
        <family val="2"/>
      </rPr>
      <t>-Boletín Vive ICBF N° 186 del 28 de enero  Articulo:  En 2021 el Plan Anticorrupción y de atención al Ciudadano prersento un cumplimiento del 100% en los componentes…
-Boletín Vive ICBF N° 187 del 4 de febrero. Articulo:Recuerda que el ICBF
cuenta con una Política de Riesgos
Boletín Vive ICBF N° 195 del 1 de abril de 2022. Articulo: Reporte cuatrimestral PA-134 Cumplimiento de planes de tratamiento de riesgos
Boletín Vive ICBF N° 191 del 4 de marzo  de 2022. Articulo:Monitoreo a materialización de riesgos y ejecución de controles.
Nota: Se recomienda revisar actividad con respecto a la meta puesto que desde el Boletín vive ICBF no es posible divulgar información sobre la gestión de riesgos de corrpción a todas las partes interesadas de la Entidad (Usuarios, Operadores de Servicio, Goberno Nacional, etc....)</t>
    </r>
  </si>
  <si>
    <r>
      <t xml:space="preserve">Se observó monitoreo al plan de tratamiento de los riesgos de corrupción  de los meses de febrero y marzo  para la SDG en el siguiente link: 
 https://icbfgob.sharepoint.com/:f:/s/MICROSITIOPLANANTICORRUPCINYDEATENCINALCIUDADANO2021/EgVRovrwoEBEhZlseynxN68BQoIiwLpDzO-uN6jNJTrJ0g?e=hxE75t
</t>
    </r>
    <r>
      <rPr>
        <b/>
        <sz val="10"/>
        <rFont val="Arial"/>
        <family val="2"/>
      </rPr>
      <t xml:space="preserve">
Evidencias </t>
    </r>
    <r>
      <rPr>
        <sz val="10"/>
        <rFont val="Arial"/>
        <family val="2"/>
      </rPr>
      <t xml:space="preserve">
-Correo electrónico Asunto: 3/03/2021 Asunto:  RE: MONITOREO RIESGOS DE CORRUPCIÓN - FEBRERO
-Correo electrónico. Asunto: 6/04/2021. MONITOREO RIESGOS DE CORRUPCIÓN - MARZO 2022.
Nota: Se recomienda incluir dentro del monitoreo del reporte de los planes de tratamiento de riesgos de corrupción de los niveles Regional y Zonal, teniendo en cuenta que la Entidad también gestiona los riesgos en estos 2 niveles y entendiendo además que en estos se ejecuta la misionalidad de la Entidad. </t>
    </r>
  </si>
  <si>
    <r>
      <rPr>
        <sz val="10"/>
        <color theme="1"/>
        <rFont val="Arial"/>
        <family val="2"/>
      </rPr>
      <t xml:space="preserve">Se observó monitoreo a la materialización  de los riesgos de corrupción en la matriz excel "Consolidado controles y Materialización" para la SDG en el link. https://icbfgob.sharepoint.com/:x:/s/GestionDeRiesgos/EVYIvm_n-bFBi3QuDVlVbakBX7hNDqlwZnIdGXX0OCPJuA?e=lwATpg .
</t>
    </r>
    <r>
      <rPr>
        <b/>
        <sz val="10"/>
        <color theme="1"/>
        <rFont val="Arial"/>
        <family val="2"/>
      </rPr>
      <t xml:space="preserve">
Evidencias 
</t>
    </r>
    <r>
      <rPr>
        <sz val="10"/>
        <color theme="1"/>
        <rFont val="Arial"/>
        <family val="2"/>
      </rPr>
      <t xml:space="preserve">-Correo electrónico 3/03/2022. Asunto:  MONITOREO MATERIALIZACIÓN RIESGOS EJECUCCIÓN DE CONTROLES SDG - MARZO
-Excel Consolidado controles y materialización </t>
    </r>
    <r>
      <rPr>
        <b/>
        <sz val="10"/>
        <color theme="1"/>
        <rFont val="Arial"/>
        <family val="2"/>
      </rPr>
      <t xml:space="preserve">
-C</t>
    </r>
    <r>
      <rPr>
        <sz val="10"/>
        <color theme="1"/>
        <rFont val="Arial"/>
        <family val="2"/>
      </rPr>
      <t>orreo electrónico 3/03/2021. Asunto: RV: MONITOREO MATERIALIZACIÓN RIESGOS EJECUCCIÓN DE CONTROLES REG Y CZ - MARZO</t>
    </r>
    <r>
      <rPr>
        <b/>
        <sz val="10"/>
        <color theme="1"/>
        <rFont val="Arial"/>
        <family val="2"/>
      </rPr>
      <t xml:space="preserve">
</t>
    </r>
    <r>
      <rPr>
        <sz val="10"/>
        <rFont val="Arial"/>
        <family val="2"/>
      </rPr>
      <t xml:space="preserve">Nota: Se recomienda adelantar el monitoreo a la materialización de los Riesgos en el NIvel Regional y Zonal, teniendo en cuenta que la Entidad también gestiona los riesgos en estos 2 niveles y entendiendo además que en estos se ejecuta la misionalidad de la Entidad. </t>
    </r>
  </si>
  <si>
    <r>
      <t xml:space="preserve">Se observó monitoreo a los controles   de los riesgos de corrupción en la matriz excel "Consolidado controles y Materialización" para la SDG en el link. https://icbfgob.sharepoint.com/:x:/s/GestionDeRiesgos/EVYIvm_n-bFBi3QuDVlVbakBX7hNDqlwZnIdGXX0OCPJuA?e=lwATpg 
</t>
    </r>
    <r>
      <rPr>
        <b/>
        <sz val="10"/>
        <color theme="1"/>
        <rFont val="Arial"/>
        <family val="2"/>
      </rPr>
      <t xml:space="preserve">Evidencias </t>
    </r>
    <r>
      <rPr>
        <sz val="10"/>
        <color theme="1"/>
        <rFont val="Arial"/>
        <family val="2"/>
      </rPr>
      <t xml:space="preserve">
-Correo electrónico 3/03/2022. Asunto:  MONITOREO MATERIALIZACIÓN RIESGOS EJECUCCIÓN DE CONTROLES SDG - MARZO
-Excel Consolidado controles y materialización 
-Correo electrónico 3/03/2021. Asunto: RV: MONITOREO MATERIALIZACIÓN RIESGOS EJECUCCIÓN DE CONTROLES REG Y CZ - MARZO
</t>
    </r>
    <r>
      <rPr>
        <sz val="10"/>
        <rFont val="Arial"/>
        <family val="2"/>
      </rPr>
      <t xml:space="preserve">Nota: Se recomienda adelantar el monitoreo a  los controles definidos en la Matriz de  Riesgos de corrupción en el Nivel Regional y Zonal, teniendo en cuenta que la Entidad también gestiona los riesgos en estos 2 niveles y entendiendo además que en estos se ejecuta la misionalidad de la Entidad. </t>
    </r>
  </si>
  <si>
    <r>
      <t xml:space="preserve">La actividad con fecha de ejecución posterior al seguimiento de la OCI 
</t>
    </r>
    <r>
      <rPr>
        <sz val="10"/>
        <rFont val="Arial"/>
        <family val="2"/>
      </rPr>
      <t xml:space="preserve">Nota: Se recomienda incluir en el cálculo del Indicador lo correspondiente al nivel Regional y Zonal, teniendo en cuenta que la Entidad también gestiona los riesgos en estos 2 niveles y entendiendo además que en estos se ejecuta la misionalidad de la Entidad. </t>
    </r>
  </si>
  <si>
    <r>
      <t xml:space="preserve">Para el I Cuatrimestre del 2022 para el componente 2: “Racionalización de Tramites”, se evidencio el registro del Consolidado estrategia de racionalización de trámites vigencia 2022 en el aplicativo SUIT, a partir del 15/01/2022 al 30/09/2022, el cual contempla la automatización del trámite “Garantía del derecho de alimentos, visitas y custodia - No. 700".
</t>
    </r>
    <r>
      <rPr>
        <b/>
        <u/>
        <sz val="11"/>
        <rFont val="Arial"/>
        <family val="2"/>
      </rPr>
      <t xml:space="preserve">
1) SEGUIMIENTO ACCIONES APLICATIVO SUIT - ETAPA SEGUIMEINTO:
</t>
    </r>
    <r>
      <rPr>
        <sz val="11"/>
        <rFont val="Arial"/>
        <family val="2"/>
      </rPr>
      <t xml:space="preserve">
Revisados los documentos del avance de la racionalización de los trámites correspondientes al Primer Cuatrimestre de 2022, no se evidenció el plan de trabajo para implementar la propuesta de mejora del trámite identificado con el número 700 del 2022.  Por lo cual en la plataforma no se podrá validar el seguimiento con corte al 30/04/2022. </t>
    </r>
    <r>
      <rPr>
        <b/>
        <sz val="11"/>
        <color rgb="FFFF0000"/>
        <rFont val="Arial"/>
        <family val="2"/>
      </rPr>
      <t xml:space="preserve">
</t>
    </r>
    <r>
      <rPr>
        <sz val="11"/>
        <rFont val="Arial"/>
        <family val="2"/>
      </rPr>
      <t xml:space="preserve">
</t>
    </r>
    <r>
      <rPr>
        <u/>
        <sz val="11"/>
        <rFont val="Arial"/>
        <family val="2"/>
      </rPr>
      <t xml:space="preserve">
</t>
    </r>
    <r>
      <rPr>
        <b/>
        <u/>
        <sz val="11"/>
        <rFont val="Arial"/>
        <family val="2"/>
      </rPr>
      <t>2) ACTIVIDADES ADELANTADAS POR LA ENTIDAD</t>
    </r>
    <r>
      <rPr>
        <u/>
        <sz val="11"/>
        <rFont val="Arial"/>
        <family val="2"/>
      </rPr>
      <t xml:space="preserve">
</t>
    </r>
    <r>
      <rPr>
        <sz val="11"/>
        <rFont val="Arial"/>
        <family val="2"/>
      </rPr>
      <t xml:space="preserve">
Con corte al 30/04/2022 evidenció Correo electrónico del 07/02/2022 y del 07/04/2022 de la DIT remitiendo informe de avance del proyecto MI CAV (Centro de Atención Virtual)
</t>
    </r>
    <r>
      <rPr>
        <b/>
        <sz val="11"/>
        <rFont val="Arial"/>
        <family val="2"/>
      </rPr>
      <t xml:space="preserve">Evidencias: </t>
    </r>
    <r>
      <rPr>
        <sz val="11"/>
        <rFont val="Arial"/>
        <family val="2"/>
      </rPr>
      <t xml:space="preserve">
* Reporte consolidado estrategia de racionalización de trámites vigencia 2022 en el aplicativo SUIT generado el 15 de enero del 2021.
*Correo electrónico del 07/02/2022 remitiendo informe de avance del proyecto MI CAV -con corte a 31/01/2022. 
* Correo electrónico del 07/04/2022 remitiendo informe de avance del proyecto MI CAV -con corte a 31/03/2022. 
</t>
    </r>
    <r>
      <rPr>
        <b/>
        <sz val="11"/>
        <rFont val="Arial"/>
        <family val="2"/>
      </rPr>
      <t xml:space="preserve">Ruta de evidencias:  </t>
    </r>
    <r>
      <rPr>
        <sz val="11"/>
        <rFont val="Arial"/>
        <family val="2"/>
      </rPr>
      <t xml:space="preserve">
</t>
    </r>
    <r>
      <rPr>
        <b/>
        <sz val="11"/>
        <rFont val="Arial"/>
        <family val="2"/>
      </rPr>
      <t>Suit:</t>
    </r>
    <r>
      <rPr>
        <b/>
        <sz val="9"/>
        <color rgb="FF0070C0"/>
        <rFont val="Arial"/>
        <family val="2"/>
      </rPr>
      <t xml:space="preserve"> </t>
    </r>
    <r>
      <rPr>
        <sz val="9"/>
        <color rgb="FF0070C0"/>
        <rFont val="Arial"/>
        <family val="2"/>
      </rPr>
      <t>http://tramites1.suit.gov.co/racionalizacion-web/faces/gestionracionalizacion/racionalizacion_priorizacion.jsf?_adf.ctrl-state=7tawx8js4_7</t>
    </r>
    <r>
      <rPr>
        <sz val="11"/>
        <rFont val="Arial"/>
        <family val="2"/>
      </rPr>
      <t xml:space="preserve">
</t>
    </r>
    <r>
      <rPr>
        <b/>
        <sz val="11"/>
        <rFont val="Arial"/>
        <family val="2"/>
      </rPr>
      <t>https</t>
    </r>
    <r>
      <rPr>
        <sz val="9"/>
        <color rgb="FF0070C0"/>
        <rFont val="Arial"/>
        <family val="2"/>
      </rPr>
      <t>://icbfgob.sharepoint.com/sites/MICROSITIOPLANANTICORRUPCINYDEATENCINALCIUDADANO2021/Documentos%20compartidos/Forms/AllItems.aspx?id=%2Fsites%2FMICROSITIOPLANANTICORRUPCINYDEATENCINALCIUDADANO2021%2FDocumentos%20compartidos%2FPAAC%202022%2FCOMPONENTE%202%20RACIONALIZACI%C3%93N%20DE%20TR%C3%81MITES%202022%2FProceso%20ejecutivo%20de%20alimentos%2FENERO&amp;viewid=848cd329%2D4628%2D438a%2Db7b1%2D175890936859</t>
    </r>
    <r>
      <rPr>
        <sz val="11"/>
        <rFont val="Arial"/>
        <family val="2"/>
      </rPr>
      <t xml:space="preserve">
</t>
    </r>
    <r>
      <rPr>
        <b/>
        <sz val="11"/>
        <rFont val="Arial"/>
        <family val="2"/>
      </rPr>
      <t>Suite visión:</t>
    </r>
    <r>
      <rPr>
        <sz val="11"/>
        <rFont val="Arial"/>
        <family val="2"/>
      </rPr>
      <t xml:space="preserve"> </t>
    </r>
    <r>
      <rPr>
        <sz val="9"/>
        <color rgb="FF0070C0"/>
        <rFont val="Arial"/>
        <family val="2"/>
      </rPr>
      <t xml:space="preserve">https://icbf.pensemos.com/suiteve/pln/searchers?soa=6&amp;mdl=pln&amp;_sveVrs=963220220303&amp;&amp;link=1&amp;mis=pln-D-1024
</t>
    </r>
  </si>
  <si>
    <r>
      <t xml:space="preserve">Para el II Cuatrimestre del 2021 para el componente 2: “Racionalización de Tramites”,  para la automatización parcial de los tramites extraprocesales de "Proceso ejecutivo de alimentos a través de Defensor de Familia" y "Garantía del derecho de alimentos, visitas y custodia", está considerada dentro del proyecto “Centro de Atención Virtual – Mi CAV”, Se evidencio la realización de reuniones semanales de seguimiento para el diseño e implementación del Proyecto.  A agosto 31 de 2020 se cuenta con el documento de requerimientos técnicos Mi CAV; elaboración de los casos de uso.
Teniendo en cuenta el cronograma presentado por la DIT, en reunión de seguimiento del día 19 de agosto, donde se indica que las pruebas piloto están previstas para realizarse en el mes de enero de 2022 y de acuerdo con los imprevistos que pueden presentarse para la finalización del proyecto, el Coordinación del Grupo de Autoridades Administrativas de la Dirección de Protección, solicito  modificación de la fecha de terminación definida en el PAAC -Componente 2 “racionalización de trámites” (15 de diciembre de 2021), ampliarla para el mes de septiembre de 2022; dicha solicitud debe ser presentada para aprobación en el  Comité de Gestión y Desempeño.
</t>
    </r>
    <r>
      <rPr>
        <b/>
        <sz val="12"/>
        <rFont val="Arial"/>
        <family val="2"/>
      </rPr>
      <t xml:space="preserve">Evidencias: </t>
    </r>
    <r>
      <rPr>
        <sz val="12"/>
        <rFont val="Arial"/>
        <family val="2"/>
      </rPr>
      <t xml:space="preserve">
*Grabaciones de reuniones del 05, 12, 19 y 26 de mayo de 2021; del 02 y 24 de junio de 2021; del 15 y 22 de julio de 2021.  Se recomienda documentar las mencionadas reuniones (Acta o informe) que facilite el control y el seguimiento de los compromisos y acciones planteadas.
* Documento “ ESPECIFICACIÓN DE REQUERIMIENTOS DE SOFTWARE –ERS- Centro de Atención Virtual MI CAV-  App/Web.
*Casos de Uso CU-01; CU-02; CU-03; CU-04; CU-05; CU-09; CU-13; CU-31; CU-34; CU-40 y CU-42
* Cronograma Diseño e implementación del Mi CAV (Centro de Atención Virtual)
* Documentos con las Especificación de Requerimientos de Software – ERS del Sistema de información “Centro de Atención Virtual – Mi CAV“
* Correo electrónico del 30 de agosto de 2021 - solicitud análisis modificación fecha de terminación definida en el PAAC por parte de la SMO
* Correo electrónico del 31 de agosto de 2021- Respuesta Grupo Autoridades Administrativas- solicitando ampliar el plazo de terminación a septiembre de 2022.
</t>
    </r>
    <r>
      <rPr>
        <b/>
        <sz val="12"/>
        <rFont val="Arial"/>
        <family val="2"/>
      </rPr>
      <t xml:space="preserve">
Ruta de evidencias:  meses mayo; junio, Julio y agosto
</t>
    </r>
    <r>
      <rPr>
        <b/>
        <sz val="12"/>
        <color rgb="FF0070C0"/>
        <rFont val="Arial"/>
        <family val="2"/>
      </rPr>
      <t xml:space="preserve">https://icbfgob.sharepoint.com/sites/MICROSITIOPLANANTICORRUPCINYDEATENCINALCIUDADANO2021/Documentos%20compartidos/Forms/AllItems.aspx?viewid=848cd329%2D4628%2D438a%2Db7b1%2D175890936859&amp;id=%2Fsites%2FMICROSITIOPLANANTICORRUPCINYDEATENCINALCIUDADANO2021%2FDocumentos%20compartidos%2FCOMPONENTE%202%2D%20RACIONALIZACI%C3%93N%20DE%20TR%C3%81MITES%2FGARANTIA%20DEL%20DERECHO%20DE%20ALIMENTOS%20VISITAS%20Y%20CUSTODIA%2FAGOSTO
</t>
    </r>
    <r>
      <rPr>
        <b/>
        <u/>
        <sz val="12"/>
        <color rgb="FF0070C0"/>
        <rFont val="Arial"/>
        <family val="2"/>
      </rPr>
      <t xml:space="preserve">
</t>
    </r>
  </si>
  <si>
    <r>
      <t xml:space="preserve">
Conforme a lo determinado en Comité y Desempeño del 30 de septiembre del 2021 (Acta No. 9), se evidenció el cumplimiento de las actividades correspoendiente al 1 er año (vigencia 2021)  para la racionalización del trámite (A continuación las evidencias del II cuatrimestre):
</t>
    </r>
    <r>
      <rPr>
        <b/>
        <sz val="12"/>
        <rFont val="Arial"/>
        <family val="2"/>
      </rPr>
      <t xml:space="preserve">
Evidencias:</t>
    </r>
    <r>
      <rPr>
        <sz val="12"/>
        <rFont val="Arial"/>
        <family val="2"/>
      </rPr>
      <t xml:space="preserve">
 Realización de reuniones, elaboración de informes y presentaciones donde se registraron mes a mes los avances de la implementación del Proyecto “Centro de Atención Virtual – Mi CAV”:
* Correo electrónico del 30/09/2021 de la DIT remitiendo el informe de avance del MI CAV con corte al 30/09/2021.
*Informe MI CAV Corte 30 de septiembre de 2021, donde se indica los avances y logros.
*Presentación avance Mi CAV - reunión del 07/10/2021
* Presentación avance Mi CAV - reunión del 14/10/2021
*Presentación avance Mi CAV - reunión del 28/10/2021
*Correo electrónico del 25/11/2021 de la DIT remitiendo presentación del avance del MI CAV.
* Presentación avance Mi CAV - reunión del 25/11/2021
*Acta Comité Institucional de Gestión y Desempeño No. 9 del 30 de septiembre del 2021
*Presentación avance Mi CAV - reunión del 09/12/2021 
*Correo electrónico del 09/12/2021 de la DIT remitiendo presentación del avance del MI CAV (Centro de Atención Virtual)
Ruta de evidencias:  meses septiembre, octubre, noviembre y diciembre https://icbfgob.sharepoint.com/sites/MICROSITIOPLANANTICORRUPCINYDEATENCINALCIUDADANO2021/Documentos%20compartidos/Forms/AllItems.aspx?id=%2Fsites%2FMICROSITIOPLANANTICORRUPCINYDEATENCINALCIUDADANO2021%2FDocumentos%20compartidos%2FCOMPONENTE%202%2D%20RACIONALIZACI%C3%93N%20DE%20TR%C3%81MITES%2FGARANTIA%20DEL%20DERECHO%20DE%20ALIMENTOS%20VISITAS%20Y%20CUSTODIA&amp;viewid=848cd329%2D4628%2D438a%2Db7b1%2D175890936859
Es importante mencionar que la OCI no pudo adelantar el seguimiento en el aplicativo SUIT razón por la cual se creo la petición No. 20222060025492 del 14/01/22.
Recomendación: Atender lo informado en la Resoluciòn Externa No. 100-020 del 10 de diciembre 2021.</t>
    </r>
  </si>
  <si>
    <r>
      <t xml:space="preserve">Para el I Cuatrimestre del 2022 para el componente 2: “Racionalización de Tramites”, se evidencio el registro del Consolidado estrategia de racionalización de trámites vigencia 2022 en el aplicativo SUIT, a partir del 15/01/2022 al 30/09/2022, el cual contempla la automatización del trámite “Proceso ejecutivo de alimentos a través de Defensor de Familia No. 3421". 
</t>
    </r>
    <r>
      <rPr>
        <b/>
        <sz val="11"/>
        <rFont val="Arial"/>
        <family val="2"/>
      </rPr>
      <t>1) SEGUIMIENTO ACCIONES APLICATIVO SUIT - ETAPA SEGUIMEINTO:</t>
    </r>
    <r>
      <rPr>
        <sz val="11"/>
        <rFont val="Arial"/>
        <family val="2"/>
      </rPr>
      <t xml:space="preserve">
Revisados los documentos del avance de la racionalización de los trámites correspondientes al Primer Cuatrimestre de 2022,</t>
    </r>
    <r>
      <rPr>
        <b/>
        <sz val="11"/>
        <color rgb="FFFF0000"/>
        <rFont val="Arial"/>
        <family val="2"/>
      </rPr>
      <t xml:space="preserve"> </t>
    </r>
    <r>
      <rPr>
        <sz val="11"/>
        <rFont val="Arial"/>
        <family val="2"/>
      </rPr>
      <t>no se evidenció el plan de trabajo para implementar la propuesta de mejora del trámite identificado con el Número 3421 del 2022.  Por lo cual en la plataforma no se podrá validar el seguimiento con corte al 30/04/2022.</t>
    </r>
    <r>
      <rPr>
        <b/>
        <sz val="11"/>
        <color rgb="FFFF0000"/>
        <rFont val="Arial"/>
        <family val="2"/>
      </rPr>
      <t xml:space="preserve"> 
</t>
    </r>
    <r>
      <rPr>
        <b/>
        <sz val="11"/>
        <rFont val="Arial"/>
        <family val="2"/>
      </rPr>
      <t xml:space="preserve">2) ACTIVIDADES ADELANTADAS POR LA ENTIDAD
</t>
    </r>
    <r>
      <rPr>
        <sz val="11"/>
        <rFont val="Arial"/>
        <family val="2"/>
      </rPr>
      <t xml:space="preserve">
Con corte al 30/04/2022 evidenció Correo electrónico del 07/02/2022 y del 07/04/2022 de la DIT remitiendo informe de avance del proyecto MI CAV (Centro de Atención Virtual)
</t>
    </r>
    <r>
      <rPr>
        <b/>
        <sz val="11"/>
        <rFont val="Arial"/>
        <family val="2"/>
      </rPr>
      <t xml:space="preserve">
Evidencias: 
</t>
    </r>
    <r>
      <rPr>
        <sz val="11"/>
        <rFont val="Arial"/>
        <family val="2"/>
      </rPr>
      <t xml:space="preserve">* Reporte consolidado estrategia de racionalización de trámites vigencia 2022 en el aplicativo SUIT generado el 15 de enero del 2021.
*Correo electrónico del 07/02/2022 remitiendo informe de avance del proyecto MI CAV -con corte a 31/01/2022. 
* Correo electrónico del 07/04/2022 remitiendo informe de avance del proyecto MI CAV -con corte a 31/03/2022. 
</t>
    </r>
    <r>
      <rPr>
        <b/>
        <sz val="11"/>
        <rFont val="Arial"/>
        <family val="2"/>
      </rPr>
      <t>Ruta de evidencias:  
Suit</t>
    </r>
    <r>
      <rPr>
        <sz val="11"/>
        <rFont val="Arial"/>
        <family val="2"/>
      </rPr>
      <t>:</t>
    </r>
    <r>
      <rPr>
        <sz val="9"/>
        <color rgb="FF0070C0"/>
        <rFont val="Arial"/>
        <family val="2"/>
      </rPr>
      <t xml:space="preserve"> http://tramites1.suit.gov.co/racionalizacion-web/faces/gestionracionalizacion/racionalizacion_priorizacion.jsf?_adf.ctrl-state=7tawx8js4_7</t>
    </r>
    <r>
      <rPr>
        <sz val="11"/>
        <rFont val="Arial"/>
        <family val="2"/>
      </rPr>
      <t xml:space="preserve">
</t>
    </r>
    <r>
      <rPr>
        <b/>
        <sz val="11"/>
        <rFont val="Arial"/>
        <family val="2"/>
      </rPr>
      <t>https</t>
    </r>
    <r>
      <rPr>
        <b/>
        <sz val="9"/>
        <color rgb="FF0070C0"/>
        <rFont val="Arial"/>
        <family val="2"/>
      </rPr>
      <t>:/</t>
    </r>
    <r>
      <rPr>
        <sz val="9"/>
        <color rgb="FF0070C0"/>
        <rFont val="Arial"/>
        <family val="2"/>
      </rPr>
      <t>/icbfgob.sharepoint.com/sites/MICROSITIOPLANANTICORRUPCINYDEATENCINALCIUDADANO2021/Documentos%20compartidos/Forms/AllItems.aspx?id=%2Fsites%2FMICROSITIOPLANANTICORRUPCINYDEATENCINALCIUDADANO2021%2FDocumentos%20compartidos%2FPAAC%202022%2FCOMPONENTE%202%20RACIONALIZACI%C3%93N%20DE%20TR%C3%81MITES%202022%2FProceso%20ejecutivo%20de%20alimentos%2FENERO&amp;viewid=848cd329%2D4628%2D438a%2Db7b1%2D175890936859</t>
    </r>
    <r>
      <rPr>
        <sz val="11"/>
        <rFont val="Arial"/>
        <family val="2"/>
      </rPr>
      <t xml:space="preserve">
</t>
    </r>
    <r>
      <rPr>
        <b/>
        <sz val="11"/>
        <rFont val="Arial"/>
        <family val="2"/>
      </rPr>
      <t>Suite visión:</t>
    </r>
    <r>
      <rPr>
        <b/>
        <sz val="9"/>
        <color rgb="FF0070C0"/>
        <rFont val="Arial"/>
        <family val="2"/>
      </rPr>
      <t xml:space="preserve"> </t>
    </r>
    <r>
      <rPr>
        <sz val="9"/>
        <color rgb="FF0070C0"/>
        <rFont val="Arial"/>
        <family val="2"/>
      </rPr>
      <t>https://icbf.pensemos.com/suiteve/pln/searchers?soa=6&amp;mdl=pln&amp;_sveVrs=963220220303&amp;&amp;link=1&amp;mis=pln-D-1024</t>
    </r>
    <r>
      <rPr>
        <sz val="11"/>
        <rFont val="Arial"/>
        <family val="2"/>
      </rPr>
      <t xml:space="preserve">
</t>
    </r>
  </si>
  <si>
    <r>
      <t xml:space="preserve">Para el II Cuatrimestre del 2021 para el componente 2: “Racionalización de Tramites”,  para la automatización parcial de los tramites extraprocesales de "Proceso ejecutivo de alimentos a través de Defensor de Familia" y "Garantía del derecho de alimentos, visitas y custodia", está considerada dentro del proyecto “Centro de Atención Virtual – Mi CAV”, Se evidencio la realización de reuniones semanales de seguimiento para el diseño e implementación del Proyecto.  A agosto 31 de 2020 se cuenta con el documento de requerimientos técnicos Mi CAV; elaboración de los casos de uso.
Teniendo en cuenta el cronograma presentado por la DIT, en reunión de seguimiento del día 19 de agosto, donde se indica que las pruebas piloto están previstas para realizarse en el mes de enero de 2022 y de acuerdo con los imprevistos que pueden presentarse para la finalización del proyecto, el Coordinación del Grupo de Autoridades Administrativas de la Dirección de Protección, solicito  modificación de la fecha de terminación definida en el PAAC -Componente 2 “racionalización de trámites” (15 de diciembre de 2021), ampliarla para el mes de septiembre de 2022; dicha solicitud debe ser presentada para aprobación en el  Comité de Gestión y Desempeño.
</t>
    </r>
    <r>
      <rPr>
        <b/>
        <sz val="12"/>
        <rFont val="Arial"/>
        <family val="2"/>
      </rPr>
      <t xml:space="preserve">Evidencias: </t>
    </r>
    <r>
      <rPr>
        <sz val="12"/>
        <rFont val="Arial"/>
        <family val="2"/>
      </rPr>
      <t xml:space="preserve">
*Grabaciones de reuniones del 05, 12, 19 y 26 de mayo de 2021; del 02 y 24 de junio de 2021; del 15 y 22 de julio de 2021.  Se recomienda documentar las mencionadas reuniones (Acta o informe) que facilite el control y el seguimiento de los compromisos y acciones planteadas.
* Documento “ ESPECIFICACIÓN DE REQUERIMIENTOS DE SOFTWARE –ERS- Centro de Atención Virtual MI CAV-  App/Web.
*Casos de Uso CU-01; CU-02; CU-03; CU-04; CU-05; CU-09; CU-13; CU-31; CU-34; CU-40 y CU-42
* Cronograma Diseño e implementación del Mi CAV (Centro de Atención Virtual)
* Documentos con las Especificación de Requerimientos de Software – ERS del Sistema de información “Centro de Atención Virtual – Mi CAV“
* Correo electrónico del 30 de agosto de 2021 - solicitud análisis modificación fecha de terminación definida en el PAAC por parte de la SMO
* Correo electrónico del 31 de agosto de 2021- Respuesta Grupo Autoridades Administrativas- solicitando ampliar el plazo de terminación a septiembre de 2022.
</t>
    </r>
    <r>
      <rPr>
        <b/>
        <sz val="12"/>
        <rFont val="Arial"/>
        <family val="2"/>
      </rPr>
      <t xml:space="preserve">
Ruta de evidencias:  meses mayo; junio, Julio y agosto
</t>
    </r>
    <r>
      <rPr>
        <b/>
        <sz val="12"/>
        <color rgb="FF0070C0"/>
        <rFont val="Arial"/>
        <family val="2"/>
      </rPr>
      <t>https://icbfgob.sharepoint.com/sites/MICROSITIOPLANANTICORRUPCINYDEATENCINALCIUDADANO2021/Documentos%20compartidos/Forms/AllItems.aspx?viewid=848cd329%2D4628%2D438a%2Db7b1%2D175890936859&amp;id=%2Fsites%2FMICROSITIOPLANANTICORRUPCINYDEATENCINALCIUDADANO2021%2FDocumentos%20compartidos%2FCOMPONENTE%202%2D%20RACIONALIZACI%C3%93N%20DE%20TR%C3%81MITES%2FGARANTIA%20DEL%20DERECHO%20DE%20ALIMENTOS%20VISITAS%20Y%20CUSTODIA%2FAGOSTO</t>
    </r>
    <r>
      <rPr>
        <sz val="12"/>
        <rFont val="Arial"/>
        <family val="2"/>
      </rPr>
      <t xml:space="preserve">
</t>
    </r>
  </si>
  <si>
    <r>
      <t xml:space="preserve">Para el I Cuatrimestre del 2022 para el componente 2: “Racionalización de Tramites”, se evidencio el registro del Consolidado estrategia de racionalización de trámites vigencia 2022 en el aplicativo SUIT, a partir del 15/01/2022 al 30/09/2022, el cual contempla la automatización del trámite “Familia biológica busca a familiar que fue adoptado - OPA No. 77007".
</t>
    </r>
    <r>
      <rPr>
        <b/>
        <sz val="10"/>
        <rFont val="Arial"/>
        <family val="2"/>
      </rPr>
      <t xml:space="preserve">
1) SEGUIMIENTO ACCIONES APLICATIVO SUIT - ETAPA SEGUIMEINTO:
</t>
    </r>
    <r>
      <rPr>
        <sz val="10"/>
        <rFont val="Arial"/>
        <family val="2"/>
      </rPr>
      <t xml:space="preserve">
Revisados los documentos del avance de la racionalización de los trámites correspondientes al Primer Cuatrimestre de 2022, no se evidenció el plan de trabajo para implementar la propuesta de mejora del trámite identificado con el Número 77007 del 2022.  Por lo cual en la plataforma no se podrá validar el seguimiento con corte al 30/04/2022.</t>
    </r>
    <r>
      <rPr>
        <b/>
        <sz val="10"/>
        <color rgb="FFFF0000"/>
        <rFont val="Arial"/>
        <family val="2"/>
      </rPr>
      <t xml:space="preserve"> 
</t>
    </r>
    <r>
      <rPr>
        <b/>
        <sz val="10"/>
        <rFont val="Arial"/>
        <family val="2"/>
      </rPr>
      <t xml:space="preserve">2) ACTIVIDADES ADELANTADAS POR LA ENTIDAD
</t>
    </r>
    <r>
      <rPr>
        <sz val="10"/>
        <rFont val="Arial"/>
        <family val="2"/>
      </rPr>
      <t xml:space="preserve">
Con corte al 30/04/2022 se evidenció correo electrónico del 28/01/2022 mediante el cual la Subdirección de Adopciones remite 7 historias de usuario entregadas en 2021 para pruebas de aceptación para revisión y ajuste por parte de la DIT, así mismo Correo electrónico del 28/01/2022 remitiendo la URL del trámite de restablecimiento internacional de derechos, para tener en cuenta el diseño en el momento de estructurar el formulario final que diligenciarán los usuarios; Citación a reunión del 28/01/2022 con el fin de realizar la “Revisión y ajuste de   HU.2021.ICBF.SEAC.TBO.0653  al HU.2021.ICBF.SEAC.TBO.0659 (Feature 31748)”,  video reunión realizada y Correo electrónico del 11/04/2022 de la DIT  remitiendo presentación con el  Reporte de Avance OPA Búsqueda de Orígenes al 31/03/2022:
</t>
    </r>
    <r>
      <rPr>
        <b/>
        <sz val="10"/>
        <rFont val="Arial"/>
        <family val="2"/>
      </rPr>
      <t xml:space="preserve">Evidencias: </t>
    </r>
    <r>
      <rPr>
        <sz val="10"/>
        <rFont val="Arial"/>
        <family val="2"/>
      </rPr>
      <t xml:space="preserve">
* Reporte consolidado estrategia de racionalización de trámites vigencia 2022 en el aplicativo SUIT generado el 15 de enero del 2021
*Correo electrónico del 28 de enero de 2022 de la Subdirección de Adopciones remitiendo Historia de usuarios.
*Correo electrónico del 28/01/2022 de la Subdirección de Adopciones remitiendo URL
*Citación a reunión del 28/01/2022 
*video de reunión realizada el 28/01/2022.
*Correo electrónico del 11/04/2022
</t>
    </r>
    <r>
      <rPr>
        <b/>
        <sz val="10"/>
        <rFont val="Arial"/>
        <family val="2"/>
      </rPr>
      <t xml:space="preserve">Ruta de evidencias:  </t>
    </r>
    <r>
      <rPr>
        <sz val="10"/>
        <rFont val="Arial"/>
        <family val="2"/>
      </rPr>
      <t xml:space="preserve">
</t>
    </r>
    <r>
      <rPr>
        <b/>
        <sz val="10"/>
        <rFont val="Arial"/>
        <family val="2"/>
      </rPr>
      <t xml:space="preserve">Suit: </t>
    </r>
    <r>
      <rPr>
        <sz val="9"/>
        <color rgb="FF0070C0"/>
        <rFont val="Arial"/>
        <family val="2"/>
      </rPr>
      <t xml:space="preserve">http://tramites1.suit.gov.co/racionalizacion-web/faces/gestionracionalizacion/racionalizacion_priorizacion.jsf?_adf.ctrl-state=7tawx8js4_7
</t>
    </r>
    <r>
      <rPr>
        <b/>
        <sz val="10"/>
        <rFont val="Arial"/>
        <family val="2"/>
      </rPr>
      <t>https</t>
    </r>
    <r>
      <rPr>
        <sz val="10"/>
        <rFont val="Arial"/>
        <family val="2"/>
      </rPr>
      <t>:</t>
    </r>
    <r>
      <rPr>
        <sz val="9"/>
        <color rgb="FF0070C0"/>
        <rFont val="Arial"/>
        <family val="2"/>
      </rPr>
      <t xml:space="preserve">//icbfgob.sharepoint.com/sites/MICROSITIOPLANANTICORRUPCINYDEATENCINALCIUDADANO2021/Documentos%20compartidos/Forms/AllItems.aspx?id=%2Fsites%2FMICROSITIOPLANANTICORRUPCINYDEATENCINALCIUDADANO2021%2FDocumentos%20compartidos%2FPAAC%202022%2FCOMPONENTE%202%20RACIONALIZACI%C3%93N%20DE%20TR%C3%81MITES%202022%2FOPA%20BUSQUEDA%20DE%20ORIGENES%2FENERO&amp;viewid=848cd329%2D4628%2D438a%2Db7b1%2D175890936859
</t>
    </r>
    <r>
      <rPr>
        <b/>
        <sz val="10"/>
        <rFont val="Arial"/>
        <family val="2"/>
      </rPr>
      <t>Suite visión:</t>
    </r>
    <r>
      <rPr>
        <sz val="10"/>
        <rFont val="Arial"/>
        <family val="2"/>
      </rPr>
      <t xml:space="preserve"> </t>
    </r>
    <r>
      <rPr>
        <sz val="9"/>
        <color rgb="FF0070C0"/>
        <rFont val="Arial"/>
        <family val="2"/>
      </rPr>
      <t>https://icbf.pensemos.com/suiteve/pln/searchers?soa=6&amp;mdl=pln&amp;_sveVrs=963220220303&amp;&amp;link=1&amp;mis=pln-D-1024</t>
    </r>
  </si>
  <si>
    <r>
      <t xml:space="preserve">Para el II Cuatrimestre del 2021 para el componente 2: “Racionalización de Tramites”, para la automatización de la OPA Busque de Orígenes, fue designada por parte de la DIT, la ingeniera encargada de realizar el desarrollo definida, se evidenció a primera mesa de trabajo con la participación de la Dirección de Protección, la DIT y la Subdirección de Mejoramiento Organizacional, en la cual se explicó por parte de la Subdirección de Adopciones, cómo funciona este tipo de tramites hacia los ciudadanos y se dio a conocer las especificaciones de las necesidades que se deben tener en cuenta en el proceso de desarrollo.
Teniendo en cuenta que la priorización del desarrollo fue realizada por parte de la DIT, para el segundo semestre de 2021, La Subdirección de Adopciones solicita modificación de la fecha de terminación definida en el PAAC - Componente 2 “racionalización de trámites” (15 de diciembre de 2021), para el mes de septiembre de 2022; dicha solicitud debe ser presentada para aprobación en el Comité de Gestión y Desempeño.
</t>
    </r>
    <r>
      <rPr>
        <b/>
        <sz val="12"/>
        <rFont val="Arial"/>
        <family val="2"/>
      </rPr>
      <t xml:space="preserve">
Evidencias: 
</t>
    </r>
    <r>
      <rPr>
        <sz val="12"/>
        <rFont val="Arial"/>
        <family val="2"/>
      </rPr>
      <t xml:space="preserve">*Correo electrónico del 14 de septiembre del 2020, remitiendo la solicitud para “PRIORIZAR el desarrollo tecnológico del FORMULARIO UNICO DE SOLICITUD DEL TRÁMITE DE BUIÚSQUEDA DE ORIGENES dentro de la plataforma AdA.”
* Correo electrónico del 27 de mayo de 2021, indicando que el trámite  del desarrollo tecnológico del formulario Único de Solicitud del trámite de Búsqueda de Orígenes dentro de la plataforma AdA ya tiene asignado un número de FEATURE 38290.
* Correo del 27 de mayo de 2021 - indicando los avances del desarrollo técnico del Formulario Único de Solicitud del trámite de Búsqueda de Orígenes dentro de la plataforma AdA.
*Grabaciones de reunión de avance de la automatización parcial de la OPA BUSQUEDA DE ORIGENES del 24/08/2021.   Se recomienda documentar las mencionadas reuniones (Acta o informe) que facilite el control y el seguimiento de los compromisos y acciones planteadas.
* Correo electrónico del 24 de agosto de 2021 remite el enlace del Formulario de Solicitud de Búsqueda de Orígenes a la Ingeniera encargada del desarrollo del proceso.
* Correo Electrónico del 27/08/2021 de la Ingeniera de la DIT indicando cuales especificaciones se pueden desarrollar en el proceso.
*Correo electrónico del 30/08/2021- solicitud por parte de la Subdirección de adopciones de ampliar el plazo de terminación a septiembre de 2022.
</t>
    </r>
    <r>
      <rPr>
        <b/>
        <sz val="12"/>
        <rFont val="Arial"/>
        <family val="2"/>
      </rPr>
      <t xml:space="preserve">Ruta de evidencias:  </t>
    </r>
    <r>
      <rPr>
        <sz val="12"/>
        <rFont val="Arial"/>
        <family val="2"/>
      </rPr>
      <t xml:space="preserve">
</t>
    </r>
    <r>
      <rPr>
        <b/>
        <sz val="12"/>
        <color rgb="FF0070C0"/>
        <rFont val="Arial"/>
        <family val="2"/>
      </rPr>
      <t xml:space="preserve">https://icbfgob.sharepoint.com/sites/MICROSITIOPLANANTICORRUPCINYDEATENCINALCIUDADANO2021/Documentos%20compartidos/Forms/AllItems.aspx?viewid=848cd329%2D4628%2D438a%2Db7b1%2D175890936859&amp;id=%2Fsites%2FMICROSITIOPLANANTICORRUPCINYDEATENCINALCIUDADANO2021%2FDocumentos%20compartidos%2FCOMPONENTE%202%2D%20RACIONALIZACI%C3%93N%20DE%20TR%C3%81MITES%2FOPA%20FAMILIA%20BIOLOGICA%2FAGOSTO
</t>
    </r>
  </si>
  <si>
    <r>
      <t xml:space="preserve">
Conforme a lo determinado en Comité y Desempeño del 30 de septiembre del 2021 (Acta No. 9), se evidenció el cumplimiento de las actividades correspoendiente al 1 er año (vigencia 2021)  para la racionalización de la OPA (A continuación las evidencias del II cuatrimestre):
</t>
    </r>
    <r>
      <rPr>
        <b/>
        <sz val="12"/>
        <rFont val="Arial"/>
        <family val="2"/>
      </rPr>
      <t xml:space="preserve">
Evidencias:</t>
    </r>
    <r>
      <rPr>
        <sz val="12"/>
        <rFont val="Arial"/>
        <family val="2"/>
      </rPr>
      <t xml:space="preserve">
 Realización de reuniones, elaboración de informes y presentaciones donde se registraron mes a mes los avances de la implementación del Proyecto “Centro de Atención Virtual – Mi CAV”:
* Correo electrónico del 30/09/2021 de la DIT remitiendo el informe de avance del MI CAV con corte al 30/09/2021.
*Informe MI CAV Corte 30 de septiembre de 2021, donde se indica los avances y logros.
*Presentación avance Mi CAV - reunión del 07/10/2021
* Presentación avance Mi CAV - reunión del 14/10/2021
*Presentación avance Mi CAV - reunión del 28/10/2021
*Correo electrónico del 25/11/2021 de la DIT remitiendo presentación del avance del MI CAV.
* Presentación avance Mi CAV - reunión del 25/11/2021
*Acta Comité Institucional de Gestión y Desempeño No. 9 del 30 de septiembre del 2021
*Presentación avance Mi CAV - reunión del 09/12/2021 
*Correo electrónico del 09/12/2021 de la DIT remitiendo presentación del avance del MI CAV (Centro de Atención Virtual)
Ruta de evidencias:  meses septiembre, octubre, noviembre y diciembre https://icbfgob.sharepoint.com/sites/MICROSITIOPLANANTICORRUPCINYDEATENCINALCIUDADANO2021/Documentos%20compartidos/Forms/AllItems.aspx?id=%2Fsites%2FMICROSITIOPLANANTICORRUPCINYDEATENCINALCIUDADANO2021%2FDocumentos%20compartidos%2FCOMPONENTE%202%2D%20RACIONALIZACI%C3%93N%20DE%20TR%C3%81MITES%2FGARANTIA%20DEL%20DERECHO%20DE%20ALIMENTOS%20VISITAS%20Y%20CUSTODIA&amp;viewid=848cd329%2D4628%2D438a%2Db7b1%2D175890936859
Es importante mencionar que la OCI no pudo adelantar el seguimiento en el aplicativo SUIT razón por la cual se creo la petición No. 20222060025492 del 14/01/22.
Recomendación: Atender lo informado en la Resoluciòn Externa No. 100-020 del 10 de diciembre 2021.</t>
    </r>
  </si>
  <si>
    <r>
      <t xml:space="preserve">Actividad con periodicidad semestral. Al 30 de Abril no se evidenció avance de la actividad.
</t>
    </r>
    <r>
      <rPr>
        <sz val="10"/>
        <rFont val="Arial"/>
        <family val="2"/>
      </rPr>
      <t xml:space="preserve">
Recomendación: Tener presente que se cuenta con menos de 2 meses para ejecutar las 2 primeras actividades en las 33 Regionales y de esta manera dar cumplimiento a la actividad en el primer semestre.</t>
    </r>
  </si>
  <si>
    <t>MATRIZ DE PLANEACIÓN DEL PLAN DE PARTICIPACIÓN CIUDADANA REGIONAL - PPC 2022</t>
  </si>
  <si>
    <t xml:space="preserve">ENERO </t>
  </si>
  <si>
    <t>ESTADO</t>
  </si>
  <si>
    <t xml:space="preserve">OBJETIVO DE LA ACTIVIDAD </t>
  </si>
  <si>
    <t xml:space="preserve">Nivel de incidencia  </t>
  </si>
  <si>
    <t>Fecha de inicio</t>
  </si>
  <si>
    <t>Fecha de finalización</t>
  </si>
  <si>
    <t>Modalidad</t>
  </si>
  <si>
    <t xml:space="preserve">Implementación estrategia de Participación Ciudadana del ICBF </t>
  </si>
  <si>
    <t>Identificar y analizar las problemáticas, logros, avances y propuestas ciudadanas para el goce efectivo de derechos y la mejora de la gestión institucional.</t>
  </si>
  <si>
    <t>Fortalecer una cultura organizacional basada en el servicio, la comunicación efectiva, la innovación, el control, la mejora continua y el desarrollo del talento humano.</t>
  </si>
  <si>
    <t>Representantes de la ciudadadía (Líderes de instancias de operación, de participación,desarrollo técnico; representantes grupos de control social, oferentes).</t>
  </si>
  <si>
    <t>Municipio de Arauca</t>
  </si>
  <si>
    <t>Dirección - Asesor Regional
ó
Dirección Regional de Servicios y Atención</t>
  </si>
  <si>
    <t>Número de reuniones realizadas</t>
  </si>
  <si>
    <t>N/A para este corte</t>
  </si>
  <si>
    <t>no aplica</t>
  </si>
  <si>
    <t>La ejecuación de esta actividad No Aplica para este corte; sin embargo, se realizó la primera reunión del equipo regional donde se coordinaron y acordaron las tareas a realizar; acordando fechas tentativas detro del plazo establecido en el plan de acción. Se adjunta acta.</t>
  </si>
  <si>
    <t>La ejecución de esta actividad No Aplica para este corte; sin embargo, se realizó la segunda reunión del equipo regional donde se coordinaron y acordaron las tareas a realizar para llevar a cabo la primera actividad macro, correspondiente al semestre 1; quedando programada para el 5 de mayo de 2022. 
Se adjuntan las acciones de coordinación y articulación en torno a la preparación de la actividad en mención y se da inicio al envío de las invitaciones dirigidas a agentes del SNBF; avanzando con la entrega de estas a líderes de la comunidad, concejales. Acorde a los compromisos pactados en reunión. Ver acta. Se adjuntan correos que evidencian las acciones realizadas en abril 2022.</t>
  </si>
  <si>
    <t>Acta de reunión 25/04/2022</t>
  </si>
  <si>
    <t>En gestión</t>
  </si>
  <si>
    <t>Se evidencio acta de reunión donde se socializó la herramienta de reporte establecida para el seguimiento del Plan de Participación Ciudadana y las actividades a desarrollar durante la vigencia. 
Así mismo, se observó Acta de Reunión del 25/04/2022 con el Equipo de participación ciudadana Regional Arauca donde se estableció que la primer reunión con la ciudadanía se realizara el 05/05/2022. 
Por último se evidenciaron gestiones como correo electrónico con información de la EAS de primera Infancia del CZ Arauca y comunicaciones dirigida a los agentes SNBF, Representantes del Concejo Municipal de Arauca, Presidente ASOJUNTAS, Enlace de Asuntos Étnicos del Dtp. de Arauca y  Enlace de Seguridad Alimentaria y Nutricional Municipio de Arauca, para la reunión del 05/05/2022.</t>
  </si>
  <si>
    <r>
      <t>Acta de reunión del 28/03/2022 - Objetivo:</t>
    </r>
    <r>
      <rPr>
        <i/>
        <sz val="11"/>
        <rFont val="Arial"/>
        <family val="2"/>
      </rPr>
      <t xml:space="preserve"> "Coordinar acciones para implementar el plan de acción en el marco de la política de Participación Ciudadana en la Gestión del ICBF Regional Arauca"</t>
    </r>
    <r>
      <rPr>
        <sz val="11"/>
        <rFont val="Arial"/>
        <family val="2"/>
      </rPr>
      <t xml:space="preserve">
Acta de Reunión del 25/04/2022 - Objetivo: "Coordinar acciones para implementar el plan de acción en el marco de la política de Participación ciudadana de la Regional, y correo electrónico remitiendo el acta a las EAS".
Correo electrónico del 29/04/2022 con asunto: INVITACIÓN PLAN DE PARTICIPACION CIUDADANA 2022 - correos de las EAS a invitar
18 comunicaciones dirigidas a los Agentes del SNBF con asunto: "Invitación Implementación de la estrategia de participación Ciudadana".
6 Correos electrónicos del 29/04/2022 con asunto: INVITACIÓN IMPLEMENTACIÓN PARTICIPACIÓN CIUDADANA - dirigido a: Representantes del Concejo Municipal de Arauca, Presidente Asojuntas, Enlace de Asuntos Étnicos del Dtp. de Arauca y  Enlace de Seguridad Alimentaria y Nutricional Municipio de Arauca. </t>
    </r>
  </si>
  <si>
    <t xml:space="preserve">Brindar asistencia técnica en Gestión de Quejas, Reclamos y Sugerencias (QRS) de la Ciudadanía, sobre la gestión de la Entidad. </t>
  </si>
  <si>
    <t>Ciudadanía (Operadores de las modalidades de atención de los servicios públicos ofertados por la Sede Regional Arauca).</t>
  </si>
  <si>
    <t>Regional (Todos los Centros Zonales con sus áreas de influencia)</t>
  </si>
  <si>
    <t>Dirección Regional de Servicios y Atención</t>
  </si>
  <si>
    <t>Número de capacitaciones realizadas</t>
  </si>
  <si>
    <t>La ejecución de esta actividad No Aplica para este corte.</t>
  </si>
  <si>
    <t>Se evidencio acta de reunión del 28/03/2022 donde se socializó el  formato de seguimiento y las actividades propuestas en el Plan de Participación Ciudadana.</t>
  </si>
  <si>
    <r>
      <t>Acta de reunión del 28/03/2022 - Objetivo:</t>
    </r>
    <r>
      <rPr>
        <i/>
        <sz val="11"/>
        <rFont val="Arial"/>
        <family val="2"/>
      </rPr>
      <t xml:space="preserve"> "Coordinar acciones para implementar el plan de acción en el marco de la política de Participación Ciudadana en la Gestión del ICBF Regional Arauca"</t>
    </r>
  </si>
  <si>
    <t>Capacitación acerca de la Estrategia de Participación ciudadana y el Control Social</t>
  </si>
  <si>
    <t xml:space="preserve">Capacitar acerca de la estrategia de Participación ciudadana y Control Social a la ciudadanía, con especial atención en beneficiarios y enlaces de control social en las regiones. </t>
  </si>
  <si>
    <t xml:space="preserve">Control, evalución y ejecución participativa </t>
  </si>
  <si>
    <t>Enlaces de Control social, beneficiarios y grupos de control social de los servicios de primera infancia.</t>
  </si>
  <si>
    <t>Regional (Todos los municipios áreas de influencia)</t>
  </si>
  <si>
    <t xml:space="preserve">Grupo de Asistencia Técnica, Planeación y Sistemas - Primera Infancia </t>
  </si>
  <si>
    <t>Primera Infancia</t>
  </si>
  <si>
    <t>Se evidencio acta de reunión del 28/03/2022 donde se socializó el  formato de seguimiento y las actividades propuestas en el Plan de Participación Ciudadana.
Fecha de inicio Junio de 2022.</t>
  </si>
  <si>
    <t>Creación y generación de espacio para la integración con la ciudadanía para el mejoramiento de la prestación de servicios, la gestión institucional y el desarrollo de política pública.</t>
  </si>
  <si>
    <t>Se evidencio acta de reunión del 28/03/2022 donde se socializó el  formato de seguimiento y las actividades propuestas en el Plan de Participación Ciudadana.
Fecha de inicio Julio de 2022.</t>
  </si>
  <si>
    <t>Periodicidad</t>
  </si>
  <si>
    <t>Reuniones Colectivas: Consolidación Observacones, necesidades y acuerdos con la ciudadanía</t>
  </si>
  <si>
    <t>Facilitar la participación  de la ciudadanía respecto a la oferta de servicios y gestión institucional</t>
  </si>
  <si>
    <t>Promover la participación ciudadana en la gestión institucional</t>
  </si>
  <si>
    <t>Representantes de las instancias de participación en las modalidades de atención de Primera Infancia.</t>
  </si>
  <si>
    <t xml:space="preserve">Equipo de participación </t>
  </si>
  <si>
    <t>Acuerdo institucional con la ciudadanía.</t>
  </si>
  <si>
    <t>1 semestral</t>
  </si>
  <si>
    <t>Se ha consolidado el listado para llevar a cabo las reuniones con las partes interesadas que se requieren para esta actividad.</t>
  </si>
  <si>
    <t>Partes interesadas: Padres de Familia y algunos operadores</t>
  </si>
  <si>
    <t>Todavía no se ha realizado las mesas por lo que no se realizado recomendaciones</t>
  </si>
  <si>
    <t>Todavía no se ha realizado las mesas por lo que no se tienen compromisos</t>
  </si>
  <si>
    <t>Al no iniciar todavia no se cuenta con evidencias</t>
  </si>
  <si>
    <t>Se ha consolidado el listado y se ha cargado como evidencia de avance en el compromiso.</t>
  </si>
  <si>
    <t>Directorio de Comité y veedurias</t>
  </si>
  <si>
    <t>Se evidencio archivo Excel que contiene el Directorio de Comités y Veedurías de los programas de Promoción y Prevención de la Regional Bogotá para la realización de las reuniones colectivas.</t>
  </si>
  <si>
    <r>
      <rPr>
        <b/>
        <sz val="11"/>
        <color theme="1"/>
        <rFont val="Arial"/>
        <family val="2"/>
      </rPr>
      <t>ABRIL:</t>
    </r>
    <r>
      <rPr>
        <sz val="11"/>
        <color theme="1"/>
        <rFont val="Arial"/>
        <family val="2"/>
      </rPr>
      <t xml:space="preserve">
Archivo Excel correspondiente Directorio de Comités y Veedurías de los programas de Promoción y Prevención de la Regional Bogotá.</t>
    </r>
  </si>
  <si>
    <t xml:space="preserve">Contribuir con el posicionamiento de la Cultura de la Participación Ciudadana, publicando acciones  de Participación del ICBF, en la divulgación de la información de interés para la ciudadanía, como piezas gráficas, transmisiones en vivo, etc. </t>
  </si>
  <si>
    <t xml:space="preserve">Oficina  de Comunicaciones </t>
  </si>
  <si>
    <t xml:space="preserve">Publicaciones realizadas en Redes sociales o Página Web o Boletin interno  o correo masivo  </t>
  </si>
  <si>
    <t>Semanal</t>
  </si>
  <si>
    <t>Encuentros de participación sobre el día de las manos rojas y encuentros comunitarios con familias afro.</t>
  </si>
  <si>
    <t>Las propuestas en general se refieren a la forma de entender participación y la buena atinencia del programa</t>
  </si>
  <si>
    <t>No se generaron compromisos</t>
  </si>
  <si>
    <t>Se encuentran cargados en la carpeta destinada para ello (Archivos PDF)</t>
  </si>
  <si>
    <t>Evidencia acorde</t>
  </si>
  <si>
    <t>Se realizaron varios encuentros de participación incluidas ferias de servicios donde se recibio recomendaciones de la comunidad. Así mismo se realizó un ejercicio de panel con jóvenes sacúdete en la Sede Nacional</t>
  </si>
  <si>
    <t>Avance</t>
  </si>
  <si>
    <t>Jóvenes Sacúdete, Miembros del SNBF y ciudadanía en general</t>
  </si>
  <si>
    <t>Las propuestas en general se refieren a la forma de entender participación y la buena atinencia del programa sacúdete, así como preguntas sobre ejercicios de restableciemiento de derechos y defensorías de familia</t>
  </si>
  <si>
    <t xml:space="preserve">Se realizaron varios encuentros de participación incluidas ferias de servicios donde se recibio recomendaciones de la comunidad. </t>
  </si>
  <si>
    <t>Las propuestas en general se refieren a la forma de entender participación, así como preguntas sobre ejercicios de restableciemiento de derechos y defensorías de familia</t>
  </si>
  <si>
    <t>Se encuentran cargados en la carpeta destinada para ello (Archivos WORD)</t>
  </si>
  <si>
    <t xml:space="preserve">Se evidenciaron publicaciones en el Boletín Noticias ICBF y en Twitter @icbfColombia#Bogotá de las actividades de participación ciudadana adelantadas por los profesionales de la regional y centros zonales. </t>
  </si>
  <si>
    <r>
      <rPr>
        <b/>
        <sz val="11"/>
        <color theme="1"/>
        <rFont val="Arial"/>
        <family val="2"/>
      </rPr>
      <t>FEBRERO:</t>
    </r>
    <r>
      <rPr>
        <sz val="11"/>
        <color theme="1"/>
        <rFont val="Arial"/>
        <family val="2"/>
      </rPr>
      <t xml:space="preserve">
Publicaciones Noticias ICBF febrero 2021 - temas: Día de las Manos Rojas.
Publicaciones Twitter - Temas: Profesionales modalidad Katunaa </t>
    </r>
    <r>
      <rPr>
        <i/>
        <sz val="11"/>
        <color theme="1"/>
        <rFont val="Arial"/>
        <family val="2"/>
      </rPr>
      <t>(fortalecer el autocuidado y la creación de entornos protectores para prevenir el trabajo infantil y la violencia sexual)</t>
    </r>
    <r>
      <rPr>
        <sz val="11"/>
        <color theme="1"/>
        <rFont val="Arial"/>
        <family val="2"/>
      </rPr>
      <t>; Encuentro comunitario de familias afrocolombianas modalidad territorios étnicos con Bienestar; Feria de regreso a Clases realizada en parque floresta sur - Profesionales Cz Kennedy  (</t>
    </r>
    <r>
      <rPr>
        <i/>
        <sz val="11"/>
        <color theme="1"/>
        <rFont val="Arial"/>
        <family val="2"/>
      </rPr>
      <t xml:space="preserve">Sensibilizan a comunidad sobre el derecho de NNA a su educación y la importancia para su desarrollo cognitivo) </t>
    </r>
    <r>
      <rPr>
        <sz val="11"/>
        <color theme="1"/>
        <rFont val="Arial"/>
        <family val="2"/>
      </rPr>
      <t xml:space="preserve">del 05/02/2022
</t>
    </r>
    <r>
      <rPr>
        <b/>
        <sz val="11"/>
        <color theme="1"/>
        <rFont val="Arial"/>
        <family val="2"/>
      </rPr>
      <t xml:space="preserve">MARZO:
</t>
    </r>
    <r>
      <rPr>
        <sz val="11"/>
        <color theme="1"/>
        <rFont val="Arial"/>
        <family val="2"/>
      </rPr>
      <t xml:space="preserve">Publicaciones Noticias ICBF 23 de marzo de 2022, Temas: Grata visita -visita Directora Regional HI Semillas de Amor; Reconocimiento y Celebración: Jóvenes y adolescentes del programa Sacúdete en CZ Kennedy, San Cristobal, Usme, Ciudad Bolivar, Rafael Uribe, Mártires, Bosa, Usaquén y Fontibón- rinden homenaje mujeres creativas; Feria de Servicios: En el parque Lourdes, Profesionales CZ Barrios Unidos y Equipo Móvil de Protección participaron en la feria móvil de servicios "Juntos Cuidamos"; Los niños y las niñas primero: Feria de Servicios "Kennedy al Barrio" realizaron focalización de Niños y niñas de las modalidades de primera infancia; Socialización Rutas de Atención:  Encuentro pedagógico con profesionales secretaria local de integración social SP CZ - Socializaron ruta atención PARD.
</t>
    </r>
    <r>
      <rPr>
        <b/>
        <sz val="11"/>
        <color theme="1"/>
        <rFont val="Arial"/>
        <family val="2"/>
      </rPr>
      <t>ABRIL:</t>
    </r>
    <r>
      <rPr>
        <sz val="11"/>
        <color theme="1"/>
        <rFont val="Arial"/>
        <family val="2"/>
      </rPr>
      <t xml:space="preserve">
Publicaciones Twitter:  Cz Suba Brinda a comunidad información sobre programas  y servicios del 11/03/2022; Comité Local Intersectorial de participación Kennedy del 16/03/2022; Reunión comité local entornos escolares CZ Ciudad Bolivar del 25/03/2022; Encuentro Jóvenes y adolescentes del programa Sacúdete en CZ Kennedy, San Cristobal, Usme, Ciudad Bolivar, Rafael Uribe, Mártires, Bosa, Usaquén y Fontibón donde rinden homenaje mujeres creativas del 08/03/2022.
Publicaciones Noticias ICBF Temas: Conmemoración del mes de la niñez lema "#Somos el País de la Niñez"; Cz Barrios Unidos "Un día Especial"; Niños de la comunidad Katunaa "Prevención del Riesgo" Localidad de suba aprenden a fortalecer su autoprotección contra la violencia Sexual". "Derechos de las comunidades Étnicas" Evento dirigido a NNA de los programas de Generaciones Étnicas y Generaciones Sacúdete.
Publicaciones Twitter:  Conmemoración del día de la Niñez Modalidad Katunna; parque Ciudad Montes; Encuentro de Familias victimas del conflicto armado de la localidad de Bosa Metrovivienda. </t>
    </r>
  </si>
  <si>
    <t>Rendición Publica de Cuentas
Mesas Públicas</t>
  </si>
  <si>
    <t>Promover la implementación y fortalecimiento de la Política “Transparencia y Acceso a la Información Pública y Lucha contra la Corrupción"</t>
  </si>
  <si>
    <t>Fortalecer la Supervisión, Vigilancia y Control</t>
  </si>
  <si>
    <t>Ciudadanía: Actores interesados en la Gestión Institucional ICBF en los programas seleccionados por ellos</t>
  </si>
  <si>
    <t>Regional 
Centro Zonales.</t>
  </si>
  <si>
    <t>Grupo Planeación y Sistemas
Coodinadores Centros Zonales</t>
  </si>
  <si>
    <t>Acta</t>
  </si>
  <si>
    <t>1 Anual</t>
  </si>
  <si>
    <t>La regional se encuentra en el desarrollo de la mesa de rendición de cuentas que tiene fecha del 18 de Mayo</t>
  </si>
  <si>
    <t>Por ahora no se tienen participantes fijos, sin embargo se tiene planeado 400 participantes en la mesa</t>
  </si>
  <si>
    <t>Todavía no se ha realizado por lo que no se tienen observaciones a la fecha</t>
  </si>
  <si>
    <t>Todavía no se ha realizado por lo que no se tienen compromisos a la fecha</t>
  </si>
  <si>
    <t>Todavía no se ha realizado por lo que no se tienen evidencias a la fecha</t>
  </si>
  <si>
    <t>Fecha de inicio Julio de 2022.</t>
  </si>
  <si>
    <t xml:space="preserve">Reuniones de Seguimiento </t>
  </si>
  <si>
    <t>Implementar y realizar seguimiento y fortalecimiento  de la Política “Transparencia y Acceso a la Información Pública y Lucha contra la Corrupción"</t>
  </si>
  <si>
    <t>Identificar actividades que permitan el mejoramiento del plan anticorrupción</t>
  </si>
  <si>
    <t>Equipo de participación  Regional.</t>
  </si>
  <si>
    <t>Se realizó una socialización de manera conjunta entre la coordinación de planeación y atención al ciudadano, reforzando los ejes de transparencia y anticorrupción al equipo de la regional Bogotá y los y las coordinadoras de Centro Zonal</t>
  </si>
  <si>
    <t>Socialización presencial y virtual de equipos de la regional Bogotá y sus Centroz Zonales</t>
  </si>
  <si>
    <t>Aprox. 30</t>
  </si>
  <si>
    <t>Se resaltó la pertinencia del ejercicio</t>
  </si>
  <si>
    <t>Se encuentra cargada en la carpeta destinada para ello (Archivos PDF)</t>
  </si>
  <si>
    <t>Se esta trabajando en una socialización con colaboradores, a realizarse después de la rendición de cuentas regional.</t>
  </si>
  <si>
    <t>No hay novedades</t>
  </si>
  <si>
    <t xml:space="preserve">Se observó Acta de Reunión del 16/03/2022 con la participación de los Coordinadores de los 18 Centros Zonales de la Regional Bogotá donde se socializó información sobre Ley de Transparencia y Plan Anticorrupción y Atención a Ciudadano Vigencia 2022. </t>
  </si>
  <si>
    <r>
      <rPr>
        <b/>
        <sz val="11"/>
        <color theme="1"/>
        <rFont val="Arial"/>
        <family val="2"/>
      </rPr>
      <t>MARZO:</t>
    </r>
    <r>
      <rPr>
        <sz val="11"/>
        <color theme="1"/>
        <rFont val="Arial"/>
        <family val="2"/>
      </rPr>
      <t xml:space="preserve">
Acta de reunión o comité No. 1 del 16/03/2022 - Objetivo:</t>
    </r>
    <r>
      <rPr>
        <i/>
        <sz val="11"/>
        <color theme="1"/>
        <rFont val="Arial"/>
        <family val="2"/>
      </rPr>
      <t xml:space="preserve"> "Socialización de la Ley de Transparencia y Acceso a Información, así como del Plan Anticorrupción y Atención al Ciudadano a los coordinadores de los 18 centros zonales de la Regional Bogotá".</t>
    </r>
  </si>
  <si>
    <t xml:space="preserve">Mapeo de Instancias y comités de control social </t>
  </si>
  <si>
    <t>Identificar los comités de control social de cada una de las áreas misionales</t>
  </si>
  <si>
    <t>"Promover de manera efectiva la conformación de grupos de control social y/o veedurías ciudadanas. "</t>
  </si>
  <si>
    <t>Identificación de necesidades o diagnóstico</t>
  </si>
  <si>
    <t>Comités de control social, veedurías ciudadanas e instancias de participación.</t>
  </si>
  <si>
    <t xml:space="preserve">Enlaces de control social de áreas las misionales </t>
  </si>
  <si>
    <t xml:space="preserve">Instrumento de mapeo diligenciado </t>
  </si>
  <si>
    <t xml:space="preserve">Virtual </t>
  </si>
  <si>
    <t>Estamos en proceso de planeación de actividades a desarrollar para apoyar el proceso de participación.</t>
  </si>
  <si>
    <t>Estamos en proceso de planeación de actividades a desarrollar para apoyar el proceso de participación.La cual se desarrollara desde el mes de Marzo</t>
  </si>
  <si>
    <t>Durante el periodo del 11 al 15 de marzo, se consolidó la información de las modalidades que desarrollan acciones de participación ciudadana y control social.
Durante el mes de marzo, se construyó herramienta Mapeo Instancias y comités de control Plan de Participación:
https://forms.office.com/Pages/ResponsePage.aspx?id=86WSPXq8eUqMXl5IP3eJv9cusSmdjCdLkD6FSPDPvtFUOEtZNVBUVFdaTlJMVjFVVEg1VFdMTzhZMi4u
El dio 28 de marzo, se remito por parte de la Directora Regional, el enlace diseñado para la recolección de la información del Mapeo a Coordinadores de los 11 Centros Zonales y a Enlaces de Control Social de las Áreas Misionales.</t>
  </si>
  <si>
    <t>Durante el periodo del 11 al 15 de marzo, se consolidó la información de las modalidades que desarrollan acciones de participación ciudadana y control social.
Durante el mes de marzo, se construyó herramienta Mapeo Instancias y comités de control Plan de Participación:
https://forms.office.com/Pages/ResponsePage.aspx?id=86WSPXq8eUqMXl5IP3eJv9cusSmdjCdLkD6FSPDPvtFUOEtZNVBUVFdaTlJMVjFVVEg1VFdMTzhZMi4u
El dio 28 de marzo, se remito por parte de la Directora Regional, el enlace diseñado para la recolección de la información del Mapeo a Coordinadores de los 11 Centros Zonales y a Enlaces de Control Social de las Áreas Misionales</t>
  </si>
  <si>
    <t>Coordinadores de los 11 Centros Zonales
Profesionales de las Áreas Misionales</t>
  </si>
  <si>
    <t>Se tiene como fecha máxima para el diligenciamiento del formulario el día 18 de Abril, con el fin de realizar el análisis correspondiente</t>
  </si>
  <si>
    <t>Correos electroncito
Captura de Pantalla de  Reunión
Link del Formulario.
86WSPXq8eUqMXl5IP3eJv9cusSmdjCdLkD6FSPDPvtFUOEtZNVBUVFdaTlJMVjFVVEg1VFdMTzhZMi4u</t>
  </si>
  <si>
    <t>evidencias acorde</t>
  </si>
  <si>
    <t>En gestion</t>
  </si>
  <si>
    <t>Con el objetivo de dar cumplimiento a la primera actividad se construyó una herramienta de Mapeo, la cual tiene como fin identificar las Instancias y comités de control social de las áreas misionales del ICBF Regional Boyacá, y de igual manera las necesidades de apoyo que requieran con relación a capacitación. 
Frente a esta actividad se remitió a centros zonales para su diligenciamiento dicha herramienta la cual se habilito desde el 25 de marzo y hasta el 29 de abril de 2022, allí se logró identificar un total de 1007 respuestas.</t>
  </si>
  <si>
    <t xml:space="preserve">Coordinadores de los 11 Centros Zonales
Profesionales de las Áreas Misionales
</t>
  </si>
  <si>
    <t>Formato en Excel, con el consolidado total del diligenciamiento de la herramienta de mapeo</t>
  </si>
  <si>
    <t xml:space="preserve">Se evidenciaron correos electrónicos con información sobre: convocatoria a reunión para desarrollar primera actividad del PPC; solicitud de información mapeo sobre comités de control social de cada una de las áreas misionales;  información de las modalidades que desarrollan acciones de participación ciudadana y control social; socialización información de la participación de los niños, niñas y adolescentes en las modalidades de restablecimiento de derechos; se compartió el enlace del Mapeo de Instancias y comités de control social áreas misionales ICBF - Boyacá PPC -2022 para revisión, sugerencias y aprobación; y socialización del enlace de la Herramienta de Mapeo a Coordinadores de los 11 Centros Zonales y  Profesionales de las Áreas Misionales para la recolección de la información. 
Adicionalmente se evidencio archivo Excel que contiene la relación de 1.007 registros correspondiente al numero de personas a las cuales se les aplico el Instrumento de mapeo el día 25/04/2022; e Informe con el análisis de los resultados del mapeo de instancias y comités de control social - áreas misionales ICBF- Boyacá </t>
  </si>
  <si>
    <r>
      <rPr>
        <b/>
        <sz val="11"/>
        <color theme="1"/>
        <rFont val="Arial"/>
        <family val="2"/>
      </rPr>
      <t>MARZO:</t>
    </r>
    <r>
      <rPr>
        <sz val="11"/>
        <color theme="1"/>
        <rFont val="Arial"/>
        <family val="2"/>
      </rPr>
      <t xml:space="preserve">
Correo electrónico del 10/03/2022 con asunto: Primera actividad plan de Participación Ciudadana.
Pantallazos reunión teams del 11/03/2022 - Primera reunión implementación del Plan de Participación Ciudadana.
Correo electrónico del 11/03/2022 con asunto: PPC 2022 REGIONAL BOYACA -"PLAN DE PARTICIPACION CIUDADANA 2022"
Correo electrónico del 15/03/2022 con asunto: PPC 2022 REGIONAL BOYACA -"PLAN DE PARTICIPACION CIUDADANA 2022"
Correo electrónico del 16/03/2022 con asunto: Participación de NNA restablecimiento de Derechos
Correo Electrónico de 17/03/2022 con asunto: Herramienta Mapeo Instancias y comités de control Plan de Participación
Correo Electrónico del 28/03/2022 con asunto: PLAN DE PARTICIPACIÓN CIUDADANA 2022 REG. BOY.
</t>
    </r>
    <r>
      <rPr>
        <b/>
        <sz val="11"/>
        <color theme="1"/>
        <rFont val="Arial"/>
        <family val="2"/>
      </rPr>
      <t>ABRIL:</t>
    </r>
    <r>
      <rPr>
        <sz val="11"/>
        <color theme="1"/>
        <rFont val="Arial"/>
        <family val="2"/>
      </rPr>
      <t xml:space="preserve">
Excel Mapeo para la identificación de Instancias y comités de control social en las áreas misionales ICBF - Boyacá PPC -2022 
Pdf Informe resultados del mapeo de instancias y comités de control social -áreas misionales ICBF- Boyacá - 30/04/2022</t>
    </r>
  </si>
  <si>
    <t xml:space="preserve">Fortalecimiento de capacidades de los comités de Control Social </t>
  </si>
  <si>
    <t xml:space="preserve">Realizar fortalecimiento de las capacidades de los integrantes de los comités de control social de cada una de las áreas misionales con el fin de mejorar la participación ciudadana </t>
  </si>
  <si>
    <t>Enlaces de control social de áreas las misionales</t>
  </si>
  <si>
    <t xml:space="preserve"> Capacitaciones  </t>
  </si>
  <si>
    <t>Estamos en proceso de planeación de actividades a desarrollar para apoyar el proceso de participación.La cual se desarrollara desde el mes de Marzo.</t>
  </si>
  <si>
    <t>A través del diligenciamiento  de herramienta de Mapeo de Instancias y comités de control Plan de Participación, se pretende identificar y caracterizar la población objeto del fortalecimiento de las capacidades de los integrantes de los comités de control social, de igual manera a través de esta herramienta se realiza un sondeo sobre los temas de interés de capacitación de esta comunidad. https://forms.office.com/Pages/ResponsePage.aspx?id=86WSPXq8eUqMXl5IP3eJv9cusSmdjCdLkD6FSPDPvtFUOEtZNVBUVFdaTlJMVjFVVEg1VFdMTzhZMi4u</t>
  </si>
  <si>
    <t>Formulario.
86WSPXq8eUqMXl5IP3eJv9cusSmdjCdLkD6FSPDPvtFUOEtZNVBUVFdaTlJMVjFVVEg1VFdMTzhZMi4u</t>
  </si>
  <si>
    <t>Con el objetivo de dar cumplimiento a la segunda actividad planteada en el Plan de Participación Ciudadana de la Regional Boyacá, y con base en los resultados de la herramienta de mapeo, se diseño una estrategia de capacitación la cual se va a desarrollar en tres sesiones de socialización así: 
17 de mayo: Generalidades: Plan de Participación Ciudadana
21 de junio: Modulo N° 2 Oferta Institucional
19 de julio: Profundización Plan de Participación Ciudadana</t>
  </si>
  <si>
    <t>Acta de Reunión con la formulación de la estrategia. 
Correo electrónico de invitación a los eventos.</t>
  </si>
  <si>
    <t>Se evidencio correo electrónico del 28/03/2022 donde se remitió el enlace de la Herramienta de Mapeo a los Coordinadores de los 11 Centros Zonales y  Profesionales de las Áreas Misionales para la recolección de la información.
Se observó Acta de Reunión del 20/04/2022 en la cual se reviso el avance de las actividades de la Matriz del Plan de Participación Ciudadana por parte de los profesionales enlace del Grupo de Asistencia técnica, Servicios y Atención y Referente de Calidad y se establecieron compromisos para su cumplimiento.</t>
  </si>
  <si>
    <r>
      <rPr>
        <b/>
        <sz val="11"/>
        <color theme="1"/>
        <rFont val="Arial"/>
        <family val="2"/>
      </rPr>
      <t>MARZO:</t>
    </r>
    <r>
      <rPr>
        <sz val="11"/>
        <color theme="1"/>
        <rFont val="Arial"/>
        <family val="2"/>
      </rPr>
      <t xml:space="preserve">
Correo Electrónico del 28/03/2022 con asunto: PLAN DE PARTICIPACIÓN CIUDADANA 2022 REG. BOY.
</t>
    </r>
    <r>
      <rPr>
        <b/>
        <sz val="11"/>
        <color theme="1"/>
        <rFont val="Arial"/>
        <family val="2"/>
      </rPr>
      <t>ABRIL:</t>
    </r>
    <r>
      <rPr>
        <sz val="11"/>
        <color theme="1"/>
        <rFont val="Arial"/>
        <family val="2"/>
      </rPr>
      <t xml:space="preserve">
Acta de Reunión No. 2 de 20/04/2022 - Objetivo: Revisar las actividades pendientes de la Matriz de Planeación del Plan de participación Ciudadana Regional - PPC 2022</t>
    </r>
  </si>
  <si>
    <t>"Consultando Ando" (espacio uno)</t>
  </si>
  <si>
    <t>Indagar, recoger y conocer todas las observaciones, necesidades y solicitudes de la ciudadanía y  las instancias y espacios de participación ciudadana respecto a la oferta de servicios y la gestión institucional.</t>
  </si>
  <si>
    <t xml:space="preserve">Padres, madres, cuidadores, niñas, niños y adolescentes usuarios de las modalidades misionales prestadas en el ICBF regional Boyacá </t>
  </si>
  <si>
    <t xml:space="preserve">Equipo de participación regional  y áreas misionales </t>
  </si>
  <si>
    <t xml:space="preserve">Reunión </t>
  </si>
  <si>
    <t>Estamos en proceso de planeación de actividades a desarrollar para apoyar el proceso de participación. La cual se desarrollara desde el mes de Junio</t>
  </si>
  <si>
    <t xml:space="preserve">En el mes de abril se realizará una reunión del equipo de Participación ciudanía de la Regional Boyacá, con el fin de plantear la estrategia de medición que será usada para la identificación de las necesidades en cuanto a la oferta institucional. </t>
  </si>
  <si>
    <t>Con el fin dar cumplimiento a la tercera actividad, durante la segunda sesión de capacitación, la cual se desarrollara el 21 de junio de 2022, se implementara la estrategia “Consultando Ando”, en la cual se pretende que a través de algunas herramientas tecnológicas los participantes expongan las observaciones, necesidades y solicitudes que se tengan respecto a los servicios ofrecidos por ICBF</t>
  </si>
  <si>
    <t xml:space="preserve">Con el fin dar cumplimiento a la tercera actividad, durante la segunda sesión de capacitación, la cual se desarrollara el 21 de junio de 2022, se implementara la estrategia “Consultando Ando”, en la cual se pretende que a través de algunas herramientas tecnológicas los participantes expongan las observaciones, necesidades y solicitudes que se tengan respecto a los servicios ofrecidos por ICBF. </t>
  </si>
  <si>
    <t>Se observo Acta de Reunión del 20/04/2022 en la cual se reviso el avance de las actividades de la Matriz del Plan de Participación Ciudadana por parte de los profesionales enlace del Grupo de Asistencia técnica, Servicios y Atención y Referente de Calidad y se establecieron compromisos para su cumplimiento.</t>
  </si>
  <si>
    <r>
      <rPr>
        <b/>
        <sz val="11"/>
        <color theme="1"/>
        <rFont val="Arial"/>
        <family val="2"/>
      </rPr>
      <t>ABRIL:</t>
    </r>
    <r>
      <rPr>
        <sz val="11"/>
        <color theme="1"/>
        <rFont val="Arial"/>
        <family val="2"/>
      </rPr>
      <t xml:space="preserve">
Acta de Reunión No. 2 de 20/04/2022 - Objetivo: Revisar las actividades pendientes de la Matriz de Planeación del Plan de participación Ciudadana Regional - PPC 2022</t>
    </r>
  </si>
  <si>
    <t xml:space="preserve">Avanzando Ando (espacio dos) </t>
  </si>
  <si>
    <t xml:space="preserve">Evaluar, presentar los avances, retroalimentar   los resultados de las acciones tomadas respecto de lo manifestado por la ciudadanía y los grupos de control social en la reunión del primer semestre. </t>
  </si>
  <si>
    <t xml:space="preserve">Comités de control social, veedurías ciudadanas e instancias de participación, padres, madres, cuidadores, niñas, niños y adolescentes usuarios de las modalidades misionales prestadas en el ICBF regional Boyacá </t>
  </si>
  <si>
    <t xml:space="preserve">Equipo de participación regional y áreas misionales  </t>
  </si>
  <si>
    <t xml:space="preserve"> Reunión </t>
  </si>
  <si>
    <t>Estamos en proceso de planeación de actividades a desarrollar para apoyar el proceso de participación. La cual se desarrollara desde el mes de Julio</t>
  </si>
  <si>
    <t xml:space="preserve">Con el objetivo de dar cumplimiento a la cuarta actividad se pretende que de las observaciones, necesidades y solicitudes que queden sin resolver de la actividad Consultando ando y/o que requieran un tramite adicional por parte de alguna dependencia de la Regional Boyacá ICBF, en la tercera y ultima capacitación se abrirá un espacio donde se resolverán estos pendientes.  </t>
  </si>
  <si>
    <t xml:space="preserve">Con el objetivo de dar cumplimiento a la cuarta actividad se pretende que de las observaciones, necesidades y solicitudes que queden sin resolver en el espacio y/o que requieran un tramite adicional por parte de alguna dependencia de la Regional Boyacá ICBF, del 21 de junio, en la tercera y ultima capacitación se abrirá un espacio donde se resolverán estos pendientes.  </t>
  </si>
  <si>
    <t>Se evidenció Acta de Reunión del 20/04/2022 en la cual se reviso el avance de las actividades de la Matriz del Plan de Participación Ciudadana por parte de los profesionales enlace del Grupo de Asistencia técnica, Servicios y Atención y Referente de Calidad y se establecieron compromisos para su cumplimiento.
Fecha de inicio Julio de 2022.</t>
  </si>
  <si>
    <t>MATRIZ DE PLANEACIÓN DEL PLAN DE PARTICIPACIÓN CIUDADANA REGIONAL CASANARE - PPC 2022</t>
  </si>
  <si>
    <t xml:space="preserve">Nivel de Incidencia  </t>
  </si>
  <si>
    <t>Acuerdo de Gestión Institucional con la Ciudadanía</t>
  </si>
  <si>
    <t>Establecer un diálogo con la ciudadanía que permita el mejoramiento de la atención y el funcionamiento del ICBF en el marco de la participación ciudadana.</t>
  </si>
  <si>
    <t>Asegurar una gestión institucional orientada a resultados a nivel nacional y local apoyada en el uso de las tecnologías de la información.</t>
  </si>
  <si>
    <t>Formulación Participativa</t>
  </si>
  <si>
    <t>Ejecución/Implementación Participativa y Evaluación y Control Ciudadano</t>
  </si>
  <si>
    <t>* Líderes Comunitarios
* Aliados estratégicos
* Talento Humano</t>
  </si>
  <si>
    <t>* Dirección Regional
* Grupo de Asistencia Técnica
* Sistema Nacional de Bienestar Familiar</t>
  </si>
  <si>
    <t>* Generaciones Sacúdete
* Generaciones Explora
* Modalidad Mi Familia
* Sistema Nacional de Bienestar Familiar</t>
  </si>
  <si>
    <t>Número de mesas de trabajo desarrolladas que permita el mejoramiento de la atención y el funcionamiento del ICBF en el marco de la participación ciudadana.</t>
  </si>
  <si>
    <t>Febrero de 2022</t>
  </si>
  <si>
    <t>15 Diciembre de 2022</t>
  </si>
  <si>
    <t>El desarrollo de la actividad se realizara concomitante con las acciones establecidas en el acuerdo de gestión de la Regional Casanare.</t>
  </si>
  <si>
    <t xml:space="preserve">Durante el periodo reportado no se adelantan acciones en esta actividad, toda vez que la regional se encontraba en la fase de planeación del acuerdo de gestión, formulación de planes de asistencia tecnica y en las fases de alistamiento de las diferentes modalidades de atención. </t>
  </si>
  <si>
    <t>Acercamiento con instancias del SNBF</t>
  </si>
  <si>
    <t xml:space="preserve">Con el fin de dar cumplimiento a la actividad planteada, se realizo un primer acercamiento con instancias del SNBF (CPS y MIAF) en 8 municipios de departamento de Casanare; asi mismo, mediante se genero una herramienta de recoLección de información, que permite conocer las tematicas a ser priorizadas en las mesas publicas de rendición de cuentas vigencia 2022. </t>
  </si>
  <si>
    <t>Equipos territoriales de las administraciones municipales de: Yopal, Aguazul, Maní, Chámeza, Recetor, Nunchía, San Luis de Palenque y Orocué.</t>
  </si>
  <si>
    <t>No se adquirieron compromisos</t>
  </si>
  <si>
    <t xml:space="preserve">Actas de reunión 
Link: https://forms.office.com/Pages/ResponsePage.aspx?id=86WSPXq8eUqMXl5IP3eJvxR1uCCn_XpDlnNsB_sk0jdUOTRUVzVBQkRDUVVUM0tXQzUxM1VOWUo1Vy4u. </t>
  </si>
  <si>
    <t xml:space="preserve">Se evidencian documentos </t>
  </si>
  <si>
    <t>Análisis de la herramienta aplicada y  organización  para  el desarrollo de las mesas públicas de Rendición de cuentas de  los Centros Zonales de Paz de Ariporo y Orocué  (Invitaciones, Presentación)</t>
  </si>
  <si>
    <t>Agentes Del SNBF</t>
  </si>
  <si>
    <t>Mesas públicas que se desarrollaran los días 13 (Centro Zonal Yopal) y 18 de Mayo (Centro Zonal Paz de Ariporo)</t>
  </si>
  <si>
    <t>https://nam02.safelinks.protection.outlook.com/?url=https%3A%2F%2Fforms.office.com%2FPages%2FResponsePage.aspx%3Fid%3D86WSPXq8eUqMXl5IP3eJv6edx6t3yBxAsPjKoA4yoHZUN0NVT0xZRDRXTk9TWjA3S01SNU5YUUNZVi4u&amp;data=05%7C01%7CHarold.Garcia%40icbf.gov.co%7C63e0e2654a2949077c6108da2fae477f%7C3d92a5f3bc7a4a798c5e5e483f7789bf%7C1%7C0%7C637874722822946864%7CUnknown%7CTWFpbGZsb3d8eyJWIjoiMC4wLjAwMDAiLCJQIjoiV2luMzIiLCJBTiI6Ik1haWwiLCJXVCI6Mn0%3D%7C3000%7C%7C%7C&amp;sdata=hVk%2BoIM5Y%2F%2FR1osZapLI3%2FXB39u%2F4JloldCLpmUnnOY%3D&amp;reserved=0</t>
  </si>
  <si>
    <t>Por diligenciiamento de la matriz se eviencia avance de gestión. Como evidencia de avance está un link de acceso a una encuesta de evaluación.</t>
  </si>
  <si>
    <t>Se evidenció actas de los Comités Municipales de Política Social y Mesas de Participación realizados en los siguientes 7 municipios: Yopal, Aguazul, Maní, Chámeza, Recetor, Nunchía, San Luis de Palenque.</t>
  </si>
  <si>
    <r>
      <rPr>
        <b/>
        <sz val="11"/>
        <color rgb="FF000000"/>
        <rFont val="Arial"/>
        <family val="2"/>
      </rPr>
      <t>MARZO:</t>
    </r>
    <r>
      <rPr>
        <sz val="11"/>
        <color rgb="FF000000"/>
        <rFont val="Arial"/>
        <family val="2"/>
      </rPr>
      <t xml:space="preserve">
Acta de reunión del 03/03/2022 - Primera Sesión Ordinaria Mesa de Infancia y Adolescencia del año 2022 - Municipio de Yopal
Acta de Reunión No. 1 del 04/03/2022 - Primera ordinaria de la mesa de primera infancia, infancia, adolescencia, juventud y fortalecimiento familia - Municipio  de Aguazul
Acta de reunión No. 1 del 10/03/2022 - Primera sesión del Consejo Municipal de Política Social - Municipio Maní
Acta de Reunión No. 1 del 10/03/2022 - Primera mesa de participación de primera infancia, adolescencia y familia - Municipio Maní
Acta de Reunión No. 1 del 14/03/2022 - Primera mesa de participación de primera infancia, infancia, adolescencia, juventud y fortalecimiento familia - Municipio San Luis de Palenque
Acta de Reunión No. 1 del 15/03/2022 - Primera mesa de participación de Niños, Niñas y Adolescentes 2022 - Municipio San Luis de Palenque
Acta de Reunión No. 1 del 15/03/2022 - Primera mesa de participación de primera infancia, infancia, adolescencia, juventud y fortalecimiento familia - Municipio de Chámeza
Acta de Reunión del 16/03/2022 - Primera sesión mesa de trabajo de primera infancia, infancia y adolescencia - Municipio de Nunchia
Acta de reunión del 28/03/2022 - Primera Sesión del Consejo Municipal de Política Social - Municipio Receptor
Acta de Reunión No. 001 del 24/03/2022 - Primera sesión del Consejo Municipal de Política Social - Alcaldía San Luis de Palenque
Acta de Reunión No. 1 del 25/03/2022 - Comité Municipal para la primera infancia, infancia, adolescencia y fortalecimiento familia - Municipio de Recetor</t>
    </r>
  </si>
  <si>
    <t>Acompañamiento y Asistencia Técnica para la Conformación y Puesta en Marcha de las Mesas de Participación de Niños, Niñas y Adolescentes en los Territorios</t>
  </si>
  <si>
    <t>Brindar a las Entidades Territoriales formación, asistencia y herramientas para la conformación y puesta en marcha de las Mesas de Participación de Niños, Niñas y Adolescentes.</t>
  </si>
  <si>
    <t>* Grupos de Trabajo de Entidades Territoriales
* Niños, Niñas y Adolescentes</t>
  </si>
  <si>
    <t>Regional y Zonal</t>
  </si>
  <si>
    <t>* Grupo de Asistencia Técnica
* Sistema Nacional de Bienestar Familiar</t>
  </si>
  <si>
    <t>* Generaciones Sacúdete
* Generaciones Explora
* Modalidad Mi Familia</t>
  </si>
  <si>
    <t>Número de ejercicios de asistencia técnica y acompañamiento en los procesos de conformación y puesta en marcha de las Mesas de Participación de Niños, Niñas y Adolescentes.</t>
  </si>
  <si>
    <t>* El día 4 de febrero de 2022, en el auditorio del ICBF Regional Casanare, en el horario de 2:00 p. m. a 4:30 p. m. se llevó a cabo un encuentro con la Coordinadora de la Oficina de Inclusión y Desarrollo Social, la Referente Departamental de Infancia y Adolescencia, y dos profesionales de Apoyo para programas sociales de la Secretaría de Integración, Desarrollo Social y Mujer de la Gobernación de Casanare. En este espacio se hizo socialización del proceso de gestión para la creación y puesta en marcha de la Mesa de Participación de Niños, Niñas y Adolescentes, abordando aspectos como la definición y conceptos de esta instancia según la normatividad y guías metodológicas que existen sobre este tema, pasando por las funciones de la Mesa de Participación una vez ha sido constituida y finalizando con énfasis en la denominada “Ruta de Gestión para las Mesas de Participación en el Territorio” con sus respectivas fases, herramientas y documentos a elaborar y la muestra de experiencias que han tenido otros territorios sobre el tema.
* En el nivel municipal este mismo ejercicio de asistencia técnica proceso de gestión para la creación y puesta en marcha de la Mesa de Participación de Niños, Niñas y Adolescentes, se llevó a cabo con los equipos de trabajo de las Secretarías de Desarrollo Social en las alcaldías municipales de Monterrey y Sabanalarga, los días 15 y 23 de febrero de 2022 respectivamente.</t>
  </si>
  <si>
    <t>Desarrollo de asistencias tecnica con agentes del SNBF para la puesta en marcha de las mesas de participación de NNA</t>
  </si>
  <si>
    <t>Equipos de Trabajo de las Secretarías de Desarrollo Social de las Entidades Territoriales del Departamental y Municipal</t>
  </si>
  <si>
    <t>Continuar con los ejercicios de asistencia técnica y acompañamiento a los territorios que se encuentra desarrollando el proceso de gestión para la conformación de las Mesas de Participación de Niños, Niñas y Adolescentes.</t>
  </si>
  <si>
    <t>Realizar el acompañamiento a las Entidades Territoriales hasta finalizar el proceso de gestión para la conformación de las Mesas de Participación de Niños, Niñas y Adolescentes.</t>
  </si>
  <si>
    <t>* Registro de Asistencia del Acta AT MPNNA Gobernación 04-Feb-2022.
* Registro de asistencia del Acta AT MPNNA Monterrey 15-Feb-2022.
* Registro de asistencia del Acta AT MPNNA Sabanalarga 23-Feb-2022.</t>
  </si>
  <si>
    <t>Sin evidencias cargadas en el sistema</t>
  </si>
  <si>
    <t>Posicionamiento de las mesas de participación de NNA en las instancias del SNBF</t>
  </si>
  <si>
    <t xml:space="preserve">En el marco de la participación en las instancias del SNBF, se motiva a los equipos territoriales en la necesidad de poner en marcha las mesas de participación de NNA, para esto los referentes del SNBF generan las asistencias tecnicas respectivas. </t>
  </si>
  <si>
    <t xml:space="preserve">Equipos territoriales de las administraciones municipales de: Aguazul, Chámeza, Recetor, Nunchía, San Luis de Palenque. </t>
  </si>
  <si>
    <t xml:space="preserve">Continuar con las acciones para la implementación de las mesas de participación </t>
  </si>
  <si>
    <t xml:space="preserve">Actas de participación </t>
  </si>
  <si>
    <t>Anexa 5 actas que dan cuenta de la reuniones de las actividades realizadas</t>
  </si>
  <si>
    <t>*Asistencia técnica  a MIAFF del Municipio de Monterrey y conformación de equipo de territorial para liderarle proceso de gestión de la puesta en marcha de  las Mesas de Participación del Municipio de Monterrey 
*el día 20 de abril de 2022 se realizó el Primer Consejo municipal de Política Social del Municipio de Aguazul Casanare, dónde se socializo y aprobó el respectivo plan de acción por instancias, se realizó el seguimiento a los compromisos adquiridos en la reunión anterior y se estableció agenda para la Realización del Primer Mega-Taller en la conformación de la Mesa De Participación de Niños, Niñas y adolescentes para la vigencia 2022. 
* el día 05 de abril de 2022 se desarrolló una mesa extraordinaria de Primera Infancia, infancia, adolescencia y Juventud en el Municipio de aguazul para la Aprobación del Plan de acción, la capacitación de la MESA en la conformación y puesta en marcha de las Mesas de Participación de niños, niñas y adolescentes se socializo además la estrategia MI FAMILIA UNIVERSAL y la política publica de apoyo y fortalecimiento a la familia.  
* el día 01 de abril de 2022 se realizó la Capacitación del CPS del Municipio de Nunchìa, sobre, esquema de seguimiento a las Mesas de Participación de Niños, niñas y adolescentes, dentro del Desarrollo del Plan de acción presentado y aprobado en esa Primera Sesión. 
* el día 05 de abril de 2022 se realizó la asistencia Técnica sobre esquema de seguimiento a las Mesas de Participación de Niños, niñas y adolescentes.  Y se aprobó el plan de acción por Instancias de la   Mesa de Primera Infancia, Infancia, Adolescencia y familia del Municipio de Aguazul,</t>
  </si>
  <si>
    <t xml:space="preserve">Teniendo en cuenta que la Secretaria Técnica de la MIAFF es liderada por la Secretaria de desarrollo Social de Monterrey , a la fecha no contamos con el acta que soporte la actividad 
</t>
  </si>
  <si>
    <t xml:space="preserve">Acompañamiento  a los talleres de conformación  de las mesas de participación </t>
  </si>
  <si>
    <t>Acta 1CPS (Nunchía  y Aguazul)
Acta Mesa Extraoddin MIAF del Municpio de Agual</t>
  </si>
  <si>
    <t xml:space="preserve">Se evidenciaron listados de asistencia del 04,15 y 23 de febrero de las Mesas de Participación con los Niños, Niñas y Adolescentes realizados en la Gobernación de Casanare, Municipios de Monterey y Sabanalarga.
Se observaron actas de los Comités Municipales de Política Social y Mesas de Participación realizados en los siguientes 4 municipios: San Luis de Palenque, Chameza, Aguazul y Recetor.
Adicionalmente se evidencio actas de reunión del 30/03/2022 en el Municipio de Nunchia y del 20/04/2022 en el Municipio de Aguazul del Consejo de Política Social donde participan los Agentes del Sistema Nacional de Bienestar Familiar en los cuales se establece como compromiso activar las Mesas de Participación de los Niños, Niñas y Adolescentes. 
Finalmente se observo listado de asistencia del 05/04/2022 a la reunión extraordinaria de participación de los programas de promoción y prevención del ICBF. </t>
  </si>
  <si>
    <r>
      <rPr>
        <b/>
        <sz val="11"/>
        <color rgb="FF000000"/>
        <rFont val="Arial"/>
        <family val="2"/>
      </rPr>
      <t>FEBRERO:</t>
    </r>
    <r>
      <rPr>
        <sz val="11"/>
        <color rgb="FF000000"/>
        <rFont val="Arial"/>
        <family val="2"/>
      </rPr>
      <t xml:space="preserve">
Lista de asistencia del 04/02/2022 - Mesa de Participación realizada en la Gobernación de Casanare
Listado de asistencia del 15/02/2022 - Mesa de Participación realizada en el Municipio Monterrey
Listado de asistencia del 23/02/2022 - Mesa de Participación realizada en el Municipio de Sabanalarga.
</t>
    </r>
    <r>
      <rPr>
        <b/>
        <sz val="11"/>
        <color rgb="FF000000"/>
        <rFont val="Arial"/>
        <family val="2"/>
      </rPr>
      <t>MARZO:</t>
    </r>
    <r>
      <rPr>
        <sz val="11"/>
        <color rgb="FF000000"/>
        <rFont val="Arial"/>
        <family val="2"/>
      </rPr>
      <t xml:space="preserve">
Acta de Reunión No. 1 del 15/03/2022 - Primera mesa de participación de primera infancia, infancia, adolescencia, juventud y fortalecimiento familia - Municipio de Chámeza
Acta de reunión No. 001 del 24/03/2022 - Primera sesión de Consejo Municipal de Política Social - Alcaldía San Luis de Palenque
Acta de Reunión No. 1 del 04/03/2022 - Primera ordinaria de la mesa de primera infancia, infancia, adolescencia, juventud y fortalecimiento familia - Municipio  de Aguazul
Acta de Reunión No. 1 del 25/03/2022 - Comité Municipal para la primera infancia, infancia, adolescencia y fortalecimiento familia - Municipio de Recetor
1 archivo en PDF que contiene: Acta de Consejo de Política Social y registro de asistencia del 30/03/2022; y convocatoria a la sesión del CPS del 01/04/2022.
</t>
    </r>
    <r>
      <rPr>
        <b/>
        <sz val="11"/>
        <rFont val="Arial"/>
        <family val="2"/>
      </rPr>
      <t>ABRIL:</t>
    </r>
    <r>
      <rPr>
        <sz val="11"/>
        <color rgb="FF000000"/>
        <rFont val="Arial"/>
        <family val="2"/>
      </rPr>
      <t xml:space="preserve">
Acta No. 001 del 20/04/2022 - Primera Sesión del Consejo de Política social - Municipio de Aguazul.
Listado de Asistencia del 20/04/2022
Listado de Asistencia del 05/04/2022 - Mesa Extraordinaria de Primera Infancia, Infancia, Adolescencia, Juventud y Familia.</t>
    </r>
  </si>
  <si>
    <t>Foro de Participación de Niños, Niñas y Adolescentes</t>
  </si>
  <si>
    <t>Generar un escenario de participación que dinamice la construcción de propuestas ciudadanas, para el mejoramiento de la entidad y de esta manera visibilizar la incidencia de los niños, niñas y adolescentes en la construcción del territorio.</t>
  </si>
  <si>
    <t>Liderar la gestión del conocimiento en políticas de niñez y familias, consolidando al ICBF como referente en América Latina.</t>
  </si>
  <si>
    <t>Participación en la Información</t>
  </si>
  <si>
    <t>* Grupos de Trabajo de Entidades Territoriales.
* Niños, Niñas y Adolescentes.
* Líderes Comunitarios.
* Aliados Estratégicos.
* Talento Humano.
* Niños, Niñas y Adolescentes.
* Lideres de Plataformas de Participación.
* Instituciones Educativas.</t>
  </si>
  <si>
    <t>* Generaciones Sacúdete
* Generaciones Explora</t>
  </si>
  <si>
    <t>Número de Encuentros de Formación Realizados (Foro).</t>
  </si>
  <si>
    <t xml:space="preserve">Durante el periodo reportado, las acciones para el cumplimiento de esta actividad, atienden a mesas de trabajo con el equipo de las Dirección de Infancia, Adolescencia y Juventud y Familias y Comunidades, con el fin de iniciar la programación y planeación de dicho Foro. </t>
  </si>
  <si>
    <t>Programación y planeación de Foro de participación</t>
  </si>
  <si>
    <t>Enlaces territoriales de Infancia, Adolescencia y Juventud y Familias y Comunidades</t>
  </si>
  <si>
    <t xml:space="preserve">Desarrollar espacio con dirección regional para consolidar las ideas propuestas. </t>
  </si>
  <si>
    <t xml:space="preserve">No se allegan </t>
  </si>
  <si>
    <t>Encuentro y articulación  con Consejeros municipales de Juventud</t>
  </si>
  <si>
    <t>Encuentro Con los Consejeros de Juventud del Municipio de Yopal con el fin de programar el foro de participación ciudadana con énfasis en participación ciudadana con adolescentes y jóvenes</t>
  </si>
  <si>
    <t xml:space="preserve">Jovenes </t>
  </si>
  <si>
    <t xml:space="preserve">Teniendo en cuenta que  la reunión se desarrollo en el marco de una sesión ordinaria del CMJ a la fecha no se cuenta con el acta </t>
  </si>
  <si>
    <t>Reunión de seguimiento para el desarrollo del evento</t>
  </si>
  <si>
    <t>Por diligenciiamento de la matriz se eviencia avance de gestión , pero no se cuentan con evidencias en la carpeta.</t>
  </si>
  <si>
    <t xml:space="preserve">De acuerdo con lo reportado por el responsable estas realizando actividades preparatorias para la realización del Foro de Participación. </t>
  </si>
  <si>
    <t>Por un Control Social Eficiente, Eficaz, Transparente y de Calidad</t>
  </si>
  <si>
    <t>Fortalecer los Comités Control Social de las modalidades de atención de Primera Infancia, Familias y Comunidades (Territorios Étnicos), Adolescencia y Juventud (Comités Territoriales Actívate).</t>
  </si>
  <si>
    <t>Control y Evaluación</t>
  </si>
  <si>
    <t>Evaluación y Control Ciudadano</t>
  </si>
  <si>
    <t>* Usuarios Beneficiarios de Modalidades de Atención
* Talento Humano de Aliados Estratégicos</t>
  </si>
  <si>
    <t xml:space="preserve">* Dirección Regional
* Grupo de Asistencia Técnica
* Profesional de Comunicaciones </t>
  </si>
  <si>
    <t>* Territorios Étnicos con Bienestar
* Generaciones Sacúdete
* Modalidades de Atención de la Primera Infancia</t>
  </si>
  <si>
    <t>Número de ejercicios de asistencia técnica y acompañamiento a los espacios de Control Social.</t>
  </si>
  <si>
    <t>Desarrollo de una (1) jornada de asistencia tecnica a las EAS de los servicios de primera infancia.</t>
  </si>
  <si>
    <t>Realizar jornada de asistencia técnica a Entidades Administradoras de Primera infancia del Servicio sobre Participación ciudadana y control Social.</t>
  </si>
  <si>
    <t>Agentes educativos
Profesionales de apoyo psicosocial
Coordinadoras de las Entidades Administradoras del servicio 
Unidades de servicio.</t>
  </si>
  <si>
    <t>Se establece la importancia de la conformación de los comités de control social para la presente vigencia, de acuerdo a lo señalado en la g11.pp_guia_de_socializacion_de_los_servicios_de_primera_infancia_v3.</t>
  </si>
  <si>
    <t>Acta
Listado de asistencia</t>
  </si>
  <si>
    <t>Reporta gestión pero no allegan las evidencias</t>
  </si>
  <si>
    <t xml:space="preserve">Registra evidencia pero no hay anotación de gestión en el mes </t>
  </si>
  <si>
    <t xml:space="preserve">Acompañamiento en el proceso de formación de los comites de control social, en el marco de la implementación de la Modalidad Sacudete, de la Dirección de Adolescencia y Juventud; asi como los profesionales de las Entidades Administradoras de los servicios de Primera infancia (institucional,  comunitario, modalidad propia intercultural y desarrollo infantil en medio familiar). </t>
  </si>
  <si>
    <t xml:space="preserve">* En el marco del contrato 85001682021 se conformaron durante el mes de marzo los comités de control social en cada territorio atendido, por la modalidad Sacudete. 
* Se brindo asistencia tecnica, sobre Participación ciudada y control social en los servicios de primera infancia. </t>
  </si>
  <si>
    <t xml:space="preserve">*Adolescentes y jovenes beneficiarios del programa y actores comunitarios. 
*Profesionales de las Entidades Administradoras de los servicios de Primera infancia </t>
  </si>
  <si>
    <t xml:space="preserve">*En el momento no se han dado observaciones, propuestas o recomendaciones ya que en el presente reporte se relaciona la conformación de los comités. 
*Las orientaciones brindadas favorecerán la conformación de comités y el ejercicio de la participación ciudadana que contribuye a la trasparencia y servicio con calidad en los servicios de primera infancia. </t>
  </si>
  <si>
    <t>No se han establecido compromisos</t>
  </si>
  <si>
    <t>*Actas de conformación de comités de control social en cada municipio de atención. 
*Acta de AT</t>
  </si>
  <si>
    <t xml:space="preserve">Se evidencias las actas </t>
  </si>
  <si>
    <t xml:space="preserve">Asistencia técnica </t>
  </si>
  <si>
    <t xml:space="preserve">se brindó asistencia técnica a Miembros de comités de control social de las EAS de primera Infancia, </t>
  </si>
  <si>
    <t xml:space="preserve">Padres de Familia Modlaidad de Atención de Primera Infancia </t>
  </si>
  <si>
    <t>Los padres miembros de control social , solicitaron orientaciones en relación con formatos a usar durante las visitas a las UDS, además de inquietudes en relación con la entrega alimentos de alto valor nutricional (  la Bienestarina )</t>
  </si>
  <si>
    <t>Participación  activa en el ejercicio de control social, realizando plan de trabajo propuesto e informando a supervisión cuando haya lugar.</t>
  </si>
  <si>
    <t xml:space="preserve">Acta 034 </t>
  </si>
  <si>
    <t>Se evidencio acta de reunión del 28/02/2022 en la cual se sensibilizo y oriento a los participantes en los temas de participación ciudadana y marco legal, al igual que en  las estrategias de movilización y control social a los servicios de Primera Infancia.
Se observaron actas de conformación de los Comités de Control Social del Programa Sacúdete en los municipios: Nunchia, Aguazul, Hato, Paz de Ariporo, Monterrey, Tamara, Tauramena, Villanueva y Yopal.
Se encontró acta de reunión del 28/04/2022 donde realizaron asistencia técnica a las Unidades de Servicio de la Regional Casanare sobre el tema de Participación Ciudadana y Control Social.</t>
  </si>
  <si>
    <r>
      <rPr>
        <b/>
        <sz val="11"/>
        <color rgb="FF000000"/>
        <rFont val="Arial"/>
        <family val="2"/>
      </rPr>
      <t>FEBRERO:</t>
    </r>
    <r>
      <rPr>
        <sz val="11"/>
        <color rgb="FF000000"/>
        <rFont val="Arial"/>
        <family val="2"/>
      </rPr>
      <t xml:space="preserve">
Acta de reunión No. 004 del 28/02/2022 - Objetivo:</t>
    </r>
    <r>
      <rPr>
        <i/>
        <sz val="11"/>
        <color rgb="FF000000"/>
        <rFont val="Arial"/>
        <family val="2"/>
      </rPr>
      <t xml:space="preserve"> "Realizar técnica a Entidades Administradoras de Primera infancia del Servicio sobre Participación ciudadana y control Social."</t>
    </r>
    <r>
      <rPr>
        <sz val="11"/>
        <color rgb="FF000000"/>
        <rFont val="Arial"/>
        <family val="2"/>
      </rPr>
      <t xml:space="preserve">
</t>
    </r>
    <r>
      <rPr>
        <b/>
        <sz val="11"/>
        <color rgb="FF000000"/>
        <rFont val="Arial"/>
        <family val="2"/>
      </rPr>
      <t>MARZO:</t>
    </r>
    <r>
      <rPr>
        <sz val="11"/>
        <color rgb="FF000000"/>
        <rFont val="Arial"/>
        <family val="2"/>
      </rPr>
      <t xml:space="preserve">
Formato Acta de conformación del Comité de Control Social del 10/03/2022 - Municipio de Tauramena
Formato Acta de conformación del Comité de Control Social del 15/03/2022 - Municipio de Nunchia
Formato Acta de conformación del Comité de Control Social del 15/03/2022 - Municipio de Aguazul
Formato Acta de conformación del Comité de Control Social del 16/03/2022 - Municipio de Paz de Ariporo
Formato Acta de conformación del Comité de Control Social del 16/03/2022 - Municipio Villanueva
Formato Acta de conformación del Comité de Control Social del 17/03/2022 - Municipio de Hato Corozal
Formato Acta de conformación del Comité de Control Social del 17/03/2022 - Municipio de Monterrey
Formato Acta de conformación del Comité de Control Social del 19/03/2022 - Municipio de Yopal
Formato Acta de conformación del Comité de Control Social del 26/03/2022 - Municipio de Yopal - Corregimiento el Morro
Formato Acta de conformación del Comité de Control Social del 30/03/2022 - Municipio de Tamara
</t>
    </r>
    <r>
      <rPr>
        <b/>
        <sz val="11"/>
        <color rgb="FF000000"/>
        <rFont val="Arial"/>
        <family val="2"/>
      </rPr>
      <t>ABRIL:</t>
    </r>
    <r>
      <rPr>
        <sz val="11"/>
        <color rgb="FF000000"/>
        <rFont val="Arial"/>
        <family val="2"/>
      </rPr>
      <t xml:space="preserve">
Acta de Reunión No. 034 del 28/04/2022 - Objetivo: "Realizar asistencia sobre participación ciudadana y control social a miembros de comité de control Social de las UDS de la Regional Casanare"</t>
    </r>
  </si>
  <si>
    <t>MATRIZ DE PLANEACIÓN DEL PLAN DE PARTICIPACIÓN CIUDADANA REGIONAL CESAR  - PPC 2022</t>
  </si>
  <si>
    <t>Identificar los grupos de interés y actores sociales que deban conformar y hacer parte de las estrategias de participación ciudadana en el nivel regional, ampliando así el espectro en temas de interés para la ciudadanía del territorio</t>
  </si>
  <si>
    <t>Identificar los grupos de participación ciudadana en la regional Cesar en las distintas modalidades de la prestación de los servicio.</t>
  </si>
  <si>
    <t>Zonal</t>
  </si>
  <si>
    <t xml:space="preserve">
Equipo de trabajo regional en las diferentes instancias
Grupo AT
Coordinación de centros zonales 
Atención al ciudadano</t>
  </si>
  <si>
    <t xml:space="preserve">Actividades de promoción para la conformación de grupos de participación ciudadana </t>
  </si>
  <si>
    <t>Noviembre de 2022</t>
  </si>
  <si>
    <t>Se realizo reunión virtual con el equipo de Participación Ciudadana, el día 25 de Febrero de 2022.</t>
  </si>
  <si>
    <t>Se socializo la matriz del Plan de Participación Ciudadana aprobado por la Sede Nacional.</t>
  </si>
  <si>
    <t>Equipo Regional de Participación Ciudadana.</t>
  </si>
  <si>
    <t>Seguimiento y monitoreo del proceso.</t>
  </si>
  <si>
    <t>Ninguno</t>
  </si>
  <si>
    <t>Acta de Reunión</t>
  </si>
  <si>
    <t>Se realizo reunión presencial con el equipo de Participación Ciudadana, el día 15 de marzo de 2022.</t>
  </si>
  <si>
    <t>Solicitar las evidencias a los Centros Zonales de como se realizó el proceso de conformación de los Grupos de Participación Ciudadana.</t>
  </si>
  <si>
    <t>Equipo Regional de Participación Ciudadana</t>
  </si>
  <si>
    <t>Atraves del delegado de los Centros Zonales, se consolidara las evidencias de la conformación de los grupos de Control Social a la fecha.</t>
  </si>
  <si>
    <t>en gestión</t>
  </si>
  <si>
    <t>Se evidencio documento que contiene directrices para realizar la 1 actividad del PPC relacionada con identificar los grupos de Participación Ciudadana en la Regional Cesar en las distintas modalidades de la prestación de los servicios. 
Así mismo se identificaron archivos Excel con la relación de los Grupos de Participación Ciudadana  y Veedurías Ciudadanas de los programas del ICBF. 
Adicionalmente se observó acta de reunión del 15/03/2022 donde se socializaron los avances de las actividades 1 y 2 del Plan de Participación Ciudadana 2022.</t>
  </si>
  <si>
    <r>
      <rPr>
        <b/>
        <sz val="11"/>
        <color theme="1"/>
        <rFont val="Arial"/>
        <family val="2"/>
      </rPr>
      <t>FEBRERO:</t>
    </r>
    <r>
      <rPr>
        <sz val="11"/>
        <color theme="1"/>
        <rFont val="Arial"/>
        <family val="2"/>
      </rPr>
      <t xml:space="preserve">
Pdf Directrices para identificar los grupos de participación Ciudadana en la Regional Cesar en las distintas modalidades de la prestación de los servicios. 
Excel Grupos de Participación Ciudadana
Excel Veedurías Ciudadanas
</t>
    </r>
    <r>
      <rPr>
        <b/>
        <sz val="11"/>
        <color theme="1"/>
        <rFont val="Arial"/>
        <family val="2"/>
      </rPr>
      <t>MARZO:</t>
    </r>
    <r>
      <rPr>
        <sz val="11"/>
        <color theme="1"/>
        <rFont val="Arial"/>
        <family val="2"/>
      </rPr>
      <t xml:space="preserve">
Acta de Reunión No. 02 del 15/03/2022 - Objetivo: "Seguimiento a las actividades 1 y 2 del plan de participación ciudadana de la regional cesar"</t>
    </r>
  </si>
  <si>
    <t>1.    Fortalecer el relacionamiento con la comunidad, a través de los grupos de control social ya constituidos, con la participación de NNAJ y familias, con enfoque diferencial de derechos.</t>
  </si>
  <si>
    <t>Fortalecer la participación ciudadana con enfoque diferencial de derechos</t>
  </si>
  <si>
    <t>"Promover de manera efectiva la participación de grupos de control social y/o veedurías ciudadanas. "</t>
  </si>
  <si>
    <t>Usuarios de los servicios del ICBF
Grupos de valor</t>
  </si>
  <si>
    <t>Reunión de fortalecimiento con la ciudadania</t>
  </si>
  <si>
    <t>Marzo de 2022</t>
  </si>
  <si>
    <t>Planeación de las actividades para las reuniones de fortalecimiento con la ciudadania.</t>
  </si>
  <si>
    <t>Definir estrategias y metodologia para desarrolar las reuniones de fortalecimiento con la ciudadanía.</t>
  </si>
  <si>
    <t>Se debe consultar la disponibilidad del Director Regional para que participe en los encuentros. Reunión del Equipo Regional de PP para coordinar reuniones de Fortalecimiento con la ciudadania.</t>
  </si>
  <si>
    <t>Se realizo reunión presencial con el equipo de Participación Ciudadana, el día 01 de abril de 2022.</t>
  </si>
  <si>
    <t>Preparar jornadas de participación de los grupos de control social y/o veedurías</t>
  </si>
  <si>
    <t>Preparar material para socializar en los espacios virtuales programados para los días 7 y 8 de abril de 2002.</t>
  </si>
  <si>
    <t>Enviar por correo electrónico las invitaciones a los  espacios programados, y asistir, apoyar en los espacios virtuales.</t>
  </si>
  <si>
    <t>Acta de Reuníon, Listado de asistencia de las convocatorias.</t>
  </si>
  <si>
    <t>Se observó acta de reunión del 15/03/2022 donde se socializaron los avances de las actividades 1 y 2 del PPC 2022.
Adicionalmente se evidenció Acta de Reunión del 01/04/2022 donde se establecio la estrategia para la realizacion de las jornadas de participación ciudadana y el fortalecimiento del relacionamiento con la comunidad los dias 07 y 08 de abril del 2022. 
Por ultimo se evidenciaron los Listados de Asistencia de las reuniones del 07 (CZ Valledupar) y 08 de abril (CZ Chiriguana) del 2022, tema: “Estrategia de Movilización, Participación Ciudadana Y Control Social”</t>
  </si>
  <si>
    <r>
      <t xml:space="preserve">
</t>
    </r>
    <r>
      <rPr>
        <b/>
        <sz val="11"/>
        <color theme="1"/>
        <rFont val="Arial"/>
        <family val="2"/>
      </rPr>
      <t xml:space="preserve">MARZO: 
</t>
    </r>
    <r>
      <rPr>
        <sz val="11"/>
        <color theme="1"/>
        <rFont val="Arial"/>
        <family val="2"/>
      </rPr>
      <t xml:space="preserve">Acta de Reunión No. 02 del 15/03/2022 - Objetivo: </t>
    </r>
    <r>
      <rPr>
        <i/>
        <sz val="11"/>
        <color theme="1"/>
        <rFont val="Arial"/>
        <family val="2"/>
      </rPr>
      <t>"Seguimiento a las actividades 1 y 2 del plan de participación ciudadana de la regional cesar"</t>
    </r>
    <r>
      <rPr>
        <sz val="11"/>
        <color theme="1"/>
        <rFont val="Arial"/>
        <family val="2"/>
      </rPr>
      <t xml:space="preserve">
</t>
    </r>
    <r>
      <rPr>
        <b/>
        <sz val="11"/>
        <color theme="1"/>
        <rFont val="Arial"/>
        <family val="2"/>
      </rPr>
      <t>ABRIL:</t>
    </r>
    <r>
      <rPr>
        <sz val="11"/>
        <color theme="1"/>
        <rFont val="Arial"/>
        <family val="2"/>
      </rPr>
      <t xml:space="preserve">
Acta de Reunión No. 04 del 01/04/2022 - Objetivo: "Preparar jornadas de participación de los grupos de control social y Veedurías Ciudadanas"
Listado de Asistencia del 07/04/2022 “Estrategia de Movilización Participación Ciudadana y Control Social(1-120) Cz Valledupar 
Listado de Asistencia del 08/04/2022 "Estrategia de Movilización, Participación Ciudadana Y Control Social (1-49) (1)”  Cz Chiriguana</t>
    </r>
  </si>
  <si>
    <t>Convocar a las diferentes comunidades y poblaciones a participar e incidir en el desarrollo de estrategias institucionales relacionadas con la prestación de servicios, la gestión institucional y el desarrollo de política pública.</t>
  </si>
  <si>
    <t xml:space="preserve">Generar espacios de escucha activa con la con los grupos de valor de los usuarios de los servicios del ICBF </t>
  </si>
  <si>
    <t>"Promover de manera efectiva la participación de grupos de control social y/o veedurías ciudadanas alrededor de los programas y servicios del ICBf "</t>
  </si>
  <si>
    <t>Reuniones con los usuarios con relación a la prestación de los servicios.</t>
  </si>
  <si>
    <t>Se realizo reunión presencial con el equipo de Participación Ciudadana, el día 23 de marzo de 2022.</t>
  </si>
  <si>
    <t>Se inició la identificación y priorización para establecer los grupos de valor a los que va dirigida esta activdad.</t>
  </si>
  <si>
    <t>Aplicar la misma metodologia que aplica Primera Infancia atraves de los grupos de Control Social</t>
  </si>
  <si>
    <t>Acordar con Primera Infancia la focalización de los Grupos de Valorar para llevar a cabo esta actividad</t>
  </si>
  <si>
    <t>Se evidencio acta de reunión del 23/03/2022 donde se socializaron los avances de las actividades 3 y 4 del PPC 2022.</t>
  </si>
  <si>
    <r>
      <rPr>
        <b/>
        <sz val="11"/>
        <color theme="1"/>
        <rFont val="Arial"/>
        <family val="2"/>
      </rPr>
      <t>MARZO:</t>
    </r>
    <r>
      <rPr>
        <sz val="11"/>
        <color theme="1"/>
        <rFont val="Arial"/>
        <family val="2"/>
      </rPr>
      <t xml:space="preserve">
Acta de Reunión No. 03 del 23/03/2022 - Objetivo: </t>
    </r>
    <r>
      <rPr>
        <i/>
        <sz val="11"/>
        <color theme="1"/>
        <rFont val="Arial"/>
        <family val="2"/>
      </rPr>
      <t>"Seguimiento a las actividades 1 y 2 del plan de participación ciudadana de la regional cesar"</t>
    </r>
  </si>
  <si>
    <t xml:space="preserve">Generar espacios para evaluar la gestión institucional y la gestión de los compromisos </t>
  </si>
  <si>
    <t>Seguimiento al cumplimiento de los compromisos</t>
  </si>
  <si>
    <t>Encuentro con grupos de valor para evaluar compromisos .</t>
  </si>
  <si>
    <t>Junio de 2022</t>
  </si>
  <si>
    <t>Se evidencio acta de reunión del 23/03/2022 donde se socializaron los avances de las actividades 3 y 4 del PPC 2022.
Fecha de inicio Junio de 2022.</t>
  </si>
  <si>
    <t>MATRIZ DE PLANEACIÓN DEL PLAN DE PARTICIPACIÓN CIUDADANA REGIONAL CHOCÓ - PPC 2022</t>
  </si>
  <si>
    <t>Gestión de Espacios de Participación.</t>
  </si>
  <si>
    <t>Identificar los grupos de interés, actores sociales e instancias de participación, con el fin de promover la implementación de la Política de Participación Ciudadana en la gestión Institucional.</t>
  </si>
  <si>
    <t>Agentes del SNBF; niños, niñas, adolescentes, jóvenes y sus familias; agencias de cooperación internacional, organizaciones étnico territoriales, sociedad civil organizada, colaboradores ICBF.</t>
  </si>
  <si>
    <t>DIRECCIÓN REGIONAL</t>
  </si>
  <si>
    <t>Grupos de interés identificados</t>
  </si>
  <si>
    <t>Estamos en proceso de planeación de la primera actividad con los grupos de valor que se realizara el 9 de marzo de 20202</t>
  </si>
  <si>
    <t>dos reuniones de socializacion y planeacioncon el equipo de particion regional y una reunion de socializacion con los miembros del comite regional de gestion y desempeño</t>
  </si>
  <si>
    <t>EAS, usuarios/beneficiarios de programas, sociedad civil, veedurias</t>
  </si>
  <si>
    <t>30 invitados</t>
  </si>
  <si>
    <t>actas de reunion y de comite de gestion regional</t>
  </si>
  <si>
    <t>Evidencias acorde</t>
  </si>
  <si>
    <t>se la presentacion del equipo de participacion de la Regional Chocó y se conformo el grupo de vigilancia conformado por representantes de los grupos de valor escogidos por los participantes.</t>
  </si>
  <si>
    <t>No apilica</t>
  </si>
  <si>
    <t xml:space="preserve">Se evidenciaron actas de: Comité Ampliado Regional de Gestión y Desempeño; Conformación del equipo regional de Participación Ciudadana; y Coordinación de los espacios de participación ciudadana y elaboración de la agenda.
Adicionalmente se identifico la realización del Evento de Participación el 09/03/2022 donde se trataron temas como: Identificación de los grupos de interés, actores sociales e instancias de participación; estrategia de participación ciudadana; y seguimiento a la conformación y operatividad de las veedurías ciudadanas, comités de control social y PQRS, y otros. </t>
  </si>
  <si>
    <r>
      <rPr>
        <b/>
        <sz val="11"/>
        <color theme="1"/>
        <rFont val="Arial"/>
        <family val="2"/>
      </rPr>
      <t>FEBRERO:</t>
    </r>
    <r>
      <rPr>
        <sz val="11"/>
        <color theme="1"/>
        <rFont val="Arial"/>
        <family val="2"/>
      </rPr>
      <t xml:space="preserve">
Acta de Reunión No. 005 del 04/02/2022  - Objetivo: </t>
    </r>
    <r>
      <rPr>
        <i/>
        <sz val="11"/>
        <color theme="1"/>
        <rFont val="Arial"/>
        <family val="2"/>
      </rPr>
      <t>"Realizar Comité Regional de Gestión y Desempeño para seguimiento a la Gestión Institucional Ampliado–Cz Quibdó"</t>
    </r>
    <r>
      <rPr>
        <sz val="11"/>
        <color theme="1"/>
        <rFont val="Arial"/>
        <family val="2"/>
      </rPr>
      <t xml:space="preserve">
Acta de Reunión del 16/02/2022 - Objetivo:</t>
    </r>
    <r>
      <rPr>
        <i/>
        <sz val="11"/>
        <color theme="1"/>
        <rFont val="Arial"/>
        <family val="2"/>
      </rPr>
      <t xml:space="preserve"> "Convocar al equipo regional de participación ciudadana para la implementación del plan de acción de participación ciudadana 2022"</t>
    </r>
    <r>
      <rPr>
        <sz val="11"/>
        <color theme="1"/>
        <rFont val="Arial"/>
        <family val="2"/>
      </rPr>
      <t xml:space="preserve">
Acta de reunión del 28/02/2022 - Objetivo:</t>
    </r>
    <r>
      <rPr>
        <i/>
        <sz val="11"/>
        <color theme="1"/>
        <rFont val="Arial"/>
        <family val="2"/>
      </rPr>
      <t xml:space="preserve"> "Coordinar acciones para realizar el evento de gestión de espacio de participación"</t>
    </r>
    <r>
      <rPr>
        <sz val="11"/>
        <color theme="1"/>
        <rFont val="Arial"/>
        <family val="2"/>
      </rPr>
      <t xml:space="preserve">
</t>
    </r>
    <r>
      <rPr>
        <b/>
        <sz val="11"/>
        <color theme="1"/>
        <rFont val="Arial"/>
        <family val="2"/>
      </rPr>
      <t>MARZO:</t>
    </r>
    <r>
      <rPr>
        <sz val="11"/>
        <color theme="1"/>
        <rFont val="Arial"/>
        <family val="2"/>
      </rPr>
      <t xml:space="preserve">
Carpeta que contiene 34 invitaciones para el 09/03/2022 al evento de Participación Ciudadana ICBF Regional Choco. 
Carpeta Registro Fotográfico del evento: 9 fotos
Acta de Reunión No. 002 del 09/03/02022 - Objetivo: </t>
    </r>
    <r>
      <rPr>
        <i/>
        <sz val="11"/>
        <color theme="1"/>
        <rFont val="Arial"/>
        <family val="2"/>
      </rPr>
      <t>"Identificar los grupos de interés, actores sociales e instancias de participación, con el fin de promover la implementación de la Política de Participación Ciudadana en la gestión institucional y la conformación de grupos de control social y/o veedurías ciudadanas</t>
    </r>
    <r>
      <rPr>
        <sz val="11"/>
        <color theme="1"/>
        <rFont val="Arial"/>
        <family val="2"/>
      </rPr>
      <t>"
Ppt Presentación COMITÉ DE PARTICIPACION CIUDADANA REGIONAL CHOCO​ - Quibdó, marzo 9 de 2022​</t>
    </r>
  </si>
  <si>
    <t>Feria de Ideas.</t>
  </si>
  <si>
    <t>Generar espacios de relexión permanente con la comunidad, usuarios, aliados estratégicos del servicio público de bienestar familiar en el territorio Chocoano, con el objetivo de propiciar escenarios de diálogo abierto donde los participantes expongan temas de interés sobre la oferta de servicios y la atención integral para la garantía de sus derechos.</t>
  </si>
  <si>
    <t>Feria de Ideas realizadas</t>
  </si>
  <si>
    <t>se realizo reunion con el grupo de participacion de la Regional Chocó, con la finalidad de  Definir estrategias que le permitan a la Regional Chocó realizar jornada de feria de ideas, con la participación de grupos de valor y sociedad civil.</t>
  </si>
  <si>
    <t xml:space="preserve">Objetivo de la actividad: Generar espacios de reflexión permanente con la comunidad, usuarios, aliados estratégicos del servicio público de bienestar familiar en el territorio Chocoano, con el objetivo de propiciar escenarios de diálogo abierto donde los participantes expongan temas de interés sobre la oferta de servicios y la atención integral para la garantía de sus derechos. </t>
  </si>
  <si>
    <t>Agentes del SNBF; niños, niñas, adolescentes, jóvenes y sus familias; agencias de cooperación internacional, organizaciones étnico-territoriales, sociedad civil organizada, colaboradores ICBF.</t>
  </si>
  <si>
    <t>Acta de reunion del 19 de abril de 2022</t>
  </si>
  <si>
    <t xml:space="preserve">Se observó Acta de Reunión del 19/04/2022 donde se definió las estrategias para realizar la jornada de feria de ideas con el objetivo de propiciar escenarios de dialogo abierto donde se expondrán temas de interés sobre la oferta de servicios y atención integral para la garantía los derechos de la comunidad. </t>
  </si>
  <si>
    <r>
      <rPr>
        <b/>
        <sz val="11"/>
        <color theme="1"/>
        <rFont val="Arial"/>
        <family val="2"/>
      </rPr>
      <t>ABRIL:</t>
    </r>
    <r>
      <rPr>
        <sz val="11"/>
        <color theme="1"/>
        <rFont val="Arial"/>
        <family val="2"/>
      </rPr>
      <t xml:space="preserve">
Acta de reunión No. 4 del 19/04/2022 - Objetivo: "</t>
    </r>
    <r>
      <rPr>
        <i/>
        <sz val="11"/>
        <color theme="1"/>
        <rFont val="Arial"/>
        <family val="2"/>
      </rPr>
      <t>Definir estrategias que le permitan a la Regional Choco realizar Jornada feria de ideas con la participación de grupos de valor y sociedad civil que permita generar espacios de reflexión permanente con la comunidad, usuarios, aliados estratégicos del SPBF en el territorio Chocuano</t>
    </r>
    <r>
      <rPr>
        <sz val="11"/>
        <color theme="1"/>
        <rFont val="Arial"/>
        <family val="2"/>
      </rPr>
      <t>"</t>
    </r>
  </si>
  <si>
    <t>Capacitación, Formación y Fortalecimiento Procesos Participativos.</t>
  </si>
  <si>
    <t>Realizar acciones de capacitación, formación e información sistemática para el empoderamiento e implementación de estrategias participativas comunitarias, que cuenten con el concurso de los agentes del SNBF, NNA, jóvenes, familias y sociedad civil organizada.</t>
  </si>
  <si>
    <t>"Promover de manera efectiva la conformación de grupos de vigilancia y seguimiento. "</t>
  </si>
  <si>
    <t xml:space="preserve"> Usuarios de los programas, EAS, sociedad civil organizada y agentes del SNBF </t>
  </si>
  <si>
    <t>Eventos de capacitación y formación realizados</t>
  </si>
  <si>
    <t>se da por cumplida la actividad con la re alizacion del la jornada de  formacion y capaciatacion realizda a grupos de valor en temas relacionados con la oferta de servicios del ICBF y los espacios de participacion existentes actividad que se realizo el deia  9 de marzo de 20202</t>
  </si>
  <si>
    <t xml:space="preserve"> jornada de formacion y capacian a Usuarios de los programas, EAS, sociedad civil organizada y agentes del SNBF </t>
  </si>
  <si>
    <t>Se evidencio la realización del Evento de Participación el 09/03/2022 donde se trataron temas como: Identificación de los grupos de interés, actores sociales e instancias de participación; estrategia de participación ciudadana; y seguimiento a la conformación y operatividad de las veedurías ciudadanas, comités de control social y PQRS, y otros.</t>
  </si>
  <si>
    <r>
      <rPr>
        <b/>
        <sz val="11"/>
        <color theme="1"/>
        <rFont val="Arial"/>
        <family val="2"/>
      </rPr>
      <t>MARZO:</t>
    </r>
    <r>
      <rPr>
        <sz val="11"/>
        <color theme="1"/>
        <rFont val="Arial"/>
        <family val="2"/>
      </rPr>
      <t xml:space="preserve">
Carpeta que contiene 34 invitaciones para el 09/03/2022 al evento de Participación Ciudadana ICBF Regional Choco. 
Carpeta Registro Fotográfico del evento: 9 fotos
Acta de Reunión No. 002 del 09/03/02022 - Objetivo:</t>
    </r>
    <r>
      <rPr>
        <i/>
        <sz val="11"/>
        <color theme="1"/>
        <rFont val="Arial"/>
        <family val="2"/>
      </rPr>
      <t xml:space="preserve"> "Identificar los grupos de interés, actores sociales e instancias de participación, con el fin de promover la implementación de la Política de Participación Ciudadana en la gestión institucional y la conformación de grupos de control social y/o veedurías ciudadanas"
</t>
    </r>
    <r>
      <rPr>
        <sz val="11"/>
        <color theme="1"/>
        <rFont val="Arial"/>
        <family val="2"/>
      </rPr>
      <t>Ppt Presentación COMITÉ DE PARTICIPACION CIUDADANA REGIONAL CHOCO​ - Quibdó, marzo 9 de 2022​</t>
    </r>
  </si>
  <si>
    <t>Seguimiento y Evaluación de la Gestión Participativa.</t>
  </si>
  <si>
    <t>Brindar herramientas técnicas, metodológicas y legales para la implementación de estrategias que permitan conformar e implementar un comité de vigilancia y seguimiento en relación con las oportunidad en la gestión, cumplimiento de los objetivos y efectividad y eficacia en los procesos participativos implementados.</t>
  </si>
  <si>
    <t>Garantizar procesos de evaluacion objetiva a la implementacion y desarrollo del Plan Regional de Participacion Ciudadana.</t>
  </si>
  <si>
    <t xml:space="preserve"> Usuarios de los programas ICBF, EAS, sociedad civil organizada y agentes del SNBF.</t>
  </si>
  <si>
    <t>Comité de seguimiento y evaluación de la gestión participativa, creado y en funcionamiento</t>
  </si>
  <si>
    <t>Estamos en concertacion se agenda con los miembros del comite de vigilancia, para la realizacion durante el mes de junio y/o julio la primero jornada de seguimiento y evaluacion de la implementacion del grupo de participacion de la Regional Chocó</t>
  </si>
  <si>
    <t>proceso de diseño y consertacion de agenda con el comite de vigilancia</t>
  </si>
  <si>
    <t>comite de vigilancia para la ejecucion de las actividades diseñadas por el grupo de parcipacion de la Regional Chocó</t>
  </si>
  <si>
    <t>llamadas telefonicas para la concertacion</t>
  </si>
  <si>
    <t>La regional registra en matriz la gestión realizada sin evidencias en carpeta.</t>
  </si>
  <si>
    <t>El responsable indico que están adelantando gestiones para la realización durante el mes de junio y/o julio de la primer jornada de seguimiento y evaluación.</t>
  </si>
  <si>
    <t>MATRIZ DE PLANEACIÓN DEL PLAN DE PARTICIPACIÓN CIUDADANA REGIONAL GUAVIARE - PPC 2022</t>
  </si>
  <si>
    <t>Espacios de participación y articulación del ICBF</t>
  </si>
  <si>
    <t>Incidir técnicamente en los espacios de participación y articulación del ICBF que direccione la protección integral de los niños, niñas y adolescentes; así mismo, los comités de control social de cada una de las áreas misionales.</t>
  </si>
  <si>
    <t>Incidir en espacios de participación y articulación del ICBF</t>
  </si>
  <si>
    <t xml:space="preserve">SNBF </t>
  </si>
  <si>
    <t xml:space="preserve">Actas y listados de asistencia remitidos </t>
  </si>
  <si>
    <t xml:space="preserve">En articulación con las Referentes Misionales y el SNBF se ha concertado el evento #ActuamosConTransparencia que tendra lugar el 22 de febrero de 2022 de forma presencial. </t>
  </si>
  <si>
    <t xml:space="preserve">Desde la dirección regional se ha establecido el nombre #ActuamosConTransparencia estableciendo que el evento busca socializar la oferta institucional y ejercicios misionales del ICBF. Por ello, en articulación con las referentes misionales se ha coordinado la ejecución del mismo, se focalizo la población objetivo y propuso como meta adicional la ejecucion del mismo evento en los municipios de El Retorno y Calamar. </t>
  </si>
  <si>
    <t>Funcionarios del ICBF. la poblacion focalizada es: Juntas de Accion Comunal, Red de Veedurias, Secretarios de despacho, Enlaces poblacionales, Capitanes de resguardos indigenas y comunidad en general.</t>
  </si>
  <si>
    <t>Llevar a cabo el evento #ActuamosConTransferencia en municipios como El Retorno y Calamar, puesto que en muchas ocasiones no se cuenta con la participación de ellos por la dificultad en el desplazamiento de la población objetivo.</t>
  </si>
  <si>
    <t>28 de enero: listado de asistencia reunion SNBF y Referentes Misionales</t>
  </si>
  <si>
    <t>El 22 de febrero se llevo a cabo el evento #ActuamosConTransparencia, que se direcciono desde la direccion regional en articulacion con la referente del SNBF.  Asimismo, en el marco del evento se relaciona la importancia del control social y la red de veedurias ciudadanas.</t>
  </si>
  <si>
    <t>El 22 de febrero se llevo a cabo el evento #ActuamosConTransparencia, con el cual se buscaba aperturar  espacios de participacion y articulacion sintetizando la presentacion del equipo  ICBF, la oferta de las Direcciones Misionales y la socializacion del Plan de Participacion Ciudadana de la Regional Guaviare, asi como el fortalecimiento de la participacion ciudadana a traves de los Comites de Control Social  y la Red de veedurias ciudadanas.</t>
  </si>
  <si>
    <t>Operadores, Juntas de Accion Comunal, Red de Veedurias,  Enlaces poblacionales, Capitanes de resguardos indigenas y comunidad en general.</t>
  </si>
  <si>
    <t xml:space="preserve">Febrero: Acta del Comité de Gestión y Desempeño donde fue socializado y aprobado el Plan de Participacion Ciudadana. Acta y listado de asistencia evento #ActuamosConTransparencia. Evidencia fotografia, invitaciones. </t>
  </si>
  <si>
    <t>Cumplido</t>
  </si>
  <si>
    <t>Cumplido en el mes de Febrero</t>
  </si>
  <si>
    <r>
      <t>Se evidenció en listado de asistencia de la reunión realizada el 28/01/2022 con el objetivo: "C</t>
    </r>
    <r>
      <rPr>
        <i/>
        <sz val="11"/>
        <rFont val="Arial"/>
        <family val="2"/>
      </rPr>
      <t>oordinación evento Actuemos con Transparencia</t>
    </r>
    <r>
      <rPr>
        <sz val="11"/>
        <rFont val="Arial"/>
        <family val="2"/>
      </rPr>
      <t>".
Se observó la realización del evento "</t>
    </r>
    <r>
      <rPr>
        <i/>
        <sz val="11"/>
        <rFont val="Arial"/>
        <family val="2"/>
      </rPr>
      <t>Actuemos con Transparencia"</t>
    </r>
    <r>
      <rPr>
        <sz val="11"/>
        <rFont val="Arial"/>
        <family val="2"/>
      </rPr>
      <t xml:space="preserve"> el 22/02/2022 donde se socializaron los servicios del ICBF y se expuso el plan de participación ciudadana 2022.</t>
    </r>
  </si>
  <si>
    <r>
      <rPr>
        <b/>
        <sz val="11"/>
        <color theme="1"/>
        <rFont val="Arial"/>
        <family val="2"/>
      </rPr>
      <t>ENERO:</t>
    </r>
    <r>
      <rPr>
        <sz val="11"/>
        <color theme="1"/>
        <rFont val="Arial"/>
        <family val="2"/>
      </rPr>
      <t xml:space="preserve">
Listado de Asistencia del 28/01/2022
</t>
    </r>
    <r>
      <rPr>
        <b/>
        <sz val="11"/>
        <color theme="1"/>
        <rFont val="Arial"/>
        <family val="2"/>
      </rPr>
      <t>FEBRERO:</t>
    </r>
    <r>
      <rPr>
        <sz val="11"/>
        <color theme="1"/>
        <rFont val="Arial"/>
        <family val="2"/>
      </rPr>
      <t xml:space="preserve">
Acta de reunión en PDF No. 1 del 22/02/2022 - Objetivo: </t>
    </r>
    <r>
      <rPr>
        <i/>
        <sz val="11"/>
        <color theme="1"/>
        <rFont val="Arial"/>
        <family val="2"/>
      </rPr>
      <t>"Incidir técnicamente en los espacios de participación y articulación sintetizando la presentación del equipo ICBF en el evento actuamos con transparencia"</t>
    </r>
    <r>
      <rPr>
        <sz val="11"/>
        <color theme="1"/>
        <rFont val="Arial"/>
        <family val="2"/>
      </rPr>
      <t xml:space="preserve">
Listado de Asistencia del 22/02/2022
Memorandos de invitación al evento "Actuemos con Transparencia"
Registros fotográficos del evento: 6 fotos en formato jpg</t>
    </r>
  </si>
  <si>
    <t>Red institucional de apoyo a las veedurías ciudadanas</t>
  </si>
  <si>
    <t>Gestionar la inclusión del ICBF en la red institucional de apoyo a las veedurías ciudadanas y articular el apoyo que se requiera.</t>
  </si>
  <si>
    <t xml:space="preserve">Colaboradores ICBF </t>
  </si>
  <si>
    <t xml:space="preserve">SNBF y áreas misionales </t>
  </si>
  <si>
    <t>Acción realizada y gestionada</t>
  </si>
  <si>
    <t>Teniendo en cuenta que la actividad tiene proyeccion para iniciar en marzo, se consolidará un cronograma de actividades a realizar que sera presentado en el Comité de Gestion y Desempeño para su aprobación.</t>
  </si>
  <si>
    <t xml:space="preserve">El 18 de febrero se socializa el Plan de Participación Ciudadana de la Regional Guaviare asi como el Plan de Accion del mismo en el Comite de Gestion y Desempeño, en el cual es aprobado por el Director Regional, la Coordinadora del Grupo de Asitencia Técnica, Planeación y Sistemas y el Coordinador del Grupo de Gestion de Soporte. </t>
  </si>
  <si>
    <t>El 18 de febrero se lleva a cabo de forma presencial el Comite de Gestion y Desempeño con el Director Regional, la Coordinadora del Grupo de Asistenci Técnica, Planeació y Sistemas, el Coordinador del Grupo de Gestion de Soporte y los enlaces de asistencia tecnica de las direcciones de Primera Infancia, Infancia, Adolescencia y Juventud, Familia y Comunidades, Nutricion y Protección en el cual se socializa y aprueba el Plan de Participación Ciudadana y el correspondiente Plan de Acción y se solicita a las referentes misionales su participación en los ejercicios que se vayan concertando.</t>
  </si>
  <si>
    <t>Funcionarios del Instituto Colombiano de Bienestar Familiar: Supervisores de contrato, Enlaces de Asistencia Técnica de los programas de primera infancia, infancia, adolescencia y juventud, Familia y Comunidades, nutrición y protección.</t>
  </si>
  <si>
    <t>Generar las articulaciones correspondientes para la inclusión del ICBF en la Red Institucional de apoyo y fortalecimiento de la Red de Veedurias Ciudadanas y los Comites de Control Social.</t>
  </si>
  <si>
    <t>Febrero: Acta del Comite de Gestion y Desempeño donde fue socializado y aprobado el Plan de Participacion Ciudadana 2022.</t>
  </si>
  <si>
    <t xml:space="preserve">Revisión documento técnico y reglamento interno Red de Apoyo a las Veedurías Ciudadanas.  </t>
  </si>
  <si>
    <t>Se revisa el documento técnico y el reglamento interno de la red de apoyo a las veedurías ciudadanas de nivel nacional para conocer los lineamientos y generalidades de la misma a fin de establecer el papel de ICBF como aliado estrategico.</t>
  </si>
  <si>
    <t>1. Documentos técnico.                     2. Reglamento interno Red Institucional de Apoyo a las Veedurias Ciudadanas</t>
  </si>
  <si>
    <t>Para el mes de abril en el marco de un comité se manifesto al Procurador Regional, Michael Steven Torres, la intencion del ICBF Regional Guaviare de ser incluido como aliado estrtaegico en la Red de Apoyo a las Veedurias Ciudadanas, por lo cual, y teniendo en cuenta que la presidencia actualmente la tiene la Controlaria Regional, se acordo enviar un oficio al contralor regional, el doctor Jaime Londoño Florez, para concertar una reunion y determinar el papel del ICBF como aliado estrategico y las acciones a realizar.</t>
  </si>
  <si>
    <t xml:space="preserve"> Procurador Regional Guaviare.</t>
  </si>
  <si>
    <t>Solicitar al contralor regional una reunion para determinar el papel del ICBF como aliado estrategico en la Red Institucional de Apoyo a las Veedurias ciudadanas</t>
  </si>
  <si>
    <t>Dado que en el registro de la gestión mencionan que harán una solicitud de reunión para incluir al ICBF como aliado estratégico, al presidente de la red de veedurías, se solicita que cuando hagan tan requerimiento, suban al share point la evidencia de tal petición. (SM 09-05-2022)</t>
  </si>
  <si>
    <t>Se evidenció acta de reunión del 18/02/2022 donde se socializó y aprobó el plan de Participación Ciudadana por el director regional y demás colaboradores. 
Se observaron dos documentos: uno de ellos elaborado por la procuraduría con la línea técnica de la Red institucional de apoyo a veedurías y otro correspondiente al reglamento de la Red de veedurías a nivel nacional.</t>
  </si>
  <si>
    <r>
      <rPr>
        <b/>
        <sz val="11"/>
        <rFont val="Arial"/>
        <family val="2"/>
      </rPr>
      <t>FEBRERO:</t>
    </r>
    <r>
      <rPr>
        <sz val="11"/>
        <rFont val="Arial"/>
        <family val="2"/>
      </rPr>
      <t xml:space="preserve">
Acta de reunión del 18/02/2022 - Objetivo: </t>
    </r>
    <r>
      <rPr>
        <i/>
        <sz val="11"/>
        <rFont val="Arial"/>
        <family val="2"/>
      </rPr>
      <t>"Fortalecer el Proceso de Direccionamiento Estratégico en la definición, formulación, articulación, control y evaluación de las políticas, planes, programas, lineamientos y proyectos para lograr una adecuada y eficiente gestión institucional, así como también realizar la Revisión por Dirección del Sistema Integrado de Gestión, correspondiente al segundo semestre de la vigencia 2021"</t>
    </r>
    <r>
      <rPr>
        <sz val="11"/>
        <rFont val="Arial"/>
        <family val="2"/>
      </rPr>
      <t xml:space="preserve">
</t>
    </r>
    <r>
      <rPr>
        <b/>
        <sz val="11"/>
        <rFont val="Arial"/>
        <family val="2"/>
      </rPr>
      <t>MARZO:</t>
    </r>
    <r>
      <rPr>
        <sz val="11"/>
        <rFont val="Arial"/>
        <family val="2"/>
      </rPr>
      <t xml:space="preserve">
Pdf "Documento técnico Red Institucional de apoyo a las veedurías"
Pdf "Reglamento_VeeduriaCiudadana_RedApoyoVeeduriasCiudadanas_arc_5621"</t>
    </r>
  </si>
  <si>
    <t>Procesos de cualificación de actores</t>
  </si>
  <si>
    <t>Formulación y ejecución de acciones encaminadas a fortalecer los procesos de cualificación de equipos, veedores y aliados estratégicos en el ejercicio de la participación ciudadana y la disposición de la arquitectura institucional territorial, rutas de formulación de iniciativas, control social, veeduría y gestión.</t>
  </si>
  <si>
    <t>Generar procesos de cualificación de actores (equipos, veedores y aliados estratégicos)</t>
  </si>
  <si>
    <t>Consulta (capacitación para)</t>
  </si>
  <si>
    <t xml:space="preserve">Equipo conformado y áreas misionales  </t>
  </si>
  <si>
    <t xml:space="preserve">Transferencia de conocimiento realizadas </t>
  </si>
  <si>
    <t xml:space="preserve">Para el mes de abril se realizan procesos de control social correspondientes a las direcciones de Infancia, Adolescencia y Juventud, y familia y comunidades, conforme a lo establecido en sus manuales operativos. 
Ahora, para el mes de abril se relaciona la conformacion de los comites de control social de la Direccion de Infancia, asi como las actividades llevadas a cabo en el mes de febrero y mazo, ello, porquue los operadores relacionan la informacion cada 3/4 meses en la ruta asignada para tal fin. </t>
  </si>
  <si>
    <t>Comites de control social de los cuatro municipios del departamentl divididos porl area urbana, rural y resguardos indigenas.</t>
  </si>
  <si>
    <t>M/A</t>
  </si>
  <si>
    <t>Actas de conformacion de los comites de control social,, actas de seguimiento.</t>
  </si>
  <si>
    <t>Teniendo en cuenta que la actividad habla de cualificar, es menester se tenga claro cuántos comités habrá en total para así determinar si el registro de la gestión anotada por la regional da por entendido que es una actividad de avance o si con lo publicado como evidencia más de 14 actas, se da por concluida y cumplida la meta; máxime cuando en la columna “Número de Avance en la Meta, anotan 0” (SM 09-05-2022)</t>
  </si>
  <si>
    <r>
      <t xml:space="preserve">Se evidenció acta de reunión del 18/02/2022 en la que se socializó y aprobó el plan de Participación Ciudadana por parte del director regional y demás colaboradores; se estableció dentro de los compromisos </t>
    </r>
    <r>
      <rPr>
        <i/>
        <sz val="11"/>
        <rFont val="Arial"/>
        <family val="2"/>
      </rPr>
      <t xml:space="preserve">" realizar la cualificación de equipos, veedores y aliadas estratégicos".. </t>
    </r>
    <r>
      <rPr>
        <sz val="11"/>
        <rFont val="Arial"/>
        <family val="2"/>
      </rPr>
      <t xml:space="preserve">
Fecha de inicio Junio de 2022.</t>
    </r>
  </si>
  <si>
    <r>
      <rPr>
        <b/>
        <sz val="11"/>
        <rFont val="Arial"/>
        <family val="2"/>
      </rPr>
      <t>FEBRERO:</t>
    </r>
    <r>
      <rPr>
        <sz val="11"/>
        <rFont val="Arial"/>
        <family val="2"/>
      </rPr>
      <t xml:space="preserve">
Acta de reunión del 18/02/2022 - Objetivo: </t>
    </r>
    <r>
      <rPr>
        <i/>
        <sz val="11"/>
        <rFont val="Arial"/>
        <family val="2"/>
      </rPr>
      <t>"Fortalecer el Proceso de Direccionamiento Estratégico en la definición, formulación, articulación, control y evaluación de las políticas, planes, programas, lineamientos y proyectos para lograr una adecuada y eficiente gestión institucional, así como también realizar la Revisión por Dirección del Sistema Integrado de Gestión, correspondiente al segundo semestre de la vigencia 2021"</t>
    </r>
  </si>
  <si>
    <t xml:space="preserve">Encuentros de participación ciudadana y convocatoria de los grupos de valor </t>
  </si>
  <si>
    <t>Generar dos (02) encuentros por vigencia de los grupos por valor, una por cada semestre, que sintetice en la presentación del equipo ICBF Regional y los objetivos de la participación en dichos espacios; en especial, aquellas observaciones, necesidades y solicitudes de la ciudadanía respecto a la oferta de servicios y gestión institucional.</t>
  </si>
  <si>
    <t xml:space="preserve">Equipo conformado  y áreas misionales </t>
  </si>
  <si>
    <t>Teniendo en cuenta que la actividad tiene proyeccion para iniciar en abril, se consolidará un cronograma de actividades a realizar que sera presentado en el Comité de Gestion y Desempeño para su aprobación.</t>
  </si>
  <si>
    <t>Para el mes de febrero se socializa el Plan de Participación Ciudadana de la Regional Guaviare en el Comite de Gestion y Desempeño, en el cual es aprobado y se lleva a cabo el evento #ActuamosConTransparencia que hace las veces de etapa de alistamiento para el encuentro con los grupos de valor del primer semestre de la vigencia 2022.</t>
  </si>
  <si>
    <t>El 18 de febrero se socializa y aprueba el Plan de Participación Ciudadana 2022 en el Comite de Gestion y Desempeño.                               El 22 de febrero se llevo a cabo el evento #ActuamosConTransparencia, con el cual se buscaba aperturar  espacios de participacion y articulacion sintetizando la presentacion del equipo  ICBF, la oferta de las Direcciones Misionales y la socializacion del Plan de Participacion Ciudadana de la Regional Guaviare, asi como el fortalecimiento de la participacion ciudadana a traves de los Comites de Control Social  y Veedurias Ciudadanas; el evento se enmarca en la etapa de alistamiento del encuentro con los grupos de valor para el primer semestre del año.</t>
  </si>
  <si>
    <t>Funcionarios del Instituto Colombiano de Bienestar Familiar: Supervisores de contrato, Enlaces de Asistencia Técnica de los programas de primera infancia, infancia, adolescencia y juventud, Familia y Comunidades, nutrición y protección, Operadores, Juntas de Accion Comunal, Red de Veedurias,  Enlaces poblacionales, Capitanes de resguardos indigenas y comunidad en general.</t>
  </si>
  <si>
    <t xml:space="preserve">Febrero: Acta del Comité de Gestión y Desempeño donde fue socializado y aprobado el Plan de Participacion Ciudadana. Acta y listado de asistencia evento #ActuamosConTransparencia. </t>
  </si>
  <si>
    <t>Para el mes de junio se llevará a cabo el primer encuentro de participacion ciudadana de la vigencia 2022. Por ello, durante el mes de mayo se hara la convocatoria desde la Direccion Regional.</t>
  </si>
  <si>
    <t>En el mes de abril se inicio el proceso de alistamiento para el  primera encuentro de la vigencia 2022 que se llevará a cabo en el mes de junio.</t>
  </si>
  <si>
    <t xml:space="preserve">En el mes de abril se inicio el proceso de alistamiento para el  primera encuentro de la vigencia 2022 que se llevará a cabo en el mes de junio.
</t>
  </si>
  <si>
    <t>NO APLICA PARA EL MES, sin embargo, revisada la cantidad de meta anotada para la actividad y la descripción del objetivo, dice que desean generar 2 encuentros, no deberían ser 2 metas? (SM 09-05-2022)</t>
  </si>
  <si>
    <t xml:space="preserve">Se evidenció acta de reunión del 18/02/2022 en la que se socializó y aprobó el plan de Participación Ciudadana por parte del director regional y demás colaboradores.
Por otra parte se observó la realización del Evento Actuemos con Transparencia el 22/02/2022 donde socializaron con los asistentes el plan de Participación Ciudadana, la oferta de servicios del instituto, los canales de atención a la ciudadanía, entre otros temas. </t>
  </si>
  <si>
    <r>
      <rPr>
        <b/>
        <sz val="11"/>
        <rFont val="Arial"/>
        <family val="2"/>
      </rPr>
      <t>FEBREO:</t>
    </r>
    <r>
      <rPr>
        <sz val="11"/>
        <rFont val="Arial"/>
        <family val="2"/>
      </rPr>
      <t xml:space="preserve">
Acta de reunión del 18/02/2022 - Objetivo: </t>
    </r>
    <r>
      <rPr>
        <i/>
        <sz val="11"/>
        <rFont val="Arial"/>
        <family val="2"/>
      </rPr>
      <t>"Fortalecer el Proceso de Direccionamiento Estratégico en la definición, formulación, articulación, control y evaluación de las políticas, planes, programas, lineamientos y proyectos para lograr una adecuada y eficiente gestión institucional, así como también realizar la Revisión por Dirección del Sistema Integrado de Gestión, correspondiente al segundo semestre de la vigencia 2021"</t>
    </r>
    <r>
      <rPr>
        <sz val="11"/>
        <rFont val="Arial"/>
        <family val="2"/>
      </rPr>
      <t xml:space="preserve">
Acta de reunión No. 1 del 22/02/2022 - Objetivo: </t>
    </r>
    <r>
      <rPr>
        <i/>
        <sz val="11"/>
        <rFont val="Arial"/>
        <family val="2"/>
      </rPr>
      <t>"Incidir técnicamente en los espacios de participación y articulación sintetizando la presentación del equipo ICBF en el evento actuamos con transparencia"</t>
    </r>
    <r>
      <rPr>
        <sz val="11"/>
        <rFont val="Arial"/>
        <family val="2"/>
      </rPr>
      <t xml:space="preserve">
Listado de Asistencia del 22/02/2022
Memorandos de invitación al evento "Actuemos con Transparencia"
Registros fotográficos del evento: 6 fotos</t>
    </r>
  </si>
  <si>
    <t>Seguimiento a los acuerdos y control de la actuación</t>
  </si>
  <si>
    <t>Retroalimentar y hacer seguimiento a los acuerdos suscritos por el ICBF que sean acordado en los encuentros y que dado su nivel de importancia e impacto con elevados a la dirección regional.</t>
  </si>
  <si>
    <t>Promover de manera efectiva y Seguimiento a los acuerdos y control de la actuación</t>
  </si>
  <si>
    <t xml:space="preserve">Retraolimentación realizada </t>
  </si>
  <si>
    <t>Teniendo en cuenta que la actividad tiene proyeccion para iniciar en junio, se consolidará un cronograma de actividades a realizar que sera presentado en el Comité de Gestion y Desempeño para su aprobación</t>
  </si>
  <si>
    <t>Para el mes de febrero se socializa el Plan de Participación Ciudadana de la Regional Guaviare en el Comite de Gestion y Desempeño, en el cual es aprobado.</t>
  </si>
  <si>
    <t xml:space="preserve">El 18 de febrero se lleva a cabo de forma presencial el Comite de Gestion y Desempeño con el Director Regional, la Coordinadora del Grupo de Asistenci Técnica, Planeació y Sistemas, el Coordinador del Grupo de Gestion de Soporte y los enlaces de asistencia tecnica de las direcciones de Primera Infancia, Infancia, Adolescencia y Juventud, Familia y Comunidades, Nutricion y Protección en el cual se socializa y aprueba el Plan de Participación Ciudadana. </t>
  </si>
  <si>
    <t>Funcionarios del Instituto Colombiano de Bienestar Familiar: Supervisores de contrato, Enlaces de Asistencia Técnica de los programas de primera infancia, infancia, adolescencia y juventud, Familia y Comunidades, nutrición y protección,</t>
  </si>
  <si>
    <t xml:space="preserve">Febrero: Acta del Comité de Gestión y Desempeño donde fue socializado y aprobado el Plan de Participacion Ciudadana. </t>
  </si>
  <si>
    <t>Para el mes de abril no se han generado acuerdos en los espacios de participacion y articulacion. El unico compromiso adquirido durante el mes fue el de "Solicitar al contralor regional una reunion para determinar el papel del ICBF como aliado estrategico en la Red Institucional de Apoyo a las Veedurias ciudadanas" al cual se le dara cumplimiento en el mes de mayo.</t>
  </si>
  <si>
    <t>Para el mes de abril no se han generado acuerdos en los espacios de participacion y articulacion. El unico compromiso adquirido durante el mes fue el de "Solicitar al contralor regional una reunion para determinar el papel del ICBF como aliado estrategico en la Red Institucional de Apoyo a las Veedurias ciudadanas" al cual se le dará cumplimiento en el mes de mayo.</t>
  </si>
  <si>
    <t>En el mes de enero hacen mención a que harán un cronograma de actividades, a la fecha no ha sido subido al share point de evidencias, por lo anterior, agradecemos que cuando lo hayan realizado, sea registrado en el reporte de gestión en el mes que lo suban al repositorio en línea. (SM 09-05-2022)</t>
  </si>
  <si>
    <t>Se identificó acta de reunión del 18/02/2022 en la que se socializó y aprobó el plan de Participación Ciudadana por parte del director regional y demás colaboradores.
Fecha de inicio Junio de 2022.</t>
  </si>
  <si>
    <t>MATRIZ DE PLANEACIÓN DEL PLAN DE PARTICIPACIÓN CIUDADANA REGIONAL MAGDALENA - PPC 2022</t>
  </si>
  <si>
    <t xml:space="preserve">Conversatorio de control Social </t>
  </si>
  <si>
    <t xml:space="preserve">"Contribuir con el posicionamiento de la Cultura de la Participación Ciudadana, a traves de un conversatorio sobre la ejecucion de los servicios en las comunidades etnicas atendidas en la vigencia 2022". </t>
  </si>
  <si>
    <t>Comité de Control Social - Colaboradores ICBF</t>
  </si>
  <si>
    <t xml:space="preserve">Direccion - Grupo Assitencia Tecnica </t>
  </si>
  <si>
    <t xml:space="preserve">Areas misionales </t>
  </si>
  <si>
    <t>1 Reunion Realizada</t>
  </si>
  <si>
    <t xml:space="preserve">Agosto </t>
  </si>
  <si>
    <t xml:space="preserve">Septiembre </t>
  </si>
  <si>
    <t xml:space="preserve">No se requirio para el mes de enero </t>
  </si>
  <si>
    <t>No se requirio para el mes de enero</t>
  </si>
  <si>
    <t xml:space="preserve">No se requirio para el mes de Febrero </t>
  </si>
  <si>
    <t xml:space="preserve">Identificacion de los servicios que participarian en el conversatorio </t>
  </si>
  <si>
    <t xml:space="preserve">Correo electronico </t>
  </si>
  <si>
    <t xml:space="preserve">N/A </t>
  </si>
  <si>
    <t>Es conveniente determinar cuántos serán los servicios objeto del conversatorio y así señalar el estado de avance de manera exacta</t>
  </si>
  <si>
    <t>INICIADO</t>
  </si>
  <si>
    <t xml:space="preserve">Identificado que el servicio que participara en el conversatorio es Territorio Etnico con Bienestar, se avanza en el conocimiento de las EAS y operatividad de la actividad que se proyecta realizar </t>
  </si>
  <si>
    <t xml:space="preserve">Acta </t>
  </si>
  <si>
    <t xml:space="preserve">usuarios - Sociedad </t>
  </si>
  <si>
    <t>Dado que lo que indica en el reporte de gestión es entendido como actividad de alistamiento, el avance en la meta debe ser =0; adicionalmente, en la Descripción, debe anotar de qué trata el avance y en la columna evidencia, anotar "acta" que fue lo que registró en la columna descripción.</t>
  </si>
  <si>
    <t>Se evidencia correo electrónico del 23/03/2022 donde se propone la realización del conversatorio con la modalidad de Territorios Étnicos con Bienestar de la Regional Magdalena.
Se observo acta de reunión del 25/04/2022 donde se coordinaron las acciones necesarias para llevar a cabo el conversatorio con los 11 operadores que integran la atención del programa Territorios Étnicos con Bienestar y se consolido el listado de los responsables de la atención de estas comunidades; adicionalmente se sugirió contar con la presencia de el traductor que hable en su lenguaje. 
Fecha de inicio Agosto de 2022.</t>
  </si>
  <si>
    <r>
      <rPr>
        <b/>
        <sz val="11"/>
        <rFont val="Arial"/>
        <family val="2"/>
      </rPr>
      <t>MARZO:</t>
    </r>
    <r>
      <rPr>
        <sz val="11"/>
        <rFont val="Arial"/>
        <family val="2"/>
      </rPr>
      <t xml:space="preserve">
Correo electrónico del 29/03/2022 con asunto: Actividad No. 1- Plan Participación ciudadana 
</t>
    </r>
    <r>
      <rPr>
        <b/>
        <sz val="11"/>
        <rFont val="Arial"/>
        <family val="2"/>
      </rPr>
      <t>ABRIL:</t>
    </r>
    <r>
      <rPr>
        <sz val="11"/>
        <rFont val="Arial"/>
        <family val="2"/>
      </rPr>
      <t xml:space="preserve">
Acta de reunión del 25/04/2022 - Objetivo: Coordinar  acciones  para  la  ejecución  de  la actividad  No.  1  del Plan  de  participación  ciudadana  vigencia  2022  de  la  Regional Magdalena.</t>
    </r>
  </si>
  <si>
    <t xml:space="preserve">Encuesta de participación ciudadania </t>
  </si>
  <si>
    <t xml:space="preserve">Recopilar información de la prestación de los servicios misionales mediante el diligenciamiento de una encuesta virtual, par aidentificar tematicas de interes que fortalezca la participacion ciudadana </t>
  </si>
  <si>
    <t>Promover de manera efectiva el desarrollo de los grupos focales para la verificación en la prestación de los servicios contratados.</t>
  </si>
  <si>
    <t>Usuarias</t>
  </si>
  <si>
    <t xml:space="preserve">Encuesta virtual aplicada </t>
  </si>
  <si>
    <t xml:space="preserve">Abril </t>
  </si>
  <si>
    <t xml:space="preserve">Reunion del equipo de participacion ciudadana </t>
  </si>
  <si>
    <t xml:space="preserve">Se  elaboro encuesta dirigida a los usuarios de los servicios (formato forms). Socializacion del Plan de participacion ciudadana a los centros zonales y  envio link para  diligenciamiento </t>
  </si>
  <si>
    <t>Encuesta elaborada, para aplicarse entre el 1 al 18 de marzo de 2022</t>
  </si>
  <si>
    <t xml:space="preserve">Usuarios- Sociedad </t>
  </si>
  <si>
    <t xml:space="preserve">Encuesta elaborada </t>
  </si>
  <si>
    <t xml:space="preserve">Informe de resultados de la aplicacion de la encuesta de participacion ciudadana </t>
  </si>
  <si>
    <t xml:space="preserve">forms diligenciado </t>
  </si>
  <si>
    <t xml:space="preserve">Usuarios - Sociedad </t>
  </si>
  <si>
    <t>Expuestas en el informe como resultado de la aplicacion de la encuesta</t>
  </si>
  <si>
    <t xml:space="preserve">A nivel interno en el ICBF tanto en los grupos regionales como centros zonales, socializar los resultados de la encuesta  para que sea conocidos por todos los colaboradores o por lo menos por la mayoría de estos. Elaboración de una estrategia comunicacional, como un video institucional como introducción a las mesas públicas y Rendición publica de cuentas. Difundir los resultados de la encuesta a través de las redes sociales con el apoyo del comunicador social de la región (ubicado en Atlántico). Socializar las conclusiones del diligenciamiento de la encuesta en el marco del evento de la actividad No. 3. </t>
  </si>
  <si>
    <t xml:space="preserve">Forms diligenciado (excel)- Informe- Correos electronicos de seguimiento- Acta </t>
  </si>
  <si>
    <t>Se sugiere dejar constancia en el informe, cuál fue el área y el nombre de la persona que consolidó la información e hizo el análisis de la misma.</t>
  </si>
  <si>
    <t>CUMPLIDO</t>
  </si>
  <si>
    <t>Cumplida en el mes de marzo</t>
  </si>
  <si>
    <t>Según el registro de la actividad y la meta, las fechas de realización de la encuesta estaban progrmadas para los meses entre agosto y septiembre, sin embargo, ésta fue realizada con anterioridad, en marzo de 2022, razón por la cual a la fecha la actividad se ve cumplida al 100% (SM 8-05-2022)</t>
  </si>
  <si>
    <t>Se observaron gestiones internas donde la Regional realizó la construcción de la encuesta y la socialización con los centros zonales para la aplicación con los usuarios. 
Así mismo se evidencio la remisión de 11 comunicaciones a los centros zonales para que aplicaran la encuesta y poder conocer los principales aspectos e identificar las temáticas de interés a fin de fomentar la participación ciudadana.
Finalmente se observó la aplicación de la encuesta y en reunión del 24/03/2022 se socializaron los resultados presentando la información por área de influencia y temática por grupos poblacionales de atención.</t>
  </si>
  <si>
    <r>
      <rPr>
        <b/>
        <sz val="10"/>
        <color theme="1"/>
        <rFont val="Arial"/>
        <family val="2"/>
      </rPr>
      <t>ENERO:</t>
    </r>
    <r>
      <rPr>
        <sz val="10"/>
        <color theme="1"/>
        <rFont val="Arial"/>
        <family val="2"/>
      </rPr>
      <t xml:space="preserve">
Pdf "Cronograma PPC"
Acta de Reunión No. 001 del 20/01/2022 - Objetivo: "Dar inicio a la ejecución del plan de participación ciudadana en la vigencia 2022, elaboración del cronograma de actividades y establecer compromisos para su ejecución"
Pdf "Presentación del plan de participación ciudadana Regional Magdalena"
Correo electrónico del 22/01/2022 con asunto:</t>
    </r>
    <r>
      <rPr>
        <i/>
        <sz val="10"/>
        <color theme="1"/>
        <rFont val="Arial"/>
        <family val="2"/>
      </rPr>
      <t xml:space="preserve"> PLAN DE PARTICIPACION REGIONAL MAGDALENA
</t>
    </r>
    <r>
      <rPr>
        <b/>
        <sz val="10"/>
        <color theme="1"/>
        <rFont val="Arial"/>
        <family val="2"/>
      </rPr>
      <t>FEBRERO:</t>
    </r>
    <r>
      <rPr>
        <i/>
        <sz val="10"/>
        <color theme="1"/>
        <rFont val="Arial"/>
        <family val="2"/>
      </rPr>
      <t xml:space="preserve">
</t>
    </r>
    <r>
      <rPr>
        <sz val="10"/>
        <color theme="1"/>
        <rFont val="Arial"/>
        <family val="2"/>
      </rPr>
      <t>4 correos electrónicos en PDF del 01/02/2022 con asunto: PLAN DE PARTICIPACION REGIONAL MAGDALENA - remitiendo respuesta al correo del 28/01/2022
Acta de Reunión PDF No. 006 del 3/02/2022 - Objetivo:</t>
    </r>
    <r>
      <rPr>
        <i/>
        <sz val="10"/>
        <color theme="1"/>
        <rFont val="Arial"/>
        <family val="2"/>
      </rPr>
      <t xml:space="preserve"> Consolidación del PPC "Socializar propuestas enviadas por los centros zonales para estructurar encuestas para identificar temáticas de interés que fortalezcan la participación ciudadana, dirigida a proveedores y usuarios (comités de control social) y avalar su contenido por parte de las diferentes áreas misionales"
</t>
    </r>
    <r>
      <rPr>
        <sz val="10"/>
        <color theme="1"/>
        <rFont val="Arial"/>
        <family val="2"/>
      </rPr>
      <t>Correo electrónico PDF del 17/02/2022 con asunto: Plan de Participación Ciudadana -  método para calcular el tamaño de la muestra
Correo electrónico PDF del 18/02/2022 con asunto: "CAPACITACION EQUIPOS REGIONALES DE PARTICIPACIÓN CIUDADANA PPC 2022"</t>
    </r>
    <r>
      <rPr>
        <i/>
        <sz val="10"/>
        <color theme="1"/>
        <rFont val="Arial"/>
        <family val="2"/>
      </rPr>
      <t xml:space="preserve">
</t>
    </r>
    <r>
      <rPr>
        <sz val="10"/>
        <color theme="1"/>
        <rFont val="Arial"/>
        <family val="2"/>
      </rPr>
      <t>Acta de Reunión PDF No. 15 del 18/02/2022 - Objetivo:</t>
    </r>
    <r>
      <rPr>
        <i/>
        <sz val="10"/>
        <color theme="1"/>
        <rFont val="Arial"/>
        <family val="2"/>
      </rPr>
      <t xml:space="preserve"> "Revisar avances en la construcción de la encuesta a diligenciar por parte de los usuarios en el marco del Plan de participación ciudadana en la Regional Magdalena"
</t>
    </r>
    <r>
      <rPr>
        <sz val="10"/>
        <color theme="1"/>
        <rFont val="Arial"/>
        <family val="2"/>
      </rPr>
      <t xml:space="preserve">Acta de Reunión PDF  No. 018 del 25/02/2022 - Objetivo: </t>
    </r>
    <r>
      <rPr>
        <i/>
        <sz val="10"/>
        <color theme="1"/>
        <rFont val="Arial"/>
        <family val="2"/>
      </rPr>
      <t xml:space="preserve">"Socializar a los centros zonales Plan Participación ciudadana vigencia 2022  de  la  Regional  Magdalena  y  establecer  compromisos  para  su ejecución"
</t>
    </r>
    <r>
      <rPr>
        <sz val="10"/>
        <color theme="1"/>
        <rFont val="Arial"/>
        <family val="2"/>
      </rPr>
      <t xml:space="preserve">Correo electrónico PDF del 28/02/2022 con asunto: "Plan de participación ciudadana."            </t>
    </r>
    <r>
      <rPr>
        <i/>
        <sz val="10"/>
        <color theme="1"/>
        <rFont val="Arial"/>
        <family val="2"/>
      </rPr>
      <t xml:space="preserve">                           </t>
    </r>
    <r>
      <rPr>
        <sz val="10"/>
        <color theme="1"/>
        <rFont val="Arial"/>
        <family val="2"/>
      </rPr>
      <t xml:space="preserve">                                                                         
</t>
    </r>
    <r>
      <rPr>
        <b/>
        <sz val="10"/>
        <color theme="1"/>
        <rFont val="Arial"/>
        <family val="2"/>
      </rPr>
      <t>MARZO:</t>
    </r>
    <r>
      <rPr>
        <sz val="10"/>
        <color theme="1"/>
        <rFont val="Arial"/>
        <family val="2"/>
      </rPr>
      <t xml:space="preserve">
8 correos electrónicos del 18/03/2022 con asunto: Encuesta participación ciudadana - remitiendo resultado de la encuesta.
Acta de Reunión No. 032 del 24/03/2022 - Objetivo: Consolidación de la encuesta y socialización del resultado  "Socializar resultados de la aplicación de encuesta de participación ciudadana por parte de los usuarios de los servicios del ICBF en el Departamento del Magdalena"
Archivo de Excel "Resultado_Marzo_18_Para_compartir"
Pdf Encuesta Participación Ciudadana
Pdf Informe RESULTADO ENCUESTAS DIRIGIDAS A LOS USUARIOS DE LOS SERVICIOS DEL ICBF REGIONAL MAGDALENA - PLAN PARTICIPACION CIUDADANA 2022 - SANTA MARTA, D.T.C.H., MARZO 2022 </t>
    </r>
  </si>
  <si>
    <t xml:space="preserve">Reuniones Participativas </t>
  </si>
  <si>
    <t xml:space="preserve">Generar espacios de participacion ciudadana para la construccion de un acuerdo institucional que propicie la participacion ciudadana en la Regional Magdalena </t>
  </si>
  <si>
    <t xml:space="preserve">Usuarios.- ciudadania en general </t>
  </si>
  <si>
    <t xml:space="preserve">Acuerdo institucional elaborado </t>
  </si>
  <si>
    <t xml:space="preserve">octubre </t>
  </si>
  <si>
    <t xml:space="preserve">Ejecucion de acciones para el desarrollo del evento y la metodologia a utilizar </t>
  </si>
  <si>
    <t xml:space="preserve">Actas </t>
  </si>
  <si>
    <t>usuarios - Sociedad - colaboradores- peticionarios- aliados estrategicos- proveedores-comunidad- estado</t>
  </si>
  <si>
    <t>Se evidencian dos actas mediante las cuales dan cuenta del avance de la meta, las actas cuentan con las firmas de los asistentes.</t>
  </si>
  <si>
    <t xml:space="preserve">Identificacion por parte de los centros zonales de las partes interesadas que participaran en evento del 12 de mayo de 2022, remision de invitaciones y avance de la logistica </t>
  </si>
  <si>
    <t>Invitaciones</t>
  </si>
  <si>
    <t>Las actividades que hicieron, corresponden a actividades de alistamiento, por lo tanto, en la columna "Número de Avance, debe anotarse 0 y no 1"; se observa, que en el cargo de evidencias, las mismas están sin firmar, por lo anterior, favor cargar las cartas enviadas debidamente firmadas. (SM 8-05-2022(</t>
  </si>
  <si>
    <r>
      <t xml:space="preserve">
Se evidenció en reunión del 04/03/2022 la socialización de los avances en el plan de participación ciudadana y la retroalimentación a fin de prever ajustes y/o compromisos para su efectivo cumplimiento.
También se observó realización de reunión el 29/03/2022 donde se establecieron las siguientes fechas: 5 de abril y 12 de Mayo para la realización de reuniones participativas con jóvenes basados en el eslogan </t>
    </r>
    <r>
      <rPr>
        <i/>
        <sz val="11"/>
        <color theme="1"/>
        <rFont val="Arial"/>
        <family val="2"/>
      </rPr>
      <t>"hablar juntos para innovar"</t>
    </r>
    <r>
      <rPr>
        <sz val="11"/>
        <color theme="1"/>
        <rFont val="Arial"/>
        <family val="2"/>
      </rPr>
      <t xml:space="preserve">.
Se observaron gestiones para consolidar el listado de asistentes a la jornada del 12 de mayo del 2022; y actas de reuniones internas de gestión donde se coordino entre otros temas la logística del evento y se determino que dos (2) centros zonales se ubicarían en el auditorio de forma presencial y los restantes de forma virtual; adicionalmente el 27/04/2022 fueron emitidas 45 invitaciones a través de memorandos.
</t>
    </r>
  </si>
  <si>
    <r>
      <rPr>
        <b/>
        <sz val="11"/>
        <color theme="1"/>
        <rFont val="Arial"/>
        <family val="2"/>
      </rPr>
      <t>MARZO:</t>
    </r>
    <r>
      <rPr>
        <sz val="11"/>
        <color theme="1"/>
        <rFont val="Arial"/>
        <family val="2"/>
      </rPr>
      <t xml:space="preserve">
Acta de Reunión No. 025 del 04/03/2022 - Objetivo:</t>
    </r>
    <r>
      <rPr>
        <i/>
        <sz val="11"/>
        <color theme="1"/>
        <rFont val="Arial"/>
        <family val="2"/>
      </rPr>
      <t xml:space="preserve"> "Avanzar en las acciones y establecer compromisos para la ejecución del Plan de participación ciudadana vigencia 2022 de la Regional Magdalena" </t>
    </r>
    <r>
      <rPr>
        <sz val="11"/>
        <color theme="1"/>
        <rFont val="Arial"/>
        <family val="2"/>
      </rPr>
      <t xml:space="preserve">
Acta de Reunión No. 033 del 29/03/2022 - Objetivo:</t>
    </r>
    <r>
      <rPr>
        <i/>
        <sz val="11"/>
        <color theme="1"/>
        <rFont val="Arial"/>
        <family val="2"/>
      </rPr>
      <t xml:space="preserve"> "Socializar propuestas frente a la metodología a utilizar para el desarrollo de la actividad No 3 del Plan de participación ciudadana"</t>
    </r>
    <r>
      <rPr>
        <sz val="11"/>
        <color theme="1"/>
        <rFont val="Arial"/>
        <family val="2"/>
      </rPr>
      <t xml:space="preserve">
</t>
    </r>
    <r>
      <rPr>
        <b/>
        <sz val="11"/>
        <color theme="1"/>
        <rFont val="Arial"/>
        <family val="2"/>
      </rPr>
      <t>ABRIL:</t>
    </r>
    <r>
      <rPr>
        <sz val="11"/>
        <color theme="1"/>
        <rFont val="Arial"/>
        <family val="2"/>
      </rPr>
      <t xml:space="preserve">
Acta de Reunión del 05/04/2022 - Objetivo: Coordinar acciones con los centros zonales para la ejecución de la  actividad  No.  3  del  Plan  de  participación  ciudadana  vigencia 2022 de la Regional Magdalena
Correo electrónico del 07/04/2022 con asunto: RE: Actividad No. 3 - Plan participación ciudadana
Correo electrónico del 19/04/2022 con asunto: RE: Actividad No. 3 - Plan participación ciudadana 
2 Correos electrónicos del 21/04/2022 con asunto: RE: Actividad No. 3 - Plan participación ciudadana
Correo electrónico del 22/04/2022 con asunto: RE: Actividad No. 3 - Plan participación ciudadana
Correo electrónico del 25/04/2022 con asunto: RE: Actividad No. 3 - Plan participación ciudadana
Acta de Reunión del 25/04/2022 - Objetivo: Realizar coordinación logística para  evento de participación ciudadana a desarrollarse el próximo12 de mayo de 2022
40 Memorandos con Asunto: Invitación reunión participativa
Dia: Mayo 12 de 2022
Hora: 9:00 am
Correo electrónico del 26/04/2022 con asunto: RV: DATOS DE SOCIEDAD A INVITAR A PARTIPACION CIUDADANA
Correo electrónico del 29/04/2022 con asunto: RE: Actividad No. 3 - Plan participación ciudadana
Pdf Presentación Plan de participación ciudadana vigencia 2022 - Regional Magdalena
5 Memorandos con Asunto: CONSTRUCCIÓN PLAN DE PARTICIPACIÓN CIUDADANA VIGENCIA 2022 ICBF REGIONAL MAGDALENA </t>
    </r>
  </si>
  <si>
    <t>MATRIZ DE PLANEACIÓN DEL PLAN DE PARTICIPACIÓN CIUDADANA REGIONAL NARIÑO - PPC 2022</t>
  </si>
  <si>
    <t>SEGUIMIENTO OCI</t>
  </si>
  <si>
    <t>EVIDENCIA</t>
  </si>
  <si>
    <t xml:space="preserve">OBJETIVO :
Construir una estrategia de participacion ciudadana mediante la articulacion de acciones con la poblacion del departamento de Nariño teniendeo en cuenta el enfoque diferencial,  de derechos, las partucularidades de cada contexto, la oferta programatica del ICBF y el funcionamiento de las modalidades de prestacion del servicio con el fin de lograr la participacion activa de la comunidad y permitir la incidencia en la gestion institucional  del  ICBF - Regional Nariño.    </t>
  </si>
  <si>
    <t>JUSTIFICACION: 
Teniendo en cuenta los principios y valores institucionales asi como el Plan de transparencia donde se hace necesario brindar herramientas para que la ciudadania pueda aportar  e incidir optimizar la prestacion del servicio con eficiencia, eficacia y efectividad y formular las estrategias que se ejecuten  con el proposito de mejorar la gestion institucional y asi dar  cumplimiento a la normatividad establecida para viabilizar  la  interaccion efectiva con la  ciudadana y poder incorporar  actividades que ellos propongan y sirvan para lograr contar con una  estrategia de particpacion ciudadana acorde a la realidad local y asi dar cumplimiento a las politicas de participacion ciudadana formulada para la vigencia 2022.</t>
  </si>
  <si>
    <t>Reunion de planeacion y estructuracion de cronograma de actividades del comité regional de participacion ciudadana</t>
  </si>
  <si>
    <t>Revisar el plan formulado y construccion del cronograma de actividades con el fin de definir tareas de cada integrante y realizar el seguimiento del mismo.</t>
  </si>
  <si>
    <t xml:space="preserve">Equipo Regional </t>
  </si>
  <si>
    <t xml:space="preserve">Delegado de la Direccion Regional </t>
  </si>
  <si>
    <t xml:space="preserve">No. de reuniones realizadas </t>
  </si>
  <si>
    <t>febrero del  2022</t>
  </si>
  <si>
    <t>febrero  del  2022</t>
  </si>
  <si>
    <t>Se realiza la reunion de revision del plan y se hacen los ajustes respectivos a fechas inicialmente propuesta</t>
  </si>
  <si>
    <t>Se avanza co n el 6,25% que corresponde a la reunion para ajustar el PCC en cuanto a fechas y meta</t>
  </si>
  <si>
    <t xml:space="preserve">Se realiza la reunion de seguimiento del plan </t>
  </si>
  <si>
    <t>Se avanza co n el 6,25% que corresponde a la reunion  de seguimiento  del PCC .</t>
  </si>
  <si>
    <t>Actas de 23 de marzo del 2022</t>
  </si>
  <si>
    <t>reunion de los integrantes del comite, para la planeacion de actividades y fecha para encuentro de usuarios de los servicios de primera infancia</t>
  </si>
  <si>
    <t xml:space="preserve">se realiza reunion
Se fija fecha para Encuentro
Se selecciona el sitio del encuentro
Se acuerda actividades a desarrollar en conjunto a la referente de PI
</t>
  </si>
  <si>
    <t>Acta de Reunion del Grupo</t>
  </si>
  <si>
    <t xml:space="preserve">La regional reporta gestión </t>
  </si>
  <si>
    <t>Se observó acta de reunión del 04/02 y 23/03 en la cual se reviso el avance y se realizaron ajustes a los tiempos del Plan de Participación Ciudadana de la Regional Nariño; así mismo observaron archivo Excel con la consolidación del plan de la regional y de la Red Institucional de Apoyo a las Veedurías.</t>
  </si>
  <si>
    <r>
      <rPr>
        <b/>
        <sz val="11"/>
        <color theme="1"/>
        <rFont val="Arial"/>
        <family val="2"/>
      </rPr>
      <t>FEBRERO:</t>
    </r>
    <r>
      <rPr>
        <sz val="11"/>
        <color theme="1"/>
        <rFont val="Arial"/>
        <family val="2"/>
      </rPr>
      <t xml:space="preserve">
Acta de Reunión No 1 del 04/02/2022 - Objetivo: </t>
    </r>
    <r>
      <rPr>
        <i/>
        <sz val="11"/>
        <color theme="1"/>
        <rFont val="Arial"/>
        <family val="2"/>
      </rPr>
      <t>"Realizar revisión y ajuste de las fechas de las actividades y la finalización de estas planteadas en la MATRIZ DE PLANEACIÓN DEL PLAN DE PARTICIPACIÓN CIUDADANA REGIONAL NARIÑO - PPC 2022"</t>
    </r>
    <r>
      <rPr>
        <sz val="11"/>
        <color theme="1"/>
        <rFont val="Arial"/>
        <family val="2"/>
      </rPr>
      <t xml:space="preserve">
</t>
    </r>
    <r>
      <rPr>
        <b/>
        <sz val="11"/>
        <color theme="1"/>
        <rFont val="Arial"/>
        <family val="2"/>
      </rPr>
      <t>MARZO:</t>
    </r>
    <r>
      <rPr>
        <sz val="11"/>
        <color theme="1"/>
        <rFont val="Arial"/>
        <family val="2"/>
      </rPr>
      <t xml:space="preserve">
Acta de Reunión del 23/03/2022 - Objetivo: "Realizar revisión de los avances de las actividades planteadas en la MATRIZ DE PLANEACIÓN DEL PLAN DE PARTICIPACIÓN CIUDADANA REGIONAL NARIÑO - PPC 2022"
Excel PLAN DE ACCION RIAV CONSOLIDADO FINAL 2022 - </t>
    </r>
  </si>
  <si>
    <t xml:space="preserve">Integrar a la Red Institucional de Apoyo a las Veedurias Ciudadanas del departamento de Nariño </t>
  </si>
  <si>
    <t>Desarrollar acciones de articulacion formuladas en el plan con la Red  interinstitucional de veedurias del departamento de nariño, con el fin de coadyuvar accones frente al ejercicio de control social  en las modalidades de atencion que se desarrollan en cada centro Zonal  y generar alianzas de fortalecimiento y participacion ciudadana.</t>
  </si>
  <si>
    <t>Red interinstitucional</t>
  </si>
  <si>
    <t>marzo/ del 2022</t>
  </si>
  <si>
    <t xml:space="preserve">Participacion de la reunion mensual  de la Red interinstitucional de Veeduria y control social del Departamento de Nariño .  
</t>
  </si>
  <si>
    <t>Se avanza co n el 1,25% que corresponde a la asistencia de la primera reunion de la RIAV  del departamento de Nariño</t>
  </si>
  <si>
    <t xml:space="preserve">Actas de  01 de febrero </t>
  </si>
  <si>
    <t xml:space="preserve">Participacion de la segunda  reunion mensual  de la Red interinstitucional de Veeduria y control social del Departamento de Nariño .  
</t>
  </si>
  <si>
    <t>Se avanza co n el 1,25% que corresponde a la asistencia de la segunda  reunion de la RIAV  del departamento de Nariño</t>
  </si>
  <si>
    <t>Actas de 01 de marzo del 2022</t>
  </si>
  <si>
    <t xml:space="preserve">Participacion de la Tercera  reunion mensual  de la Red interinstitucional de Veeduria y control social del Departamento de Nariño .  
</t>
  </si>
  <si>
    <t>Se avanza co n el 1,25% que corresponde a la asistencia de la Tercera  reunion de la RIAV  del departamento de Nariño</t>
  </si>
  <si>
    <t>Actas de 05 de abril del 2022</t>
  </si>
  <si>
    <t>La regional diligencia la matriz para el periodo de abril reportando avance en la meta pero no hay evidencias cargadas.</t>
  </si>
  <si>
    <r>
      <t xml:space="preserve">Se evidenció reuniones en febrero y abril de la Red de Veedurías Ciudadanas - RIAV donde asisten entidades como Gobernación de Nariño, Gerencia Contraloría General de la República, Procuraduría Regional Nariño, Defensoría del Pueblo Regional Nariño, ICBF, entre otros; allí se trataron temas como plan de acción del RIAV 2022, diagnóstico de la capacidad institucional, avance y definición de instrumentos de gestión en virtud del </t>
    </r>
    <r>
      <rPr>
        <i/>
        <sz val="11"/>
        <color rgb="FF000000"/>
        <rFont val="Arial"/>
        <family val="2"/>
      </rPr>
      <t>Proyecto “Diseño e implementación de un esquema de atención diferencial dirigido construido en el territorio para el fortalecimiento de la Red Departamental de Apoyo a las Veedurías"</t>
    </r>
    <r>
      <rPr>
        <sz val="11"/>
        <color rgb="FF000000"/>
        <rFont val="Arial"/>
        <family val="2"/>
      </rPr>
      <t xml:space="preserve">
Adicionalmente se observó reuniones de seguimiento a la ejecución del Plan de Participación Ciudadana en marzo y abril realizando revisión de avance y ajuste a los tiempos del Plan de Participación Ciudadana de la Regional Nariño y se acordaron acciones para llevar a cabo la reunión de participación con la ciudadanía usuaria de los servicios de atención a la Primera Infancia, programada para el primer semestre de 2022.</t>
    </r>
  </si>
  <si>
    <r>
      <rPr>
        <b/>
        <sz val="11"/>
        <rFont val="Arial"/>
        <family val="2"/>
      </rPr>
      <t xml:space="preserve">FEBRERO:
</t>
    </r>
    <r>
      <rPr>
        <sz val="11"/>
        <rFont val="Arial"/>
        <family val="2"/>
      </rPr>
      <t>Acta de Reunión del 01/02/2022 - Asunto:</t>
    </r>
    <r>
      <rPr>
        <i/>
        <sz val="11"/>
        <rFont val="Arial"/>
        <family val="2"/>
      </rPr>
      <t xml:space="preserve"> "REUNIÓN ORDINARIA     RED     INSTITUCIÓN    DE  APOYO     A     LAS     VEEDURIAS CIUDADANAS MES DE FEBRERO 2022"
</t>
    </r>
    <r>
      <rPr>
        <sz val="11"/>
        <rFont val="Arial"/>
        <family val="2"/>
      </rPr>
      <t>Excel PLAN DE ACCION RIAV CONSOLIDADO FINAL 2022</t>
    </r>
    <r>
      <rPr>
        <i/>
        <sz val="11"/>
        <rFont val="Arial"/>
        <family val="2"/>
      </rPr>
      <t xml:space="preserve">
</t>
    </r>
    <r>
      <rPr>
        <sz val="11"/>
        <rFont val="Arial"/>
        <family val="2"/>
      </rPr>
      <t>Acta de Reunión del 23/03/2022 - Objetivo: "</t>
    </r>
    <r>
      <rPr>
        <i/>
        <sz val="11"/>
        <rFont val="Arial"/>
        <family val="2"/>
      </rPr>
      <t xml:space="preserve">Realizar revisión de los avances de las actividades planteadas en la MATRIZ DE PLANEACIÓN DEL PLAN DE PARTICIPACIÓN CIUDADANA REGIONAL NARIÑO - PPC 2022.
</t>
    </r>
    <r>
      <rPr>
        <sz val="11"/>
        <rFont val="Arial"/>
        <family val="2"/>
      </rPr>
      <t xml:space="preserve">Excel PPC 2022 REGIONALES ENERO-FEBRERO
</t>
    </r>
    <r>
      <rPr>
        <b/>
        <sz val="11"/>
        <rFont val="Arial"/>
        <family val="2"/>
      </rPr>
      <t>MARZO:</t>
    </r>
    <r>
      <rPr>
        <sz val="11"/>
        <rFont val="Arial"/>
        <family val="2"/>
      </rPr>
      <t xml:space="preserve">
Acta de Reunión del 23/03/2022 - Objetivo: "Realizar revisión de los avances de las actividades planteadas en la MATRIZ DE PLANEACIÓN DEL PLAN DE PARTICIPACIÓN CIUDADANA REGIONAL NARIÑO - PPC 2022"
Excel "PLAN DE ACCION RIAV CONSOLIDADO FINAL 2022"
Archivo de Excel "PPC 2022 REGIONALES MARZO -"
</t>
    </r>
    <r>
      <rPr>
        <b/>
        <sz val="11"/>
        <rFont val="Arial"/>
        <family val="2"/>
      </rPr>
      <t>ABRIL:</t>
    </r>
    <r>
      <rPr>
        <sz val="11"/>
        <rFont val="Arial"/>
        <family val="2"/>
      </rPr>
      <t xml:space="preserve">
Acta de Reunión No 2 RED INSTITUCIONAL DE APOYO A LAS VEEDURIAS CIUDADANAS - RIAV del 05/04/2022 - Asunto: Reunión ordinaria Red Institución de Apoyo a las Veedurías Ciudadanas RIAV Abril de 2022
Acta de Reunión del 21/04/2022 - Objetivo: Realizar revisión de los avances de las actividades planteadas en la matriz de planeación del Plan de Participación Ciudadana Regional Nariño- PPC 2022 y acordar acciones para llevar a cabo la reunión de participación con la ciudadanía usuaria de los servicios de atención a la Primera Infancia, que se realizara el primer semestre de 2022.</t>
    </r>
  </si>
  <si>
    <t xml:space="preserve">Realizar reunion de participacion primer semestre  </t>
  </si>
  <si>
    <t xml:space="preserve">Generar acuerdo institucional con la ciudadania que facilite su participacion activa </t>
  </si>
  <si>
    <t xml:space="preserve">Comites de control social  de las modalidades de Primera Infancia del municipio de Pasto </t>
  </si>
  <si>
    <t xml:space="preserve">zonal </t>
  </si>
  <si>
    <t xml:space="preserve">Equipo interno de la Regional Nariño </t>
  </si>
  <si>
    <t xml:space="preserve">Primera Infancia </t>
  </si>
  <si>
    <t>Elaboracion del plan de accion de la RIAV, en el cual se incuyen las acciones propuestas por el ICBF y que coadyuvan al PPC de la enti</t>
  </si>
  <si>
    <t>Se avanza co n el 1,25% que corresponde a laformulacion de acciones para ser incluidas en  RIAV  del departamento de Nariño</t>
  </si>
  <si>
    <t>Plan</t>
  </si>
  <si>
    <t xml:space="preserve">
Aprobacion del plan de accion de la RIAV, en el cual se incuyen las acciones propuestas por el ICBF y que coadyuvan al PPC de la entidad.</t>
  </si>
  <si>
    <t xml:space="preserve">
Se avanza en el 1,25%  que corresponde a la aprobacion del plan de accion de la RIAV, en el cual se incuyen las acciones propuestas por el ICBF y que coadyuvan al PPC de la entidad.</t>
  </si>
  <si>
    <t>Fecha de inicio junio.</t>
  </si>
  <si>
    <t>Fecha de inicio junio de 2022.</t>
  </si>
  <si>
    <t xml:space="preserve">Realizar reunion de participacion 2do semestre </t>
  </si>
  <si>
    <t xml:space="preserve">Realizar seguimiento al acuerdo institucional </t>
  </si>
  <si>
    <t xml:space="preserve">Las  actividade se desarrollaran a partir de Abril </t>
  </si>
  <si>
    <t>Fecha de inicio noviembre.</t>
  </si>
  <si>
    <t xml:space="preserve">Fecha de inicio noviembre de 2022. </t>
  </si>
  <si>
    <t>Solicialización colaboradores del ICBF</t>
  </si>
  <si>
    <t>Socializar a los colaborardores del ICBF los mecanismos de participación ciudadana de acuerdo a la normatividad vigente.</t>
  </si>
  <si>
    <t xml:space="preserve">Colaboradores del ICBF </t>
  </si>
  <si>
    <t>se llevo a cabo un comité de gestión y desempeño, en el cual se les indico al personal presente el plan de participación ciudadana que esta realizando la regional</t>
  </si>
  <si>
    <t>personal del ICBF</t>
  </si>
  <si>
    <t>se anexaacta de comité n 006</t>
  </si>
  <si>
    <t xml:space="preserve">Se lleva a cabo comité de gestión y desempeño, al cual se convoca todo el personal vinculado a labores con el ICBF de la regional y se socializa el plan de participación ciudadana </t>
  </si>
  <si>
    <t>Personal del ICBF</t>
  </si>
  <si>
    <t>se anexa el listado de asistencia.</t>
  </si>
  <si>
    <t>cumplida</t>
  </si>
  <si>
    <t>Se evidencio acta de reunión del 28/02/2022 en la cual se socializó los mecanismos de participación ciudadana y se solicito a todos los asistentes la promoción de las veedurías y el control social.
Se observó listado de asistencia del 16/03/2022 de la actividad: Socialización Participación Ciudadana; dirigida a los 54 colaboradores de la regional y centro zonales.</t>
  </si>
  <si>
    <r>
      <rPr>
        <b/>
        <sz val="11"/>
        <color theme="1"/>
        <rFont val="Arial"/>
        <family val="2"/>
      </rPr>
      <t>FEBRERO:</t>
    </r>
    <r>
      <rPr>
        <sz val="11"/>
        <color theme="1"/>
        <rFont val="Arial"/>
        <family val="2"/>
      </rPr>
      <t xml:space="preserve">
Acta de reunión No 006 del 28/02/2022 - Objetivo </t>
    </r>
    <r>
      <rPr>
        <i/>
        <sz val="11"/>
        <color theme="1"/>
        <rFont val="Arial"/>
        <family val="2"/>
      </rPr>
      <t>"Comité de Gestión y Desempeño"</t>
    </r>
    <r>
      <rPr>
        <sz val="11"/>
        <color theme="1"/>
        <rFont val="Arial"/>
        <family val="2"/>
      </rPr>
      <t xml:space="preserve">
</t>
    </r>
    <r>
      <rPr>
        <b/>
        <sz val="11"/>
        <color theme="1"/>
        <rFont val="Arial"/>
        <family val="2"/>
      </rPr>
      <t>MARZO</t>
    </r>
    <r>
      <rPr>
        <sz val="11"/>
        <color theme="1"/>
        <rFont val="Arial"/>
        <family val="2"/>
      </rPr>
      <t xml:space="preserve">
Listado de Asistencia del 16/03/2022</t>
    </r>
  </si>
  <si>
    <t xml:space="preserve">Intercambio de experiencias sobre la participación </t>
  </si>
  <si>
    <t xml:space="preserve">Intercambiar experiencias y realizar transferencia de aprendizajes a través del diálogo entre agentes de SNBF y las veedurias </t>
  </si>
  <si>
    <t xml:space="preserve">Numero de experiencias </t>
  </si>
  <si>
    <t>No se reporto avance de la actividad.</t>
  </si>
  <si>
    <t xml:space="preserve">Generación de espacios para la identificación de necesidades de los servicios prestados </t>
  </si>
  <si>
    <t xml:space="preserve">Generar espacios entre los beneficiarios o usuarios que pertenecen a la modalidad de MI FAMILIA TERRITORIOS ETNICOS, con motivo de identificar las necesidades de los servicios prestados para así fortalecerlos. </t>
  </si>
  <si>
    <t>cordinadores de la modalidad</t>
  </si>
  <si>
    <t>El 22 de febrero se realiza transmisión publica por Facebook live para la ciudadanía sobre: Presentación del informe institucional ante la JEP de casos de niños, niñas y adolescentes víctimas de reclutamiento ilícito por parte de las FARC. https://www.facebook.com/ICBFColombia/videos/331466804947824/</t>
  </si>
  <si>
    <t>Publicaciones en redes sociales</t>
  </si>
  <si>
    <t>La oficina de comunicaciones reporta el avance en la meta de 1 actividad</t>
  </si>
  <si>
    <t xml:space="preserve"> Inclusión del modelo de enfoque de derechos en la particiación ciudadana</t>
  </si>
  <si>
    <t>Rescatar la interculturalidad y la inclusión de la diversidad en los esenarios de participacion ciudadana en la modalidad GENERACION EXPLORA.</t>
  </si>
  <si>
    <t>cordinadores de la modalidad.</t>
  </si>
  <si>
    <t>MATRIZ DE PLANEACIÓN DEL PLAN DE PARTICIPACIÓN CIUDADANA REGIONAL VALLE - PPC 2022</t>
  </si>
  <si>
    <t>MAPEO INSTITUCIONAL</t>
  </si>
  <si>
    <t>IDENTIFICACION Y SISTEMATIZACION DE INFORMACIÓN EN LA COMUNA 16 DE CALI, DE PROGRAMAS ICBF MODALIDADES COMUNITARIAS, PROGRAMAS INSTITUCIONALES, REDES COMUNITARIAS, VEEDURIAS CIUDADANAS, COMITES DE CONTROL SOCIAL, JAL, JAC, MESA PARTICIPACION NNA, DINÁMICAS DE PARTICIPACION CIUDADANA, ETC</t>
  </si>
  <si>
    <t>PROMOVER LA PARTICIPACION SOCIAL Y EL CONTROL SOCIAL EN LAS MODALIDADES COMUNITARIAS ICBF</t>
  </si>
  <si>
    <t>EAS PI, ORGANIZACIONES COMUNITARIAS, DE NNA E INSTITUCIONALES</t>
  </si>
  <si>
    <t>ZONAL</t>
  </si>
  <si>
    <t>CENTRO ZONAL</t>
  </si>
  <si>
    <t>MODALIDAD COMUNITARIA ICBF PRIMERA INFANCIA</t>
  </si>
  <si>
    <t>INFORME</t>
  </si>
  <si>
    <t>Elaboración de informe que recoge el mapeo de los actores institucionales y comunitarios, como fase previa a la convocatoria a realizarse en el mes de marzo.</t>
  </si>
  <si>
    <t>Mapeo de actores institucionales y comunitarios.</t>
  </si>
  <si>
    <t>EAS y equipo Regional y Zonal.</t>
  </si>
  <si>
    <t xml:space="preserve">Fortalecimiento de la partipación ciudadana, a través de las entidades administradoras en primera infancia de la comuna 16. </t>
  </si>
  <si>
    <t xml:space="preserve">Preparar conjuntamente con el equipo base comunitario, la Regional y el CZ, la convocatoria a las Organizaciones y entidades al primer encuentro a realizarse en el mes de marzo. </t>
  </si>
  <si>
    <t>Informe de resultado de mapeo, formatos en excel del mapeo, registro fotográfico, correos electrónicos, acta de reunión.</t>
  </si>
  <si>
    <r>
      <t>Se evidenció "</t>
    </r>
    <r>
      <rPr>
        <i/>
        <sz val="11"/>
        <rFont val="Arial"/>
        <family val="2"/>
      </rPr>
      <t>Informe de avance del Plan de Participación Ciudadana PPC Regional Valle del Cauca 2022</t>
    </r>
    <r>
      <rPr>
        <sz val="11"/>
        <rFont val="Arial"/>
        <family val="2"/>
      </rPr>
      <t>" en el cual consolidan las gestiones realizadas como son la elaboración del plan, seguimiento y reporte de los avances y  por ultimo la consolidación del mapeo institucional de actores sociales por cada centro zonal; con base en los anterior la actividad propuesta se cumplió.</t>
    </r>
  </si>
  <si>
    <r>
      <rPr>
        <b/>
        <sz val="11"/>
        <color theme="1"/>
        <rFont val="Arial"/>
        <family val="2"/>
      </rPr>
      <t>FEBRERO:</t>
    </r>
    <r>
      <rPr>
        <sz val="11"/>
        <color theme="1"/>
        <rFont val="Arial"/>
        <family val="2"/>
      </rPr>
      <t xml:space="preserve">
2 Correos electrónico del 10/02/2022 con asunto: PLAN DE PARTICIPACIÓN CIUDADANA REGIONAL VALLE 2022 Objetivo: Citación a reunión del 11/02/2022 con asunto: REPORTE MENSUAL MATRIZ PAC 2022 REGIONAL VALLE
Correo electrónico del 17/02/2022 con objetivo: AVANCES ACTIVIDADES PLAN PARTICIPACION CIUDADANA -PPC- 2022 REGIONAL VALLE
Correo electrónico del 21/02/2022 con objetivo: FORMATO IDENTIFICACION SOLICITUDES DE FORMACION OPERADORES CONVENIO SENA-ICBF
Listado de Asistencia del 22/02/2022 - Tema: Plan de Participación Ciudadana 2022
Correo electrónico del 23/02/2022 con objetivo: AVANCES PLAN DE PARTICIPACIÓN CIUDADANA REGIONAL VALLE 2022
Word INFORME DE AVANCE DEL PLAN DE PARTICIPACIÓN CIUDADANA -PPC-REGIONAL VALLE DEL CAUCA 2022 - Borrador
Registro Fotográfico: 2 fotos
7 Archivos de Excel FORMATO MAPEO TERRITORIAL - Mapeo de actores por centro zonal</t>
    </r>
  </si>
  <si>
    <t>ENCUENTRO INICIAL I SEMESTRE ENTRE REGIONAL Y COMUNIDAD</t>
  </si>
  <si>
    <t>REUNION I SEMESTRE 2022 ENTRE LA REGIONAL, ZONAL Y SECTORES COMUNITARIOS,  IDENTIFICAR NECESIDADES  E INQUIETUDES COMUNITARIAS Y CONCERTAR CRONOGRAMA SESIONES DE ACOMPAÑAMIENTO</t>
  </si>
  <si>
    <t>PLANEACIÓN  PARA LA PARTICIPACION CIUDADANA</t>
  </si>
  <si>
    <t xml:space="preserve">EAS PI, AGENTES DEL SNBF, GRUPOS DE NNAJ, COMITÉS DE CONTROL SOCIAL Y VEEDURÍAS. </t>
  </si>
  <si>
    <t>REGIONAL</t>
  </si>
  <si>
    <t>EQUIPO DE PPC REGIONAL</t>
  </si>
  <si>
    <t>MODALIDAD COMUNITARIA PRIMERA INFANCIA ICBF</t>
  </si>
  <si>
    <t>REUNIÓN</t>
  </si>
  <si>
    <t>En el mes de marzo 2022 se realizó de manera presencial la actividad No. 2 programada en el PPC entre el Equipo del PPC Regional Valle (Grupos Regional y Centro Zonal Sur) y los actores sociales o grupos de valor convocados para realizar consulta ciudadana de necesidades en el marco de los servicios de Primera Infancia de la Comuna 16.</t>
  </si>
  <si>
    <t>Se realizó la jornada de encuentro comunitario entre el Equipo del PPC Regional Valle y la comunidad y entidades convocadas a la consulta y se obtuvo la identificación de necesidades, inquietudes,recomendciones,propuestas para tener en cuenta en resto del proceso.  Igualmente se socializó el PPC.</t>
  </si>
  <si>
    <t xml:space="preserve">El tipo de actores que asistieron a la jornada fueron: de Estado, EAS PI, Comunidad -Fundaciones, JAC, Familias y comités de control social, Veeduría </t>
  </si>
  <si>
    <t>Propuestas:  Con referencia a trabajo articulado de ICBF/EAS y comunidad: 
"Realizar brigadas de los programas ofrecidos por el ICBF, a través  de las formaciones de familia en temas lúdicos pedagógicos que llamen el interés de los padres de familia en donde haya una lluvia de ideas como también , a través de dramatizados en donde deje un aprendizaje”.
“ Crear escuelas de padres con talleres pedagógicas para involucrar a las familias”
“Se tendría que conocer en primera instancia como los diferentes entes (Junta de Acción Comunal, Policía, Red Salud)  pueden aportar al bienestar de la primera infancia”
“ Que las entidades administradoras de servicios participen activamente en los comité  de planificación y otras actividades de la comunidad”
	Con referencia a trabajo con los padres desde las EAS:  “Lograr que los padres se apropien en el servicio de la primera infancia”
	“ Concientizar el compromiso que tienen las familias en el desarrollo de los niños y las niñas”
	“ Sensibilizar a las familias sobre la importancia de la participación en los servicios del ICBF”
A manera de recomendaciones se identificaron:
“ Interesarse más en el proceso pedagógicos que  en la documentación y también brindar acompañamiento en los hogares e instituciones para los niños y niñas con necesidades educativas especiales”
“Centrar atención en el proceso y no en el área administrativa, ampliar redes de apoyo o articulación”
“Que las entidades de salud y las familias asuman la responsabilidad de temas de nutrición y salud, en aspectos como vacunación, talla y peso, para que el agente educativo asuma un rol más educativo. Quitarle esta carga que se ha puesto a maestras y entes educativos”
Mejorar el nivel de dotación de los hogares, elementos de formación pedagógicos y didácticos,”
“ Es necesario disminuir la cantidad de niños y niñas en cada salón para que se puedan responder y atender con calidad a sus necesidades”
“Que la información solicitada por ICBF llegue con anticipación para dar respuesta y no crear carga laboral”
“ Interesarse más en el proceso pedagógicos que  en la documentación y también brindar acompañamiento en los hogares e instituciones para los niños y niñas con necesidades educativas especiales”
“Ampliar la cobertura de las madres lactantes e integridad de las madres comunitarias”.</t>
  </si>
  <si>
    <t>Coordinar convocatorias para organización y definición del proceso formativo</t>
  </si>
  <si>
    <t>Registro fotográfico, acta de reunión, listado de asistencia.</t>
  </si>
  <si>
    <t xml:space="preserve">Se lleva a cabo sesión de coordinación técnica, encabezada por el Grupo de PPC de la Regional Valle. </t>
  </si>
  <si>
    <t>La sesión se realiza con la finalidad de revisar y proyectar, dentro del Plan de Participación Ciudadana de la a
Regional, las actividades previstas para el cumplimiento del propósito establecido en el mismo.</t>
  </si>
  <si>
    <t>El 18 de mayo se hará sesión presencial con el equipo de apoyo social comunitario,
para validar los resultados de la matriz, en el contexto del proceso formativo sobre
Participación Comunitaria.
Juntamente con las organizaciones sociales comunitarias, se definirá un plan de
trabajo para generar las respuestas pertinentes institucionales y/ o comunitarias y se
continuará con el proceso formativo.
 Este proceso de validación, búsqueda de respuestas y formación en participación
comunitaria y control social, se hará entre los meses de mayo, junio y julio.
 Para el mes de agosto se tendrá la actividad de devolución de los resultados del
trabajo participativo dentro del PPC.</t>
  </si>
  <si>
    <t>Acta de reunión llevada a cabo mediante aplicativo Teams, con fecha del 25 de abril del 2022</t>
  </si>
  <si>
    <t>Las evidencias dan cuenta de la gestión para el cumplimieto de las actividades programadas.</t>
  </si>
  <si>
    <t>Se observó acta de reunión del 29/03/2022, liderada por el director regional, donde se sensibilizo en el tema de participación ciudadana y se invitó a la comunidad y representantes de las entidades asistentes a hacer parte de las mesas de participación.
Adicionalmente se evidenció acta de reunión del 25/04/2022 donde el equipo técnico del PPC de la regional (conformado por: Planeación, Servicios y Atención, Ciclos de Vida y Sistema Nacional de Bienestar Familiar) y colaboradores del Centro Zonal Sur, revisaron los resultados del encuentro realizado el 29 de marzo de 2022</t>
  </si>
  <si>
    <r>
      <rPr>
        <b/>
        <sz val="11"/>
        <color theme="1"/>
        <rFont val="Arial"/>
        <family val="2"/>
      </rPr>
      <t>MARZO:</t>
    </r>
    <r>
      <rPr>
        <sz val="11"/>
        <color theme="1"/>
        <rFont val="Arial"/>
        <family val="2"/>
      </rPr>
      <t xml:space="preserve">
Acta de Reunión del 29/03/2022 - Objetivo:</t>
    </r>
    <r>
      <rPr>
        <i/>
        <sz val="11"/>
        <color theme="1"/>
        <rFont val="Arial"/>
        <family val="2"/>
      </rPr>
      <t xml:space="preserve"> "Identificar   necesidades   y/o   inquietudes   de   los   asistentes   al   encuentro ciudadano en torno a la primera infancia en la comuna 16 en el marco del Plan de Participación  Ciudadana  Regional  Valle  y  la  Política  Pública  de  Primera Infancia"
</t>
    </r>
    <r>
      <rPr>
        <sz val="11"/>
        <color theme="1"/>
        <rFont val="Arial"/>
        <family val="2"/>
      </rPr>
      <t xml:space="preserve">Listado de Asistencia del 29/03/2022
Registro Fotográfico del 29/03/2022
</t>
    </r>
    <r>
      <rPr>
        <b/>
        <sz val="11"/>
        <color theme="1"/>
        <rFont val="Arial"/>
        <family val="2"/>
      </rPr>
      <t>ABRIL:</t>
    </r>
    <r>
      <rPr>
        <sz val="11"/>
        <color theme="1"/>
        <rFont val="Arial"/>
        <family val="2"/>
      </rPr>
      <t xml:space="preserve">
Acta de Reunión del 25/04/2022 - Objetivo: Sesión coordinación técnica revisión actividades Plan Participación Ciudadana Regional Valle.</t>
    </r>
  </si>
  <si>
    <t>PROCESO FORMATIVO CON GRUPO CONSULTA</t>
  </si>
  <si>
    <t>BRINDAR ELEMENTOS DE PARTICIPACIÓN, PARTICIPACIÓN  CIUDADANA, CONTROL SOCIAL E INFORMACIÓN SOBRE MODALIDAD COMUNITARIA DE ATENCIÓN DE SERVICIOS DE ICBF EN PRIMERA INFANCIA</t>
  </si>
  <si>
    <t>PROMOVER LA PARTICIPACION Y EL CONTROL SOCIAL EN LAS MODALIDADES COMUNITARIAS ICBF DE PRIMERA INFANCIA</t>
  </si>
  <si>
    <t>CAPACITACIONES</t>
  </si>
  <si>
    <t>no iniciada</t>
  </si>
  <si>
    <t>No se reporto avance de la actividad por parte del responsable.</t>
  </si>
  <si>
    <t>ENCUENTRO FINAL II SEMESTRE</t>
  </si>
  <si>
    <t>REVISION DE COMPROMISOS CUMPLIDOS ENTRE LAS PARTES: ICBF Y COMUNIDADES Y OTROS SECTORES</t>
  </si>
  <si>
    <t>EVALUACION DE RESULTADOS</t>
  </si>
  <si>
    <t>ORGANIZACIONES Y ENTIDADES PARTICIPANTES EN LA PRIMERA SESION O ENCUENTRO</t>
  </si>
  <si>
    <t>PRIMERA INFANCIA MODALIDADES COMUNITARIAS</t>
  </si>
  <si>
    <t>REUNIÓN E INFORME</t>
  </si>
  <si>
    <t>Fecha de inicio Agosto de 2022.</t>
  </si>
  <si>
    <t>INSTITUTO COLOMBIANO DE BIENESTAR FAMILIAR__</t>
  </si>
  <si>
    <r>
      <t xml:space="preserve">Captura de pantalla teams . Socialización virtual del PAAC
Presentación power point PLAN ANTICORRUPCIÓN Y DE ATENCIÓN AL CIUDADANO 2022​.
</t>
    </r>
    <r>
      <rPr>
        <sz val="11"/>
        <color rgb="FFFF0000"/>
        <rFont val="Calibri"/>
        <family val="2"/>
        <scheme val="minor"/>
      </rPr>
      <t xml:space="preserve">
</t>
    </r>
    <r>
      <rPr>
        <sz val="11"/>
        <rFont val="Calibri"/>
        <family val="2"/>
        <scheme val="minor"/>
      </rPr>
      <t xml:space="preserve">Nota. Se  recomienda ampliar las actividades de desplieguedel PAAC teniendo en cuenta que con la socailización no se logra la apropiación  que es lo aque se pretende con la actividad </t>
    </r>
  </si>
  <si>
    <t>MATRIZ DE PLANEACIÓN DEL PLAN DE PARTICIPACIÓN CIUDADANA REGIONAL ARAUCA - PPC 2022</t>
  </si>
  <si>
    <t>MATRIZ DE PLANEACIÓN DEL PLAN DE PARTICIPACIÓN CIUDADANA REGIONAL BOGOTÁ - PPC 2022</t>
  </si>
  <si>
    <t>BOYACÁ MATRIZ DE PLANEACIÓN DEL PLAN DE PARTICIPACIÓN CIUDADANA REGIONAL BOYACÁ - PPC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</si>
</sst>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d/mm/yyyy;@"/>
    <numFmt numFmtId="165" formatCode="_-* #,##0.00_-;\-* #,##0.00_-;_-* &quot;-&quot;_-;_-@_-"/>
    <numFmt numFmtId="166" formatCode="_-* #,##0.0_-;\-* #,##0.0_-;_-* &quot;-&quot;_-;_-@_-"/>
    <numFmt numFmtId="167" formatCode="0.0"/>
  </numFmts>
  <fonts count="80"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i/>
      <sz val="10"/>
      <color theme="1"/>
      <name val="Arial"/>
      <family val="2"/>
    </font>
    <font>
      <sz val="10"/>
      <name val="Arial"/>
      <family val="2"/>
    </font>
    <font>
      <sz val="11"/>
      <name val="Calibri"/>
      <family val="2"/>
      <scheme val="minor"/>
    </font>
    <font>
      <b/>
      <sz val="11"/>
      <name val="Calibri"/>
      <family val="2"/>
      <scheme val="minor"/>
    </font>
    <font>
      <b/>
      <sz val="9"/>
      <color indexed="81"/>
      <name val="Tahoma"/>
      <family val="2"/>
    </font>
    <font>
      <b/>
      <sz val="11"/>
      <color theme="1"/>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sz val="10"/>
      <color rgb="FF000000"/>
      <name val="Arial"/>
      <family val="2"/>
    </font>
    <font>
      <b/>
      <sz val="10"/>
      <color theme="0"/>
      <name val="Arial"/>
      <family val="2"/>
    </font>
    <font>
      <i/>
      <sz val="10"/>
      <color theme="0"/>
      <name val="Arial"/>
      <family val="2"/>
    </font>
    <font>
      <sz val="12"/>
      <name val="Calibri"/>
      <family val="2"/>
      <scheme val="minor"/>
    </font>
    <font>
      <b/>
      <sz val="10"/>
      <color rgb="FF000000"/>
      <name val="Calibri"/>
      <family val="2"/>
    </font>
    <font>
      <sz val="10"/>
      <color rgb="FF000000"/>
      <name val="Calibri"/>
      <family val="2"/>
    </font>
    <font>
      <b/>
      <sz val="10"/>
      <name val="Arial"/>
      <family val="2"/>
    </font>
    <font>
      <i/>
      <sz val="10"/>
      <name val="Arial"/>
      <family val="2"/>
    </font>
    <font>
      <b/>
      <i/>
      <sz val="10"/>
      <name val="Arial"/>
      <family val="2"/>
    </font>
    <font>
      <sz val="10"/>
      <color rgb="FFFF0000"/>
      <name val="Arial"/>
      <family val="2"/>
    </font>
    <font>
      <i/>
      <sz val="10"/>
      <color theme="1"/>
      <name val="Arial"/>
      <family val="2"/>
    </font>
    <font>
      <b/>
      <sz val="12"/>
      <color theme="1"/>
      <name val="Arial"/>
      <family val="2"/>
    </font>
    <font>
      <u/>
      <sz val="10"/>
      <color theme="1"/>
      <name val="Calibri"/>
      <family val="2"/>
      <scheme val="minor"/>
    </font>
    <font>
      <u/>
      <sz val="12"/>
      <color theme="1"/>
      <name val="Calibri"/>
      <family val="2"/>
      <scheme val="minor"/>
    </font>
    <font>
      <sz val="12"/>
      <color theme="1"/>
      <name val="Arial"/>
      <family val="2"/>
    </font>
    <font>
      <b/>
      <sz val="12"/>
      <color theme="0"/>
      <name val="Arial"/>
      <family val="2"/>
    </font>
    <font>
      <sz val="12"/>
      <name val="Arial"/>
      <family val="2"/>
    </font>
    <font>
      <sz val="12"/>
      <color rgb="FF000000"/>
      <name val="Arial"/>
      <family val="2"/>
    </font>
    <font>
      <sz val="12"/>
      <color indexed="8"/>
      <name val="Arial"/>
      <family val="2"/>
    </font>
    <font>
      <sz val="10"/>
      <color theme="0"/>
      <name val="Arial"/>
      <family val="2"/>
    </font>
    <font>
      <sz val="11"/>
      <color theme="1"/>
      <name val="Arial"/>
      <family val="2"/>
    </font>
    <font>
      <u/>
      <sz val="11"/>
      <color theme="10"/>
      <name val="Calibri"/>
      <family val="2"/>
      <scheme val="minor"/>
    </font>
    <font>
      <b/>
      <sz val="11"/>
      <color theme="1"/>
      <name val="Arial"/>
      <family val="2"/>
    </font>
    <font>
      <b/>
      <sz val="8"/>
      <color theme="1"/>
      <name val="Arial"/>
      <family val="2"/>
    </font>
    <font>
      <b/>
      <sz val="14"/>
      <color theme="0"/>
      <name val="Calibri"/>
      <family val="2"/>
      <scheme val="minor"/>
    </font>
    <font>
      <sz val="11"/>
      <color rgb="FFFF0000"/>
      <name val="Calibri"/>
      <family val="2"/>
      <scheme val="minor"/>
    </font>
    <font>
      <b/>
      <sz val="10"/>
      <color rgb="FFFF0000"/>
      <name val="Arial"/>
      <family val="2"/>
    </font>
    <font>
      <b/>
      <sz val="12"/>
      <color rgb="FF000000"/>
      <name val="Arial"/>
      <family val="2"/>
    </font>
    <font>
      <sz val="7"/>
      <color theme="1"/>
      <name val="Arial"/>
      <family val="2"/>
    </font>
    <font>
      <sz val="7"/>
      <name val="Arial"/>
      <family val="2"/>
    </font>
    <font>
      <sz val="11"/>
      <color theme="1" tint="4.9989318521683403E-2"/>
      <name val="Calibri"/>
      <family val="2"/>
      <scheme val="minor"/>
    </font>
    <font>
      <sz val="11"/>
      <color rgb="FF000000"/>
      <name val="Calibri"/>
      <family val="2"/>
      <scheme val="minor"/>
    </font>
    <font>
      <i/>
      <sz val="11"/>
      <color theme="1"/>
      <name val="Calibri"/>
      <family val="2"/>
      <scheme val="minor"/>
    </font>
    <font>
      <i/>
      <sz val="11"/>
      <name val="Calibri"/>
      <family val="2"/>
      <scheme val="minor"/>
    </font>
    <font>
      <b/>
      <i/>
      <sz val="11"/>
      <color theme="1"/>
      <name val="Calibri"/>
      <family val="2"/>
      <scheme val="minor"/>
    </font>
    <font>
      <b/>
      <sz val="11"/>
      <color theme="0"/>
      <name val="Arial"/>
      <family val="2"/>
    </font>
    <font>
      <b/>
      <sz val="11"/>
      <color rgb="FF000000"/>
      <name val="Arial"/>
      <family val="2"/>
    </font>
    <font>
      <sz val="11"/>
      <name val="Arial"/>
      <family val="2"/>
    </font>
    <font>
      <sz val="11"/>
      <color rgb="FF000000"/>
      <name val="Arial"/>
      <family val="2"/>
    </font>
    <font>
      <u/>
      <sz val="11"/>
      <color theme="10"/>
      <name val="Arial"/>
      <family val="2"/>
    </font>
    <font>
      <i/>
      <sz val="11"/>
      <color rgb="FF000000"/>
      <name val="Arial"/>
      <family val="2"/>
    </font>
    <font>
      <b/>
      <sz val="11"/>
      <name val="Arial"/>
      <family val="2"/>
    </font>
    <font>
      <i/>
      <sz val="11"/>
      <color theme="1"/>
      <name val="Arial"/>
      <family val="2"/>
    </font>
    <font>
      <i/>
      <sz val="11"/>
      <name val="Arial"/>
      <family val="2"/>
    </font>
    <font>
      <sz val="11"/>
      <color rgb="FF444444"/>
      <name val="Arial"/>
      <family val="2"/>
    </font>
    <font>
      <sz val="9"/>
      <color theme="1"/>
      <name val="Arial"/>
      <family val="2"/>
    </font>
    <font>
      <b/>
      <sz val="9"/>
      <color theme="1"/>
      <name val="Arial"/>
      <family val="2"/>
    </font>
    <font>
      <i/>
      <sz val="9"/>
      <color theme="1"/>
      <name val="Arial"/>
      <family val="2"/>
    </font>
    <font>
      <b/>
      <sz val="9"/>
      <color indexed="8"/>
      <name val="Tahoma"/>
      <family val="2"/>
    </font>
    <font>
      <sz val="9"/>
      <color indexed="8"/>
      <name val="Tahoma"/>
      <family val="2"/>
    </font>
    <font>
      <u/>
      <sz val="12"/>
      <color theme="1"/>
      <name val="Arial"/>
      <family val="2"/>
    </font>
    <font>
      <b/>
      <sz val="12"/>
      <color indexed="8"/>
      <name val="Arial"/>
      <family val="2"/>
    </font>
    <font>
      <b/>
      <sz val="12"/>
      <name val="Arial"/>
      <family val="2"/>
    </font>
    <font>
      <b/>
      <u/>
      <sz val="11"/>
      <name val="Arial"/>
      <family val="2"/>
    </font>
    <font>
      <b/>
      <sz val="11"/>
      <color rgb="FFFF0000"/>
      <name val="Arial"/>
      <family val="2"/>
    </font>
    <font>
      <u/>
      <sz val="11"/>
      <name val="Arial"/>
      <family val="2"/>
    </font>
    <font>
      <b/>
      <sz val="9"/>
      <color rgb="FF0070C0"/>
      <name val="Arial"/>
      <family val="2"/>
    </font>
    <font>
      <sz val="9"/>
      <color rgb="FF0070C0"/>
      <name val="Arial"/>
      <family val="2"/>
    </font>
    <font>
      <b/>
      <sz val="12"/>
      <color rgb="FF0070C0"/>
      <name val="Arial"/>
      <family val="2"/>
    </font>
    <font>
      <b/>
      <u/>
      <sz val="12"/>
      <color rgb="FF0070C0"/>
      <name val="Arial"/>
      <family val="2"/>
    </font>
    <font>
      <sz val="11"/>
      <color theme="10"/>
      <name val="Arial"/>
      <family val="2"/>
    </font>
    <font>
      <sz val="11"/>
      <color rgb="FFFFFFFF"/>
      <name val="Arial"/>
      <family val="2"/>
    </font>
    <font>
      <sz val="10"/>
      <color indexed="8"/>
      <name val="Tahoma"/>
      <family val="2"/>
    </font>
    <font>
      <b/>
      <sz val="10"/>
      <color indexed="8"/>
      <name val="Tahoma"/>
      <family val="2"/>
    </font>
    <font>
      <sz val="9"/>
      <color indexed="81"/>
      <name val="Tahoma"/>
      <family val="2"/>
    </font>
    <font>
      <sz val="11"/>
      <color indexed="8"/>
      <name val="Arial"/>
      <family val="2"/>
    </font>
    <font>
      <b/>
      <sz val="11"/>
      <color rgb="FFFFFFFF"/>
      <name val="Arial"/>
      <family val="2"/>
    </font>
  </fonts>
  <fills count="2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FF"/>
        <bgColor rgb="FFFFFFFF"/>
      </patternFill>
    </fill>
    <fill>
      <patternFill patternType="solid">
        <fgColor rgb="FF72AF2F"/>
        <bgColor rgb="FFFFFFFF"/>
      </patternFill>
    </fill>
    <fill>
      <patternFill patternType="solid">
        <fgColor theme="9"/>
        <bgColor indexed="64"/>
      </patternFill>
    </fill>
    <fill>
      <patternFill patternType="solid">
        <fgColor theme="0"/>
        <bgColor rgb="FFFFFFFF"/>
      </patternFill>
    </fill>
    <fill>
      <patternFill patternType="solid">
        <fgColor theme="0" tint="-0.249977111117893"/>
        <bgColor indexed="64"/>
      </patternFill>
    </fill>
    <fill>
      <patternFill patternType="solid">
        <fgColor rgb="FF72AF2F"/>
        <bgColor indexed="64"/>
      </patternFill>
    </fill>
    <fill>
      <patternFill patternType="solid">
        <fgColor rgb="FFFFFF00"/>
        <bgColor indexed="64"/>
      </patternFill>
    </fill>
    <fill>
      <patternFill patternType="solid">
        <fgColor rgb="FF0070C0"/>
        <bgColor indexed="64"/>
      </patternFill>
    </fill>
    <fill>
      <patternFill patternType="solid">
        <fgColor rgb="FFFFFFFF"/>
        <bgColor indexed="64"/>
      </patternFill>
    </fill>
    <fill>
      <patternFill patternType="solid">
        <fgColor rgb="FFBDD7EE"/>
        <bgColor indexed="64"/>
      </patternFill>
    </fill>
    <fill>
      <patternFill patternType="solid">
        <fgColor rgb="FFFFC000"/>
        <bgColor indexed="64"/>
      </patternFill>
    </fill>
    <fill>
      <patternFill patternType="solid">
        <fgColor rgb="FFFFFFFF"/>
        <bgColor rgb="FF000000"/>
      </patternFill>
    </fill>
    <fill>
      <patternFill patternType="solid">
        <fgColor theme="7" tint="0.39997558519241921"/>
        <bgColor indexed="64"/>
      </patternFill>
    </fill>
    <fill>
      <patternFill patternType="solid">
        <fgColor rgb="FF92D050"/>
        <bgColor rgb="FF000000"/>
      </patternFill>
    </fill>
    <fill>
      <patternFill patternType="solid">
        <fgColor rgb="FFFFD966"/>
        <bgColor indexed="64"/>
      </patternFill>
    </fill>
    <fill>
      <patternFill patternType="solid">
        <fgColor rgb="FF9BC2E6"/>
        <bgColor indexed="64"/>
      </patternFill>
    </fill>
    <fill>
      <patternFill patternType="solid">
        <fgColor rgb="FF8EA9DB"/>
        <bgColor indexed="64"/>
      </patternFill>
    </fill>
    <fill>
      <patternFill patternType="solid">
        <fgColor rgb="FF002060"/>
        <bgColor indexed="64"/>
      </patternFill>
    </fill>
  </fills>
  <borders count="9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bottom style="medium">
        <color auto="1"/>
      </bottom>
      <diagonal/>
    </border>
    <border>
      <left style="medium">
        <color indexed="64"/>
      </left>
      <right style="medium">
        <color auto="1"/>
      </right>
      <top/>
      <bottom style="medium">
        <color indexed="64"/>
      </bottom>
      <diagonal/>
    </border>
    <border>
      <left style="thin">
        <color indexed="64"/>
      </left>
      <right style="thin">
        <color indexed="64"/>
      </right>
      <top style="medium">
        <color auto="1"/>
      </top>
      <bottom style="medium">
        <color indexed="64"/>
      </bottom>
      <diagonal/>
    </border>
    <border>
      <left style="thin">
        <color indexed="64"/>
      </left>
      <right/>
      <top style="medium">
        <color auto="1"/>
      </top>
      <bottom style="medium">
        <color indexed="64"/>
      </bottom>
      <diagonal/>
    </border>
    <border>
      <left style="thin">
        <color indexed="64"/>
      </left>
      <right style="medium">
        <color indexed="64"/>
      </right>
      <top style="medium">
        <color auto="1"/>
      </top>
      <bottom style="medium">
        <color indexed="64"/>
      </bottom>
      <diagonal/>
    </border>
    <border>
      <left/>
      <right style="thin">
        <color indexed="64"/>
      </right>
      <top/>
      <bottom style="medium">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auto="1"/>
      </bottom>
      <diagonal/>
    </border>
    <border>
      <left style="thin">
        <color rgb="FF000000"/>
      </left>
      <right style="medium">
        <color auto="1"/>
      </right>
      <top style="thin">
        <color rgb="FF000000"/>
      </top>
      <bottom style="thin">
        <color rgb="FF000000"/>
      </bottom>
      <diagonal/>
    </border>
    <border>
      <left style="medium">
        <color auto="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
      <left style="medium">
        <color auto="1"/>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medium">
        <color auto="1"/>
      </right>
      <top style="medium">
        <color auto="1"/>
      </top>
      <bottom style="thin">
        <color indexed="64"/>
      </bottom>
      <diagonal/>
    </border>
    <border>
      <left style="thin">
        <color indexed="64"/>
      </left>
      <right style="thin">
        <color indexed="64"/>
      </right>
      <top style="thin">
        <color indexed="64"/>
      </top>
      <bottom style="medium">
        <color indexed="64"/>
      </bottom>
      <diagonal/>
    </border>
    <border>
      <left style="thin">
        <color rgb="FF72AF2F"/>
      </left>
      <right style="thin">
        <color rgb="FF72AF2F"/>
      </right>
      <top/>
      <bottom style="thin">
        <color rgb="FF72AF2F"/>
      </bottom>
      <diagonal/>
    </border>
    <border>
      <left/>
      <right style="thin">
        <color rgb="FF72AF2F"/>
      </right>
      <top style="thin">
        <color theme="0"/>
      </top>
      <bottom style="thin">
        <color rgb="FF72AF2F"/>
      </bottom>
      <diagonal/>
    </border>
    <border>
      <left style="thin">
        <color rgb="FF72AF2F"/>
      </left>
      <right/>
      <top style="thin">
        <color theme="0"/>
      </top>
      <bottom style="thin">
        <color rgb="FF72AF2F"/>
      </bottom>
      <diagonal/>
    </border>
    <border>
      <left/>
      <right style="thin">
        <color rgb="FF72AF2F"/>
      </right>
      <top style="thin">
        <color rgb="FF72AF2F"/>
      </top>
      <bottom style="thin">
        <color rgb="FF72AF2F"/>
      </bottom>
      <diagonal/>
    </border>
    <border>
      <left style="thin">
        <color rgb="FF72AF2F"/>
      </left>
      <right/>
      <top style="thin">
        <color rgb="FF72AF2F"/>
      </top>
      <bottom style="thin">
        <color rgb="FF72AF2F"/>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hair">
        <color rgb="FF72AF2F"/>
      </top>
      <bottom/>
      <diagonal/>
    </border>
    <border>
      <left style="hair">
        <color rgb="FF72AF2F"/>
      </left>
      <right/>
      <top/>
      <bottom style="hair">
        <color rgb="FF72AF2F"/>
      </bottom>
      <diagonal/>
    </border>
    <border>
      <left style="medium">
        <color rgb="FF000000"/>
      </left>
      <right/>
      <top style="medium">
        <color rgb="FF000000"/>
      </top>
      <bottom style="hair">
        <color rgb="FF72AF2F"/>
      </bottom>
      <diagonal/>
    </border>
    <border>
      <left style="medium">
        <color rgb="FF000000"/>
      </left>
      <right style="medium">
        <color rgb="FF000000"/>
      </right>
      <top style="medium">
        <color rgb="FF000000"/>
      </top>
      <bottom style="hair">
        <color rgb="FF72AF2F"/>
      </bottom>
      <diagonal/>
    </border>
    <border>
      <left style="hair">
        <color rgb="FF72AF2F"/>
      </left>
      <right style="medium">
        <color rgb="FF000000"/>
      </right>
      <top style="medium">
        <color rgb="FF000000"/>
      </top>
      <bottom style="hair">
        <color rgb="FF72AF2F"/>
      </bottom>
      <diagonal/>
    </border>
    <border>
      <left/>
      <right style="medium">
        <color rgb="FF000000"/>
      </right>
      <top/>
      <bottom/>
      <diagonal/>
    </border>
    <border>
      <left style="hair">
        <color rgb="FF72AF2F"/>
      </left>
      <right/>
      <top/>
      <bottom/>
      <diagonal/>
    </border>
    <border>
      <left style="medium">
        <color rgb="FF000000"/>
      </left>
      <right/>
      <top style="hair">
        <color rgb="FF72AF2F"/>
      </top>
      <bottom style="medium">
        <color rgb="FF000000"/>
      </bottom>
      <diagonal/>
    </border>
    <border>
      <left style="medium">
        <color rgb="FF000000"/>
      </left>
      <right style="medium">
        <color rgb="FF000000"/>
      </right>
      <top style="hair">
        <color rgb="FF72AF2F"/>
      </top>
      <bottom style="medium">
        <color rgb="FF000000"/>
      </bottom>
      <diagonal/>
    </border>
    <border>
      <left style="hair">
        <color rgb="FF72AF2F"/>
      </left>
      <right style="medium">
        <color rgb="FF000000"/>
      </right>
      <top style="hair">
        <color rgb="FF72AF2F"/>
      </top>
      <bottom style="medium">
        <color rgb="FF000000"/>
      </bottom>
      <diagonal/>
    </border>
    <border>
      <left style="medium">
        <color rgb="FF000000"/>
      </left>
      <right style="hair">
        <color rgb="FF72AF2F"/>
      </right>
      <top style="medium">
        <color rgb="FF000000"/>
      </top>
      <bottom style="hair">
        <color rgb="FF72AF2F"/>
      </bottom>
      <diagonal/>
    </border>
    <border>
      <left/>
      <right style="hair">
        <color rgb="FF72AF2F"/>
      </right>
      <top/>
      <bottom/>
      <diagonal/>
    </border>
    <border>
      <left style="medium">
        <color rgb="FF000000"/>
      </left>
      <right style="hair">
        <color rgb="FF72AF2F"/>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hair">
        <color rgb="FF72AF2F"/>
      </left>
      <right style="medium">
        <color rgb="FF000000"/>
      </right>
      <top style="medium">
        <color rgb="FF000000"/>
      </top>
      <bottom style="medium">
        <color rgb="FF000000"/>
      </bottom>
      <diagonal/>
    </border>
    <border>
      <left style="hair">
        <color rgb="FF72AF2F"/>
      </left>
      <right style="hair">
        <color rgb="FF72AF2F"/>
      </right>
      <top style="hair">
        <color rgb="FF72AF2F"/>
      </top>
      <bottom style="hair">
        <color rgb="FF72AF2F"/>
      </bottom>
      <diagonal/>
    </border>
    <border>
      <left style="medium">
        <color rgb="FF000000"/>
      </left>
      <right style="hair">
        <color rgb="FF72AF2F"/>
      </right>
      <top style="hair">
        <color rgb="FF72AF2F"/>
      </top>
      <bottom style="medium">
        <color rgb="FF000000"/>
      </bottom>
      <diagonal/>
    </border>
    <border>
      <left style="thin">
        <color rgb="FF72AF2F"/>
      </left>
      <right style="hair">
        <color rgb="FF72AF2F"/>
      </right>
      <top style="thin">
        <color rgb="FF72AF2F"/>
      </top>
      <bottom style="hair">
        <color rgb="FF72AF2F"/>
      </bottom>
      <diagonal/>
    </border>
    <border>
      <left style="thin">
        <color rgb="FF72AF2F"/>
      </left>
      <right style="thin">
        <color rgb="FF72AF2F"/>
      </right>
      <top style="thin">
        <color rgb="FF72AF2F"/>
      </top>
      <bottom style="hair">
        <color rgb="FF72AF2F"/>
      </bottom>
      <diagonal/>
    </border>
    <border>
      <left style="hair">
        <color rgb="FF72AF2F"/>
      </left>
      <right style="thin">
        <color rgb="FF72AF2F"/>
      </right>
      <top style="thin">
        <color rgb="FF72AF2F"/>
      </top>
      <bottom style="hair">
        <color rgb="FF72AF2F"/>
      </bottom>
      <diagonal/>
    </border>
    <border>
      <left style="thin">
        <color rgb="FF72AF2F"/>
      </left>
      <right style="hair">
        <color rgb="FF72AF2F"/>
      </right>
      <top style="hair">
        <color rgb="FF72AF2F"/>
      </top>
      <bottom style="thin">
        <color rgb="FF72AF2F"/>
      </bottom>
      <diagonal/>
    </border>
    <border>
      <left style="thin">
        <color rgb="FF72AF2F"/>
      </left>
      <right style="thin">
        <color rgb="FF72AF2F"/>
      </right>
      <top style="hair">
        <color rgb="FF72AF2F"/>
      </top>
      <bottom style="thin">
        <color rgb="FF72AF2F"/>
      </bottom>
      <diagonal/>
    </border>
    <border>
      <left style="hair">
        <color rgb="FF72AF2F"/>
      </left>
      <right style="thin">
        <color rgb="FF72AF2F"/>
      </right>
      <top style="hair">
        <color rgb="FF72AF2F"/>
      </top>
      <bottom style="thin">
        <color rgb="FF72AF2F"/>
      </bottom>
      <diagonal/>
    </border>
    <border>
      <left style="thin">
        <color rgb="FF72AF2F"/>
      </left>
      <right style="thin">
        <color rgb="FF72AF2F"/>
      </right>
      <top style="thin">
        <color rgb="FF72AF2F"/>
      </top>
      <bottom style="thin">
        <color rgb="FF72AF2F"/>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rgb="FF000000"/>
      </right>
      <top style="medium">
        <color rgb="FF000000"/>
      </top>
      <bottom style="medium">
        <color rgb="FF000000"/>
      </bottom>
      <diagonal/>
    </border>
    <border>
      <left style="medium">
        <color indexed="64"/>
      </left>
      <right style="medium">
        <color indexed="64"/>
      </right>
      <top style="thin">
        <color indexed="64"/>
      </top>
      <bottom style="thin">
        <color indexed="64"/>
      </bottom>
      <diagonal/>
    </border>
    <border>
      <left/>
      <right style="medium">
        <color rgb="FF000000"/>
      </right>
      <top style="medium">
        <color rgb="FF000000"/>
      </top>
      <bottom/>
      <diagonal/>
    </border>
    <border>
      <left style="medium">
        <color indexed="64"/>
      </left>
      <right style="medium">
        <color indexed="64"/>
      </right>
      <top style="thin">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diagonal/>
    </border>
    <border>
      <left/>
      <right style="thin">
        <color auto="1"/>
      </right>
      <top style="thin">
        <color auto="1"/>
      </top>
      <bottom style="thin">
        <color auto="1"/>
      </bottom>
      <diagonal/>
    </border>
    <border>
      <left/>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auto="1"/>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indexed="64"/>
      </top>
      <bottom style="thin">
        <color indexed="64"/>
      </bottom>
      <diagonal/>
    </border>
    <border>
      <left style="thin">
        <color indexed="64"/>
      </left>
      <right style="thin">
        <color indexed="64"/>
      </right>
      <top/>
      <bottom style="thin">
        <color rgb="FF000000"/>
      </bottom>
      <diagonal/>
    </border>
    <border>
      <left/>
      <right style="thin">
        <color indexed="64"/>
      </right>
      <top/>
      <bottom/>
      <diagonal/>
    </border>
    <border>
      <left style="thin">
        <color rgb="FF000000"/>
      </left>
      <right/>
      <top/>
      <bottom style="thin">
        <color rgb="FF000000"/>
      </bottom>
      <diagonal/>
    </border>
    <border>
      <left style="medium">
        <color rgb="FF000000"/>
      </left>
      <right style="medium">
        <color rgb="FF000000"/>
      </right>
      <top/>
      <bottom style="medium">
        <color rgb="FF000000"/>
      </bottom>
      <diagonal/>
    </border>
  </borders>
  <cellStyleXfs count="7">
    <xf numFmtId="0" fontId="0" fillId="0" borderId="0"/>
    <xf numFmtId="9" fontId="1" fillId="0" borderId="0" applyFont="0" applyFill="0" applyBorder="0" applyAlignment="0" applyProtection="0"/>
    <xf numFmtId="0" fontId="5" fillId="0" borderId="0"/>
    <xf numFmtId="41" fontId="1" fillId="0" borderId="0" applyFont="0" applyFill="0" applyBorder="0" applyAlignment="0" applyProtection="0"/>
    <xf numFmtId="0" fontId="34" fillId="0" borderId="0" applyNumberForma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cellStyleXfs>
  <cellXfs count="727">
    <xf numFmtId="0" fontId="0" fillId="0" borderId="0" xfId="0"/>
    <xf numFmtId="0" fontId="3" fillId="0" borderId="0" xfId="0" applyFont="1" applyAlignment="1">
      <alignment horizontal="center" vertical="center" wrapText="1"/>
    </xf>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2" fillId="4" borderId="0" xfId="0" applyFont="1" applyFill="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0" borderId="0" xfId="0" applyFont="1" applyAlignment="1">
      <alignment horizontal="center" vertical="center"/>
    </xf>
    <xf numFmtId="0" fontId="2" fillId="5" borderId="2" xfId="0" applyFont="1" applyFill="1" applyBorder="1" applyAlignment="1">
      <alignment horizontal="center" vertical="center" wrapText="1"/>
    </xf>
    <xf numFmtId="0" fontId="2" fillId="5" borderId="9" xfId="0" applyFont="1" applyFill="1" applyBorder="1" applyAlignment="1">
      <alignment horizontal="center" vertical="center"/>
    </xf>
    <xf numFmtId="0" fontId="2" fillId="5" borderId="13" xfId="0" applyFont="1" applyFill="1" applyBorder="1" applyAlignment="1">
      <alignment horizontal="center" vertical="center"/>
    </xf>
    <xf numFmtId="9" fontId="2" fillId="5" borderId="14" xfId="1" applyFont="1" applyFill="1" applyBorder="1" applyAlignment="1">
      <alignment horizontal="center" vertical="center"/>
    </xf>
    <xf numFmtId="0" fontId="2" fillId="5" borderId="15" xfId="0" applyFont="1" applyFill="1" applyBorder="1" applyAlignment="1">
      <alignment horizontal="justify" vertical="top" wrapText="1"/>
    </xf>
    <xf numFmtId="9" fontId="2" fillId="5" borderId="13" xfId="1" applyFont="1" applyFill="1" applyBorder="1" applyAlignment="1">
      <alignment horizontal="center" vertical="center"/>
    </xf>
    <xf numFmtId="0" fontId="2" fillId="0" borderId="16" xfId="0" applyFont="1" applyBorder="1" applyAlignment="1">
      <alignment horizontal="center" vertical="center" wrapText="1"/>
    </xf>
    <xf numFmtId="0" fontId="3" fillId="0" borderId="17" xfId="0" applyFont="1" applyBorder="1" applyAlignment="1">
      <alignment horizontal="justify" vertical="center" wrapText="1"/>
    </xf>
    <xf numFmtId="0" fontId="3" fillId="0" borderId="18" xfId="0" applyFont="1" applyBorder="1" applyAlignment="1">
      <alignment horizontal="left" vertical="center" wrapText="1"/>
    </xf>
    <xf numFmtId="14" fontId="3" fillId="0" borderId="19" xfId="0" applyNumberFormat="1" applyFont="1" applyBorder="1" applyAlignment="1">
      <alignment horizontal="center" vertical="center" wrapText="1"/>
    </xf>
    <xf numFmtId="0" fontId="3" fillId="0" borderId="20" xfId="0" applyFont="1" applyBorder="1" applyAlignment="1">
      <alignment horizontal="center" vertical="center"/>
    </xf>
    <xf numFmtId="164" fontId="2" fillId="5" borderId="3" xfId="0" applyNumberFormat="1"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0" borderId="26" xfId="0" applyFont="1" applyBorder="1" applyAlignment="1">
      <alignment horizontal="center" vertical="center" wrapText="1"/>
    </xf>
    <xf numFmtId="14" fontId="3" fillId="0" borderId="19" xfId="0" applyNumberFormat="1"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left" vertical="center" wrapText="1"/>
    </xf>
    <xf numFmtId="0" fontId="3" fillId="0" borderId="26" xfId="0" applyFont="1" applyBorder="1" applyAlignment="1">
      <alignment vertical="center" wrapText="1"/>
    </xf>
    <xf numFmtId="0" fontId="3" fillId="4" borderId="26" xfId="0" applyFont="1" applyFill="1" applyBorder="1" applyAlignment="1">
      <alignment horizontal="justify" vertical="center" wrapText="1"/>
    </xf>
    <xf numFmtId="0" fontId="3" fillId="0" borderId="26" xfId="0" applyFont="1" applyBorder="1" applyAlignment="1">
      <alignment horizontal="justify" vertical="center" wrapText="1"/>
    </xf>
    <xf numFmtId="14" fontId="3" fillId="0" borderId="26" xfId="0" applyNumberFormat="1" applyFont="1" applyBorder="1" applyAlignment="1">
      <alignment horizontal="center" vertical="center"/>
    </xf>
    <xf numFmtId="14" fontId="3" fillId="0" borderId="26" xfId="0" applyNumberFormat="1" applyFont="1" applyBorder="1" applyAlignment="1">
      <alignment horizontal="center" vertical="center" wrapText="1"/>
    </xf>
    <xf numFmtId="0" fontId="5" fillId="4" borderId="26" xfId="0" applyFont="1" applyFill="1" applyBorder="1" applyAlignment="1">
      <alignment horizontal="justify" vertical="center" wrapText="1"/>
    </xf>
    <xf numFmtId="0" fontId="5" fillId="0" borderId="26" xfId="0" applyFont="1" applyBorder="1" applyAlignment="1">
      <alignment horizontal="justify" vertical="center" wrapText="1"/>
    </xf>
    <xf numFmtId="0" fontId="5" fillId="0" borderId="26" xfId="0" applyFont="1" applyBorder="1" applyAlignment="1">
      <alignment vertical="center" wrapText="1"/>
    </xf>
    <xf numFmtId="14" fontId="5" fillId="0" borderId="26" xfId="0" applyNumberFormat="1" applyFont="1" applyBorder="1" applyAlignment="1">
      <alignment horizontal="center" vertical="center" wrapText="1"/>
    </xf>
    <xf numFmtId="0" fontId="5" fillId="0" borderId="26" xfId="0" applyFont="1" applyBorder="1" applyAlignment="1">
      <alignment vertical="center"/>
    </xf>
    <xf numFmtId="0" fontId="5" fillId="0" borderId="31" xfId="0" applyFont="1" applyBorder="1" applyAlignment="1">
      <alignment vertical="center"/>
    </xf>
    <xf numFmtId="0" fontId="3" fillId="4" borderId="0" xfId="0" applyFont="1" applyFill="1" applyAlignment="1">
      <alignment horizontal="center" vertical="center"/>
    </xf>
    <xf numFmtId="0" fontId="5" fillId="0" borderId="26" xfId="0" applyFont="1" applyBorder="1" applyAlignment="1">
      <alignment horizontal="left" vertical="center" wrapText="1"/>
    </xf>
    <xf numFmtId="0" fontId="5" fillId="0" borderId="26" xfId="0" applyFont="1" applyBorder="1" applyAlignment="1">
      <alignment horizontal="center" vertical="center" wrapText="1"/>
    </xf>
    <xf numFmtId="0" fontId="13" fillId="0" borderId="26" xfId="0" applyFont="1" applyBorder="1" applyAlignment="1">
      <alignment horizontal="center" vertical="center" wrapText="1"/>
    </xf>
    <xf numFmtId="14" fontId="5" fillId="0" borderId="26" xfId="0" applyNumberFormat="1" applyFont="1" applyBorder="1" applyAlignment="1">
      <alignment horizontal="center" vertical="center"/>
    </xf>
    <xf numFmtId="0" fontId="14" fillId="2" borderId="1" xfId="0" applyFont="1" applyFill="1" applyBorder="1" applyAlignment="1">
      <alignment horizontal="left" vertical="center"/>
    </xf>
    <xf numFmtId="0" fontId="14" fillId="2" borderId="3" xfId="0" applyFont="1" applyFill="1" applyBorder="1" applyAlignment="1">
      <alignment horizontal="center" vertical="center" wrapText="1"/>
    </xf>
    <xf numFmtId="14" fontId="15" fillId="2" borderId="7" xfId="0" applyNumberFormat="1" applyFont="1" applyFill="1" applyBorder="1" applyAlignment="1">
      <alignment horizontal="center" vertical="center"/>
    </xf>
    <xf numFmtId="14" fontId="14" fillId="2" borderId="11" xfId="0" applyNumberFormat="1" applyFont="1" applyFill="1" applyBorder="1" applyAlignment="1">
      <alignment horizontal="center" vertical="center" wrapText="1"/>
    </xf>
    <xf numFmtId="0" fontId="3" fillId="0" borderId="66" xfId="0" applyFont="1" applyBorder="1" applyAlignment="1">
      <alignment horizontal="center" vertical="center"/>
    </xf>
    <xf numFmtId="0" fontId="3" fillId="4" borderId="66" xfId="0" applyFont="1" applyFill="1" applyBorder="1" applyAlignment="1">
      <alignment horizontal="center" vertical="center" wrapText="1"/>
    </xf>
    <xf numFmtId="0" fontId="3" fillId="4" borderId="66" xfId="0" applyFont="1" applyFill="1" applyBorder="1" applyAlignment="1">
      <alignment horizontal="left" vertical="center" wrapText="1"/>
    </xf>
    <xf numFmtId="0" fontId="3" fillId="0" borderId="66" xfId="0" applyFont="1" applyBorder="1" applyAlignment="1">
      <alignment horizontal="left" vertical="center" wrapText="1"/>
    </xf>
    <xf numFmtId="14" fontId="3" fillId="0" borderId="66" xfId="0" applyNumberFormat="1" applyFont="1" applyBorder="1" applyAlignment="1">
      <alignment horizontal="left" vertical="center" wrapText="1"/>
    </xf>
    <xf numFmtId="0" fontId="5" fillId="0" borderId="30" xfId="0" applyFont="1" applyBorder="1" applyAlignment="1">
      <alignment horizontal="justify" vertical="top" wrapText="1"/>
    </xf>
    <xf numFmtId="9" fontId="3" fillId="0" borderId="26" xfId="0" applyNumberFormat="1" applyFont="1" applyBorder="1" applyAlignment="1">
      <alignment horizontal="center" vertical="center"/>
    </xf>
    <xf numFmtId="0" fontId="3" fillId="4" borderId="67" xfId="0" applyFont="1" applyFill="1" applyBorder="1" applyAlignment="1">
      <alignment horizontal="center" vertical="center"/>
    </xf>
    <xf numFmtId="0" fontId="3" fillId="4" borderId="66" xfId="0" applyFont="1" applyFill="1" applyBorder="1" applyAlignment="1">
      <alignment horizontal="justify" vertical="center" wrapText="1"/>
    </xf>
    <xf numFmtId="14" fontId="3" fillId="4" borderId="26" xfId="0" applyNumberFormat="1" applyFont="1" applyFill="1" applyBorder="1" applyAlignment="1">
      <alignment horizontal="center" vertical="center" wrapText="1"/>
    </xf>
    <xf numFmtId="14" fontId="3" fillId="4" borderId="26" xfId="0" applyNumberFormat="1" applyFont="1" applyFill="1" applyBorder="1" applyAlignment="1">
      <alignment horizontal="center" vertical="center"/>
    </xf>
    <xf numFmtId="0" fontId="3" fillId="0" borderId="67" xfId="0" applyFont="1" applyBorder="1" applyAlignment="1">
      <alignment horizontal="center" vertical="center"/>
    </xf>
    <xf numFmtId="0" fontId="3" fillId="0" borderId="66" xfId="0" applyFont="1" applyBorder="1" applyAlignment="1">
      <alignment horizontal="justify" vertical="center" wrapText="1"/>
    </xf>
    <xf numFmtId="0" fontId="3" fillId="4" borderId="68" xfId="0" applyFont="1" applyFill="1" applyBorder="1" applyAlignment="1">
      <alignment horizontal="justify" vertical="center" wrapText="1"/>
    </xf>
    <xf numFmtId="14" fontId="3" fillId="4" borderId="29" xfId="0" applyNumberFormat="1" applyFont="1" applyFill="1" applyBorder="1" applyAlignment="1">
      <alignment horizontal="center" vertical="center"/>
    </xf>
    <xf numFmtId="0" fontId="3" fillId="4" borderId="27" xfId="0" applyFont="1" applyFill="1" applyBorder="1" applyAlignment="1">
      <alignment horizontal="center" vertical="center"/>
    </xf>
    <xf numFmtId="0" fontId="3" fillId="4" borderId="23" xfId="0" applyFont="1" applyFill="1" applyBorder="1" applyAlignment="1">
      <alignment horizontal="left" vertical="top" wrapText="1"/>
    </xf>
    <xf numFmtId="0" fontId="13" fillId="9" borderId="66" xfId="0" applyFont="1" applyFill="1" applyBorder="1" applyAlignment="1">
      <alignment horizontal="justify" vertical="center" wrapText="1"/>
    </xf>
    <xf numFmtId="0" fontId="3" fillId="4" borderId="69"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6" xfId="0" applyFont="1" applyFill="1" applyBorder="1" applyAlignment="1">
      <alignment horizontal="justify" vertical="top" wrapText="1"/>
    </xf>
    <xf numFmtId="0" fontId="3" fillId="4" borderId="26" xfId="0" applyFont="1" applyFill="1" applyBorder="1" applyAlignment="1">
      <alignment vertical="center" wrapText="1"/>
    </xf>
    <xf numFmtId="0" fontId="3" fillId="0" borderId="7" xfId="0" applyFont="1" applyBorder="1" applyAlignment="1">
      <alignment horizontal="center" vertical="center"/>
    </xf>
    <xf numFmtId="0" fontId="3" fillId="0" borderId="70" xfId="0" applyFont="1" applyBorder="1" applyAlignment="1">
      <alignment horizontal="center" vertical="center"/>
    </xf>
    <xf numFmtId="0" fontId="0" fillId="0" borderId="71" xfId="0" applyBorder="1" applyAlignment="1">
      <alignment horizontal="center" vertical="center"/>
    </xf>
    <xf numFmtId="0" fontId="17" fillId="0" borderId="72" xfId="0" applyFont="1" applyBorder="1" applyAlignment="1">
      <alignment horizontal="left" wrapText="1"/>
    </xf>
    <xf numFmtId="0" fontId="0" fillId="0" borderId="73" xfId="0" applyBorder="1" applyAlignment="1">
      <alignment horizontal="center" vertical="center"/>
    </xf>
    <xf numFmtId="0" fontId="18" fillId="0" borderId="72" xfId="0" applyFont="1" applyBorder="1" applyAlignment="1">
      <alignment horizontal="left" wrapText="1"/>
    </xf>
    <xf numFmtId="0" fontId="18" fillId="0" borderId="74" xfId="0" applyFont="1" applyBorder="1" applyAlignment="1">
      <alignment horizontal="left" wrapText="1"/>
    </xf>
    <xf numFmtId="0" fontId="0" fillId="0" borderId="75" xfId="0" applyBorder="1" applyAlignment="1">
      <alignment horizontal="center" vertical="center"/>
    </xf>
    <xf numFmtId="0" fontId="18" fillId="0" borderId="3" xfId="0" applyFont="1" applyBorder="1" applyAlignment="1">
      <alignment horizontal="left" wrapText="1"/>
    </xf>
    <xf numFmtId="0" fontId="12" fillId="0" borderId="0" xfId="0" applyFont="1" applyAlignment="1" applyProtection="1">
      <alignment vertical="center"/>
      <protection hidden="1"/>
    </xf>
    <xf numFmtId="0" fontId="12" fillId="0" borderId="0" xfId="0" applyFont="1" applyAlignment="1" applyProtection="1">
      <alignment vertical="center" wrapText="1"/>
      <protection hidden="1"/>
    </xf>
    <xf numFmtId="0" fontId="10" fillId="0" borderId="0" xfId="0" applyFont="1" applyAlignment="1" applyProtection="1">
      <alignment horizontal="center" vertical="center" wrapText="1"/>
      <protection hidden="1"/>
    </xf>
    <xf numFmtId="0" fontId="10" fillId="0" borderId="0" xfId="0" applyFont="1" applyProtection="1">
      <protection hidden="1"/>
    </xf>
    <xf numFmtId="0" fontId="10" fillId="0" borderId="0" xfId="0" applyFont="1" applyAlignment="1" applyProtection="1">
      <alignment wrapText="1"/>
      <protection hidden="1"/>
    </xf>
    <xf numFmtId="0" fontId="26" fillId="0" borderId="0" xfId="0" applyFont="1" applyProtection="1">
      <protection hidden="1"/>
    </xf>
    <xf numFmtId="0" fontId="26" fillId="0" borderId="0" xfId="0" applyFont="1" applyAlignment="1" applyProtection="1">
      <alignment horizontal="left"/>
      <protection hidden="1"/>
    </xf>
    <xf numFmtId="0" fontId="10" fillId="0" borderId="0" xfId="0" applyFont="1" applyAlignment="1" applyProtection="1">
      <alignment vertical="center"/>
      <protection hidden="1"/>
    </xf>
    <xf numFmtId="17" fontId="26" fillId="0" borderId="0" xfId="0" applyNumberFormat="1" applyFont="1" applyAlignment="1" applyProtection="1">
      <alignment vertical="center"/>
      <protection hidden="1"/>
    </xf>
    <xf numFmtId="0" fontId="31" fillId="0" borderId="26" xfId="0" applyFont="1" applyBorder="1" applyAlignment="1">
      <alignment horizontal="left" vertical="center" wrapText="1"/>
    </xf>
    <xf numFmtId="0" fontId="11" fillId="4" borderId="26" xfId="0" applyFont="1" applyFill="1" applyBorder="1" applyAlignment="1">
      <alignment horizontal="center" vertical="center" wrapText="1"/>
    </xf>
    <xf numFmtId="0" fontId="11" fillId="4" borderId="26" xfId="0" applyFont="1" applyFill="1" applyBorder="1" applyAlignment="1">
      <alignment horizontal="left" vertical="center" wrapText="1"/>
    </xf>
    <xf numFmtId="14" fontId="11" fillId="4" borderId="26" xfId="0" applyNumberFormat="1" applyFont="1" applyFill="1" applyBorder="1" applyAlignment="1">
      <alignment horizontal="center" vertical="center" wrapText="1"/>
    </xf>
    <xf numFmtId="0" fontId="2" fillId="4" borderId="23" xfId="0" applyFont="1" applyFill="1" applyBorder="1" applyAlignment="1">
      <alignment horizontal="justify" vertical="center" wrapText="1"/>
    </xf>
    <xf numFmtId="0" fontId="5" fillId="4" borderId="23" xfId="0" applyFont="1" applyFill="1" applyBorder="1" applyAlignment="1">
      <alignment horizontal="left" vertical="top" wrapText="1"/>
    </xf>
    <xf numFmtId="14" fontId="32" fillId="2" borderId="7" xfId="0" applyNumberFormat="1" applyFont="1" applyFill="1" applyBorder="1" applyAlignment="1">
      <alignment horizontal="center" vertical="center"/>
    </xf>
    <xf numFmtId="0" fontId="5" fillId="4" borderId="26" xfId="0" applyFont="1" applyFill="1" applyBorder="1" applyAlignment="1">
      <alignment horizontal="center" vertical="center" wrapText="1"/>
    </xf>
    <xf numFmtId="0" fontId="2" fillId="0" borderId="21" xfId="0" applyFont="1" applyBorder="1" applyAlignment="1">
      <alignment horizontal="center" vertical="center"/>
    </xf>
    <xf numFmtId="9" fontId="3" fillId="0" borderId="21" xfId="0" applyNumberFormat="1" applyFont="1" applyBorder="1" applyAlignment="1">
      <alignment horizontal="center" vertical="center"/>
    </xf>
    <xf numFmtId="0" fontId="3" fillId="0" borderId="22" xfId="0" applyFont="1" applyBorder="1" applyAlignment="1">
      <alignment horizontal="center" vertical="center" wrapText="1"/>
    </xf>
    <xf numFmtId="0" fontId="5" fillId="0" borderId="23" xfId="0" applyFont="1" applyBorder="1" applyAlignment="1">
      <alignment horizontal="left" vertical="top" wrapText="1"/>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left" vertical="top" wrapText="1"/>
    </xf>
    <xf numFmtId="0" fontId="5" fillId="0" borderId="23" xfId="0" applyFont="1" applyBorder="1" applyAlignment="1">
      <alignment horizontal="justify" vertical="top" wrapText="1"/>
    </xf>
    <xf numFmtId="0" fontId="3" fillId="0" borderId="23" xfId="0" applyFont="1" applyBorder="1" applyAlignment="1">
      <alignment horizontal="justify" vertical="top" wrapText="1"/>
    </xf>
    <xf numFmtId="0" fontId="3" fillId="4" borderId="23" xfId="0" applyFont="1" applyFill="1" applyBorder="1" applyAlignment="1">
      <alignment horizontal="justify" vertical="center" wrapText="1"/>
    </xf>
    <xf numFmtId="0" fontId="3" fillId="0" borderId="28" xfId="0" applyFont="1" applyBorder="1" applyAlignment="1">
      <alignment horizontal="center" vertical="center" wrapText="1"/>
    </xf>
    <xf numFmtId="0" fontId="3" fillId="4" borderId="23" xfId="0" applyFont="1" applyFill="1" applyBorder="1" applyAlignment="1">
      <alignment horizontal="left" vertical="center" wrapText="1"/>
    </xf>
    <xf numFmtId="14" fontId="3" fillId="0" borderId="30" xfId="0" applyNumberFormat="1" applyFont="1" applyBorder="1" applyAlignment="1" applyProtection="1">
      <alignment horizontal="justify" vertical="top" wrapText="1"/>
      <protection hidden="1"/>
    </xf>
    <xf numFmtId="0" fontId="2" fillId="0" borderId="24" xfId="0" applyFont="1" applyBorder="1" applyAlignment="1" applyProtection="1">
      <alignment horizontal="justify" vertical="top" wrapText="1"/>
      <protection hidden="1"/>
    </xf>
    <xf numFmtId="0" fontId="2" fillId="0" borderId="23" xfId="0" applyFont="1" applyBorder="1" applyAlignment="1">
      <alignment horizontal="left" vertical="top" wrapText="1"/>
    </xf>
    <xf numFmtId="0" fontId="19" fillId="5" borderId="15" xfId="0" applyFont="1" applyFill="1" applyBorder="1" applyAlignment="1">
      <alignment horizontal="justify" vertical="top" wrapText="1"/>
    </xf>
    <xf numFmtId="0" fontId="2" fillId="0" borderId="26" xfId="0" applyFont="1" applyBorder="1" applyAlignment="1">
      <alignment horizontal="center" vertical="center"/>
    </xf>
    <xf numFmtId="0" fontId="9" fillId="10" borderId="26" xfId="0" applyFont="1" applyFill="1" applyBorder="1" applyAlignment="1">
      <alignment horizontal="center"/>
    </xf>
    <xf numFmtId="0" fontId="2" fillId="5" borderId="25" xfId="0" applyFont="1" applyFill="1" applyBorder="1" applyAlignment="1">
      <alignment vertical="center" wrapText="1"/>
    </xf>
    <xf numFmtId="14" fontId="14" fillId="2" borderId="7" xfId="0" applyNumberFormat="1" applyFont="1" applyFill="1" applyBorder="1" applyAlignment="1">
      <alignment horizontal="center" vertical="center"/>
    </xf>
    <xf numFmtId="0" fontId="3" fillId="0" borderId="78" xfId="0" applyFont="1" applyBorder="1" applyAlignment="1">
      <alignment horizontal="center" vertical="center"/>
    </xf>
    <xf numFmtId="0" fontId="31" fillId="0" borderId="26"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80" xfId="0" applyFont="1" applyBorder="1" applyAlignment="1">
      <alignment horizontal="center" vertical="center"/>
    </xf>
    <xf numFmtId="0" fontId="3" fillId="0" borderId="31" xfId="0" applyFont="1" applyBorder="1" applyAlignment="1">
      <alignment horizontal="center" vertical="center"/>
    </xf>
    <xf numFmtId="0" fontId="3" fillId="0" borderId="31" xfId="0" applyFont="1" applyBorder="1" applyAlignment="1">
      <alignment horizontal="center" vertical="center" wrapText="1"/>
    </xf>
    <xf numFmtId="0" fontId="5" fillId="0" borderId="23" xfId="0" applyFont="1" applyBorder="1" applyAlignment="1">
      <alignment horizontal="left" vertical="center" wrapText="1"/>
    </xf>
    <xf numFmtId="0" fontId="3" fillId="0" borderId="66" xfId="0" applyFont="1" applyBorder="1" applyAlignment="1">
      <alignment horizontal="center" vertical="top"/>
    </xf>
    <xf numFmtId="0" fontId="3" fillId="4" borderId="66" xfId="0" applyFont="1" applyFill="1" applyBorder="1" applyAlignment="1">
      <alignment horizontal="center" vertical="top" wrapText="1"/>
    </xf>
    <xf numFmtId="0" fontId="3" fillId="4" borderId="66" xfId="0" applyFont="1" applyFill="1" applyBorder="1" applyAlignment="1">
      <alignment horizontal="left" vertical="top" wrapText="1"/>
    </xf>
    <xf numFmtId="0" fontId="3" fillId="0" borderId="66" xfId="0" applyFont="1" applyBorder="1" applyAlignment="1">
      <alignment horizontal="left" vertical="top" wrapText="1"/>
    </xf>
    <xf numFmtId="14" fontId="3" fillId="0" borderId="66" xfId="0" applyNumberFormat="1" applyFont="1" applyBorder="1" applyAlignment="1">
      <alignment horizontal="left" vertical="top" wrapText="1"/>
    </xf>
    <xf numFmtId="0" fontId="33" fillId="0" borderId="23" xfId="0" applyFont="1" applyBorder="1" applyAlignment="1">
      <alignment horizontal="left" vertical="top" wrapText="1"/>
    </xf>
    <xf numFmtId="0" fontId="3" fillId="0" borderId="77" xfId="0" applyFont="1" applyBorder="1" applyAlignment="1">
      <alignment horizontal="center" vertical="center" wrapText="1"/>
    </xf>
    <xf numFmtId="49" fontId="5" fillId="0" borderId="23" xfId="0" applyNumberFormat="1" applyFont="1" applyBorder="1" applyAlignment="1">
      <alignment horizontal="left" vertical="top" wrapText="1"/>
    </xf>
    <xf numFmtId="0" fontId="3" fillId="0" borderId="30" xfId="0" applyFont="1" applyBorder="1" applyAlignment="1">
      <alignment horizontal="left" vertical="top" wrapText="1"/>
    </xf>
    <xf numFmtId="0" fontId="14" fillId="2" borderId="12"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2" fillId="5" borderId="0" xfId="0" applyFont="1" applyFill="1" applyAlignment="1">
      <alignment horizontal="center" vertical="center" wrapText="1"/>
    </xf>
    <xf numFmtId="0" fontId="10" fillId="0" borderId="26" xfId="0" applyFont="1" applyBorder="1" applyAlignment="1">
      <alignment horizontal="center" vertical="center" wrapText="1"/>
    </xf>
    <xf numFmtId="0" fontId="10" fillId="0" borderId="26" xfId="0" applyFont="1" applyBorder="1" applyAlignment="1">
      <alignment horizontal="center" vertical="center"/>
    </xf>
    <xf numFmtId="0" fontId="6" fillId="0" borderId="23" xfId="0" applyFont="1" applyBorder="1" applyAlignment="1">
      <alignment horizontal="left" vertical="top" wrapText="1"/>
    </xf>
    <xf numFmtId="14" fontId="2" fillId="0" borderId="30" xfId="0" applyNumberFormat="1" applyFont="1" applyBorder="1" applyAlignment="1" applyProtection="1">
      <alignment horizontal="justify" vertical="top" wrapText="1"/>
      <protection hidden="1"/>
    </xf>
    <xf numFmtId="0" fontId="3" fillId="0" borderId="24" xfId="0" applyFont="1" applyBorder="1" applyAlignment="1" applyProtection="1">
      <alignment horizontal="justify" vertical="top" wrapText="1"/>
      <protection hidden="1"/>
    </xf>
    <xf numFmtId="0" fontId="5" fillId="4" borderId="23" xfId="0" applyFont="1" applyFill="1" applyBorder="1" applyAlignment="1">
      <alignment vertical="top" wrapText="1"/>
    </xf>
    <xf numFmtId="0" fontId="3" fillId="0" borderId="83" xfId="0" applyFont="1" applyBorder="1" applyAlignment="1">
      <alignment horizontal="center" vertical="center"/>
    </xf>
    <xf numFmtId="0" fontId="2" fillId="0" borderId="76" xfId="0" applyFont="1" applyBorder="1" applyAlignment="1">
      <alignment horizontal="center" vertical="center"/>
    </xf>
    <xf numFmtId="0" fontId="3" fillId="0" borderId="29" xfId="0" applyFont="1" applyBorder="1" applyAlignment="1">
      <alignment horizontal="center" vertical="center"/>
    </xf>
    <xf numFmtId="0" fontId="3" fillId="0" borderId="84" xfId="0" applyFont="1" applyBorder="1" applyAlignment="1">
      <alignment horizontal="left" vertical="top" wrapText="1"/>
    </xf>
    <xf numFmtId="0" fontId="2" fillId="0" borderId="13" xfId="0" applyFont="1" applyBorder="1" applyAlignment="1">
      <alignment horizontal="center" vertical="center"/>
    </xf>
    <xf numFmtId="0" fontId="3" fillId="0" borderId="13" xfId="0" applyFont="1" applyBorder="1" applyAlignment="1">
      <alignment horizontal="center" vertical="center"/>
    </xf>
    <xf numFmtId="0" fontId="5" fillId="0" borderId="15" xfId="0" applyFont="1" applyBorder="1" applyAlignment="1">
      <alignment horizontal="left" vertical="top" wrapText="1"/>
    </xf>
    <xf numFmtId="0" fontId="19" fillId="2" borderId="26" xfId="0" applyFont="1" applyFill="1" applyBorder="1" applyAlignment="1">
      <alignment horizontal="center" vertical="center"/>
    </xf>
    <xf numFmtId="14" fontId="10" fillId="0" borderId="26" xfId="0" applyNumberFormat="1" applyFont="1" applyBorder="1" applyAlignment="1">
      <alignment horizontal="center" vertical="center" wrapText="1"/>
    </xf>
    <xf numFmtId="0" fontId="10" fillId="4" borderId="26" xfId="0" applyFont="1" applyFill="1" applyBorder="1" applyAlignment="1">
      <alignment horizontal="center" vertical="center" wrapText="1"/>
    </xf>
    <xf numFmtId="0" fontId="19" fillId="0" borderId="23" xfId="0" applyFont="1" applyBorder="1" applyAlignment="1">
      <alignment horizontal="left" vertical="top" wrapText="1"/>
    </xf>
    <xf numFmtId="0" fontId="30" fillId="0" borderId="26" xfId="0" applyFont="1" applyBorder="1" applyAlignment="1">
      <alignment wrapText="1"/>
    </xf>
    <xf numFmtId="9" fontId="40" fillId="0" borderId="26" xfId="0" applyNumberFormat="1" applyFont="1" applyBorder="1" applyAlignment="1">
      <alignment horizontal="center" vertical="center" wrapText="1"/>
    </xf>
    <xf numFmtId="0" fontId="40" fillId="0" borderId="78" xfId="0" applyFont="1" applyBorder="1" applyAlignment="1">
      <alignment horizontal="center" vertical="center" wrapText="1"/>
    </xf>
    <xf numFmtId="0" fontId="2" fillId="0" borderId="20" xfId="0" applyFont="1" applyBorder="1" applyAlignment="1">
      <alignment horizontal="center" vertical="center"/>
    </xf>
    <xf numFmtId="0" fontId="2" fillId="0" borderId="7" xfId="0" applyFont="1" applyBorder="1" applyAlignment="1">
      <alignment horizontal="center" vertical="center"/>
    </xf>
    <xf numFmtId="0" fontId="2" fillId="0" borderId="70" xfId="0" applyFont="1" applyBorder="1" applyAlignment="1">
      <alignment horizontal="center" vertical="center"/>
    </xf>
    <xf numFmtId="0" fontId="2" fillId="0" borderId="80" xfId="0" applyFont="1" applyBorder="1" applyAlignment="1">
      <alignment horizontal="center" vertical="center"/>
    </xf>
    <xf numFmtId="0" fontId="2" fillId="0" borderId="31" xfId="0" applyFont="1" applyBorder="1" applyAlignment="1">
      <alignment horizontal="center" vertical="center"/>
    </xf>
    <xf numFmtId="0" fontId="19" fillId="0" borderId="81" xfId="0" applyFont="1" applyBorder="1" applyAlignment="1">
      <alignment horizontal="justify" vertical="top" wrapText="1"/>
    </xf>
    <xf numFmtId="14" fontId="3" fillId="0" borderId="27" xfId="0" applyNumberFormat="1" applyFont="1" applyBorder="1" applyAlignment="1">
      <alignment horizontal="center" vertical="center"/>
    </xf>
    <xf numFmtId="0" fontId="3" fillId="0" borderId="81" xfId="0" applyFont="1" applyBorder="1" applyAlignment="1">
      <alignment horizontal="left" vertical="top" wrapText="1"/>
    </xf>
    <xf numFmtId="0" fontId="9" fillId="5" borderId="26" xfId="0" applyFont="1" applyFill="1" applyBorder="1" applyAlignment="1">
      <alignment horizontal="center" vertical="center" wrapText="1"/>
    </xf>
    <xf numFmtId="0" fontId="0" fillId="0" borderId="26" xfId="0" applyBorder="1" applyAlignment="1">
      <alignment horizontal="center" vertical="center"/>
    </xf>
    <xf numFmtId="0" fontId="0" fillId="0" borderId="26" xfId="0" applyBorder="1" applyAlignment="1">
      <alignment vertical="top" wrapText="1"/>
    </xf>
    <xf numFmtId="0" fontId="19" fillId="0" borderId="26" xfId="0" applyFont="1" applyBorder="1" applyAlignment="1">
      <alignment horizontal="center" vertical="center"/>
    </xf>
    <xf numFmtId="0" fontId="9" fillId="0" borderId="26" xfId="0" applyFont="1" applyBorder="1" applyAlignment="1">
      <alignment horizontal="center" vertical="center"/>
    </xf>
    <xf numFmtId="0" fontId="0" fillId="0" borderId="26" xfId="0" applyBorder="1" applyAlignment="1">
      <alignment vertical="top"/>
    </xf>
    <xf numFmtId="0" fontId="0" fillId="0" borderId="26" xfId="0" applyBorder="1" applyAlignment="1">
      <alignment horizontal="left" vertical="center" indent="1"/>
    </xf>
    <xf numFmtId="0" fontId="0" fillId="4" borderId="26" xfId="0" applyFill="1" applyBorder="1" applyAlignment="1">
      <alignment vertical="top" wrapText="1"/>
    </xf>
    <xf numFmtId="0" fontId="0" fillId="0" borderId="0" xfId="0" applyAlignment="1">
      <alignment horizontal="justify" vertical="top"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justify" vertical="top" wrapText="1"/>
    </xf>
    <xf numFmtId="0" fontId="43" fillId="0" borderId="26" xfId="0" applyFont="1" applyBorder="1" applyAlignment="1">
      <alignment horizontal="justify" vertical="top" wrapText="1"/>
    </xf>
    <xf numFmtId="0" fontId="0" fillId="0" borderId="76" xfId="0" applyBorder="1" applyAlignment="1">
      <alignment vertical="top" wrapText="1"/>
    </xf>
    <xf numFmtId="0" fontId="44" fillId="0" borderId="21" xfId="0" applyFont="1" applyBorder="1" applyAlignment="1">
      <alignment vertical="center"/>
    </xf>
    <xf numFmtId="0" fontId="44" fillId="0" borderId="0" xfId="0" applyFont="1" applyAlignment="1">
      <alignment vertical="center"/>
    </xf>
    <xf numFmtId="0" fontId="44" fillId="0" borderId="26" xfId="0" applyFont="1" applyBorder="1" applyAlignment="1">
      <alignment vertical="center"/>
    </xf>
    <xf numFmtId="0" fontId="0" fillId="0" borderId="0" xfId="0" applyAlignment="1">
      <alignment vertical="top" wrapText="1"/>
    </xf>
    <xf numFmtId="0" fontId="6" fillId="4" borderId="26" xfId="0" applyFont="1" applyFill="1" applyBorder="1" applyAlignment="1">
      <alignment vertical="top" wrapText="1"/>
    </xf>
    <xf numFmtId="0" fontId="0" fillId="0" borderId="0" xfId="0" applyAlignment="1">
      <alignment wrapText="1"/>
    </xf>
    <xf numFmtId="0" fontId="38" fillId="4" borderId="26" xfId="0" applyFont="1" applyFill="1" applyBorder="1" applyAlignment="1">
      <alignment vertical="top" wrapText="1"/>
    </xf>
    <xf numFmtId="0" fontId="6" fillId="0" borderId="26" xfId="0" applyFont="1" applyBorder="1" applyAlignment="1">
      <alignment horizontal="justify" vertical="top" wrapText="1"/>
    </xf>
    <xf numFmtId="0" fontId="19" fillId="0" borderId="23" xfId="0" applyFont="1" applyBorder="1" applyAlignment="1">
      <alignment horizontal="left" vertical="center" wrapText="1"/>
    </xf>
    <xf numFmtId="0" fontId="19" fillId="0" borderId="23" xfId="0" applyFont="1" applyBorder="1" applyAlignment="1">
      <alignment horizontal="justify" vertical="top" wrapText="1"/>
    </xf>
    <xf numFmtId="0" fontId="16" fillId="0" borderId="26" xfId="0" applyFont="1" applyBorder="1" applyAlignment="1">
      <alignment horizontal="center" vertical="center" wrapText="1"/>
    </xf>
    <xf numFmtId="0" fontId="37" fillId="11" borderId="29" xfId="0" applyFont="1" applyFill="1" applyBorder="1" applyAlignment="1">
      <alignment horizontal="center" vertical="center" wrapText="1"/>
    </xf>
    <xf numFmtId="0" fontId="33" fillId="0" borderId="0" xfId="0" applyFont="1" applyAlignment="1">
      <alignment vertical="center" wrapText="1"/>
    </xf>
    <xf numFmtId="0" fontId="33" fillId="5" borderId="26" xfId="0" applyFont="1" applyFill="1" applyBorder="1" applyAlignment="1">
      <alignment horizontal="left" vertical="center" wrapText="1"/>
    </xf>
    <xf numFmtId="0" fontId="48" fillId="5" borderId="26" xfId="0" applyFont="1" applyFill="1" applyBorder="1" applyAlignment="1" applyProtection="1">
      <alignment horizontal="center" vertical="center" wrapText="1"/>
      <protection locked="0"/>
    </xf>
    <xf numFmtId="0" fontId="49" fillId="5" borderId="26" xfId="0" applyFont="1" applyFill="1" applyBorder="1" applyAlignment="1">
      <alignment horizontal="center" vertical="center" wrapText="1"/>
    </xf>
    <xf numFmtId="0" fontId="35" fillId="4" borderId="26"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50" fillId="4" borderId="26" xfId="0" applyFont="1" applyFill="1" applyBorder="1" applyAlignment="1">
      <alignment horizontal="center" vertical="center" wrapText="1"/>
    </xf>
    <xf numFmtId="0" fontId="33" fillId="0" borderId="26" xfId="0" applyFont="1" applyBorder="1" applyAlignment="1">
      <alignment horizontal="center" vertical="center" wrapText="1"/>
    </xf>
    <xf numFmtId="0" fontId="51" fillId="4" borderId="26" xfId="0" applyFont="1" applyFill="1" applyBorder="1" applyAlignment="1">
      <alignment horizontal="center" vertical="center" wrapText="1"/>
    </xf>
    <xf numFmtId="0" fontId="51" fillId="0" borderId="26" xfId="0" applyFont="1" applyBorder="1" applyAlignment="1">
      <alignment horizontal="center" vertical="center" wrapText="1"/>
    </xf>
    <xf numFmtId="9" fontId="51" fillId="0" borderId="26" xfId="0" applyNumberFormat="1" applyFont="1" applyBorder="1" applyAlignment="1">
      <alignment horizontal="center" vertical="center" wrapText="1"/>
    </xf>
    <xf numFmtId="0" fontId="51" fillId="12" borderId="26" xfId="0" applyFont="1" applyFill="1" applyBorder="1" applyAlignment="1">
      <alignment horizontal="center" vertical="center" wrapText="1"/>
    </xf>
    <xf numFmtId="0" fontId="33" fillId="0" borderId="26" xfId="0" applyFont="1" applyBorder="1" applyAlignment="1">
      <alignment vertical="center" wrapText="1"/>
    </xf>
    <xf numFmtId="0" fontId="52" fillId="0" borderId="26" xfId="4" applyFont="1" applyBorder="1" applyAlignment="1">
      <alignment vertical="center" wrapText="1"/>
    </xf>
    <xf numFmtId="9" fontId="49" fillId="0" borderId="26" xfId="0" applyNumberFormat="1" applyFont="1" applyBorder="1" applyAlignment="1">
      <alignment horizontal="center" vertical="center" wrapText="1"/>
    </xf>
    <xf numFmtId="9" fontId="33" fillId="0" borderId="26" xfId="0" applyNumberFormat="1" applyFont="1" applyBorder="1" applyAlignment="1">
      <alignment horizontal="center" vertical="center" wrapText="1"/>
    </xf>
    <xf numFmtId="9" fontId="33" fillId="0" borderId="26" xfId="0" applyNumberFormat="1" applyFont="1" applyBorder="1" applyAlignment="1">
      <alignment vertical="center" wrapText="1"/>
    </xf>
    <xf numFmtId="0" fontId="33" fillId="12" borderId="26" xfId="0" applyFont="1" applyFill="1" applyBorder="1" applyAlignment="1">
      <alignment horizontal="center" vertical="center" wrapText="1"/>
    </xf>
    <xf numFmtId="0" fontId="33" fillId="0" borderId="26" xfId="0" applyFont="1" applyBorder="1" applyAlignment="1">
      <alignment horizontal="left" vertical="center" wrapText="1"/>
    </xf>
    <xf numFmtId="0" fontId="33" fillId="14" borderId="26" xfId="0" applyFont="1" applyFill="1" applyBorder="1" applyAlignment="1">
      <alignment horizontal="center" vertical="center" wrapText="1"/>
    </xf>
    <xf numFmtId="0" fontId="33" fillId="14" borderId="26" xfId="0" applyFont="1" applyFill="1" applyBorder="1" applyAlignment="1">
      <alignment vertical="center" wrapText="1"/>
    </xf>
    <xf numFmtId="0" fontId="33" fillId="15" borderId="26" xfId="0" applyFont="1" applyFill="1" applyBorder="1" applyAlignment="1">
      <alignment vertical="center" wrapText="1"/>
    </xf>
    <xf numFmtId="9" fontId="51" fillId="0" borderId="26" xfId="0" applyNumberFormat="1" applyFont="1" applyBorder="1" applyAlignment="1">
      <alignment horizontal="left" vertical="center" wrapText="1"/>
    </xf>
    <xf numFmtId="0" fontId="35" fillId="16" borderId="26" xfId="0" applyFont="1" applyFill="1" applyBorder="1" applyAlignment="1">
      <alignment horizontal="center" vertical="center" wrapText="1"/>
    </xf>
    <xf numFmtId="0" fontId="51" fillId="17" borderId="26" xfId="0" applyFont="1" applyFill="1" applyBorder="1" applyAlignment="1">
      <alignment horizontal="center" vertical="center" wrapText="1"/>
    </xf>
    <xf numFmtId="0" fontId="51" fillId="0" borderId="26" xfId="0" applyFont="1" applyBorder="1" applyAlignment="1">
      <alignment vertical="center" wrapText="1"/>
    </xf>
    <xf numFmtId="0" fontId="51" fillId="17" borderId="26" xfId="0" applyFont="1" applyFill="1" applyBorder="1" applyAlignment="1">
      <alignment horizontal="left" vertical="center" wrapText="1"/>
    </xf>
    <xf numFmtId="0" fontId="51" fillId="14" borderId="26" xfId="0" applyFont="1" applyFill="1" applyBorder="1" applyAlignment="1">
      <alignment horizontal="center" vertical="center" wrapText="1"/>
    </xf>
    <xf numFmtId="0" fontId="51" fillId="15" borderId="26" xfId="0" applyFont="1" applyFill="1" applyBorder="1" applyAlignment="1">
      <alignment horizontal="center" vertical="center" wrapText="1"/>
    </xf>
    <xf numFmtId="0" fontId="51" fillId="0" borderId="26" xfId="0" applyFont="1" applyBorder="1" applyAlignment="1">
      <alignment horizontal="left" vertical="center" wrapText="1"/>
    </xf>
    <xf numFmtId="0" fontId="54" fillId="0" borderId="26" xfId="0" applyFont="1" applyBorder="1" applyAlignment="1">
      <alignment horizontal="center" vertical="center" wrapText="1"/>
    </xf>
    <xf numFmtId="0" fontId="52" fillId="0" borderId="26" xfId="4" applyFont="1" applyFill="1" applyBorder="1" applyAlignment="1">
      <alignment horizontal="left" vertical="center" wrapText="1"/>
    </xf>
    <xf numFmtId="0" fontId="51" fillId="17" borderId="26" xfId="0" applyFont="1" applyFill="1" applyBorder="1" applyAlignment="1">
      <alignment vertical="center" wrapText="1"/>
    </xf>
    <xf numFmtId="15" fontId="50" fillId="4" borderId="26" xfId="0" applyNumberFormat="1" applyFont="1" applyFill="1" applyBorder="1" applyAlignment="1">
      <alignment horizontal="center" vertical="center" wrapText="1"/>
    </xf>
    <xf numFmtId="0" fontId="50" fillId="17" borderId="26" xfId="0" applyFont="1" applyFill="1" applyBorder="1" applyAlignment="1">
      <alignment horizontal="left" vertical="center" wrapText="1"/>
    </xf>
    <xf numFmtId="0" fontId="50" fillId="0" borderId="26" xfId="0" applyFont="1" applyBorder="1" applyAlignment="1">
      <alignment horizontal="center" vertical="center" wrapText="1"/>
    </xf>
    <xf numFmtId="14" fontId="51" fillId="4" borderId="26" xfId="0" applyNumberFormat="1" applyFont="1" applyFill="1" applyBorder="1" applyAlignment="1">
      <alignment horizontal="center" vertical="center" wrapText="1"/>
    </xf>
    <xf numFmtId="0" fontId="50" fillId="17" borderId="26" xfId="0" applyFont="1" applyFill="1" applyBorder="1" applyAlignment="1">
      <alignment horizontal="center" vertical="center" wrapText="1"/>
    </xf>
    <xf numFmtId="0" fontId="50" fillId="17" borderId="26" xfId="0" applyFont="1" applyFill="1" applyBorder="1" applyAlignment="1">
      <alignment vertical="center" wrapText="1"/>
    </xf>
    <xf numFmtId="0" fontId="52" fillId="0" borderId="26" xfId="4" applyFont="1" applyBorder="1" applyAlignment="1">
      <alignment horizontal="left" vertical="center" wrapText="1"/>
    </xf>
    <xf numFmtId="0" fontId="50" fillId="0" borderId="26" xfId="0" applyFont="1" applyBorder="1" applyAlignment="1">
      <alignment horizontal="left" vertical="center" wrapText="1"/>
    </xf>
    <xf numFmtId="9" fontId="33" fillId="0" borderId="26" xfId="0" applyNumberFormat="1" applyFont="1" applyBorder="1" applyAlignment="1">
      <alignment horizontal="left" vertical="center" wrapText="1"/>
    </xf>
    <xf numFmtId="0" fontId="51" fillId="4" borderId="26" xfId="0" applyFont="1" applyFill="1" applyBorder="1" applyAlignment="1">
      <alignment horizontal="center" vertical="center" wrapText="1" readingOrder="1"/>
    </xf>
    <xf numFmtId="9" fontId="50" fillId="0" borderId="26" xfId="0" applyNumberFormat="1" applyFont="1" applyBorder="1" applyAlignment="1">
      <alignment horizontal="left" vertical="center" wrapText="1"/>
    </xf>
    <xf numFmtId="16" fontId="51" fillId="0" borderId="26" xfId="0" applyNumberFormat="1" applyFont="1" applyBorder="1" applyAlignment="1">
      <alignment horizontal="center" vertical="center" wrapText="1"/>
    </xf>
    <xf numFmtId="0" fontId="57" fillId="0" borderId="26" xfId="0" applyFont="1" applyBorder="1" applyAlignment="1">
      <alignment horizontal="left" vertical="center" wrapText="1"/>
    </xf>
    <xf numFmtId="14" fontId="33" fillId="4" borderId="26" xfId="0" applyNumberFormat="1" applyFont="1" applyFill="1" applyBorder="1" applyAlignment="1">
      <alignment horizontal="center" vertical="center" wrapText="1"/>
    </xf>
    <xf numFmtId="0" fontId="54" fillId="17" borderId="26" xfId="0" applyFont="1" applyFill="1" applyBorder="1" applyAlignment="1">
      <alignment horizontal="left" vertical="center" wrapText="1"/>
    </xf>
    <xf numFmtId="0" fontId="54" fillId="17" borderId="26" xfId="0" applyFont="1" applyFill="1" applyBorder="1" applyAlignment="1">
      <alignment vertical="center" wrapText="1"/>
    </xf>
    <xf numFmtId="0" fontId="35" fillId="10" borderId="26" xfId="0" applyFont="1" applyFill="1" applyBorder="1" applyAlignment="1">
      <alignment horizontal="center" vertical="center" wrapText="1"/>
    </xf>
    <xf numFmtId="14" fontId="50" fillId="4" borderId="26" xfId="0" applyNumberFormat="1" applyFont="1" applyFill="1" applyBorder="1" applyAlignment="1">
      <alignment horizontal="center" vertical="center" wrapText="1"/>
    </xf>
    <xf numFmtId="14" fontId="51" fillId="0" borderId="26" xfId="0" applyNumberFormat="1" applyFont="1" applyBorder="1" applyAlignment="1">
      <alignment horizontal="center" vertical="center" wrapText="1"/>
    </xf>
    <xf numFmtId="0" fontId="49" fillId="0" borderId="26" xfId="0" applyFont="1" applyBorder="1" applyAlignment="1">
      <alignment vertical="center" wrapText="1"/>
    </xf>
    <xf numFmtId="14" fontId="33" fillId="0" borderId="26" xfId="0" applyNumberFormat="1" applyFont="1" applyBorder="1" applyAlignment="1">
      <alignment horizontal="center" vertical="center" wrapText="1"/>
    </xf>
    <xf numFmtId="0" fontId="49" fillId="17" borderId="26" xfId="0" applyFont="1" applyFill="1" applyBorder="1" applyAlignment="1">
      <alignment horizontal="center" vertical="center" wrapText="1"/>
    </xf>
    <xf numFmtId="9" fontId="58" fillId="0" borderId="26" xfId="0" applyNumberFormat="1" applyFont="1" applyBorder="1" applyAlignment="1">
      <alignment horizontal="left" vertical="center" wrapText="1"/>
    </xf>
    <xf numFmtId="0" fontId="35" fillId="0" borderId="26" xfId="0" applyFont="1" applyBorder="1" applyAlignment="1">
      <alignment horizontal="center" vertical="center" wrapText="1"/>
    </xf>
    <xf numFmtId="17" fontId="51" fillId="0" borderId="26" xfId="0" applyNumberFormat="1" applyFont="1" applyBorder="1" applyAlignment="1">
      <alignment horizontal="center" vertical="center" wrapText="1"/>
    </xf>
    <xf numFmtId="0" fontId="33" fillId="4" borderId="26" xfId="0" applyFont="1" applyFill="1" applyBorder="1" applyAlignment="1">
      <alignment horizontal="left" vertical="center" wrapText="1"/>
    </xf>
    <xf numFmtId="0" fontId="33" fillId="4" borderId="26" xfId="0" applyFont="1" applyFill="1" applyBorder="1" applyAlignment="1">
      <alignment vertical="center" wrapText="1"/>
    </xf>
    <xf numFmtId="0" fontId="2" fillId="5" borderId="8"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16" fillId="0" borderId="26"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5" borderId="12"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76"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2" fillId="2" borderId="2"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4" fillId="2" borderId="8"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5" borderId="64" xfId="0" applyFont="1" applyFill="1" applyBorder="1" applyAlignment="1">
      <alignment horizontal="center" vertical="top" wrapText="1"/>
    </xf>
    <xf numFmtId="0" fontId="2" fillId="5" borderId="65" xfId="0" applyFont="1" applyFill="1" applyBorder="1" applyAlignment="1">
      <alignment horizontal="center" vertical="top"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2" fillId="5" borderId="8" xfId="0" applyFont="1" applyFill="1" applyBorder="1" applyAlignment="1">
      <alignment horizontal="center" vertical="top" wrapText="1"/>
    </xf>
    <xf numFmtId="0" fontId="2" fillId="5" borderId="25" xfId="0" applyFont="1" applyFill="1" applyBorder="1" applyAlignment="1">
      <alignment horizontal="center" vertical="top" wrapText="1"/>
    </xf>
    <xf numFmtId="0" fontId="37" fillId="11" borderId="29" xfId="0" applyFont="1" applyFill="1" applyBorder="1" applyAlignment="1">
      <alignment horizontal="center" vertical="center" wrapText="1"/>
    </xf>
    <xf numFmtId="0" fontId="0" fillId="0" borderId="21" xfId="0" applyBorder="1" applyAlignment="1">
      <alignment horizontal="center" vertical="center" wrapText="1"/>
    </xf>
    <xf numFmtId="0" fontId="37" fillId="11" borderId="0" xfId="0" applyFont="1" applyFill="1" applyAlignment="1">
      <alignment horizontal="center" vertical="center" wrapText="1"/>
    </xf>
    <xf numFmtId="0" fontId="0" fillId="0" borderId="0" xfId="0" applyAlignment="1">
      <alignment horizontal="center" vertical="center" wrapText="1"/>
    </xf>
    <xf numFmtId="0" fontId="37" fillId="11" borderId="79"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79" xfId="0" applyFont="1" applyFill="1" applyBorder="1" applyAlignment="1">
      <alignment horizontal="center" vertical="center" wrapText="1"/>
    </xf>
    <xf numFmtId="0" fontId="12" fillId="5" borderId="82" xfId="0" applyFont="1" applyFill="1" applyBorder="1" applyAlignment="1">
      <alignment horizontal="center" vertical="center" wrapText="1"/>
    </xf>
    <xf numFmtId="166" fontId="48" fillId="5" borderId="26" xfId="5" applyNumberFormat="1" applyFont="1" applyFill="1" applyBorder="1" applyAlignment="1">
      <alignment horizontal="center" vertical="center" wrapText="1"/>
    </xf>
    <xf numFmtId="9" fontId="48" fillId="5" borderId="26" xfId="1" applyFont="1" applyFill="1" applyBorder="1" applyAlignment="1">
      <alignment horizontal="center" vertical="center" wrapText="1"/>
    </xf>
    <xf numFmtId="0" fontId="49" fillId="5" borderId="26" xfId="0" applyFont="1" applyFill="1" applyBorder="1" applyAlignment="1">
      <alignment horizontal="center" vertical="center" wrapText="1"/>
    </xf>
    <xf numFmtId="0" fontId="48" fillId="5" borderId="26" xfId="0" applyFont="1" applyFill="1" applyBorder="1" applyAlignment="1">
      <alignment horizontal="center" vertical="center" wrapText="1"/>
    </xf>
    <xf numFmtId="165" fontId="48" fillId="5" borderId="26" xfId="5" applyNumberFormat="1" applyFont="1" applyFill="1" applyBorder="1" applyAlignment="1">
      <alignment horizontal="center" vertical="center" wrapText="1"/>
    </xf>
    <xf numFmtId="0" fontId="48" fillId="13" borderId="26" xfId="0" applyFont="1" applyFill="1" applyBorder="1" applyAlignment="1">
      <alignment horizontal="center" vertical="center" wrapText="1"/>
    </xf>
    <xf numFmtId="165" fontId="48" fillId="5" borderId="26" xfId="5" applyNumberFormat="1" applyFont="1" applyFill="1" applyBorder="1" applyAlignment="1">
      <alignment vertical="center" wrapText="1"/>
    </xf>
    <xf numFmtId="0" fontId="0" fillId="4" borderId="26" xfId="0" applyFill="1" applyBorder="1" applyAlignment="1">
      <alignment vertical="justify" wrapText="1"/>
    </xf>
    <xf numFmtId="0" fontId="9" fillId="4" borderId="26" xfId="0" applyFont="1" applyFill="1" applyBorder="1" applyAlignment="1">
      <alignment horizontal="center" vertical="center"/>
    </xf>
    <xf numFmtId="0" fontId="6" fillId="0" borderId="26" xfId="0" applyFont="1" applyBorder="1" applyAlignment="1">
      <alignment vertical="top" wrapText="1"/>
    </xf>
    <xf numFmtId="0" fontId="33" fillId="0" borderId="0" xfId="0" applyFont="1"/>
    <xf numFmtId="0" fontId="24" fillId="0" borderId="0" xfId="0" applyFont="1" applyAlignment="1" applyProtection="1">
      <alignment vertical="center"/>
      <protection hidden="1"/>
    </xf>
    <xf numFmtId="0" fontId="24" fillId="0" borderId="0" xfId="0" applyFont="1" applyAlignment="1" applyProtection="1">
      <alignment vertical="center" wrapText="1"/>
      <protection hidden="1"/>
    </xf>
    <xf numFmtId="0" fontId="27" fillId="0" borderId="0" xfId="0" applyFont="1" applyAlignment="1" applyProtection="1">
      <alignment horizontal="center" vertical="center" wrapText="1"/>
      <protection hidden="1"/>
    </xf>
    <xf numFmtId="0" fontId="27" fillId="0" borderId="0" xfId="0" applyFont="1" applyProtection="1">
      <protection hidden="1"/>
    </xf>
    <xf numFmtId="0" fontId="27" fillId="0" borderId="0" xfId="0" applyFont="1" applyAlignment="1" applyProtection="1">
      <alignment wrapText="1"/>
      <protection hidden="1"/>
    </xf>
    <xf numFmtId="0" fontId="63" fillId="0" borderId="0" xfId="0" applyFont="1" applyProtection="1">
      <protection hidden="1"/>
    </xf>
    <xf numFmtId="0" fontId="63" fillId="0" borderId="0" xfId="0" applyFont="1" applyAlignment="1" applyProtection="1">
      <alignment horizontal="left"/>
      <protection hidden="1"/>
    </xf>
    <xf numFmtId="0" fontId="27" fillId="0" borderId="0" xfId="0" applyFont="1" applyAlignment="1" applyProtection="1">
      <alignment vertical="center"/>
      <protection hidden="1"/>
    </xf>
    <xf numFmtId="17" fontId="63" fillId="0" borderId="0" xfId="0" applyNumberFormat="1" applyFont="1" applyAlignment="1" applyProtection="1">
      <alignment vertical="center"/>
      <protection hidden="1"/>
    </xf>
    <xf numFmtId="0" fontId="27" fillId="6" borderId="0" xfId="0" applyFont="1" applyFill="1"/>
    <xf numFmtId="0" fontId="27" fillId="0" borderId="0" xfId="0" applyFont="1"/>
    <xf numFmtId="0" fontId="40" fillId="6" borderId="45" xfId="0" applyFont="1" applyFill="1" applyBorder="1" applyAlignment="1" applyProtection="1">
      <alignment horizontal="left" vertical="center" wrapText="1"/>
      <protection locked="0"/>
    </xf>
    <xf numFmtId="0" fontId="40" fillId="6" borderId="0" xfId="0" applyFont="1" applyFill="1" applyAlignment="1" applyProtection="1">
      <alignment horizontal="left" vertical="center" wrapText="1"/>
      <protection locked="0"/>
    </xf>
    <xf numFmtId="0" fontId="40" fillId="6" borderId="63" xfId="0" applyFont="1" applyFill="1" applyBorder="1" applyAlignment="1" applyProtection="1">
      <alignment horizontal="left" vertical="center" wrapText="1"/>
      <protection locked="0"/>
    </xf>
    <xf numFmtId="0" fontId="30" fillId="6" borderId="0" xfId="0" applyFont="1" applyFill="1" applyAlignment="1" applyProtection="1">
      <alignment horizontal="left" vertical="top" wrapText="1"/>
      <protection locked="0"/>
    </xf>
    <xf numFmtId="0" fontId="40" fillId="6" borderId="55" xfId="0" applyFont="1" applyFill="1" applyBorder="1" applyAlignment="1" applyProtection="1">
      <alignment horizontal="left" vertical="center" wrapText="1"/>
      <protection locked="0"/>
    </xf>
    <xf numFmtId="0" fontId="40" fillId="6" borderId="62" xfId="0" applyFont="1" applyFill="1" applyBorder="1" applyAlignment="1" applyProtection="1">
      <alignment horizontal="left" vertical="center" wrapText="1"/>
      <protection locked="0"/>
    </xf>
    <xf numFmtId="0" fontId="40" fillId="6" borderId="61" xfId="0" applyFont="1" applyFill="1" applyBorder="1" applyAlignment="1" applyProtection="1">
      <alignment horizontal="left" vertical="center" wrapText="1"/>
      <protection locked="0"/>
    </xf>
    <xf numFmtId="0" fontId="40" fillId="6" borderId="60" xfId="0" applyFont="1" applyFill="1" applyBorder="1" applyAlignment="1" applyProtection="1">
      <alignment horizontal="left" vertical="center" wrapText="1"/>
      <protection locked="0"/>
    </xf>
    <xf numFmtId="0" fontId="40" fillId="6" borderId="59" xfId="0" applyFont="1" applyFill="1" applyBorder="1" applyAlignment="1" applyProtection="1">
      <alignment horizontal="left" vertical="center" wrapText="1"/>
      <protection locked="0"/>
    </xf>
    <xf numFmtId="0" fontId="40" fillId="6" borderId="58" xfId="0" applyFont="1" applyFill="1" applyBorder="1" applyAlignment="1" applyProtection="1">
      <alignment horizontal="left" vertical="center" wrapText="1"/>
      <protection locked="0"/>
    </xf>
    <xf numFmtId="0" fontId="40" fillId="6" borderId="57" xfId="0" applyFont="1" applyFill="1" applyBorder="1" applyAlignment="1" applyProtection="1">
      <alignment horizontal="left" vertical="center" wrapText="1"/>
      <protection locked="0"/>
    </xf>
    <xf numFmtId="0" fontId="40" fillId="6" borderId="51" xfId="0" applyFont="1" applyFill="1" applyBorder="1" applyAlignment="1" applyProtection="1">
      <alignment horizontal="left" vertical="center" wrapText="1"/>
      <protection locked="0"/>
    </xf>
    <xf numFmtId="0" fontId="40" fillId="6" borderId="49" xfId="0" applyFont="1" applyFill="1" applyBorder="1" applyAlignment="1" applyProtection="1">
      <alignment horizontal="left" vertical="center" wrapText="1"/>
      <protection locked="0"/>
    </xf>
    <xf numFmtId="0" fontId="40" fillId="6" borderId="48" xfId="0" applyFont="1" applyFill="1" applyBorder="1" applyAlignment="1" applyProtection="1">
      <alignment horizontal="left" vertical="center" wrapText="1"/>
      <protection locked="0"/>
    </xf>
    <xf numFmtId="0" fontId="40" fillId="6" borderId="56" xfId="0" applyFont="1" applyFill="1" applyBorder="1" applyAlignment="1" applyProtection="1">
      <alignment horizontal="left" vertical="center" wrapText="1"/>
      <protection locked="0"/>
    </xf>
    <xf numFmtId="0" fontId="40" fillId="6" borderId="54" xfId="0" applyFont="1" applyFill="1" applyBorder="1" applyAlignment="1" applyProtection="1">
      <alignment horizontal="left" vertical="center" wrapText="1"/>
      <protection locked="0"/>
    </xf>
    <xf numFmtId="0" fontId="40" fillId="6" borderId="53" xfId="0" applyFont="1" applyFill="1" applyBorder="1" applyAlignment="1" applyProtection="1">
      <alignment horizontal="left" vertical="center" wrapText="1"/>
      <protection locked="0"/>
    </xf>
    <xf numFmtId="0" fontId="40" fillId="6" borderId="52" xfId="0" applyFont="1" applyFill="1" applyBorder="1" applyAlignment="1" applyProtection="1">
      <alignment horizontal="left" vertical="center" wrapText="1"/>
      <protection locked="0"/>
    </xf>
    <xf numFmtId="0" fontId="40" fillId="6" borderId="44" xfId="0" applyFont="1" applyFill="1" applyBorder="1" applyAlignment="1" applyProtection="1">
      <alignment horizontal="left" vertical="center" wrapText="1"/>
      <protection locked="0"/>
    </xf>
    <xf numFmtId="0" fontId="40" fillId="6" borderId="43" xfId="0" applyFont="1" applyFill="1" applyBorder="1" applyAlignment="1" applyProtection="1">
      <alignment horizontal="left" vertical="center" wrapText="1"/>
      <protection locked="0"/>
    </xf>
    <xf numFmtId="0" fontId="40" fillId="6" borderId="50" xfId="0" applyFont="1" applyFill="1" applyBorder="1" applyAlignment="1" applyProtection="1">
      <alignment horizontal="left" vertical="center" wrapText="1"/>
      <protection locked="0"/>
    </xf>
    <xf numFmtId="0" fontId="40" fillId="6" borderId="47" xfId="0" applyFont="1" applyFill="1" applyBorder="1" applyAlignment="1" applyProtection="1">
      <alignment horizontal="left" vertical="center" wrapText="1"/>
      <protection locked="0"/>
    </xf>
    <xf numFmtId="0" fontId="30" fillId="6" borderId="46" xfId="0" applyFont="1" applyFill="1" applyBorder="1" applyAlignment="1" applyProtection="1">
      <alignment horizontal="left" vertical="top" wrapText="1"/>
      <protection locked="0"/>
    </xf>
    <xf numFmtId="0" fontId="40" fillId="6" borderId="42" xfId="0" applyFont="1" applyFill="1" applyBorder="1" applyAlignment="1" applyProtection="1">
      <alignment horizontal="left" vertical="center" wrapText="1"/>
      <protection locked="0"/>
    </xf>
    <xf numFmtId="0" fontId="30" fillId="6" borderId="41" xfId="0" applyFont="1" applyFill="1" applyBorder="1" applyAlignment="1" applyProtection="1">
      <alignment horizontal="left" vertical="top" wrapText="1"/>
      <protection locked="0"/>
    </xf>
    <xf numFmtId="0" fontId="27" fillId="6" borderId="40" xfId="0" applyFont="1" applyFill="1" applyBorder="1"/>
    <xf numFmtId="0" fontId="28" fillId="8" borderId="26" xfId="2" applyFont="1" applyFill="1" applyBorder="1" applyAlignment="1">
      <alignment horizontal="center" vertical="center" wrapText="1"/>
    </xf>
    <xf numFmtId="14" fontId="28" fillId="8" borderId="26" xfId="2" applyNumberFormat="1" applyFont="1" applyFill="1" applyBorder="1" applyAlignment="1">
      <alignment horizontal="center" vertical="center" wrapText="1"/>
    </xf>
    <xf numFmtId="0" fontId="24" fillId="7" borderId="38" xfId="0" applyFont="1" applyFill="1" applyBorder="1" applyAlignment="1" applyProtection="1">
      <alignment horizontal="center" vertical="center" wrapText="1"/>
      <protection locked="0"/>
    </xf>
    <xf numFmtId="0" fontId="24" fillId="7" borderId="37" xfId="0" applyFont="1" applyFill="1" applyBorder="1" applyAlignment="1" applyProtection="1">
      <alignment horizontal="center" vertical="center" wrapText="1"/>
      <protection locked="0"/>
    </xf>
    <xf numFmtId="0" fontId="28" fillId="8" borderId="26" xfId="2" applyFont="1" applyFill="1" applyBorder="1" applyAlignment="1">
      <alignment horizontal="center" vertical="center" wrapText="1"/>
    </xf>
    <xf numFmtId="0" fontId="28" fillId="8" borderId="26" xfId="2" applyFont="1" applyFill="1" applyBorder="1" applyAlignment="1">
      <alignment horizontal="center" vertical="center"/>
    </xf>
    <xf numFmtId="0" fontId="24" fillId="7" borderId="38" xfId="0" applyFont="1" applyFill="1" applyBorder="1" applyAlignment="1">
      <alignment horizontal="center" vertical="center" wrapText="1"/>
    </xf>
    <xf numFmtId="0" fontId="24" fillId="7" borderId="37" xfId="0" applyFont="1" applyFill="1" applyBorder="1" applyAlignment="1">
      <alignment horizontal="center" vertical="center" wrapText="1"/>
    </xf>
    <xf numFmtId="0" fontId="24" fillId="7" borderId="39" xfId="0" applyFont="1" applyFill="1" applyBorder="1" applyAlignment="1">
      <alignment horizontal="center" vertical="center" wrapText="1"/>
    </xf>
    <xf numFmtId="0" fontId="24" fillId="7" borderId="38" xfId="0" applyFont="1" applyFill="1" applyBorder="1" applyAlignment="1">
      <alignment horizontal="center" vertical="center" wrapText="1"/>
    </xf>
    <xf numFmtId="0" fontId="24" fillId="7" borderId="37" xfId="0" applyFont="1" applyFill="1" applyBorder="1" applyAlignment="1">
      <alignment horizontal="center" vertical="center" wrapText="1"/>
    </xf>
    <xf numFmtId="0" fontId="64" fillId="0" borderId="26" xfId="2" applyFont="1" applyBorder="1" applyAlignment="1">
      <alignment horizontal="center" vertical="center" wrapText="1"/>
    </xf>
    <xf numFmtId="0" fontId="64" fillId="0" borderId="26" xfId="2" applyFont="1" applyBorder="1" applyAlignment="1">
      <alignment horizontal="center" vertical="center"/>
    </xf>
    <xf numFmtId="0" fontId="65" fillId="0" borderId="26" xfId="2" applyFont="1" applyBorder="1" applyAlignment="1">
      <alignment horizontal="center" vertical="center"/>
    </xf>
    <xf numFmtId="9" fontId="64" fillId="0" borderId="26" xfId="1" applyFont="1" applyBorder="1" applyAlignment="1">
      <alignment horizontal="center" vertical="center"/>
    </xf>
    <xf numFmtId="0" fontId="30" fillId="6" borderId="32" xfId="0" applyFont="1" applyFill="1" applyBorder="1" applyAlignment="1">
      <alignment horizontal="left" vertical="center" wrapText="1"/>
    </xf>
    <xf numFmtId="0" fontId="30" fillId="6" borderId="34" xfId="0" applyFont="1" applyFill="1" applyBorder="1" applyAlignment="1">
      <alignment horizontal="center" vertical="center" wrapText="1"/>
    </xf>
    <xf numFmtId="0" fontId="30" fillId="6" borderId="33" xfId="0" applyFont="1" applyFill="1" applyBorder="1" applyAlignment="1">
      <alignment horizontal="center" vertical="center" wrapText="1"/>
    </xf>
    <xf numFmtId="14" fontId="30" fillId="6" borderId="34" xfId="0" applyNumberFormat="1" applyFont="1" applyFill="1" applyBorder="1" applyAlignment="1">
      <alignment horizontal="center" vertical="center" wrapText="1"/>
    </xf>
    <xf numFmtId="14" fontId="30" fillId="6" borderId="33" xfId="0" applyNumberFormat="1" applyFont="1" applyFill="1" applyBorder="1" applyAlignment="1">
      <alignment horizontal="center" vertical="center" wrapText="1"/>
    </xf>
    <xf numFmtId="14" fontId="29" fillId="6" borderId="32" xfId="0" applyNumberFormat="1" applyFont="1" applyFill="1" applyBorder="1" applyAlignment="1">
      <alignment horizontal="left" vertical="center" wrapText="1"/>
    </xf>
    <xf numFmtId="0" fontId="50" fillId="0" borderId="26" xfId="0" applyFont="1" applyBorder="1" applyAlignment="1">
      <alignment horizontal="left" vertical="top" wrapText="1"/>
    </xf>
    <xf numFmtId="0" fontId="29" fillId="0" borderId="26" xfId="0" applyFont="1" applyBorder="1" applyAlignment="1">
      <alignment horizontal="left" vertical="top" wrapText="1"/>
    </xf>
    <xf numFmtId="0" fontId="29" fillId="0" borderId="78" xfId="0" applyFont="1" applyBorder="1" applyAlignment="1">
      <alignment vertical="top" wrapText="1"/>
    </xf>
    <xf numFmtId="0" fontId="30" fillId="6" borderId="36" xfId="0" applyFont="1" applyFill="1" applyBorder="1" applyAlignment="1">
      <alignment horizontal="center" vertical="center" wrapText="1"/>
    </xf>
    <xf numFmtId="0" fontId="30" fillId="6" borderId="35" xfId="0" applyFont="1" applyFill="1" applyBorder="1" applyAlignment="1">
      <alignment horizontal="center" vertical="center" wrapText="1"/>
    </xf>
    <xf numFmtId="14" fontId="30" fillId="6" borderId="36" xfId="0" applyNumberFormat="1" applyFont="1" applyFill="1" applyBorder="1" applyAlignment="1">
      <alignment horizontal="center" vertical="center" wrapText="1"/>
    </xf>
    <xf numFmtId="14" fontId="30" fillId="6" borderId="35" xfId="0" applyNumberFormat="1" applyFont="1" applyFill="1" applyBorder="1" applyAlignment="1">
      <alignment horizontal="center" vertical="center" wrapText="1"/>
    </xf>
    <xf numFmtId="0" fontId="5" fillId="0" borderId="26" xfId="0" applyFont="1" applyBorder="1" applyAlignment="1">
      <alignment horizontal="left" vertical="top" wrapText="1"/>
    </xf>
    <xf numFmtId="0" fontId="29" fillId="0" borderId="26" xfId="0" applyFont="1" applyBorder="1" applyAlignment="1">
      <alignment vertical="top" wrapText="1"/>
    </xf>
    <xf numFmtId="0" fontId="54" fillId="5" borderId="26" xfId="0" applyFont="1" applyFill="1" applyBorder="1" applyAlignment="1">
      <alignment horizontal="center" vertical="center" wrapText="1"/>
    </xf>
    <xf numFmtId="0" fontId="48" fillId="5" borderId="26" xfId="0" applyFont="1" applyFill="1" applyBorder="1" applyAlignment="1">
      <alignment horizontal="center" vertical="center"/>
    </xf>
    <xf numFmtId="0" fontId="48" fillId="13" borderId="29" xfId="0" applyFont="1" applyFill="1" applyBorder="1" applyAlignment="1">
      <alignment horizontal="center" vertical="center" wrapText="1"/>
    </xf>
    <xf numFmtId="0" fontId="48" fillId="13" borderId="29" xfId="0" applyFont="1" applyFill="1" applyBorder="1" applyAlignment="1">
      <alignment horizontal="center" vertical="center"/>
    </xf>
    <xf numFmtId="0" fontId="48" fillId="13" borderId="85" xfId="0" applyFont="1" applyFill="1" applyBorder="1" applyAlignment="1">
      <alignment horizontal="center" vertical="center"/>
    </xf>
    <xf numFmtId="0" fontId="33" fillId="0" borderId="0" xfId="0" applyFont="1" applyAlignment="1">
      <alignment horizontal="center" vertical="center"/>
    </xf>
    <xf numFmtId="0" fontId="54" fillId="5" borderId="26" xfId="0" applyFont="1" applyFill="1" applyBorder="1" applyAlignment="1" applyProtection="1">
      <alignment horizontal="center" vertical="center" wrapText="1"/>
      <protection locked="0"/>
    </xf>
    <xf numFmtId="0" fontId="54" fillId="5" borderId="29" xfId="0" applyFont="1" applyFill="1" applyBorder="1" applyAlignment="1" applyProtection="1">
      <alignment horizontal="center" vertical="center" wrapText="1"/>
      <protection locked="0"/>
    </xf>
    <xf numFmtId="0" fontId="50" fillId="5" borderId="0" xfId="0" applyFont="1" applyFill="1" applyAlignment="1">
      <alignment horizontal="center" vertical="center" wrapText="1"/>
    </xf>
    <xf numFmtId="0" fontId="48" fillId="13" borderId="76" xfId="0" applyFont="1" applyFill="1" applyBorder="1" applyAlignment="1">
      <alignment horizontal="center" vertical="center" wrapText="1"/>
    </xf>
    <xf numFmtId="0" fontId="48" fillId="13" borderId="76" xfId="0" applyFont="1" applyFill="1" applyBorder="1" applyAlignment="1">
      <alignment horizontal="center" vertical="center"/>
    </xf>
    <xf numFmtId="0" fontId="54" fillId="5" borderId="76" xfId="0" applyFont="1" applyFill="1" applyBorder="1" applyAlignment="1" applyProtection="1">
      <alignment horizontal="center" vertical="center" wrapText="1"/>
      <protection locked="0"/>
    </xf>
    <xf numFmtId="0" fontId="50" fillId="5" borderId="26" xfId="0" applyFont="1" applyFill="1" applyBorder="1" applyAlignment="1">
      <alignment horizontal="center" vertical="center" wrapText="1"/>
    </xf>
    <xf numFmtId="0" fontId="54" fillId="5" borderId="21" xfId="0" applyFont="1" applyFill="1" applyBorder="1" applyAlignment="1" applyProtection="1">
      <alignment horizontal="center" vertical="center" wrapText="1"/>
      <protection locked="0"/>
    </xf>
    <xf numFmtId="0" fontId="54" fillId="5" borderId="78" xfId="0" applyFont="1" applyFill="1" applyBorder="1" applyAlignment="1" applyProtection="1">
      <alignment horizontal="center" vertical="center" wrapText="1"/>
      <protection locked="0"/>
    </xf>
    <xf numFmtId="0" fontId="54" fillId="5" borderId="26" xfId="0" applyFont="1" applyFill="1" applyBorder="1" applyAlignment="1" applyProtection="1">
      <alignment horizontal="center" vertical="center" wrapText="1"/>
      <protection locked="0"/>
    </xf>
    <xf numFmtId="0" fontId="54" fillId="5" borderId="29" xfId="0" applyFont="1" applyFill="1" applyBorder="1" applyAlignment="1" applyProtection="1">
      <alignment horizontal="center" vertical="center" wrapText="1"/>
      <protection locked="0"/>
    </xf>
    <xf numFmtId="0" fontId="49" fillId="5" borderId="29" xfId="0" applyFont="1" applyFill="1" applyBorder="1" applyAlignment="1">
      <alignment horizontal="center" vertical="center" wrapText="1"/>
    </xf>
    <xf numFmtId="0" fontId="49" fillId="5" borderId="29" xfId="0" applyFont="1" applyFill="1" applyBorder="1" applyAlignment="1">
      <alignment horizontal="center" vertical="center" wrapText="1"/>
    </xf>
    <xf numFmtId="0" fontId="48" fillId="5" borderId="29" xfId="0" applyFont="1" applyFill="1" applyBorder="1" applyAlignment="1">
      <alignment horizontal="center" vertical="center" wrapText="1"/>
    </xf>
    <xf numFmtId="165" fontId="48" fillId="5" borderId="29" xfId="5" applyNumberFormat="1" applyFont="1" applyFill="1" applyBorder="1" applyAlignment="1">
      <alignment horizontal="center" vertical="center" wrapText="1"/>
    </xf>
    <xf numFmtId="166" fontId="48" fillId="5" borderId="29" xfId="5" applyNumberFormat="1" applyFont="1" applyFill="1" applyBorder="1" applyAlignment="1">
      <alignment horizontal="center" vertical="center" wrapText="1"/>
    </xf>
    <xf numFmtId="9" fontId="48" fillId="5" borderId="29" xfId="1" applyFont="1" applyFill="1" applyBorder="1" applyAlignment="1">
      <alignment horizontal="center" vertical="center" wrapText="1"/>
    </xf>
    <xf numFmtId="0" fontId="48" fillId="13" borderId="21" xfId="0" applyFont="1" applyFill="1" applyBorder="1" applyAlignment="1">
      <alignment horizontal="center" vertical="center" wrapText="1"/>
    </xf>
    <xf numFmtId="0" fontId="48" fillId="13" borderId="21" xfId="0" applyFont="1" applyFill="1" applyBorder="1" applyAlignment="1">
      <alignment horizontal="center" vertical="center"/>
    </xf>
    <xf numFmtId="0" fontId="35" fillId="18" borderId="26" xfId="0" applyFont="1" applyFill="1" applyBorder="1" applyAlignment="1">
      <alignment horizontal="center" vertical="center" wrapText="1"/>
    </xf>
    <xf numFmtId="0" fontId="50" fillId="12" borderId="26" xfId="0" applyFont="1" applyFill="1" applyBorder="1" applyAlignment="1">
      <alignment horizontal="center" vertical="center" wrapText="1"/>
    </xf>
    <xf numFmtId="17" fontId="50" fillId="4" borderId="26" xfId="0" applyNumberFormat="1" applyFont="1" applyFill="1" applyBorder="1" applyAlignment="1">
      <alignment horizontal="center" vertical="center" wrapText="1"/>
    </xf>
    <xf numFmtId="0" fontId="52" fillId="0" borderId="26" xfId="6" applyFont="1" applyBorder="1" applyAlignment="1">
      <alignment horizontal="left" vertical="center" wrapText="1"/>
    </xf>
    <xf numFmtId="0" fontId="33" fillId="0" borderId="26" xfId="0" applyFont="1" applyBorder="1" applyAlignment="1">
      <alignment horizontal="center" vertical="center"/>
    </xf>
    <xf numFmtId="0" fontId="50" fillId="4" borderId="26" xfId="0" applyFont="1" applyFill="1" applyBorder="1" applyAlignment="1">
      <alignment vertical="center" wrapText="1"/>
    </xf>
    <xf numFmtId="0" fontId="33" fillId="0" borderId="26" xfId="0" applyFont="1" applyBorder="1" applyAlignment="1">
      <alignment horizontal="left" vertical="center"/>
    </xf>
    <xf numFmtId="0" fontId="52" fillId="0" borderId="28" xfId="4" applyFont="1" applyBorder="1" applyAlignment="1">
      <alignment horizontal="left" vertical="center" wrapText="1"/>
    </xf>
    <xf numFmtId="0" fontId="51" fillId="0" borderId="17" xfId="0" applyFont="1" applyBorder="1" applyAlignment="1">
      <alignment horizontal="center" vertical="center" wrapText="1"/>
    </xf>
    <xf numFmtId="0" fontId="51" fillId="0" borderId="86" xfId="0" applyFont="1" applyBorder="1" applyAlignment="1">
      <alignment horizontal="center" vertical="center" wrapText="1"/>
    </xf>
    <xf numFmtId="0" fontId="33" fillId="0" borderId="17" xfId="0" applyFont="1" applyBorder="1" applyAlignment="1">
      <alignment horizontal="center" vertical="center"/>
    </xf>
    <xf numFmtId="0" fontId="51" fillId="0" borderId="87" xfId="0" applyFont="1" applyBorder="1" applyAlignment="1">
      <alignment horizontal="center" vertical="center" wrapText="1"/>
    </xf>
    <xf numFmtId="9" fontId="51" fillId="0" borderId="26" xfId="4" applyNumberFormat="1" applyFont="1" applyBorder="1" applyAlignment="1">
      <alignment horizontal="center" vertical="center" wrapText="1"/>
    </xf>
    <xf numFmtId="0" fontId="51" fillId="0" borderId="26" xfId="4" applyFont="1" applyBorder="1" applyAlignment="1">
      <alignment horizontal="center" vertical="center" wrapText="1"/>
    </xf>
    <xf numFmtId="0" fontId="51" fillId="12" borderId="26" xfId="4" applyFont="1" applyFill="1" applyBorder="1" applyAlignment="1">
      <alignment horizontal="center" vertical="center" wrapText="1"/>
    </xf>
    <xf numFmtId="0" fontId="52" fillId="0" borderId="26" xfId="4" applyFont="1" applyBorder="1" applyAlignment="1">
      <alignment horizontal="center" vertical="center" wrapText="1"/>
    </xf>
    <xf numFmtId="0" fontId="33" fillId="12" borderId="26" xfId="0" applyFont="1" applyFill="1" applyBorder="1" applyAlignment="1">
      <alignment horizontal="center" vertical="center"/>
    </xf>
    <xf numFmtId="0" fontId="73" fillId="0" borderId="26" xfId="6" applyFont="1" applyBorder="1" applyAlignment="1">
      <alignment horizontal="center" vertical="center" wrapText="1"/>
    </xf>
    <xf numFmtId="0" fontId="52" fillId="0" borderId="28" xfId="4" applyFont="1" applyBorder="1" applyAlignment="1">
      <alignment horizontal="center" vertical="center" wrapText="1"/>
    </xf>
    <xf numFmtId="0" fontId="33" fillId="0" borderId="17" xfId="0" applyFont="1" applyBorder="1" applyAlignment="1">
      <alignment horizontal="left" vertical="center" wrapText="1"/>
    </xf>
    <xf numFmtId="0" fontId="33" fillId="0" borderId="78" xfId="0" applyFont="1" applyBorder="1" applyAlignment="1">
      <alignment horizontal="center" vertical="center" wrapText="1"/>
    </xf>
    <xf numFmtId="1" fontId="33" fillId="0" borderId="26" xfId="0" applyNumberFormat="1" applyFont="1" applyBorder="1" applyAlignment="1">
      <alignment horizontal="center" vertical="center"/>
    </xf>
    <xf numFmtId="0" fontId="50" fillId="0" borderId="26" xfId="6" applyFont="1" applyBorder="1" applyAlignment="1">
      <alignment horizontal="left" vertical="center" wrapText="1"/>
    </xf>
    <xf numFmtId="0" fontId="35" fillId="12" borderId="26" xfId="0" applyFont="1" applyFill="1" applyBorder="1" applyAlignment="1">
      <alignment horizontal="center" vertical="center"/>
    </xf>
    <xf numFmtId="0" fontId="33" fillId="0" borderId="0" xfId="0" applyFont="1" applyAlignment="1">
      <alignment horizontal="left" vertical="center"/>
    </xf>
    <xf numFmtId="0" fontId="50" fillId="0" borderId="26" xfId="0" applyFont="1" applyBorder="1" applyAlignment="1">
      <alignment vertical="center" wrapText="1"/>
    </xf>
    <xf numFmtId="9" fontId="33" fillId="0" borderId="26" xfId="0" applyNumberFormat="1" applyFont="1" applyBorder="1" applyAlignment="1">
      <alignment horizontal="center" vertical="center"/>
    </xf>
    <xf numFmtId="0" fontId="33" fillId="0" borderId="17" xfId="0" applyFont="1" applyBorder="1" applyAlignment="1">
      <alignment horizontal="left" vertical="center"/>
    </xf>
    <xf numFmtId="0" fontId="33" fillId="0" borderId="78" xfId="0" applyFont="1" applyBorder="1" applyAlignment="1">
      <alignment horizontal="center" vertical="center"/>
    </xf>
    <xf numFmtId="17" fontId="51" fillId="0" borderId="26" xfId="0" applyNumberFormat="1" applyFont="1" applyBorder="1" applyAlignment="1">
      <alignment horizontal="center" vertical="center"/>
    </xf>
    <xf numFmtId="0" fontId="35" fillId="0" borderId="26" xfId="0" applyFont="1" applyBorder="1" applyAlignment="1">
      <alignment horizontal="center" vertical="center"/>
    </xf>
    <xf numFmtId="0" fontId="50" fillId="17" borderId="29" xfId="0" applyFont="1" applyFill="1" applyBorder="1" applyAlignment="1">
      <alignment horizontal="left" vertical="center" wrapText="1"/>
    </xf>
    <xf numFmtId="0" fontId="51" fillId="0" borderId="29" xfId="0" applyFont="1" applyBorder="1" applyAlignment="1">
      <alignment horizontal="center" vertical="center" wrapText="1"/>
    </xf>
    <xf numFmtId="0" fontId="35" fillId="0" borderId="0" xfId="0" applyFont="1" applyAlignment="1">
      <alignment horizontal="center" vertical="center" wrapText="1"/>
    </xf>
    <xf numFmtId="0" fontId="33" fillId="0" borderId="0" xfId="0" applyFont="1" applyAlignment="1">
      <alignment horizontal="left" vertical="center" wrapText="1"/>
    </xf>
    <xf numFmtId="0" fontId="35" fillId="14" borderId="86" xfId="0" applyFont="1" applyFill="1" applyBorder="1" applyAlignment="1">
      <alignment vertical="center" wrapText="1"/>
    </xf>
    <xf numFmtId="0" fontId="33" fillId="0" borderId="53" xfId="0" applyFont="1" applyBorder="1" applyAlignment="1">
      <alignment horizontal="center" vertical="center" wrapText="1"/>
    </xf>
    <xf numFmtId="0" fontId="35" fillId="0" borderId="88" xfId="0" applyFont="1" applyBorder="1" applyAlignment="1">
      <alignment vertical="center" wrapText="1"/>
    </xf>
    <xf numFmtId="0" fontId="35" fillId="0" borderId="53" xfId="0" applyFont="1" applyBorder="1" applyAlignment="1">
      <alignment horizontal="center" vertical="center" wrapText="1"/>
    </xf>
    <xf numFmtId="0" fontId="33" fillId="0" borderId="0" xfId="0" applyFont="1" applyAlignment="1">
      <alignment horizontal="center" vertical="center" wrapText="1"/>
    </xf>
    <xf numFmtId="0" fontId="33" fillId="12" borderId="0" xfId="0" applyFont="1" applyFill="1" applyAlignment="1">
      <alignment horizontal="center" vertical="center" wrapText="1"/>
    </xf>
    <xf numFmtId="0" fontId="33" fillId="12" borderId="0" xfId="0" applyFont="1" applyFill="1" applyAlignment="1">
      <alignment horizontal="left" vertical="center"/>
    </xf>
    <xf numFmtId="0" fontId="33" fillId="12" borderId="0" xfId="0" applyFont="1" applyFill="1" applyAlignment="1">
      <alignment horizontal="center" vertical="center"/>
    </xf>
    <xf numFmtId="9" fontId="33" fillId="0" borderId="0" xfId="0" applyNumberFormat="1" applyFont="1" applyAlignment="1">
      <alignment horizontal="left" vertical="center"/>
    </xf>
    <xf numFmtId="0" fontId="50" fillId="4" borderId="0" xfId="0" applyFont="1" applyFill="1" applyAlignment="1">
      <alignment horizontal="center" vertical="center" wrapText="1"/>
    </xf>
    <xf numFmtId="0" fontId="74" fillId="0" borderId="0" xfId="0" applyFont="1" applyAlignment="1">
      <alignment horizontal="left" vertical="center" wrapText="1"/>
    </xf>
    <xf numFmtId="0" fontId="33" fillId="4" borderId="0" xfId="0" applyFont="1" applyFill="1" applyAlignment="1">
      <alignment horizontal="center" vertical="center" wrapText="1"/>
    </xf>
    <xf numFmtId="0" fontId="35" fillId="4" borderId="0" xfId="0" applyFont="1" applyFill="1" applyAlignment="1">
      <alignment horizontal="center" vertical="center" wrapText="1"/>
    </xf>
    <xf numFmtId="0" fontId="51" fillId="4" borderId="0" xfId="0" applyFont="1" applyFill="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vertical="center" wrapText="1"/>
    </xf>
    <xf numFmtId="0" fontId="50" fillId="17" borderId="0" xfId="0" applyFont="1" applyFill="1" applyAlignment="1">
      <alignment vertical="center" wrapText="1"/>
    </xf>
    <xf numFmtId="0" fontId="48" fillId="5" borderId="26" xfId="0" applyFont="1" applyFill="1" applyBorder="1" applyAlignment="1">
      <alignment vertical="center" wrapText="1"/>
    </xf>
    <xf numFmtId="0" fontId="48" fillId="5" borderId="26" xfId="0" applyFont="1" applyFill="1" applyBorder="1" applyAlignment="1" applyProtection="1">
      <alignment horizontal="center" vertical="center" wrapText="1"/>
      <protection locked="0"/>
    </xf>
    <xf numFmtId="0" fontId="48" fillId="5" borderId="29" xfId="0" applyFont="1" applyFill="1" applyBorder="1" applyAlignment="1" applyProtection="1">
      <alignment horizontal="center" vertical="center" wrapText="1"/>
      <protection locked="0"/>
    </xf>
    <xf numFmtId="0" fontId="48" fillId="5" borderId="26" xfId="0" applyFont="1" applyFill="1" applyBorder="1" applyAlignment="1" applyProtection="1">
      <alignment vertical="center" wrapText="1"/>
      <protection locked="0"/>
    </xf>
    <xf numFmtId="0" fontId="48" fillId="5" borderId="0" xfId="0" applyFont="1" applyFill="1" applyAlignment="1" applyProtection="1">
      <alignment horizontal="center" vertical="center" wrapText="1"/>
      <protection locked="0"/>
    </xf>
    <xf numFmtId="0" fontId="33" fillId="5" borderId="0" xfId="0" applyFont="1" applyFill="1" applyAlignment="1">
      <alignment horizontal="center" wrapText="1"/>
    </xf>
    <xf numFmtId="0" fontId="48" fillId="5" borderId="28" xfId="0" applyFont="1" applyFill="1" applyBorder="1" applyAlignment="1">
      <alignment horizontal="center" vertical="center"/>
    </xf>
    <xf numFmtId="0" fontId="49" fillId="5" borderId="17" xfId="0" applyFont="1" applyFill="1" applyBorder="1" applyAlignment="1">
      <alignment horizontal="center" vertical="center" wrapText="1"/>
    </xf>
    <xf numFmtId="0" fontId="48" fillId="5" borderId="78" xfId="0" applyFont="1" applyFill="1" applyBorder="1" applyAlignment="1">
      <alignment horizontal="center" vertical="center" wrapText="1"/>
    </xf>
    <xf numFmtId="0" fontId="48" fillId="5" borderId="76" xfId="0" applyFont="1" applyFill="1" applyBorder="1" applyAlignment="1" applyProtection="1">
      <alignment horizontal="center" vertical="center" wrapText="1"/>
      <protection locked="0"/>
    </xf>
    <xf numFmtId="0" fontId="33" fillId="5" borderId="26" xfId="0" applyFont="1" applyFill="1" applyBorder="1" applyAlignment="1">
      <alignment horizontal="center" vertical="center" wrapText="1"/>
    </xf>
    <xf numFmtId="9" fontId="48" fillId="5" borderId="28" xfId="1" applyFont="1" applyFill="1" applyBorder="1" applyAlignment="1">
      <alignment horizontal="center" vertical="center" wrapText="1"/>
    </xf>
    <xf numFmtId="0" fontId="48" fillId="5" borderId="21" xfId="0" applyFont="1" applyFill="1" applyBorder="1" applyAlignment="1" applyProtection="1">
      <alignment horizontal="center" vertical="center" wrapText="1"/>
      <protection locked="0"/>
    </xf>
    <xf numFmtId="0" fontId="48" fillId="5" borderId="78" xfId="0" applyFont="1" applyFill="1" applyBorder="1" applyAlignment="1" applyProtection="1">
      <alignment horizontal="center" vertical="center" wrapText="1"/>
      <protection locked="0"/>
    </xf>
    <xf numFmtId="0" fontId="48" fillId="5" borderId="29" xfId="0" applyFont="1" applyFill="1" applyBorder="1" applyAlignment="1" applyProtection="1">
      <alignment horizontal="center" vertical="center" wrapText="1"/>
      <protection locked="0"/>
    </xf>
    <xf numFmtId="9" fontId="48" fillId="5" borderId="89" xfId="1" applyFont="1" applyFill="1" applyBorder="1" applyAlignment="1">
      <alignment horizontal="center" vertical="center" wrapText="1"/>
    </xf>
    <xf numFmtId="0" fontId="49" fillId="5" borderId="17" xfId="0" applyFont="1" applyFill="1" applyBorder="1" applyAlignment="1">
      <alignment horizontal="center" vertical="center" wrapText="1"/>
    </xf>
    <xf numFmtId="0" fontId="48" fillId="5" borderId="90" xfId="0" applyFont="1" applyFill="1" applyBorder="1" applyAlignment="1">
      <alignment horizontal="center" vertical="center" wrapText="1"/>
    </xf>
    <xf numFmtId="14" fontId="33" fillId="0" borderId="26" xfId="0" applyNumberFormat="1" applyFont="1" applyBorder="1" applyAlignment="1">
      <alignment vertical="center" wrapText="1"/>
    </xf>
    <xf numFmtId="0" fontId="51" fillId="0" borderId="21" xfId="0" applyFont="1" applyBorder="1" applyAlignment="1">
      <alignment vertical="center" wrapText="1"/>
    </xf>
    <xf numFmtId="0" fontId="33" fillId="0" borderId="26" xfId="0" applyFont="1" applyBorder="1"/>
    <xf numFmtId="0" fontId="33" fillId="0" borderId="28" xfId="0" applyFont="1" applyBorder="1"/>
    <xf numFmtId="0" fontId="33" fillId="0" borderId="17" xfId="0" applyFont="1" applyBorder="1"/>
    <xf numFmtId="0" fontId="33" fillId="0" borderId="26" xfId="0" applyFont="1" applyBorder="1" applyAlignment="1">
      <alignment wrapText="1"/>
    </xf>
    <xf numFmtId="0" fontId="51" fillId="0" borderId="17" xfId="0" applyFont="1" applyBorder="1" applyAlignment="1">
      <alignment horizontal="center" vertical="center"/>
    </xf>
    <xf numFmtId="9" fontId="33" fillId="0" borderId="28" xfId="0" applyNumberFormat="1" applyFont="1" applyBorder="1" applyAlignment="1">
      <alignment horizontal="center" vertical="center"/>
    </xf>
    <xf numFmtId="0" fontId="50" fillId="0" borderId="26" xfId="0" applyFont="1" applyBorder="1" applyAlignment="1">
      <alignment horizontal="justify" vertical="center" wrapText="1"/>
    </xf>
    <xf numFmtId="0" fontId="33" fillId="0" borderId="26" xfId="0" applyFont="1" applyBorder="1" applyAlignment="1">
      <alignment horizontal="justify" vertical="center" wrapText="1"/>
    </xf>
    <xf numFmtId="0" fontId="33" fillId="0" borderId="91" xfId="0" applyFont="1" applyBorder="1" applyAlignment="1">
      <alignment vertical="center" wrapText="1"/>
    </xf>
    <xf numFmtId="0" fontId="33" fillId="0" borderId="92" xfId="0" applyFont="1" applyBorder="1" applyAlignment="1">
      <alignment vertical="center" wrapText="1"/>
    </xf>
    <xf numFmtId="14" fontId="33" fillId="0" borderId="26" xfId="0" applyNumberFormat="1" applyFont="1" applyBorder="1" applyAlignment="1">
      <alignment horizontal="left" vertical="center" wrapText="1"/>
    </xf>
    <xf numFmtId="0" fontId="33" fillId="0" borderId="28" xfId="0" applyFont="1" applyBorder="1" applyAlignment="1">
      <alignment horizontal="center" vertical="center"/>
    </xf>
    <xf numFmtId="0" fontId="33" fillId="0" borderId="78" xfId="0" applyFont="1" applyBorder="1" applyAlignment="1">
      <alignment vertical="center" wrapText="1"/>
    </xf>
    <xf numFmtId="0" fontId="33" fillId="0" borderId="29" xfId="0" applyFont="1" applyBorder="1" applyAlignment="1">
      <alignment vertical="center" wrapText="1"/>
    </xf>
    <xf numFmtId="0" fontId="33" fillId="0" borderId="93" xfId="0" applyFont="1" applyBorder="1" applyAlignment="1">
      <alignment wrapText="1"/>
    </xf>
    <xf numFmtId="0" fontId="33" fillId="0" borderId="93" xfId="0" applyFont="1" applyBorder="1" applyAlignment="1">
      <alignment vertical="center" wrapText="1"/>
    </xf>
    <xf numFmtId="0" fontId="33" fillId="0" borderId="26" xfId="0" applyFont="1" applyBorder="1" applyAlignment="1">
      <alignment vertical="center"/>
    </xf>
    <xf numFmtId="0" fontId="35" fillId="14" borderId="28" xfId="0" applyFont="1" applyFill="1" applyBorder="1" applyAlignment="1">
      <alignment horizontal="left" vertical="center" wrapText="1"/>
    </xf>
    <xf numFmtId="0" fontId="35" fillId="14" borderId="94" xfId="0" applyFont="1" applyFill="1" applyBorder="1" applyAlignment="1">
      <alignment horizontal="left" vertical="center" wrapText="1"/>
    </xf>
    <xf numFmtId="167" fontId="35" fillId="0" borderId="53" xfId="0" applyNumberFormat="1" applyFont="1" applyBorder="1" applyAlignment="1">
      <alignment horizontal="center" vertical="center"/>
    </xf>
    <xf numFmtId="0" fontId="35" fillId="0" borderId="0" xfId="0" applyFont="1" applyAlignment="1">
      <alignment vertical="center" wrapText="1"/>
    </xf>
    <xf numFmtId="0" fontId="33" fillId="0" borderId="53" xfId="0" applyFont="1" applyBorder="1" applyAlignment="1">
      <alignment horizontal="center" vertical="center"/>
    </xf>
    <xf numFmtId="0" fontId="35" fillId="12" borderId="0" xfId="0" applyFont="1" applyFill="1" applyAlignment="1">
      <alignment horizontal="center" vertical="center"/>
    </xf>
    <xf numFmtId="0" fontId="33" fillId="12" borderId="0" xfId="0" applyFont="1" applyFill="1"/>
    <xf numFmtId="9" fontId="33" fillId="0" borderId="0" xfId="0" applyNumberFormat="1" applyFont="1"/>
    <xf numFmtId="0" fontId="74" fillId="0" borderId="0" xfId="0" applyFont="1"/>
    <xf numFmtId="0" fontId="54" fillId="19" borderId="28" xfId="0" applyFont="1" applyFill="1" applyBorder="1" applyAlignment="1">
      <alignment vertical="center" wrapText="1"/>
    </xf>
    <xf numFmtId="0" fontId="54" fillId="19" borderId="94" xfId="0" applyFont="1" applyFill="1" applyBorder="1" applyAlignment="1">
      <alignment vertical="center" wrapText="1"/>
    </xf>
    <xf numFmtId="0" fontId="54" fillId="19" borderId="78" xfId="0" applyFont="1" applyFill="1" applyBorder="1" applyAlignment="1">
      <alignment vertical="center" wrapText="1"/>
    </xf>
    <xf numFmtId="0" fontId="33" fillId="0" borderId="0" xfId="0" applyFont="1" applyAlignment="1">
      <alignment vertical="center"/>
    </xf>
    <xf numFmtId="0" fontId="54" fillId="19" borderId="76" xfId="0" applyFont="1" applyFill="1" applyBorder="1" applyAlignment="1">
      <alignment vertical="center" wrapText="1"/>
    </xf>
    <xf numFmtId="0" fontId="50" fillId="19" borderId="0" xfId="0" applyFont="1" applyFill="1" applyAlignment="1">
      <alignment vertical="center" wrapText="1"/>
    </xf>
    <xf numFmtId="0" fontId="50" fillId="19" borderId="78" xfId="0" applyFont="1" applyFill="1" applyBorder="1" applyAlignment="1">
      <alignment vertical="center" wrapText="1"/>
    </xf>
    <xf numFmtId="0" fontId="54" fillId="19" borderId="21" xfId="0" applyFont="1" applyFill="1" applyBorder="1" applyAlignment="1">
      <alignment vertical="center" wrapText="1"/>
    </xf>
    <xf numFmtId="0" fontId="54" fillId="19" borderId="95" xfId="0" applyFont="1" applyFill="1" applyBorder="1" applyAlignment="1">
      <alignment vertical="center" wrapText="1"/>
    </xf>
    <xf numFmtId="0" fontId="54" fillId="19" borderId="82" xfId="0" applyFont="1" applyFill="1" applyBorder="1" applyAlignment="1">
      <alignment vertical="center" wrapText="1"/>
    </xf>
    <xf numFmtId="0" fontId="54" fillId="19" borderId="96" xfId="0" applyFont="1" applyFill="1" applyBorder="1" applyAlignment="1">
      <alignment vertical="center" wrapText="1"/>
    </xf>
    <xf numFmtId="0" fontId="49" fillId="0" borderId="21" xfId="0" applyFont="1" applyBorder="1" applyAlignment="1">
      <alignment horizontal="center" vertical="center" wrapText="1"/>
    </xf>
    <xf numFmtId="0" fontId="49" fillId="0" borderId="82" xfId="0" applyFont="1" applyBorder="1" applyAlignment="1">
      <alignment vertical="center" wrapText="1"/>
    </xf>
    <xf numFmtId="0" fontId="51" fillId="0" borderId="82" xfId="0" applyFont="1" applyBorder="1" applyAlignment="1">
      <alignment vertical="center" wrapText="1"/>
    </xf>
    <xf numFmtId="0" fontId="50" fillId="0" borderId="82" xfId="0" applyFont="1" applyBorder="1" applyAlignment="1">
      <alignment vertical="center" wrapText="1"/>
    </xf>
    <xf numFmtId="0" fontId="51" fillId="12" borderId="82" xfId="0" applyFont="1" applyFill="1" applyBorder="1" applyAlignment="1">
      <alignment horizontal="center" vertical="center" wrapText="1"/>
    </xf>
    <xf numFmtId="17" fontId="51" fillId="0" borderId="82" xfId="0" applyNumberFormat="1" applyFont="1" applyBorder="1" applyAlignment="1">
      <alignment vertical="center" wrapText="1"/>
    </xf>
    <xf numFmtId="0" fontId="33" fillId="0" borderId="21" xfId="0" applyFont="1" applyBorder="1" applyAlignment="1">
      <alignment horizontal="left" vertical="center" wrapText="1"/>
    </xf>
    <xf numFmtId="0" fontId="33" fillId="0" borderId="21" xfId="0" applyFont="1" applyBorder="1" applyAlignment="1">
      <alignment horizontal="center" vertical="center"/>
    </xf>
    <xf numFmtId="1" fontId="33" fillId="0" borderId="21" xfId="0" applyNumberFormat="1" applyFont="1" applyBorder="1" applyAlignment="1">
      <alignment horizontal="center" vertical="center"/>
    </xf>
    <xf numFmtId="0" fontId="33" fillId="0" borderId="21" xfId="0" applyFont="1" applyBorder="1" applyAlignment="1">
      <alignment horizontal="left" vertical="center"/>
    </xf>
    <xf numFmtId="0" fontId="51" fillId="0" borderId="82" xfId="0" applyFont="1" applyBorder="1" applyAlignment="1">
      <alignment vertical="center"/>
    </xf>
    <xf numFmtId="0" fontId="51" fillId="0" borderId="21" xfId="0" applyFont="1" applyBorder="1" applyAlignment="1">
      <alignment horizontal="center" vertical="center" wrapText="1"/>
    </xf>
    <xf numFmtId="9" fontId="33" fillId="0" borderId="21" xfId="0" applyNumberFormat="1" applyFont="1" applyBorder="1" applyAlignment="1">
      <alignment horizontal="center" vertical="center"/>
    </xf>
    <xf numFmtId="0" fontId="33" fillId="12" borderId="21" xfId="0" applyFont="1" applyFill="1" applyBorder="1" applyAlignment="1">
      <alignment horizontal="center" vertical="center"/>
    </xf>
    <xf numFmtId="0" fontId="33" fillId="0" borderId="21" xfId="0" applyFont="1" applyBorder="1" applyAlignment="1">
      <alignment horizontal="center" vertical="center" wrapText="1"/>
    </xf>
    <xf numFmtId="0" fontId="35" fillId="2" borderId="26" xfId="0" applyFont="1" applyFill="1" applyBorder="1" applyAlignment="1">
      <alignment horizontal="center" vertical="center"/>
    </xf>
    <xf numFmtId="0" fontId="50" fillId="17" borderId="82" xfId="0" applyFont="1" applyFill="1" applyBorder="1" applyAlignment="1">
      <alignment vertical="center" wrapText="1"/>
    </xf>
    <xf numFmtId="0" fontId="50" fillId="12" borderId="82" xfId="0" applyFont="1" applyFill="1" applyBorder="1" applyAlignment="1">
      <alignment horizontal="center" vertical="center" wrapText="1"/>
    </xf>
    <xf numFmtId="17" fontId="50" fillId="17" borderId="82" xfId="0" applyNumberFormat="1" applyFont="1" applyFill="1" applyBorder="1" applyAlignment="1">
      <alignment vertical="center" wrapText="1"/>
    </xf>
    <xf numFmtId="1" fontId="33" fillId="0" borderId="26" xfId="0" applyNumberFormat="1" applyFont="1" applyBorder="1" applyAlignment="1">
      <alignment horizontal="right" vertical="center"/>
    </xf>
    <xf numFmtId="0" fontId="50" fillId="0" borderId="96" xfId="0" applyFont="1" applyBorder="1" applyAlignment="1">
      <alignment vertical="center" wrapText="1"/>
    </xf>
    <xf numFmtId="0" fontId="51" fillId="0" borderId="96" xfId="0" applyFont="1" applyBorder="1" applyAlignment="1">
      <alignment vertical="center" wrapText="1"/>
    </xf>
    <xf numFmtId="1" fontId="33" fillId="12" borderId="0" xfId="0" applyNumberFormat="1" applyFont="1" applyFill="1" applyAlignment="1">
      <alignment horizontal="center" vertical="center"/>
    </xf>
    <xf numFmtId="0" fontId="33" fillId="12" borderId="0" xfId="0" applyFont="1" applyFill="1" applyAlignment="1">
      <alignment vertical="center"/>
    </xf>
    <xf numFmtId="9" fontId="33" fillId="0" borderId="0" xfId="0" applyNumberFormat="1" applyFont="1" applyAlignment="1">
      <alignment vertical="center"/>
    </xf>
    <xf numFmtId="0" fontId="74" fillId="0" borderId="0" xfId="0" applyFont="1" applyAlignment="1">
      <alignment vertical="center"/>
    </xf>
    <xf numFmtId="0" fontId="54" fillId="5" borderId="26" xfId="0" applyFont="1" applyFill="1" applyBorder="1" applyAlignment="1">
      <alignment vertical="center" wrapText="1"/>
    </xf>
    <xf numFmtId="0" fontId="54" fillId="5" borderId="26" xfId="0" applyFont="1" applyFill="1" applyBorder="1" applyAlignment="1" applyProtection="1">
      <alignment vertical="center" wrapText="1"/>
      <protection locked="0"/>
    </xf>
    <xf numFmtId="0" fontId="50" fillId="5" borderId="26" xfId="0" applyFont="1" applyFill="1" applyBorder="1" applyAlignment="1">
      <alignment horizontal="center" wrapText="1"/>
    </xf>
    <xf numFmtId="0" fontId="50" fillId="20" borderId="26" xfId="0" applyFont="1" applyFill="1" applyBorder="1" applyAlignment="1" applyProtection="1">
      <alignment horizontal="center" vertical="center" wrapText="1"/>
      <protection locked="0"/>
    </xf>
    <xf numFmtId="0" fontId="50" fillId="0" borderId="26" xfId="0" applyFont="1" applyBorder="1" applyAlignment="1" applyProtection="1">
      <alignment horizontal="left" vertical="center" wrapText="1"/>
      <protection locked="0"/>
    </xf>
    <xf numFmtId="0" fontId="50" fillId="0" borderId="26" xfId="0" applyFont="1" applyBorder="1" applyAlignment="1" applyProtection="1">
      <alignment horizontal="center" vertical="center" wrapText="1"/>
      <protection locked="0"/>
    </xf>
    <xf numFmtId="0" fontId="50" fillId="12" borderId="26" xfId="0" applyFont="1" applyFill="1" applyBorder="1" applyAlignment="1" applyProtection="1">
      <alignment horizontal="center" vertical="center" wrapText="1"/>
      <protection locked="0"/>
    </xf>
    <xf numFmtId="0" fontId="50" fillId="0" borderId="21" xfId="0" applyFont="1" applyBorder="1" applyAlignment="1">
      <alignment horizontal="center" vertical="center" wrapText="1"/>
    </xf>
    <xf numFmtId="0" fontId="50" fillId="0" borderId="21" xfId="0" applyFont="1" applyBorder="1" applyAlignment="1">
      <alignment horizontal="center" vertical="center"/>
    </xf>
    <xf numFmtId="0" fontId="51" fillId="0" borderId="21" xfId="0" applyFont="1" applyBorder="1" applyAlignment="1">
      <alignment horizontal="center" vertical="center"/>
    </xf>
    <xf numFmtId="0" fontId="49" fillId="0" borderId="26" xfId="0" applyFont="1" applyBorder="1" applyAlignment="1">
      <alignment horizontal="center" vertical="center" wrapText="1"/>
    </xf>
    <xf numFmtId="165" fontId="49" fillId="0" borderId="26" xfId="5" applyNumberFormat="1" applyFont="1" applyFill="1" applyBorder="1" applyAlignment="1">
      <alignment horizontal="center" vertical="center" wrapText="1"/>
    </xf>
    <xf numFmtId="166" fontId="49" fillId="0" borderId="26" xfId="5" applyNumberFormat="1" applyFont="1" applyFill="1" applyBorder="1" applyAlignment="1">
      <alignment horizontal="center" vertical="center" wrapText="1"/>
    </xf>
    <xf numFmtId="9" fontId="49" fillId="0" borderId="26" xfId="1" applyFont="1" applyFill="1" applyBorder="1" applyAlignment="1">
      <alignment horizontal="center" vertical="center" wrapText="1"/>
    </xf>
    <xf numFmtId="9" fontId="48" fillId="0" borderId="26" xfId="1" applyFont="1" applyFill="1" applyBorder="1" applyAlignment="1">
      <alignment horizontal="center" vertical="center" wrapText="1"/>
    </xf>
    <xf numFmtId="0" fontId="51" fillId="0" borderId="26" xfId="1" applyNumberFormat="1" applyFont="1" applyFill="1" applyBorder="1" applyAlignment="1">
      <alignment horizontal="center" vertical="center" wrapText="1"/>
    </xf>
    <xf numFmtId="9" fontId="51" fillId="0" borderId="26" xfId="1" applyFont="1" applyFill="1" applyBorder="1" applyAlignment="1">
      <alignment horizontal="center" vertical="center" wrapText="1"/>
    </xf>
    <xf numFmtId="0" fontId="51" fillId="12" borderId="26" xfId="1" applyNumberFormat="1" applyFont="1" applyFill="1" applyBorder="1" applyAlignment="1">
      <alignment horizontal="center" vertical="center" wrapText="1"/>
    </xf>
    <xf numFmtId="0" fontId="52" fillId="0" borderId="0" xfId="6" applyFont="1" applyAlignment="1">
      <alignment wrapText="1"/>
    </xf>
    <xf numFmtId="9" fontId="51" fillId="0" borderId="26" xfId="1" applyFont="1" applyFill="1" applyBorder="1" applyAlignment="1">
      <alignment horizontal="left" vertical="center" wrapText="1"/>
    </xf>
    <xf numFmtId="0" fontId="51" fillId="0" borderId="26" xfId="0" applyFont="1" applyBorder="1" applyAlignment="1">
      <alignment horizontal="left" vertical="top" wrapText="1"/>
    </xf>
    <xf numFmtId="0" fontId="51" fillId="0" borderId="76" xfId="0" applyFont="1" applyBorder="1" applyAlignment="1">
      <alignment horizontal="center" vertical="center" wrapText="1"/>
    </xf>
    <xf numFmtId="0" fontId="48" fillId="0" borderId="26" xfId="0" applyFont="1" applyBorder="1" applyAlignment="1">
      <alignment horizontal="center" vertical="center" wrapText="1"/>
    </xf>
    <xf numFmtId="0" fontId="50" fillId="0" borderId="26" xfId="0" applyFont="1" applyBorder="1" applyAlignment="1" applyProtection="1">
      <alignment horizontal="left" vertical="top" wrapText="1"/>
      <protection locked="0"/>
    </xf>
    <xf numFmtId="0" fontId="53" fillId="0" borderId="26" xfId="0" applyFont="1" applyBorder="1" applyAlignment="1">
      <alignment horizontal="center" vertical="center" wrapText="1"/>
    </xf>
    <xf numFmtId="0" fontId="35" fillId="10" borderId="26" xfId="0" applyFont="1" applyFill="1" applyBorder="1" applyAlignment="1">
      <alignment horizontal="center" vertical="center"/>
    </xf>
    <xf numFmtId="0" fontId="50" fillId="0" borderId="29" xfId="0" applyFont="1" applyBorder="1" applyAlignment="1" applyProtection="1">
      <alignment horizontal="left" vertical="center" wrapText="1"/>
      <protection locked="0"/>
    </xf>
    <xf numFmtId="0" fontId="50" fillId="0" borderId="29" xfId="0" applyFont="1" applyBorder="1" applyAlignment="1" applyProtection="1">
      <alignment horizontal="center" vertical="center" wrapText="1"/>
      <protection locked="0"/>
    </xf>
    <xf numFmtId="0" fontId="33" fillId="0" borderId="0" xfId="0" applyFont="1" applyAlignment="1">
      <alignment wrapText="1"/>
    </xf>
    <xf numFmtId="0" fontId="35" fillId="0" borderId="0" xfId="0" applyFont="1" applyAlignment="1">
      <alignment horizontal="center" vertical="center"/>
    </xf>
    <xf numFmtId="0" fontId="50" fillId="5" borderId="0" xfId="0" applyFont="1" applyFill="1" applyAlignment="1">
      <alignment horizontal="center" wrapText="1"/>
    </xf>
    <xf numFmtId="17" fontId="50" fillId="4" borderId="26" xfId="0" applyNumberFormat="1" applyFont="1" applyFill="1" applyBorder="1" applyAlignment="1">
      <alignment horizontal="left" vertical="center" wrapText="1"/>
    </xf>
    <xf numFmtId="0" fontId="33" fillId="0" borderId="26" xfId="0" applyFont="1" applyBorder="1" applyAlignment="1">
      <alignment horizontal="left" vertical="top"/>
    </xf>
    <xf numFmtId="1" fontId="33" fillId="0" borderId="26" xfId="0" applyNumberFormat="1" applyFont="1" applyBorder="1" applyAlignment="1">
      <alignment horizontal="right" vertical="top"/>
    </xf>
    <xf numFmtId="0" fontId="33" fillId="0" borderId="26" xfId="0" applyFont="1" applyBorder="1" applyAlignment="1">
      <alignment horizontal="center" vertical="center" wrapText="1" indent="1"/>
    </xf>
    <xf numFmtId="0" fontId="33" fillId="0" borderId="28" xfId="0" applyFont="1" applyBorder="1" applyAlignment="1">
      <alignment horizontal="center" vertical="center" wrapText="1"/>
    </xf>
    <xf numFmtId="0" fontId="33" fillId="0" borderId="26" xfId="0" applyFont="1" applyBorder="1" applyAlignment="1">
      <alignment horizontal="justify" vertical="center"/>
    </xf>
    <xf numFmtId="0" fontId="50" fillId="4" borderId="26" xfId="0" applyFont="1" applyFill="1" applyBorder="1" applyAlignment="1">
      <alignment horizontal="left" vertical="center" wrapText="1"/>
    </xf>
    <xf numFmtId="0" fontId="51" fillId="0" borderId="26" xfId="6" applyFont="1" applyBorder="1" applyAlignment="1">
      <alignment horizontal="center" vertical="center" wrapText="1"/>
    </xf>
    <xf numFmtId="0" fontId="33" fillId="0" borderId="29" xfId="0" applyFont="1" applyBorder="1" applyAlignment="1">
      <alignment horizontal="justify" vertical="center"/>
    </xf>
    <xf numFmtId="0" fontId="50" fillId="4" borderId="29" xfId="0" applyFont="1" applyFill="1" applyBorder="1" applyAlignment="1">
      <alignment vertical="center" wrapText="1"/>
    </xf>
    <xf numFmtId="0" fontId="50" fillId="4" borderId="29" xfId="0" applyFont="1" applyFill="1" applyBorder="1" applyAlignment="1">
      <alignment horizontal="center" vertical="center" wrapText="1"/>
    </xf>
    <xf numFmtId="0" fontId="33" fillId="0" borderId="26" xfId="0" applyFont="1" applyBorder="1" applyAlignment="1">
      <alignment horizontal="left" wrapText="1"/>
    </xf>
    <xf numFmtId="0" fontId="33" fillId="0" borderId="26" xfId="0" applyFont="1" applyBorder="1" applyAlignment="1">
      <alignment horizontal="left" vertical="top" wrapText="1"/>
    </xf>
    <xf numFmtId="3" fontId="33" fillId="0" borderId="26" xfId="0" applyNumberFormat="1" applyFont="1" applyBorder="1" applyAlignment="1">
      <alignment horizontal="left" vertical="top" wrapText="1"/>
    </xf>
    <xf numFmtId="0" fontId="33" fillId="0" borderId="26" xfId="0" applyFont="1" applyBorder="1" applyAlignment="1">
      <alignment horizontal="center" vertical="top"/>
    </xf>
    <xf numFmtId="1" fontId="33" fillId="0" borderId="26" xfId="0" applyNumberFormat="1" applyFont="1" applyBorder="1" applyAlignment="1">
      <alignment horizontal="center" vertical="top"/>
    </xf>
    <xf numFmtId="3" fontId="33" fillId="0" borderId="26" xfId="0" applyNumberFormat="1" applyFont="1" applyBorder="1" applyAlignment="1">
      <alignment horizontal="center" vertical="center" wrapText="1"/>
    </xf>
    <xf numFmtId="1" fontId="33" fillId="12" borderId="26" xfId="0" applyNumberFormat="1" applyFont="1" applyFill="1" applyBorder="1" applyAlignment="1">
      <alignment horizontal="center" vertical="center"/>
    </xf>
    <xf numFmtId="0" fontId="35" fillId="14" borderId="28" xfId="0" applyFont="1" applyFill="1" applyBorder="1" applyAlignment="1">
      <alignment vertical="center" wrapText="1"/>
    </xf>
    <xf numFmtId="1" fontId="35" fillId="12" borderId="0" xfId="0" applyNumberFormat="1" applyFont="1" applyFill="1" applyAlignment="1">
      <alignment horizontal="center" vertical="center"/>
    </xf>
    <xf numFmtId="1" fontId="49" fillId="12" borderId="26" xfId="0" applyNumberFormat="1" applyFont="1" applyFill="1" applyBorder="1" applyAlignment="1">
      <alignment horizontal="center" vertical="center" wrapText="1"/>
    </xf>
    <xf numFmtId="17" fontId="33" fillId="0" borderId="26" xfId="0" applyNumberFormat="1" applyFont="1" applyBorder="1" applyAlignment="1">
      <alignment horizontal="center" vertical="center" wrapText="1"/>
    </xf>
    <xf numFmtId="0" fontId="33" fillId="0" borderId="21" xfId="0" applyFont="1" applyBorder="1" applyAlignment="1">
      <alignment horizontal="center" vertical="top"/>
    </xf>
    <xf numFmtId="1" fontId="33" fillId="0" borderId="21" xfId="0" applyNumberFormat="1" applyFont="1" applyBorder="1" applyAlignment="1">
      <alignment horizontal="center" vertical="top"/>
    </xf>
    <xf numFmtId="0" fontId="33" fillId="0" borderId="21" xfId="0" applyFont="1" applyBorder="1" applyAlignment="1">
      <alignment horizontal="left"/>
    </xf>
    <xf numFmtId="0" fontId="33" fillId="0" borderId="21" xfId="0" applyFont="1" applyBorder="1" applyAlignment="1">
      <alignment horizontal="left" wrapText="1"/>
    </xf>
    <xf numFmtId="0" fontId="33" fillId="0" borderId="22" xfId="0" applyFont="1" applyBorder="1" applyAlignment="1">
      <alignment horizontal="left" wrapText="1"/>
    </xf>
    <xf numFmtId="0" fontId="33" fillId="0" borderId="17" xfId="0" applyFont="1" applyBorder="1" applyAlignment="1">
      <alignment horizontal="center" vertical="center" wrapText="1"/>
    </xf>
    <xf numFmtId="9" fontId="33" fillId="0" borderId="82" xfId="0" applyNumberFormat="1" applyFont="1" applyBorder="1" applyAlignment="1">
      <alignment horizontal="center" vertical="center"/>
    </xf>
    <xf numFmtId="1" fontId="33" fillId="0" borderId="21" xfId="0" applyNumberFormat="1" applyFont="1" applyBorder="1" applyAlignment="1">
      <alignment horizontal="center" vertical="center" wrapText="1"/>
    </xf>
    <xf numFmtId="0" fontId="33" fillId="0" borderId="22" xfId="0" applyFont="1" applyBorder="1" applyAlignment="1">
      <alignment horizontal="center" vertical="center" wrapText="1"/>
    </xf>
    <xf numFmtId="0" fontId="33" fillId="0" borderId="76" xfId="0" applyFont="1" applyBorder="1" applyAlignment="1">
      <alignment horizontal="center" vertical="center"/>
    </xf>
    <xf numFmtId="9" fontId="33" fillId="0" borderId="21" xfId="0" applyNumberFormat="1" applyFont="1" applyBorder="1" applyAlignment="1">
      <alignment horizontal="left" vertical="center" wrapText="1"/>
    </xf>
    <xf numFmtId="0" fontId="78" fillId="0" borderId="26" xfId="0" applyFont="1" applyBorder="1" applyAlignment="1">
      <alignment horizontal="justify" vertical="center"/>
    </xf>
    <xf numFmtId="1" fontId="54" fillId="12" borderId="26" xfId="0" applyNumberFormat="1" applyFont="1" applyFill="1" applyBorder="1" applyAlignment="1">
      <alignment horizontal="center" vertical="center" wrapText="1"/>
    </xf>
    <xf numFmtId="0" fontId="33" fillId="0" borderId="26" xfId="0" applyFont="1" applyBorder="1" applyAlignment="1">
      <alignment horizontal="left"/>
    </xf>
    <xf numFmtId="0" fontId="33" fillId="0" borderId="28" xfId="0" applyFont="1" applyBorder="1" applyAlignment="1">
      <alignment horizontal="left"/>
    </xf>
    <xf numFmtId="0" fontId="33" fillId="0" borderId="28" xfId="0" applyFont="1" applyBorder="1" applyAlignment="1">
      <alignment horizontal="left" vertical="center" wrapText="1"/>
    </xf>
    <xf numFmtId="0" fontId="33" fillId="0" borderId="28" xfId="0" applyFont="1" applyBorder="1" applyAlignment="1">
      <alignment horizontal="left" vertical="top" wrapText="1"/>
    </xf>
    <xf numFmtId="0" fontId="33" fillId="0" borderId="17" xfId="0" applyFont="1" applyBorder="1" applyAlignment="1">
      <alignment vertical="center" wrapText="1"/>
    </xf>
    <xf numFmtId="0" fontId="33" fillId="0" borderId="28" xfId="0" applyFont="1" applyBorder="1" applyAlignment="1">
      <alignment horizontal="left" vertical="top"/>
    </xf>
    <xf numFmtId="9" fontId="33" fillId="0" borderId="21" xfId="0" applyNumberFormat="1" applyFont="1" applyBorder="1" applyAlignment="1">
      <alignment vertical="center" wrapText="1"/>
    </xf>
    <xf numFmtId="0" fontId="50" fillId="0" borderId="29" xfId="0" applyFont="1" applyBorder="1" applyAlignment="1">
      <alignment horizontal="center" vertical="center" wrapText="1"/>
    </xf>
    <xf numFmtId="0" fontId="52" fillId="0" borderId="26" xfId="6" applyFont="1" applyBorder="1" applyAlignment="1">
      <alignment horizontal="center" vertical="center" wrapText="1"/>
    </xf>
    <xf numFmtId="0" fontId="54" fillId="10" borderId="26" xfId="0" applyFont="1" applyFill="1" applyBorder="1" applyAlignment="1">
      <alignment horizontal="center" vertical="center"/>
    </xf>
    <xf numFmtId="0" fontId="35" fillId="14" borderId="97" xfId="0" applyFont="1" applyFill="1" applyBorder="1" applyAlignment="1">
      <alignment vertical="center" wrapText="1"/>
    </xf>
    <xf numFmtId="0" fontId="33" fillId="0" borderId="98" xfId="0" applyFont="1" applyBorder="1" applyAlignment="1">
      <alignment horizontal="center" vertical="center" wrapText="1"/>
    </xf>
    <xf numFmtId="0" fontId="35" fillId="0" borderId="93" xfId="0" applyFont="1" applyBorder="1" applyAlignment="1">
      <alignment vertical="center" wrapText="1"/>
    </xf>
    <xf numFmtId="0" fontId="74" fillId="5" borderId="26" xfId="0" applyFont="1" applyFill="1" applyBorder="1" applyAlignment="1">
      <alignment horizontal="center" vertical="center" wrapText="1"/>
    </xf>
    <xf numFmtId="0" fontId="74" fillId="5" borderId="26" xfId="0" applyFont="1" applyFill="1" applyBorder="1" applyAlignment="1">
      <alignment horizontal="center" vertical="center"/>
    </xf>
    <xf numFmtId="0" fontId="79" fillId="5" borderId="26" xfId="0" applyFont="1" applyFill="1" applyBorder="1" applyAlignment="1">
      <alignment horizontal="center" vertical="center" wrapText="1"/>
    </xf>
    <xf numFmtId="0" fontId="79" fillId="5" borderId="26" xfId="0" applyFont="1" applyFill="1" applyBorder="1" applyAlignment="1">
      <alignment horizontal="center" vertical="center"/>
    </xf>
    <xf numFmtId="165" fontId="74" fillId="5" borderId="26" xfId="5" applyNumberFormat="1" applyFont="1" applyFill="1" applyBorder="1" applyAlignment="1">
      <alignment horizontal="center" vertical="center" wrapText="1"/>
    </xf>
    <xf numFmtId="166" fontId="74" fillId="5" borderId="26" xfId="5" applyNumberFormat="1" applyFont="1" applyFill="1" applyBorder="1" applyAlignment="1">
      <alignment horizontal="center" vertical="center" wrapText="1"/>
    </xf>
    <xf numFmtId="9" fontId="74" fillId="5" borderId="26" xfId="1" applyFont="1" applyFill="1" applyBorder="1" applyAlignment="1">
      <alignment horizontal="center" vertical="center" wrapText="1"/>
    </xf>
    <xf numFmtId="165" fontId="79" fillId="5" borderId="26" xfId="5" applyNumberFormat="1" applyFont="1" applyFill="1" applyBorder="1" applyAlignment="1">
      <alignment horizontal="center" vertical="center" wrapText="1"/>
    </xf>
    <xf numFmtId="166" fontId="79" fillId="5" borderId="26" xfId="5" applyNumberFormat="1" applyFont="1" applyFill="1" applyBorder="1" applyAlignment="1">
      <alignment horizontal="center" vertical="center" wrapText="1"/>
    </xf>
    <xf numFmtId="9" fontId="79" fillId="5" borderId="26" xfId="1" applyFont="1" applyFill="1" applyBorder="1" applyAlignment="1">
      <alignment horizontal="center" vertical="center" wrapText="1"/>
    </xf>
    <xf numFmtId="0" fontId="74" fillId="5" borderId="29" xfId="0" applyFont="1" applyFill="1" applyBorder="1" applyAlignment="1">
      <alignment horizontal="center" vertical="center" wrapText="1"/>
    </xf>
    <xf numFmtId="165" fontId="74" fillId="5" borderId="29" xfId="5" applyNumberFormat="1" applyFont="1" applyFill="1" applyBorder="1" applyAlignment="1">
      <alignment horizontal="center" vertical="center" wrapText="1"/>
    </xf>
    <xf numFmtId="166" fontId="74" fillId="5" borderId="29" xfId="5" applyNumberFormat="1" applyFont="1" applyFill="1" applyBorder="1" applyAlignment="1">
      <alignment horizontal="center" vertical="center" wrapText="1"/>
    </xf>
    <xf numFmtId="9" fontId="74" fillId="5" borderId="29" xfId="1" applyFont="1" applyFill="1" applyBorder="1" applyAlignment="1">
      <alignment horizontal="center" vertical="center" wrapText="1"/>
    </xf>
    <xf numFmtId="0" fontId="79" fillId="5" borderId="29" xfId="0" applyFont="1" applyFill="1" applyBorder="1" applyAlignment="1">
      <alignment horizontal="center" vertical="center" wrapText="1"/>
    </xf>
    <xf numFmtId="165" fontId="79" fillId="5" borderId="29" xfId="5" applyNumberFormat="1" applyFont="1" applyFill="1" applyBorder="1" applyAlignment="1">
      <alignment horizontal="center" vertical="center" wrapText="1"/>
    </xf>
    <xf numFmtId="166" fontId="79" fillId="5" borderId="29" xfId="5" applyNumberFormat="1" applyFont="1" applyFill="1" applyBorder="1" applyAlignment="1">
      <alignment horizontal="center" vertical="center" wrapText="1"/>
    </xf>
    <xf numFmtId="9" fontId="79" fillId="5" borderId="29" xfId="1" applyFont="1" applyFill="1" applyBorder="1" applyAlignment="1">
      <alignment horizontal="center" vertical="center" wrapText="1"/>
    </xf>
    <xf numFmtId="0" fontId="51" fillId="0" borderId="22" xfId="0" applyFont="1" applyBorder="1" applyAlignment="1">
      <alignment horizontal="center" vertical="center" wrapText="1"/>
    </xf>
    <xf numFmtId="0" fontId="51" fillId="0" borderId="17" xfId="0" applyFont="1" applyBorder="1" applyAlignment="1">
      <alignment horizontal="left" wrapText="1"/>
    </xf>
    <xf numFmtId="0" fontId="51" fillId="0" borderId="82" xfId="0" applyFont="1" applyBorder="1" applyAlignment="1">
      <alignment horizontal="center" vertical="center" wrapText="1"/>
    </xf>
    <xf numFmtId="0" fontId="33" fillId="0" borderId="21" xfId="0" applyFont="1" applyBorder="1" applyAlignment="1">
      <alignment horizontal="left" vertical="top" wrapText="1"/>
    </xf>
    <xf numFmtId="9" fontId="33" fillId="14" borderId="21" xfId="0" applyNumberFormat="1" applyFont="1" applyFill="1" applyBorder="1" applyAlignment="1">
      <alignment horizontal="center" vertical="center" wrapText="1"/>
    </xf>
    <xf numFmtId="0" fontId="33" fillId="14" borderId="21" xfId="0" applyFont="1" applyFill="1" applyBorder="1" applyAlignment="1">
      <alignment horizontal="center" vertical="center" wrapText="1"/>
    </xf>
    <xf numFmtId="0" fontId="33" fillId="12" borderId="21" xfId="0" applyFont="1" applyFill="1" applyBorder="1" applyAlignment="1">
      <alignment horizontal="center" vertical="center" wrapText="1"/>
    </xf>
    <xf numFmtId="0" fontId="50" fillId="4" borderId="21" xfId="0" applyFont="1" applyFill="1" applyBorder="1" applyAlignment="1">
      <alignment horizontal="left" vertical="center" wrapText="1"/>
    </xf>
    <xf numFmtId="0" fontId="33" fillId="4" borderId="21" xfId="0" applyFont="1" applyFill="1" applyBorder="1" applyAlignment="1">
      <alignment horizontal="left" vertical="center" wrapText="1"/>
    </xf>
    <xf numFmtId="0" fontId="51" fillId="0" borderId="0" xfId="0" applyFont="1" applyAlignment="1">
      <alignment wrapText="1"/>
    </xf>
    <xf numFmtId="0" fontId="33" fillId="0" borderId="21" xfId="0" applyFont="1" applyBorder="1" applyAlignment="1">
      <alignment horizontal="center" vertical="top" wrapText="1"/>
    </xf>
    <xf numFmtId="1" fontId="33" fillId="0" borderId="21" xfId="0" applyNumberFormat="1" applyFont="1" applyBorder="1" applyAlignment="1">
      <alignment horizontal="center" vertical="top" wrapText="1"/>
    </xf>
    <xf numFmtId="9" fontId="50" fillId="4" borderId="21" xfId="0" applyNumberFormat="1" applyFont="1" applyFill="1" applyBorder="1" applyAlignment="1">
      <alignment horizontal="left" vertical="center" wrapText="1"/>
    </xf>
    <xf numFmtId="1" fontId="33" fillId="0" borderId="26" xfId="0" applyNumberFormat="1" applyFont="1" applyBorder="1" applyAlignment="1">
      <alignment horizontal="center" vertical="center" wrapText="1"/>
    </xf>
    <xf numFmtId="9" fontId="33" fillId="14" borderId="26" xfId="0" applyNumberFormat="1" applyFont="1" applyFill="1" applyBorder="1" applyAlignment="1">
      <alignment horizontal="center" vertical="center" wrapText="1"/>
    </xf>
    <xf numFmtId="0" fontId="33" fillId="0" borderId="26" xfId="0" applyFont="1" applyBorder="1" applyAlignment="1">
      <alignment horizontal="left" vertical="center" wrapText="1" indent="1"/>
    </xf>
    <xf numFmtId="0" fontId="33" fillId="0" borderId="26" xfId="0" applyFont="1" applyBorder="1" applyAlignment="1">
      <alignment horizontal="center" vertical="top" wrapText="1"/>
    </xf>
    <xf numFmtId="1" fontId="33" fillId="0" borderId="26" xfId="0" applyNumberFormat="1" applyFont="1" applyBorder="1" applyAlignment="1">
      <alignment horizontal="right" vertical="top" wrapText="1"/>
    </xf>
    <xf numFmtId="0" fontId="33" fillId="0" borderId="29" xfId="0" applyFont="1" applyBorder="1" applyAlignment="1">
      <alignment horizontal="justify" vertical="center" wrapText="1"/>
    </xf>
    <xf numFmtId="0" fontId="35" fillId="14" borderId="17" xfId="0" applyFont="1" applyFill="1" applyBorder="1" applyAlignment="1">
      <alignment vertical="center" wrapText="1"/>
    </xf>
    <xf numFmtId="0" fontId="35" fillId="0" borderId="86" xfId="0" applyFont="1" applyBorder="1" applyAlignment="1">
      <alignment vertical="center" wrapText="1"/>
    </xf>
    <xf numFmtId="9" fontId="33" fillId="21" borderId="0" xfId="0" applyNumberFormat="1" applyFont="1" applyFill="1" applyAlignment="1">
      <alignment horizontal="center" vertical="center" wrapText="1"/>
    </xf>
    <xf numFmtId="0" fontId="33" fillId="12" borderId="0" xfId="0" applyFont="1" applyFill="1" applyAlignment="1">
      <alignment wrapText="1"/>
    </xf>
    <xf numFmtId="9" fontId="33" fillId="0" borderId="0" xfId="0" applyNumberFormat="1" applyFont="1" applyAlignment="1">
      <alignment wrapText="1"/>
    </xf>
    <xf numFmtId="9" fontId="33" fillId="14" borderId="26" xfId="0" applyNumberFormat="1" applyFont="1" applyFill="1" applyBorder="1" applyAlignment="1">
      <alignment horizontal="center" vertical="center"/>
    </xf>
    <xf numFmtId="0" fontId="33" fillId="14" borderId="26" xfId="0" applyFont="1" applyFill="1" applyBorder="1" applyAlignment="1">
      <alignment horizontal="center" vertical="center"/>
    </xf>
    <xf numFmtId="0" fontId="33" fillId="14" borderId="26" xfId="0" applyFont="1" applyFill="1" applyBorder="1" applyAlignment="1">
      <alignment horizontal="left" vertical="center" wrapText="1"/>
    </xf>
    <xf numFmtId="0" fontId="33" fillId="0" borderId="28" xfId="0" applyFont="1" applyBorder="1" applyAlignment="1">
      <alignment horizontal="left" vertical="center"/>
    </xf>
    <xf numFmtId="0" fontId="50" fillId="0" borderId="21" xfId="0" applyFont="1" applyBorder="1" applyAlignment="1">
      <alignment horizontal="left" vertical="center" wrapText="1"/>
    </xf>
    <xf numFmtId="3" fontId="33" fillId="0" borderId="26" xfId="0" applyNumberFormat="1" applyFont="1" applyBorder="1" applyAlignment="1">
      <alignment horizontal="left" vertical="center"/>
    </xf>
    <xf numFmtId="9" fontId="3" fillId="4" borderId="26" xfId="0" applyNumberFormat="1" applyFont="1" applyFill="1" applyBorder="1" applyAlignment="1">
      <alignment horizontal="left" vertical="center" wrapText="1"/>
    </xf>
    <xf numFmtId="0" fontId="35" fillId="14" borderId="28" xfId="0" applyFont="1" applyFill="1" applyBorder="1" applyAlignment="1">
      <alignment horizontal="center" vertical="center" wrapText="1"/>
    </xf>
    <xf numFmtId="0" fontId="35" fillId="14" borderId="78" xfId="0"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vertical="center" wrapText="1"/>
    </xf>
    <xf numFmtId="0" fontId="33" fillId="12" borderId="0" xfId="0" applyFont="1" applyFill="1" applyAlignment="1">
      <alignment horizontal="center"/>
    </xf>
    <xf numFmtId="9" fontId="33" fillId="22" borderId="0" xfId="0" applyNumberFormat="1" applyFont="1" applyFill="1" applyAlignment="1">
      <alignment horizontal="center" vertical="center"/>
    </xf>
    <xf numFmtId="0" fontId="49" fillId="5" borderId="26" xfId="0" applyFont="1" applyFill="1" applyBorder="1" applyAlignment="1">
      <alignment vertical="center" wrapText="1"/>
    </xf>
    <xf numFmtId="0" fontId="48" fillId="23" borderId="29" xfId="0" applyFont="1" applyFill="1" applyBorder="1" applyAlignment="1">
      <alignment horizontal="center" vertical="center" wrapText="1"/>
    </xf>
    <xf numFmtId="0" fontId="48" fillId="23" borderId="29" xfId="0" applyFont="1" applyFill="1" applyBorder="1" applyAlignment="1">
      <alignment horizontal="center" vertical="center"/>
    </xf>
    <xf numFmtId="0" fontId="48" fillId="13" borderId="26" xfId="0" applyFont="1" applyFill="1" applyBorder="1" applyAlignment="1">
      <alignment horizontal="center" vertical="center"/>
    </xf>
    <xf numFmtId="0" fontId="49" fillId="5" borderId="28" xfId="0" applyFont="1" applyFill="1" applyBorder="1" applyAlignment="1">
      <alignment horizontal="left" vertical="center" wrapText="1"/>
    </xf>
    <xf numFmtId="0" fontId="49" fillId="5" borderId="94" xfId="0" applyFont="1" applyFill="1" applyBorder="1" applyAlignment="1">
      <alignment horizontal="left" vertical="center" wrapText="1"/>
    </xf>
    <xf numFmtId="0" fontId="49" fillId="5" borderId="78" xfId="0" applyFont="1" applyFill="1" applyBorder="1" applyAlignment="1">
      <alignment horizontal="left" vertical="center" wrapText="1"/>
    </xf>
    <xf numFmtId="0" fontId="49" fillId="5" borderId="0" xfId="0" applyFont="1" applyFill="1" applyAlignment="1">
      <alignment vertical="center" wrapText="1"/>
    </xf>
    <xf numFmtId="0" fontId="48" fillId="23" borderId="76" xfId="0" applyFont="1" applyFill="1" applyBorder="1" applyAlignment="1">
      <alignment horizontal="center" vertical="center" wrapText="1"/>
    </xf>
    <xf numFmtId="0" fontId="48" fillId="23" borderId="76" xfId="0" applyFont="1" applyFill="1" applyBorder="1" applyAlignment="1">
      <alignment horizontal="center" vertical="center"/>
    </xf>
    <xf numFmtId="0" fontId="49" fillId="5" borderId="28" xfId="0" applyFont="1" applyFill="1" applyBorder="1" applyAlignment="1">
      <alignment horizontal="justify" vertical="justify" wrapText="1"/>
    </xf>
    <xf numFmtId="0" fontId="51" fillId="0" borderId="94" xfId="0" applyFont="1" applyBorder="1" applyAlignment="1">
      <alignment horizontal="justify" vertical="justify" wrapText="1"/>
    </xf>
    <xf numFmtId="0" fontId="51" fillId="0" borderId="78" xfId="0" applyFont="1" applyBorder="1" applyAlignment="1">
      <alignment horizontal="justify" vertical="justify" wrapText="1"/>
    </xf>
    <xf numFmtId="0" fontId="49" fillId="5" borderId="26" xfId="0" applyFont="1" applyFill="1" applyBorder="1" applyAlignment="1">
      <alignment vertical="center" wrapText="1"/>
    </xf>
    <xf numFmtId="0" fontId="49" fillId="5" borderId="29" xfId="0" applyFont="1" applyFill="1" applyBorder="1" applyAlignment="1">
      <alignment vertical="center" wrapText="1"/>
    </xf>
    <xf numFmtId="0" fontId="48" fillId="23" borderId="21" xfId="0" applyFont="1" applyFill="1" applyBorder="1" applyAlignment="1">
      <alignment horizontal="center" vertical="center" wrapText="1"/>
    </xf>
    <xf numFmtId="0" fontId="48" fillId="23" borderId="21" xfId="0" applyFont="1" applyFill="1" applyBorder="1" applyAlignment="1">
      <alignment horizontal="center" vertical="center"/>
    </xf>
    <xf numFmtId="0" fontId="49" fillId="0" borderId="26" xfId="0" applyFont="1" applyBorder="1" applyAlignment="1" applyProtection="1">
      <alignment horizontal="center" vertical="center" wrapText="1"/>
      <protection locked="0"/>
    </xf>
    <xf numFmtId="0" fontId="51" fillId="0" borderId="21" xfId="0" applyFont="1" applyBorder="1" applyAlignment="1" applyProtection="1">
      <alignment horizontal="center" vertical="center" wrapText="1"/>
      <protection locked="0"/>
    </xf>
    <xf numFmtId="0" fontId="51" fillId="0" borderId="26" xfId="0" applyFont="1" applyBorder="1" applyAlignment="1" applyProtection="1">
      <alignment horizontal="center" vertical="center" wrapText="1"/>
      <protection locked="0"/>
    </xf>
    <xf numFmtId="0" fontId="51" fillId="12" borderId="26" xfId="0" applyFont="1" applyFill="1" applyBorder="1" applyAlignment="1" applyProtection="1">
      <alignment horizontal="center" vertical="center" wrapText="1"/>
      <protection locked="0"/>
    </xf>
    <xf numFmtId="0" fontId="51" fillId="0" borderId="78" xfId="0" applyFont="1" applyBorder="1" applyAlignment="1" applyProtection="1">
      <alignment horizontal="center" vertical="center" wrapText="1"/>
      <protection locked="0"/>
    </xf>
    <xf numFmtId="0" fontId="54" fillId="14" borderId="29" xfId="0" applyFont="1" applyFill="1" applyBorder="1" applyAlignment="1">
      <alignment horizontal="center" vertical="center" wrapText="1"/>
    </xf>
    <xf numFmtId="0" fontId="48" fillId="0" borderId="29" xfId="0" applyFont="1" applyBorder="1" applyAlignment="1">
      <alignment horizontal="center" vertical="center" wrapText="1"/>
    </xf>
    <xf numFmtId="165" fontId="48" fillId="0" borderId="29" xfId="5" applyNumberFormat="1" applyFont="1" applyFill="1" applyBorder="1" applyAlignment="1">
      <alignment horizontal="center" vertical="center" wrapText="1"/>
    </xf>
    <xf numFmtId="166" fontId="48" fillId="0" borderId="29" xfId="5" applyNumberFormat="1" applyFont="1" applyFill="1" applyBorder="1" applyAlignment="1">
      <alignment horizontal="center" vertical="center" wrapText="1"/>
    </xf>
    <xf numFmtId="9" fontId="48" fillId="0" borderId="29" xfId="1" applyFont="1" applyFill="1" applyBorder="1" applyAlignment="1">
      <alignment horizontal="center" vertical="center" wrapText="1"/>
    </xf>
    <xf numFmtId="0" fontId="50" fillId="14" borderId="29" xfId="0" applyFont="1" applyFill="1" applyBorder="1" applyAlignment="1">
      <alignment horizontal="center" vertical="center" wrapText="1"/>
    </xf>
    <xf numFmtId="0" fontId="50" fillId="14" borderId="89" xfId="0" applyFont="1" applyFill="1" applyBorder="1" applyAlignment="1">
      <alignment horizontal="center" vertical="center" wrapText="1"/>
    </xf>
    <xf numFmtId="9" fontId="33" fillId="14" borderId="29" xfId="0" applyNumberFormat="1" applyFont="1" applyFill="1" applyBorder="1" applyAlignment="1">
      <alignment horizontal="left" vertical="center" wrapText="1"/>
    </xf>
    <xf numFmtId="0" fontId="49" fillId="0" borderId="29" xfId="0" applyFont="1" applyBorder="1" applyAlignment="1">
      <alignment horizontal="center" vertical="center" wrapText="1"/>
    </xf>
    <xf numFmtId="9" fontId="33" fillId="14" borderId="29" xfId="0" applyNumberFormat="1" applyFont="1" applyFill="1" applyBorder="1" applyAlignment="1">
      <alignment horizontal="center" vertical="center"/>
    </xf>
    <xf numFmtId="0" fontId="51" fillId="0" borderId="78" xfId="0" applyFont="1" applyBorder="1" applyAlignment="1" applyProtection="1">
      <alignment horizontal="left" vertical="center" wrapText="1"/>
      <protection locked="0"/>
    </xf>
    <xf numFmtId="9" fontId="33" fillId="0" borderId="29" xfId="1" applyFont="1" applyFill="1" applyBorder="1" applyAlignment="1">
      <alignment horizontal="left" vertical="center" wrapText="1"/>
    </xf>
    <xf numFmtId="0" fontId="51" fillId="4" borderId="26" xfId="0" applyFont="1" applyFill="1" applyBorder="1" applyAlignment="1">
      <alignment vertical="center" wrapText="1"/>
    </xf>
    <xf numFmtId="17" fontId="51" fillId="4" borderId="26" xfId="0" applyNumberFormat="1" applyFont="1" applyFill="1" applyBorder="1" applyAlignment="1">
      <alignment horizontal="center" vertical="center" wrapText="1"/>
    </xf>
    <xf numFmtId="17" fontId="50" fillId="0" borderId="26" xfId="0" applyNumberFormat="1" applyFont="1" applyBorder="1" applyAlignment="1">
      <alignment horizontal="center" vertical="center"/>
    </xf>
    <xf numFmtId="0" fontId="51" fillId="0" borderId="26" xfId="0" applyFont="1" applyBorder="1" applyAlignment="1">
      <alignment horizontal="center" vertical="center"/>
    </xf>
    <xf numFmtId="0" fontId="51" fillId="0" borderId="26" xfId="0" applyFont="1" applyBorder="1" applyAlignment="1">
      <alignment horizontal="left" vertical="top"/>
    </xf>
    <xf numFmtId="9" fontId="33" fillId="14" borderId="26" xfId="0" applyNumberFormat="1" applyFont="1" applyFill="1" applyBorder="1" applyAlignment="1">
      <alignment horizontal="left" vertical="center" wrapText="1"/>
    </xf>
    <xf numFmtId="9" fontId="50" fillId="14" borderId="26" xfId="0" applyNumberFormat="1" applyFont="1" applyFill="1" applyBorder="1" applyAlignment="1">
      <alignment horizontal="left" vertical="center" wrapText="1"/>
    </xf>
    <xf numFmtId="17" fontId="51" fillId="4" borderId="26" xfId="0" applyNumberFormat="1" applyFont="1" applyFill="1" applyBorder="1" applyAlignment="1">
      <alignment horizontal="left" vertical="center" wrapText="1"/>
    </xf>
    <xf numFmtId="9" fontId="50" fillId="0" borderId="29" xfId="1" applyFont="1" applyFill="1" applyBorder="1" applyAlignment="1">
      <alignment horizontal="left" vertical="center" wrapText="1"/>
    </xf>
    <xf numFmtId="0" fontId="50" fillId="14" borderId="26" xfId="0" applyFont="1" applyFill="1" applyBorder="1" applyAlignment="1">
      <alignment horizontal="left" vertical="center" wrapText="1"/>
    </xf>
    <xf numFmtId="0" fontId="50" fillId="14" borderId="26" xfId="0" applyFont="1" applyFill="1" applyBorder="1" applyAlignment="1">
      <alignment horizontal="center" vertical="center"/>
    </xf>
    <xf numFmtId="9" fontId="33" fillId="0" borderId="26" xfId="1" applyFont="1" applyFill="1" applyBorder="1" applyAlignment="1">
      <alignment horizontal="left" vertical="center" wrapText="1"/>
    </xf>
    <xf numFmtId="0" fontId="51" fillId="0" borderId="26" xfId="0" applyFont="1" applyBorder="1" applyAlignment="1">
      <alignment horizontal="left" vertical="center"/>
    </xf>
    <xf numFmtId="0" fontId="50" fillId="14" borderId="26" xfId="0" applyFont="1" applyFill="1" applyBorder="1" applyAlignment="1">
      <alignment horizontal="center" vertical="center" wrapText="1"/>
    </xf>
    <xf numFmtId="0" fontId="50" fillId="14" borderId="26" xfId="0" applyFont="1" applyFill="1" applyBorder="1" applyAlignment="1">
      <alignment horizontal="center"/>
    </xf>
    <xf numFmtId="0" fontId="50" fillId="14" borderId="28" xfId="0" applyFont="1" applyFill="1" applyBorder="1" applyAlignment="1">
      <alignment horizontal="center" vertical="center"/>
    </xf>
    <xf numFmtId="0" fontId="33" fillId="14" borderId="0" xfId="0" applyFont="1" applyFill="1"/>
    <xf numFmtId="9" fontId="33" fillId="14" borderId="0" xfId="0" applyNumberFormat="1" applyFont="1" applyFill="1" applyAlignment="1">
      <alignment horizontal="center" vertical="center"/>
    </xf>
    <xf numFmtId="1" fontId="33" fillId="12" borderId="0" xfId="0" applyNumberFormat="1" applyFont="1" applyFill="1"/>
    <xf numFmtId="9" fontId="33" fillId="12" borderId="21" xfId="0" applyNumberFormat="1" applyFont="1" applyFill="1" applyBorder="1" applyAlignment="1">
      <alignment horizontal="center" vertical="center"/>
    </xf>
    <xf numFmtId="0" fontId="33" fillId="0" borderId="22" xfId="0" applyFont="1" applyBorder="1" applyAlignment="1">
      <alignment horizontal="center" vertical="center"/>
    </xf>
    <xf numFmtId="0" fontId="54" fillId="0" borderId="26" xfId="0" applyFont="1" applyBorder="1" applyAlignment="1">
      <alignment vertical="center" wrapText="1"/>
    </xf>
    <xf numFmtId="0" fontId="35" fillId="14" borderId="78" xfId="0" applyFont="1" applyFill="1" applyBorder="1" applyAlignment="1">
      <alignment horizontal="left" vertical="center" wrapText="1"/>
    </xf>
    <xf numFmtId="9" fontId="33" fillId="12" borderId="0" xfId="0" applyNumberFormat="1" applyFont="1" applyFill="1"/>
    <xf numFmtId="14" fontId="51" fillId="0" borderId="26" xfId="0" applyNumberFormat="1" applyFont="1" applyBorder="1" applyAlignment="1">
      <alignment horizontal="center" vertical="center"/>
    </xf>
    <xf numFmtId="9" fontId="33" fillId="0" borderId="21" xfId="0" applyNumberFormat="1" applyFont="1" applyBorder="1" applyAlignment="1">
      <alignment horizontal="center" vertical="center" wrapText="1"/>
    </xf>
    <xf numFmtId="0" fontId="51" fillId="14" borderId="92" xfId="0" applyFont="1" applyFill="1" applyBorder="1" applyAlignment="1">
      <alignment horizontal="center" vertical="center" wrapText="1"/>
    </xf>
    <xf numFmtId="0" fontId="51" fillId="14" borderId="86" xfId="0" applyFont="1" applyFill="1" applyBorder="1" applyAlignment="1">
      <alignment vertical="center"/>
    </xf>
    <xf numFmtId="0" fontId="33" fillId="0" borderId="86" xfId="0" applyFont="1" applyBorder="1" applyAlignment="1">
      <alignment horizontal="left" vertical="center"/>
    </xf>
    <xf numFmtId="0" fontId="33" fillId="0" borderId="78" xfId="0" applyFont="1" applyBorder="1" applyAlignment="1">
      <alignment horizontal="left" vertical="center"/>
    </xf>
    <xf numFmtId="0" fontId="50" fillId="0" borderId="29" xfId="0" applyFont="1" applyBorder="1" applyAlignment="1">
      <alignment vertical="center" wrapText="1"/>
    </xf>
    <xf numFmtId="0" fontId="35" fillId="0" borderId="53" xfId="0" applyFont="1" applyBorder="1" applyAlignment="1">
      <alignment horizontal="center" vertical="center"/>
    </xf>
    <xf numFmtId="0" fontId="33" fillId="14" borderId="0" xfId="0" applyFont="1" applyFill="1" applyAlignment="1">
      <alignment vertical="center"/>
    </xf>
  </cellXfs>
  <cellStyles count="7">
    <cellStyle name="Hipervínculo" xfId="6" builtinId="8"/>
    <cellStyle name="Hyperlink" xfId="4" xr:uid="{00000000-0005-0000-0000-000001000000}"/>
    <cellStyle name="Millares [0]" xfId="5" builtinId="6"/>
    <cellStyle name="Millares [0] 2" xfId="3" xr:uid="{00000000-0005-0000-0000-000003000000}"/>
    <cellStyle name="Normal" xfId="0" builtinId="0"/>
    <cellStyle name="Normal 2 2" xfId="2" xr:uid="{00000000-0005-0000-0000-000005000000}"/>
    <cellStyle name="Porcentaje" xfId="1" builtinId="5"/>
  </cellStyles>
  <dxfs count="1692">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21" Type="http://schemas.openxmlformats.org/officeDocument/2006/relationships/externalLink" Target="externalLinks/externalLink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vmlDrawing10.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bf.gov.co\fs_OCI\49.5%20INF%20A%20ORG%20Y%20ENTIDADES%20NLES\PLAN_ANTICORRUPCION\2020\II%20Cuatrimestre\PAAC2020_DESCARGADO_19_08_2020\1.1_anexo_matriz_de_riesgos_de_corrupcion_vf1_2020_2_0_2.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Liliana\AppData\Local\Microsoft\Windows\INetCache\Content.Outlook\VSI1T5A0\Seguimiento_PPC%202022%20REGIONALES_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lenovo\AppData\Local\Microsoft\Windows\INetCache\Content.Outlook\AZX9LO8C\Seguimiento_PPC%202022%20REGIONALES_Final_Nayib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bf.gov.co\fs_OCI\49.5%20INF%20A%20ORG%20Y%20ENTIDADES%20NLES\PLAN_ANTICORRUPCION\2019\I%20Cuatrimestre\...Seguimiento_PAAC_primer_cuatrimestre_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cbfgob-my.sharepoint.com/Users/Yaneth.Burgos/Documents/Yanet%20Burgos%20Duitama/PLAN%20ANTICORRUPCI&#211;N%20PAAC/3er%20CUATRIMESTRE%20DE%202019/Seguimiento_paac_tercer_cuatrimestre_2019-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cbfgob-my.sharepoint.com/Users/yaneth.burgos/AppData/Local/Microsoft/Windows/Temporary%20Internet%20Files/Content.Outlook/ZG77QU5W/Seguimiento_paac_tercer_cuatrimestre_2019_Comp_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cbfgob-my.sharepoint.com/Users/yaneth.burgos/AppData/Local/Microsoft/Windows/Temporary%20Internet%20Files/Content.Outlook/ZG77QU5W/Seguimiento_paac_tercer_cuatrimestre_2019%20(00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Perfil\Documents\PAAC_ICUATRIMESTRE_2020\1.1_anexo_matriz_de_riesgos_de_corrupcion_vf1_2020%20(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icbfgob-my.sharepoint.com/Users/Maritza.Beltran/AppData/Local/Microsoft/Windows/INetCache/Content.Outlook/O68G4JAQ/Seguimiento_PAAC_primer_cuatrimestre_2019_0905201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Yaneth.Burgos/Documents/Yanet%20Burgos%20Duitama/PLAN%20ANTICORRUPCI&#211;N%20PAAC/PAAC%202020/1er%20Cuatrimestre/Sgto_PAAC_30_abril_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aritza.Beltran/AppData/Local/Microsoft/Windows/INetCache/Content.Outlook/P86LDKLA/Sgto_PAAC_30_abril_2020%20-%20Component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3. CONTROLES EXISTENTES"/>
      <sheetName val="4. PLAN DE TRATAMIENTO"/>
      <sheetName val="5. MAPAS DE RIESGO"/>
      <sheetName val="SEGUIMIENTO RIESGOS CORRUPCION"/>
      <sheetName val="DATOS"/>
      <sheetName val="MAPA DE RIESGO DEL PROCESO"/>
      <sheetName val="OJO"/>
      <sheetName val="1"/>
      <sheetName val="Hoja2"/>
      <sheetName val="Hoja1"/>
    </sheetNames>
    <sheetDataSet>
      <sheetData sheetId="0">
        <row r="33">
          <cell r="O33" t="str">
            <v>Aprobación de solicitudes de adopción sin el cumplimiento de requisitos
ADOPCIONES</v>
          </cell>
        </row>
      </sheetData>
      <sheetData sheetId="1" refreshError="1"/>
      <sheetData sheetId="2" refreshError="1"/>
      <sheetData sheetId="3" refreshError="1"/>
      <sheetData sheetId="4" refreshError="1"/>
      <sheetData sheetId="5"/>
      <sheetData sheetId="6" refreshError="1"/>
      <sheetData sheetId="7" refreshError="1"/>
      <sheetData sheetId="8">
        <row r="38">
          <cell r="AS38" t="str">
            <v>El control se ejecuta de manera consistente por parte del responsable.</v>
          </cell>
        </row>
        <row r="39">
          <cell r="AS39" t="str">
            <v>El control se ejecuta algunas veces por parte del responsable.</v>
          </cell>
        </row>
        <row r="40">
          <cell r="AS40" t="str">
            <v>El control no se ejecuta por parte del responsable.</v>
          </cell>
        </row>
      </sheetData>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auca"/>
      <sheetName val="Bogotá"/>
      <sheetName val="Boyaca"/>
      <sheetName val="Casanare"/>
      <sheetName val="Cesar"/>
      <sheetName val="Choco"/>
      <sheetName val="Guaviare"/>
      <sheetName val="Magdalena"/>
      <sheetName val="Nariño"/>
      <sheetName val="San Andres"/>
      <sheetName val="Valle"/>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ow r="1">
          <cell r="A1" t="str">
            <v>Consulta (capacitación para)</v>
          </cell>
          <cell r="E1" t="str">
            <v xml:space="preserve">Ejecución/implementación participativa y evaluación y control ciudadano </v>
          </cell>
        </row>
        <row r="2">
          <cell r="A2" t="str">
            <v xml:space="preserve">Participación en la información </v>
          </cell>
          <cell r="E2" t="str">
            <v>Identificación de necesidades ó diagnóstico</v>
          </cell>
        </row>
        <row r="3">
          <cell r="A3" t="str">
            <v xml:space="preserve">Control, evalución y ejecución participativa </v>
          </cell>
          <cell r="E3" t="str">
            <v>Evaluación y control ciudadano</v>
          </cell>
        </row>
        <row r="4">
          <cell r="A4" t="str">
            <v>Ejecución o Implementación Participativa</v>
          </cell>
          <cell r="E4" t="str">
            <v>Ejecución o Implementación Participativa</v>
          </cell>
        </row>
        <row r="5">
          <cell r="A5" t="str">
            <v>Formulación participativa</v>
          </cell>
        </row>
        <row r="6">
          <cell r="A6" t="str">
            <v>Control y evaluación</v>
          </cell>
        </row>
        <row r="7">
          <cell r="A7" t="str">
            <v>Consulta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 diligenciamiento"/>
      <sheetName val="Amazonas"/>
      <sheetName val="Antioquia"/>
      <sheetName val="Atlantico"/>
      <sheetName val="Arauca"/>
      <sheetName val="Bogotá"/>
      <sheetName val="Boyaca"/>
      <sheetName val="Bolivar"/>
      <sheetName val="Caldas"/>
      <sheetName val="Cauca"/>
      <sheetName val="Caquetá"/>
      <sheetName val="Casanare"/>
      <sheetName val="Cesar"/>
      <sheetName val="Córdoba"/>
      <sheetName val="Cundinamarca"/>
      <sheetName val="Choco"/>
      <sheetName val="Guanía"/>
      <sheetName val="Guajira"/>
      <sheetName val="Huila"/>
      <sheetName val="Guaviare"/>
      <sheetName val="Magdalena"/>
      <sheetName val="Meta"/>
      <sheetName val="Nariño"/>
      <sheetName val="Nte Santander"/>
      <sheetName val="Putumayo"/>
      <sheetName val="Quindío"/>
      <sheetName val="Risaralda"/>
      <sheetName val="San Andres"/>
      <sheetName val="Santander"/>
      <sheetName val="Sucre"/>
      <sheetName val="Tolima"/>
      <sheetName val="Valle"/>
      <sheetName val="Vaupes"/>
      <sheetName val="Vichad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
          <cell r="A1" t="str">
            <v>Consulta (capacitación para)</v>
          </cell>
          <cell r="E1" t="str">
            <v xml:space="preserve">Ejecución/implementación participativa y evaluación y control ciudadano </v>
          </cell>
        </row>
        <row r="2">
          <cell r="A2" t="str">
            <v xml:space="preserve">Participación en la información </v>
          </cell>
          <cell r="E2" t="str">
            <v>Identificación de necesidades ó diagnóstico</v>
          </cell>
        </row>
        <row r="3">
          <cell r="A3" t="str">
            <v xml:space="preserve">Control, evalución y ejecución participativa </v>
          </cell>
          <cell r="E3" t="str">
            <v>Evaluación y control ciudadano</v>
          </cell>
        </row>
        <row r="4">
          <cell r="A4" t="str">
            <v>Ejecución o Implementación Participativa</v>
          </cell>
          <cell r="E4" t="str">
            <v>Ejecución o Implementación Participativa</v>
          </cell>
        </row>
        <row r="5">
          <cell r="A5" t="str">
            <v>Formulación participativa</v>
          </cell>
        </row>
        <row r="6">
          <cell r="A6" t="str">
            <v>Control y evaluación</v>
          </cell>
        </row>
        <row r="7">
          <cell r="A7" t="str">
            <v>Consulta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1"/>
      <sheetName val="Comp 2"/>
      <sheetName val="Comp3"/>
      <sheetName val="Comp4"/>
      <sheetName val="Comp5"/>
      <sheetName val="Comp6"/>
      <sheetName val="Matriz de Riesgos Procesos 2019"/>
      <sheetName val="PAAC versión imprimible"/>
      <sheetName val="Mapas Calor 2018 - Calidad"/>
      <sheetName val="Mapas Calor 2018 - Corrupción"/>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
          <cell r="A1" t="str">
            <v>Cumplida (DT)</v>
          </cell>
        </row>
        <row r="2">
          <cell r="A2" t="str">
            <v>Cumplida (FT)</v>
          </cell>
        </row>
        <row r="3">
          <cell r="A3" t="str">
            <v>Vencida</v>
          </cell>
        </row>
        <row r="4">
          <cell r="A4" t="str">
            <v>En Avance</v>
          </cell>
        </row>
        <row r="5">
          <cell r="A5" t="str">
            <v>Sin Avance</v>
          </cell>
        </row>
        <row r="6">
          <cell r="A6"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 2"/>
      <sheetName val="Comp4"/>
      <sheetName val="Comp5"/>
      <sheetName val="Comp6"/>
      <sheetName val="PAAC versión imprimible"/>
      <sheetName val="Seg Plan de Participacion Ciuda"/>
      <sheetName val="Mapas Calor 2018 - Calidad"/>
      <sheetName val="Mapas Calor 2018 - Corrupción"/>
      <sheetName val="Hoja1"/>
      <sheetName val="Comp1"/>
      <sheetName val="Comp3"/>
      <sheetName val="Matriz de Riesgos Procesos 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Cumplida (DT)</v>
          </cell>
        </row>
        <row r="2">
          <cell r="A2" t="str">
            <v>Cumplida (FT)</v>
          </cell>
        </row>
        <row r="3">
          <cell r="A3" t="str">
            <v>Vencida</v>
          </cell>
        </row>
        <row r="4">
          <cell r="A4" t="str">
            <v>En Avance</v>
          </cell>
        </row>
        <row r="5">
          <cell r="A5" t="str">
            <v>Sin Avance</v>
          </cell>
        </row>
        <row r="6">
          <cell r="A6" t="str">
            <v>N/A</v>
          </cell>
        </row>
        <row r="9">
          <cell r="A9" t="str">
            <v>Cumplida (DT)</v>
          </cell>
        </row>
        <row r="10">
          <cell r="A10" t="str">
            <v>Cumplida (FT)</v>
          </cell>
        </row>
        <row r="11">
          <cell r="A11" t="str">
            <v>No Cumplida</v>
          </cell>
        </row>
      </sheetData>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1"/>
      <sheetName val="Comp 2"/>
      <sheetName val="Comp3"/>
      <sheetName val="Comp5"/>
      <sheetName val="PAAC versión imprimible"/>
      <sheetName val="Matriz de Riesgos Procesos 2019"/>
      <sheetName val="Mapas Calor 2018 - Calidad"/>
      <sheetName val="Mapas Calor 2018 - Corrupció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Cumplida (DT)</v>
          </cell>
        </row>
        <row r="2">
          <cell r="A2" t="str">
            <v>Cumplida (FT)</v>
          </cell>
        </row>
        <row r="3">
          <cell r="A3" t="str">
            <v>Vencida</v>
          </cell>
        </row>
        <row r="4">
          <cell r="A4" t="str">
            <v>En Avance</v>
          </cell>
        </row>
        <row r="5">
          <cell r="A5" t="str">
            <v>Sin Avance</v>
          </cell>
        </row>
        <row r="6">
          <cell r="A6"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1"/>
      <sheetName val="Comp 2"/>
      <sheetName val="Comp3"/>
      <sheetName val="Comp4"/>
      <sheetName val="Comp6"/>
      <sheetName val="PAAC versión imprimible"/>
      <sheetName val="Matriz de Riesgos Procesos 2019"/>
      <sheetName val="Seg Plan de Participacion Ciuda"/>
      <sheetName val="Mapas Calor 2018 - Calidad"/>
      <sheetName val="Mapas Calor 2018 - Corrupción"/>
      <sheetName val="Hoja1"/>
      <sheetName val="Comp1 "/>
      <sheetName val="Comp3 "/>
      <sheetName val="Comp4 "/>
      <sheetName val="Comp5 "/>
      <sheetName val="Matriz de riesgo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Cumplida (DT)</v>
          </cell>
        </row>
        <row r="2">
          <cell r="A2" t="str">
            <v>Cumplida (FT)</v>
          </cell>
        </row>
        <row r="3">
          <cell r="A3" t="str">
            <v>Vencida</v>
          </cell>
        </row>
        <row r="4">
          <cell r="A4" t="str">
            <v>En Avance</v>
          </cell>
        </row>
        <row r="5">
          <cell r="A5" t="str">
            <v>Sin Avance</v>
          </cell>
        </row>
        <row r="6">
          <cell r="A6" t="str">
            <v>N/A</v>
          </cell>
        </row>
      </sheetData>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3. CONTROLES EXISTENTES"/>
      <sheetName val="4. PLAN DE TRATAMIENTO"/>
      <sheetName val="5. MAPAS DE RIESGO"/>
      <sheetName val="SEGUIMIENTO RIESGOS CORRUPCION"/>
      <sheetName val="DATOS"/>
      <sheetName val="MAPA DE RIESGO DEL PROCESO"/>
      <sheetName val="OJO"/>
      <sheetName val="1"/>
      <sheetName val="Hoja2"/>
      <sheetName val="Hoja1"/>
    </sheetNames>
    <sheetDataSet>
      <sheetData sheetId="0">
        <row r="14">
          <cell r="K14">
            <v>43808</v>
          </cell>
        </row>
      </sheetData>
      <sheetData sheetId="1"/>
      <sheetData sheetId="2"/>
      <sheetData sheetId="3"/>
      <sheetData sheetId="4"/>
      <sheetData sheetId="5"/>
      <sheetData sheetId="6"/>
      <sheetData sheetId="7"/>
      <sheetData sheetId="8">
        <row r="2">
          <cell r="A2" t="str">
            <v>Adquisición de Bienes y Servicios</v>
          </cell>
          <cell r="BL2" t="str">
            <v>Eje de Calidad</v>
          </cell>
          <cell r="BN2" t="str">
            <v>BAJO-TRIVIAL 1</v>
          </cell>
        </row>
        <row r="3">
          <cell r="A3" t="str">
            <v>Comunicación Estratégica</v>
          </cell>
          <cell r="BL3" t="str">
            <v>Eje Ambiental</v>
          </cell>
          <cell r="BN3" t="str">
            <v>BAJO-TRIVIAL 2</v>
          </cell>
        </row>
        <row r="4">
          <cell r="A4" t="str">
            <v>Coordinación y Articulación del SNBF y Agentes</v>
          </cell>
          <cell r="BL4" t="str">
            <v>Eje de Calidad (Corrupción)</v>
          </cell>
          <cell r="BN4" t="str">
            <v>BAJO-TRIVIAL 3</v>
          </cell>
        </row>
        <row r="5">
          <cell r="A5" t="str">
            <v>Direccionamiento Estratégico</v>
          </cell>
          <cell r="BD5" t="str">
            <v>ALTA-IMPORTANTE 5</v>
          </cell>
          <cell r="BE5" t="str">
            <v>ALTA-IMPORTANTE 10</v>
          </cell>
          <cell r="BF5" t="str">
            <v>EXTREMA-INACEPTABLE 15</v>
          </cell>
          <cell r="BG5" t="str">
            <v>EXTREMA-INACEPTABLE 20</v>
          </cell>
          <cell r="BH5" t="str">
            <v>EXTREMA-INACEPTABLE 25</v>
          </cell>
          <cell r="BN5" t="str">
            <v>BAJO-ACEPTABLE 2</v>
          </cell>
        </row>
        <row r="6">
          <cell r="A6" t="str">
            <v>Evaluación Independiente</v>
          </cell>
          <cell r="BD6" t="str">
            <v>MODERADO 4</v>
          </cell>
          <cell r="BE6" t="str">
            <v>ALTA-IMPORTANTE 8</v>
          </cell>
          <cell r="BF6" t="str">
            <v>ALTA-IMPORTANTE 12</v>
          </cell>
          <cell r="BG6" t="str">
            <v>EXTREMA-INACEPTABLE 16</v>
          </cell>
          <cell r="BH6" t="str">
            <v>EXTREMA-INACEPTABLE 20</v>
          </cell>
          <cell r="BN6" t="str">
            <v>BAJO-ACEPTABLE 4</v>
          </cell>
        </row>
        <row r="7">
          <cell r="A7" t="str">
            <v>Gestión de Tecnología e Información</v>
          </cell>
          <cell r="BD7" t="str">
            <v>BAJO-TRIVIAL 3</v>
          </cell>
          <cell r="BE7" t="str">
            <v>MODERADO 6</v>
          </cell>
          <cell r="BF7" t="str">
            <v>ALTA-IMPORTANTE 9</v>
          </cell>
          <cell r="BG7" t="str">
            <v>EXTREMA-INACEPTABLE 12</v>
          </cell>
          <cell r="BH7" t="str">
            <v>EXTREMA-INACEPTABLE 15</v>
          </cell>
          <cell r="BN7" t="str">
            <v>MODERADO 3</v>
          </cell>
        </row>
        <row r="8">
          <cell r="A8" t="str">
            <v>Gestión del Talento Humano</v>
          </cell>
          <cell r="AU8" t="str">
            <v>CASI SEGURO</v>
          </cell>
          <cell r="AV8">
            <v>1</v>
          </cell>
          <cell r="AW8" t="str">
            <v xml:space="preserve">MODERADO </v>
          </cell>
          <cell r="AX8">
            <v>1</v>
          </cell>
          <cell r="BD8" t="str">
            <v>BAJO-TRIVIAL 2</v>
          </cell>
          <cell r="BE8" t="str">
            <v>BAJO-ACEPTABLE 4</v>
          </cell>
          <cell r="BF8" t="str">
            <v>MODERADO 6</v>
          </cell>
          <cell r="BG8" t="str">
            <v>ALTA-IMPORTANTE 8</v>
          </cell>
          <cell r="BH8" t="str">
            <v>EXTREMA-INACEPTABLE 10</v>
          </cell>
          <cell r="BN8" t="str">
            <v>MODERADO 6</v>
          </cell>
        </row>
        <row r="9">
          <cell r="A9" t="str">
            <v>Gestión Financiera</v>
          </cell>
          <cell r="AU9" t="str">
            <v xml:space="preserve">PROBABLE </v>
          </cell>
          <cell r="AV9">
            <v>2</v>
          </cell>
          <cell r="AW9" t="str">
            <v>MAYOR</v>
          </cell>
          <cell r="AX9">
            <v>2</v>
          </cell>
          <cell r="BD9" t="str">
            <v>BAJO-TRIVIAL 1</v>
          </cell>
          <cell r="BE9" t="str">
            <v>BAJO-ACEPTABLE 2</v>
          </cell>
          <cell r="BF9" t="str">
            <v>MODERADO 3</v>
          </cell>
          <cell r="BG9" t="str">
            <v>ALTA-IMPORTANTE 4</v>
          </cell>
          <cell r="BH9" t="str">
            <v>ALTA-IMPORTANTE 5</v>
          </cell>
          <cell r="BN9" t="str">
            <v>MODERADO 6</v>
          </cell>
        </row>
        <row r="10">
          <cell r="A10" t="str">
            <v>Gestión Jurídica</v>
          </cell>
          <cell r="AU10" t="str">
            <v>POSIBLE</v>
          </cell>
          <cell r="AV10">
            <v>3</v>
          </cell>
          <cell r="AW10" t="str">
            <v>CATASTROFICO</v>
          </cell>
          <cell r="AX10">
            <v>3</v>
          </cell>
          <cell r="BN10" t="str">
            <v>ALTA-IMPORTANTE 4</v>
          </cell>
        </row>
        <row r="11">
          <cell r="A11" t="str">
            <v>Inspección, Vigilancia y Control</v>
          </cell>
          <cell r="AU11" t="str">
            <v>IMPROBABLE</v>
          </cell>
          <cell r="AV11">
            <v>4</v>
          </cell>
          <cell r="BN11" t="str">
            <v>ALTA-IMPORTANTE 5</v>
          </cell>
        </row>
        <row r="12">
          <cell r="A12" t="str">
            <v>Mejora e Innovación</v>
          </cell>
          <cell r="AU12" t="str">
            <v>RARA VEZ</v>
          </cell>
          <cell r="AV12">
            <v>5</v>
          </cell>
          <cell r="BN12" t="str">
            <v>ALTA-IMPORTANTE 8</v>
          </cell>
        </row>
        <row r="13">
          <cell r="A13" t="str">
            <v>Monitoreo y Seguimiento a la Gestión</v>
          </cell>
          <cell r="BN13" t="str">
            <v>ALTA-IMPORTANTE 9</v>
          </cell>
        </row>
        <row r="14">
          <cell r="A14" t="str">
            <v>Promoción y Prevención</v>
          </cell>
          <cell r="BN14" t="str">
            <v>ALTA-IMPORTANTE 10</v>
          </cell>
        </row>
        <row r="15">
          <cell r="A15" t="str">
            <v>Protección</v>
          </cell>
          <cell r="BN15" t="str">
            <v>ALTA-IMPORTANTE 12</v>
          </cell>
        </row>
        <row r="16">
          <cell r="A16" t="str">
            <v>Relación con el Ciudadano</v>
          </cell>
          <cell r="BN16" t="str">
            <v>EXTREMA-INACEPTABLE 5</v>
          </cell>
        </row>
        <row r="17">
          <cell r="A17" t="str">
            <v>Servicios Administrativos</v>
          </cell>
          <cell r="BN17" t="str">
            <v>EXTREMA-INACEPTABLE 12</v>
          </cell>
        </row>
        <row r="18">
          <cell r="BD18" t="str">
            <v>MODERADA 25</v>
          </cell>
          <cell r="BE18" t="str">
            <v>ALTA 50</v>
          </cell>
          <cell r="BF18" t="str">
            <v>EXTREMA 100</v>
          </cell>
          <cell r="BN18" t="str">
            <v>EXTREMA-INACEPTABLE 15</v>
          </cell>
        </row>
        <row r="19">
          <cell r="BD19" t="str">
            <v>MODERADA 20</v>
          </cell>
          <cell r="BE19" t="str">
            <v>ALTA 40</v>
          </cell>
          <cell r="BF19" t="str">
            <v>EXTREMA 80</v>
          </cell>
          <cell r="BN19" t="str">
            <v>EXTREMA-INACEPTABLE 16</v>
          </cell>
        </row>
        <row r="20">
          <cell r="BD20" t="str">
            <v>MODERADA 15</v>
          </cell>
          <cell r="BE20" t="str">
            <v>ALTA 30</v>
          </cell>
          <cell r="BF20" t="str">
            <v>EXTREMA 60</v>
          </cell>
          <cell r="BN20" t="str">
            <v>EXTREMA-INACEPTABLE 20</v>
          </cell>
        </row>
        <row r="21">
          <cell r="AS21" t="str">
            <v>Adecuado</v>
          </cell>
          <cell r="BD21" t="str">
            <v>BAJA 10</v>
          </cell>
          <cell r="BE21" t="str">
            <v>MODERADA 20</v>
          </cell>
          <cell r="BF21" t="str">
            <v>ALTA 40</v>
          </cell>
          <cell r="BN21" t="str">
            <v>EXTREMA-INACEPTABLE 25</v>
          </cell>
        </row>
        <row r="22">
          <cell r="AS22" t="str">
            <v>Inadecuado</v>
          </cell>
          <cell r="BD22" t="str">
            <v>BAJA 5</v>
          </cell>
          <cell r="BE22" t="str">
            <v>BAJA 10</v>
          </cell>
          <cell r="BF22" t="str">
            <v>MODERADA 20</v>
          </cell>
        </row>
        <row r="31">
          <cell r="AV31" t="str">
            <v>Cuando se requiera</v>
          </cell>
        </row>
        <row r="32">
          <cell r="AV32" t="str">
            <v>Diaria</v>
          </cell>
        </row>
        <row r="33">
          <cell r="AV33" t="str">
            <v>Semanal</v>
          </cell>
        </row>
        <row r="34">
          <cell r="AV34" t="str">
            <v>Mensual</v>
          </cell>
        </row>
        <row r="35">
          <cell r="AV35" t="str">
            <v>Bimensual</v>
          </cell>
        </row>
        <row r="36">
          <cell r="AV36" t="str">
            <v>Bimestral</v>
          </cell>
        </row>
        <row r="37">
          <cell r="AV37" t="str">
            <v>Trimestral</v>
          </cell>
        </row>
        <row r="38">
          <cell r="AS38" t="str">
            <v>El control se ejecuta de manera consistente por parte del responsable.</v>
          </cell>
          <cell r="AV38" t="str">
            <v>Cuatrimestral</v>
          </cell>
        </row>
        <row r="39">
          <cell r="AS39" t="str">
            <v>El control se ejecuta algunas veces por parte del responsable.</v>
          </cell>
          <cell r="AV39" t="str">
            <v>Semestral</v>
          </cell>
        </row>
        <row r="40">
          <cell r="AS40" t="str">
            <v>El control no se ejecuta por parte del responsable.</v>
          </cell>
          <cell r="AV40" t="str">
            <v>No Establecida</v>
          </cell>
        </row>
        <row r="76">
          <cell r="AR76" t="str">
            <v>Directamente</v>
          </cell>
        </row>
        <row r="77">
          <cell r="AR77" t="str">
            <v>No Disminuye</v>
          </cell>
        </row>
      </sheetData>
      <sheetData sheetId="9"/>
      <sheetData sheetId="10"/>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1"/>
      <sheetName val="Comp 2"/>
      <sheetName val="Comp3"/>
      <sheetName val="Comp4"/>
      <sheetName val="Comp5"/>
      <sheetName val="Comp6"/>
      <sheetName val="Matriz de Riesgos Procesos 2019"/>
      <sheetName val="PAAC versión imprimible"/>
      <sheetName val="Mapas Calor 2018 - Calidad"/>
      <sheetName val="Mapas Calor 2018 - Corrupción"/>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
          <cell r="A1" t="str">
            <v>Cumplida (DT)</v>
          </cell>
        </row>
        <row r="2">
          <cell r="A2" t="str">
            <v>Cumplida (FT)</v>
          </cell>
        </row>
        <row r="3">
          <cell r="A3" t="str">
            <v>Vencida</v>
          </cell>
        </row>
        <row r="4">
          <cell r="A4" t="str">
            <v>En Avance</v>
          </cell>
        </row>
        <row r="5">
          <cell r="A5" t="str">
            <v>Sin Avance</v>
          </cell>
        </row>
        <row r="6">
          <cell r="A6" t="str">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_1"/>
      <sheetName val="Comp_2"/>
      <sheetName val="Comp_3"/>
      <sheetName val="Comp_4"/>
      <sheetName val="Comp_5"/>
      <sheetName val="Comp_6(Plan_Partic_Ciud)"/>
      <sheetName val="1.1. Matriz_Riesgos_Corrupci."/>
      <sheetName val="Hoja1"/>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mp_1"/>
      <sheetName val="Comp_2"/>
      <sheetName val="Comp_3"/>
      <sheetName val="Comp_4"/>
      <sheetName val="Comp_5"/>
      <sheetName val="Comp_6(Plan_Partic_Ciud)"/>
      <sheetName val="1.1. Matriz_Riesgos_Corrup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12.bin"/><Relationship Id="rId1" Type="http://schemas.openxmlformats.org/officeDocument/2006/relationships/hyperlink" Target="https://nam02.safelinks.protection.outlook.com/?url=https%3A%2F%2Fforms.office.com%2FPages%2FResponsePage.aspx%3Fid%3D86WSPXq8eUqMXl5IP3eJv6edx6t3yBxAsPjKoA4yoHZUN0NVT0xZRDRXTk9TWjA3S01SNU5YUUNZVi4u&amp;data=05%7C01%7CHarold.Garcia%40icbf.gov.co%7C63e0e2654a2949077c6108da2fae477f%7C3d92a5f3bc7a4a798c5e5e483f7789bf%7C1%7C0%7C637874722822946864%7CUnknown%7CTWFpbGZsb3d8eyJWIjoiMC4wLjAwMDAiLCJQIjoiV2luMzIiLCJBTiI6Ik1haWwiLCJXVCI6Mn0%3D%7C3000%7C%7C%7C&amp;sdata=hVk%2BoIM5Y%2F%2FR1osZapLI3%2FXB39u%2F4JloldCLpmUnnOY%3D&amp;reserved=0" TargetMode="External"/><Relationship Id="rId5" Type="http://schemas.openxmlformats.org/officeDocument/2006/relationships/comments" Target="../comments9.xml"/><Relationship Id="rId4" Type="http://schemas.openxmlformats.org/officeDocument/2006/relationships/vmlDrawing" Target="../drawings/vmlDrawing20.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vmlDrawing" Target="../drawings/vmlDrawing21.v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vmlDrawing" Target="../drawings/vmlDrawing23.v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vmlDrawing" Target="../drawings/vmlDrawing25.v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vmlDrawing" Target="../drawings/vmlDrawing27.v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vmlDrawing" Target="../drawings/vmlDrawing29.v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vmlDrawing" Target="../drawings/vmlDrawing31.v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vmlDrawing" Target="../drawings/vmlDrawing33.v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MICROSITIOPLANANTICORRUPCINYDEATENCINALCIUDADANO2021/Documentos%20compartidos/Forms/AllItems.aspx?OR=OWA%2DNT&amp;CT=1648825021622&amp;sourceId=&#182;ms=%7B%22AppName%22%3A%22Teams%2DDesktop%22%2C%22AppVersion%22%3A%221415%2F22010300409%22%7D&amp;CID=911962a3%2Dfa2b%2De4d4%2D7e5d%2De05dd25cb1dd&amp;id=%2Fsites%2FMICROSITIOPLANANTICORRUPCINYDEATENCINALCIUDADANO2021%2FDocumentos%20compartidos%2FPAAC%202022%2FCOMPONENTE%206%20PLAN%20DE%20PARTICIPACI%C3%93N%20CIUDADANA%202022%2FDependencias%20a%20Nivel%20Nacional%2FDirecci%C3%B3n%20de%20Servicios%20y%20Atenci%C3%B3n%2FActividad%207%20en%20la%20Matriz%2F03%2EMarzo%20evidencias&amp;viewid=848cd329%2D4628%2D438a%2Db7b1%2D175890936859" TargetMode="External"/><Relationship Id="rId13" Type="http://schemas.openxmlformats.org/officeDocument/2006/relationships/vmlDrawing" Target="../drawings/vmlDrawing12.vml"/><Relationship Id="rId3" Type="http://schemas.openxmlformats.org/officeDocument/2006/relationships/hyperlink" Target="../../../../../../../:f:/s/MICROSITIOPLANANTICORRUPCINYDEATENCINALCIUDADANO2021/EhctkWi3LrxOmszKUuuAae4BghpMfEXOhjv2IS-z-GeyWA?e=PAVU29" TargetMode="External"/><Relationship Id="rId7" Type="http://schemas.openxmlformats.org/officeDocument/2006/relationships/hyperlink" Target="../../../../../../MICROSITIOPLANANTICORRUPCINYDEATENCINALCIUDADANO2021/Documentos%20compartidos/Forms/AllItems.aspx?OR=OWA%2DNT&amp;CT=1648825021622&amp;sourceId=&#182;ms=%7B%22AppName%22%3A%22Teams%2DDesktop%22%2C%22AppVersion%22%3A%221415%2F22010300409%22%7D&amp;CID=911962a3%2Dfa2b%2De4d4%2D7e5d%2De05dd25cb1dd&amp;id=%2Fsites%2FMICROSITIOPLANANTICORRUPCINYDEATENCINALCIUDADANO2021%2FDocumentos%20compartidos%2FPAAC%202022%2FCOMPONENTE%206%20PLAN%20DE%20PARTICIPACI%C3%93N%20CIUDADANA%202022%2FDependencias%20a%20Nivel%20Nacional%2FDirecci%C3%B3n%20de%20Servicios%20y%20Atenci%C3%B3n%2FActividad%207%20en%20la%20Matriz%2F02%2EFebrero%20evidencias&amp;viewid=848cd329%2D4628%2D438a%2Db7b1%2D175890936859" TargetMode="External"/><Relationship Id="rId12" Type="http://schemas.openxmlformats.org/officeDocument/2006/relationships/vmlDrawing" Target="../drawings/vmlDrawing11.vml"/><Relationship Id="rId2" Type="http://schemas.openxmlformats.org/officeDocument/2006/relationships/hyperlink" Target="../../../../../../MICROSITIOPLANANTICORRUPCINYDEATENCINALCIUDADANO2021/Documentos%20compartidos/Forms/AllItems.aspx?OR=OWA%2DNT&amp;CT=1646585312390&amp;sourceId=&amp;params=%7B%22AppName%22%3A%22Teams%2DDesktop%22%2C%22AppVersion%22%3A%221415%2F22010300409%22%7D&amp;CID=fdd30c7d%2Df029%2Dabc9%2Df918%2Da3bc8e8dcbc1&amp;id=%2Fsites%2FMICROSITIOPLANANTICORRUPCINYDEATENCINALCIUDADANO2021%2FDocumentos%20compartidos%2FPAAC%202022%2FCOMPONENTE%206%20PLAN%20DE%20PARTICIPACI%C3%93N%20CIUDADANA%202022%2FDependencias%20a%20Nivel%20Nacional%2FDirecci%C3%B3n%20de%20Primera%20Infancia%2FActividad%203%20de%20la%20Matriz%2F02%2EFebrero%20evidencias&amp;viewid=848cd329%2D4628%2D438a%2Db7b1%2D175890936859" TargetMode="External"/><Relationship Id="rId1" Type="http://schemas.openxmlformats.org/officeDocument/2006/relationships/hyperlink" Target="../../../../../../MICROSITIOPLANANTICORRUPCINYDEATENCINALCIUDADANO2021/Documentos%20compartidos/Forms/AllItems.aspx?OR=OWA%2DNT&amp;CT=1646585312390&amp;sourceId=&amp;params=%7B%22AppName%22%3A%22Teams%2DDesktop%22%2C%22AppVersion%22%3A%221415%2F22010300409%22%7D&amp;CID=fdd30c7d%2Df029%2Dabc9%2Df918%2Da3bc8e8dcbc1&amp;id=%2Fsites%2FMICROSITIOPLANANTICORRUPCINYDEATENCINALCIUDADANO2021%2FDocumentos%20compartidos%2FPAAC%202022%2FCOMPONENTE%206%20PLAN%20DE%20PARTICIPACI%C3%93N%20CIUDADANA%202022%2FDependencias%20a%20Nivel%20Nacional%2FDirecci%C3%B3n%20de%20Primera%20Infancia%2FActividad%201%20de%20la%20Matriz%2F02%2EFebrero%20evidencias&amp;viewid=848cd329%2D4628%2D438a%2Db7b1%2D175890936859" TargetMode="External"/><Relationship Id="rId6" Type="http://schemas.openxmlformats.org/officeDocument/2006/relationships/hyperlink" Target="../../../../../../../:f:/s/MICROSITIOPLANANTICORRUPCINYDEATENCINALCIUDADANO2021/Ej3-60znNqJDtQH_fIm4kiwBcGmlLHF4Iuo4Hx2vEKGMow?e=tBIX0u" TargetMode="External"/><Relationship Id="rId11" Type="http://schemas.openxmlformats.org/officeDocument/2006/relationships/printerSettings" Target="../printerSettings/printerSettings8.bin"/><Relationship Id="rId5" Type="http://schemas.openxmlformats.org/officeDocument/2006/relationships/hyperlink" Target="../../../../../../../:f:/s/DirecciondeInfancia/Eqst2bid1jRKmr3keOMI1A0BVyTeHUeJBdTFyVQX89wjHg?e=hKEVcD" TargetMode="External"/><Relationship Id="rId10" Type="http://schemas.openxmlformats.org/officeDocument/2006/relationships/hyperlink" Target="../../../../../../MICROSITIOPLANANTICORRUPCINYDEATENCINALCIUDADANO2021/Documentos%20compartidos/Forms/AllItems.aspx?OR=OWA%2DNT&amp;CT=1648825021622&amp;sourceId=%C2%B6ms&amp;CID=911962a3%2Dfa2b%2De4d4%2D7e5d%2De05dd25cb1dd&amp;id=%2Fsites%2FMICROSITIOPLANANTICORRUPCINYDEATENCINALCIUDADANO2021%2FDocumentos%20compartidos%2FPAAC%202022%2FCOMPONENTE%206%20PLAN%20DE%20PARTICIPACI%C3%93N%20CIUDADANA%202022%2FDependencias%20a%20Nivel%20Nacional%2FDirecci%C3%B3n%20de%20Servicios%20y%20Atenci%C3%B3n%2FActividad%207%20en%20la%20Matriz%2F04%2EAbril%20evidencias&amp;viewid=848cd329%2D4628%2D438a%2Db7b1%2D175890936859" TargetMode="External"/><Relationship Id="rId4" Type="http://schemas.openxmlformats.org/officeDocument/2006/relationships/hyperlink" Target="../../../../../../../:f:/r/sites/MICROSITIOPLANANTICORRUPCINYDEATENCINALCIUDADANO2021/Documentos%20compartidos/PAAC%202022/COMPONENTE%206%20PLAN%20DE%20PARTICIPACI%C3%93N%20CIUDADANA%202022/Dependencias%20a%20Nivel%20Nacional/Direcci%C3%B3n%20de%20Primera%20Infancia/Actividad%203%20de%20la%20Matriz/03.Marzo%20evidencias?csf=1&amp;web=1&amp;e=aMBoJK" TargetMode="External"/><Relationship Id="rId9" Type="http://schemas.openxmlformats.org/officeDocument/2006/relationships/hyperlink" Target="../../../../../../MICROSITIOPLANANTICORRUPCINYDEATENCINALCIUDADANO2021/Documentos%20compartidos/Forms/AllItems.aspx?OR=OWA%2DNT&amp;CT=1651867799493&amp;params=%7B%22AppName%22%3A%22Teams%2DDesktop%22%2C%22AppVersion%22%3A%221415%2F22010300409%22%7D&amp;CID=cdca56f4%2D496b%2Dec25%2D0399%2D2c857083cfa2&amp;id=%2Fsites%2FMICROSITIOPLANANTICORRUPCINYDEATENCINALCIUDADANO2021%2FDocumentos%20compartidos%2FPAAC%202022%2FCOMPONENTE%206%20PLAN%20DE%20PARTICIPACI%C3%93N%20CIUDADANA%202022%2FDependencias%20a%20Nivel%20Nacional%2FDirecci%C3%B3n%20de%20Adolescencia%20y%20Juventud%2FActividad%2022%20en%20la%20Matriz%2F04%2EAbril%20evidencias" TargetMode="External"/><Relationship Id="rId1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C4:D9"/>
  <sheetViews>
    <sheetView workbookViewId="0">
      <selection activeCell="E18" sqref="E18"/>
    </sheetView>
  </sheetViews>
  <sheetFormatPr baseColWidth="10" defaultColWidth="11.453125" defaultRowHeight="14.5" x14ac:dyDescent="0.35"/>
  <cols>
    <col min="3" max="3" width="23.26953125" customWidth="1"/>
  </cols>
  <sheetData>
    <row r="4" spans="3:4" x14ac:dyDescent="0.35">
      <c r="C4" s="110" t="s">
        <v>5</v>
      </c>
      <c r="D4" t="s">
        <v>6</v>
      </c>
    </row>
    <row r="5" spans="3:4" x14ac:dyDescent="0.35">
      <c r="C5" s="94" t="s">
        <v>7</v>
      </c>
      <c r="D5" t="s">
        <v>8</v>
      </c>
    </row>
    <row r="6" spans="3:4" x14ac:dyDescent="0.35">
      <c r="C6" s="94" t="s">
        <v>9</v>
      </c>
      <c r="D6" t="s">
        <v>10</v>
      </c>
    </row>
    <row r="7" spans="3:4" x14ac:dyDescent="0.35">
      <c r="C7" s="94" t="s">
        <v>11</v>
      </c>
      <c r="D7" t="s">
        <v>12</v>
      </c>
    </row>
    <row r="8" spans="3:4" x14ac:dyDescent="0.35">
      <c r="C8" s="111" t="s">
        <v>13</v>
      </c>
      <c r="D8" t="s">
        <v>14</v>
      </c>
    </row>
    <row r="9" spans="3:4" x14ac:dyDescent="0.35">
      <c r="C9" s="94" t="s">
        <v>15</v>
      </c>
      <c r="D9" t="s">
        <v>16</v>
      </c>
    </row>
  </sheetData>
  <conditionalFormatting sqref="C4">
    <cfRule type="cellIs" dxfId="1691" priority="25" operator="equal">
      <formula>"Vencida"</formula>
    </cfRule>
    <cfRule type="cellIs" dxfId="1690" priority="26" operator="equal">
      <formula>"No Cumplida"</formula>
    </cfRule>
    <cfRule type="cellIs" dxfId="1689" priority="27" operator="equal">
      <formula>"En Avance"</formula>
    </cfRule>
    <cfRule type="cellIs" dxfId="1688" priority="28" operator="equal">
      <formula>"Cumplida (FT)"</formula>
    </cfRule>
    <cfRule type="cellIs" dxfId="1687" priority="29" operator="equal">
      <formula>"Cumplida (DT)"</formula>
    </cfRule>
    <cfRule type="cellIs" dxfId="1686" priority="30" operator="equal">
      <formula>"Sin Avance"</formula>
    </cfRule>
  </conditionalFormatting>
  <conditionalFormatting sqref="C5">
    <cfRule type="cellIs" dxfId="1685" priority="19" operator="equal">
      <formula>"Vencida"</formula>
    </cfRule>
    <cfRule type="cellIs" dxfId="1684" priority="20" operator="equal">
      <formula>"No Cumplida"</formula>
    </cfRule>
    <cfRule type="cellIs" dxfId="1683" priority="21" operator="equal">
      <formula>"En Avance"</formula>
    </cfRule>
    <cfRule type="cellIs" dxfId="1682" priority="22" operator="equal">
      <formula>"Cumplida (FT)"</formula>
    </cfRule>
    <cfRule type="cellIs" dxfId="1681" priority="23" operator="equal">
      <formula>"Cumplida (DT)"</formula>
    </cfRule>
    <cfRule type="cellIs" dxfId="1680" priority="24" operator="equal">
      <formula>"Sin Avance"</formula>
    </cfRule>
  </conditionalFormatting>
  <conditionalFormatting sqref="C7">
    <cfRule type="cellIs" dxfId="1679" priority="13" operator="equal">
      <formula>"Vencida"</formula>
    </cfRule>
    <cfRule type="cellIs" dxfId="1678" priority="14" operator="equal">
      <formula>"No Cumplida"</formula>
    </cfRule>
    <cfRule type="cellIs" dxfId="1677" priority="15" operator="equal">
      <formula>"En Avance"</formula>
    </cfRule>
    <cfRule type="cellIs" dxfId="1676" priority="16" operator="equal">
      <formula>"Cumplida (FT)"</formula>
    </cfRule>
    <cfRule type="cellIs" dxfId="1675" priority="17" operator="equal">
      <formula>"Cumplida (DT)"</formula>
    </cfRule>
    <cfRule type="cellIs" dxfId="1674" priority="18" operator="equal">
      <formula>"Sin Avance"</formula>
    </cfRule>
  </conditionalFormatting>
  <conditionalFormatting sqref="C6">
    <cfRule type="cellIs" dxfId="1673" priority="7" operator="equal">
      <formula>"Vencida"</formula>
    </cfRule>
    <cfRule type="cellIs" dxfId="1672" priority="8" operator="equal">
      <formula>"No Cumplida"</formula>
    </cfRule>
    <cfRule type="cellIs" dxfId="1671" priority="9" operator="equal">
      <formula>"En Avance"</formula>
    </cfRule>
    <cfRule type="cellIs" dxfId="1670" priority="10" operator="equal">
      <formula>"Cumplida (FT)"</formula>
    </cfRule>
    <cfRule type="cellIs" dxfId="1669" priority="11" operator="equal">
      <formula>"Cumplida (DT)"</formula>
    </cfRule>
    <cfRule type="cellIs" dxfId="1668" priority="12" operator="equal">
      <formula>"Sin Avance"</formula>
    </cfRule>
  </conditionalFormatting>
  <conditionalFormatting sqref="C9">
    <cfRule type="cellIs" dxfId="1667" priority="1" operator="equal">
      <formula>"Vencida"</formula>
    </cfRule>
    <cfRule type="cellIs" dxfId="1666" priority="2" operator="equal">
      <formula>"No Cumplida"</formula>
    </cfRule>
    <cfRule type="cellIs" dxfId="1665" priority="3" operator="equal">
      <formula>"En Avance"</formula>
    </cfRule>
    <cfRule type="cellIs" dxfId="1664" priority="4" operator="equal">
      <formula>"Cumplida (FT)"</formula>
    </cfRule>
    <cfRule type="cellIs" dxfId="1663" priority="5" operator="equal">
      <formula>"Cumplida (DT)"</formula>
    </cfRule>
    <cfRule type="cellIs" dxfId="1662" priority="6" operator="equal">
      <formula>"Sin Avance"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'https://icbfgob.sharepoint.com/Users/Yaneth.Burgos/Documents/Yanet Burgos Duitama/PLAN ANTICORRUPCIÓN PAAC/PAAC 2020/1er Cuatrimestre/[Sgto_PAAC_30_abril_2020.xlsx]Hoja1'!#REF!</xm:f>
          </x14:formula1>
          <xm:sqref>C4</xm:sqref>
        </x14:dataValidation>
        <x14:dataValidation type="list" allowBlank="1" showInputMessage="1" showErrorMessage="1" xr:uid="{00000000-0002-0000-0100-000001000000}">
          <x14:formula1>
            <xm:f>'https://icbfgob.sharepoint.com/Users/Maritza.Beltran/AppData/Local/Microsoft/Windows/INetCache/Content.Outlook/P86LDKLA/[Sgto_PAAC_30_abril_2020 - Componente 5.xlsx]Hoja1'!#REF!</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55539-A799-4BB9-8DCD-739BC26E418F}">
  <sheetPr>
    <pageSetUpPr fitToPage="1"/>
  </sheetPr>
  <dimension ref="A1:CI11"/>
  <sheetViews>
    <sheetView zoomScale="80" zoomScaleNormal="80" workbookViewId="0">
      <pane xSplit="2" ySplit="4" topLeftCell="O5" activePane="bottomRight" state="frozen"/>
      <selection activeCell="M6" sqref="M6"/>
      <selection pane="topRight" activeCell="M6" sqref="M6"/>
      <selection pane="bottomLeft" activeCell="M6" sqref="M6"/>
      <selection pane="bottomRight" activeCell="M6" sqref="M6"/>
    </sheetView>
  </sheetViews>
  <sheetFormatPr baseColWidth="10" defaultColWidth="11.453125" defaultRowHeight="14" x14ac:dyDescent="0.3"/>
  <cols>
    <col min="1" max="1" width="11.453125" style="298"/>
    <col min="2" max="2" width="17.7265625" style="298" customWidth="1"/>
    <col min="3" max="3" width="21.1796875" style="298" customWidth="1"/>
    <col min="4" max="4" width="23.1796875" style="298" customWidth="1"/>
    <col min="5" max="5" width="11.453125" style="298"/>
    <col min="6" max="6" width="20.26953125" style="298" customWidth="1"/>
    <col min="7" max="7" width="34.453125" style="298" customWidth="1"/>
    <col min="8" max="8" width="11.453125" style="298"/>
    <col min="9" max="9" width="27.453125" style="298" customWidth="1"/>
    <col min="10" max="11" width="11.453125" style="298"/>
    <col min="12" max="12" width="18" style="298" customWidth="1"/>
    <col min="13" max="13" width="11.453125" style="298"/>
    <col min="14" max="14" width="15.453125" style="298" customWidth="1"/>
    <col min="15" max="15" width="17.81640625" style="298" customWidth="1"/>
    <col min="16" max="16" width="11.453125" style="298"/>
    <col min="17" max="33" width="0" style="298" hidden="1" customWidth="1"/>
    <col min="34" max="34" width="21.26953125" style="298" hidden="1" customWidth="1"/>
    <col min="35" max="36" width="0" style="298" hidden="1" customWidth="1"/>
    <col min="37" max="37" width="12.81640625" style="298" hidden="1" customWidth="1"/>
    <col min="38" max="38" width="0" style="298" hidden="1" customWidth="1"/>
    <col min="39" max="39" width="18.7265625" style="298" hidden="1" customWidth="1"/>
    <col min="40" max="40" width="13.7265625" style="298" hidden="1" customWidth="1"/>
    <col min="41" max="44" width="0" style="298" hidden="1" customWidth="1"/>
    <col min="45" max="45" width="21.54296875" style="298" hidden="1" customWidth="1"/>
    <col min="46" max="50" width="0" style="298" hidden="1" customWidth="1"/>
    <col min="51" max="51" width="17.81640625" style="298" hidden="1" customWidth="1"/>
    <col min="52" max="67" width="0" style="298" hidden="1" customWidth="1"/>
    <col min="68" max="68" width="22.54296875" style="298" hidden="1" customWidth="1"/>
    <col min="69" max="84" width="0" style="298" hidden="1" customWidth="1"/>
    <col min="85" max="85" width="62.1796875" style="298" customWidth="1"/>
    <col min="86" max="86" width="145.81640625" style="298" customWidth="1"/>
    <col min="87" max="87" width="13.7265625" style="298" customWidth="1"/>
    <col min="88" max="16384" width="11.453125" style="298"/>
  </cols>
  <sheetData>
    <row r="1" spans="1:87" x14ac:dyDescent="0.3">
      <c r="A1" s="443" t="s">
        <v>1941</v>
      </c>
      <c r="B1" s="443"/>
      <c r="C1" s="443"/>
      <c r="D1" s="443"/>
      <c r="E1" s="443"/>
      <c r="F1" s="443"/>
      <c r="G1" s="443"/>
      <c r="H1" s="443"/>
      <c r="I1" s="443"/>
      <c r="J1" s="443"/>
      <c r="K1" s="443"/>
      <c r="L1" s="443"/>
      <c r="M1" s="443"/>
      <c r="N1" s="443"/>
      <c r="O1" s="443"/>
      <c r="P1" s="443"/>
      <c r="Q1" s="290" t="s">
        <v>1312</v>
      </c>
      <c r="R1" s="290"/>
      <c r="S1" s="290"/>
      <c r="T1" s="290"/>
      <c r="U1" s="290"/>
      <c r="V1" s="290"/>
      <c r="W1" s="290"/>
      <c r="X1" s="290"/>
      <c r="Y1" s="291" t="s">
        <v>816</v>
      </c>
      <c r="Z1" s="291"/>
      <c r="AA1" s="291"/>
      <c r="AB1" s="291"/>
      <c r="AC1" s="291"/>
      <c r="AD1" s="367" t="s">
        <v>817</v>
      </c>
      <c r="AE1" s="367"/>
      <c r="AF1" s="367"/>
      <c r="AG1" s="367"/>
      <c r="AH1" s="383" t="s">
        <v>818</v>
      </c>
      <c r="AI1" s="383"/>
      <c r="AJ1" s="383"/>
      <c r="AK1" s="383"/>
      <c r="AL1" s="383"/>
      <c r="AM1" s="383"/>
      <c r="AN1" s="383"/>
      <c r="AO1" s="383"/>
      <c r="AP1" s="291" t="s">
        <v>816</v>
      </c>
      <c r="AQ1" s="291"/>
      <c r="AR1" s="291"/>
      <c r="AS1" s="291"/>
      <c r="AT1" s="291"/>
      <c r="AU1" s="367" t="s">
        <v>817</v>
      </c>
      <c r="AV1" s="367"/>
      <c r="AW1" s="367"/>
      <c r="AX1" s="367"/>
      <c r="AY1" s="290" t="s">
        <v>819</v>
      </c>
      <c r="AZ1" s="290"/>
      <c r="BA1" s="290"/>
      <c r="BB1" s="290"/>
      <c r="BC1" s="290"/>
      <c r="BD1" s="290"/>
      <c r="BE1" s="290"/>
      <c r="BF1" s="290"/>
      <c r="BG1" s="291" t="s">
        <v>816</v>
      </c>
      <c r="BH1" s="291"/>
      <c r="BI1" s="291"/>
      <c r="BJ1" s="291"/>
      <c r="BK1" s="291"/>
      <c r="BL1" s="367" t="s">
        <v>817</v>
      </c>
      <c r="BM1" s="367"/>
      <c r="BN1" s="367"/>
      <c r="BO1" s="367"/>
      <c r="BP1" s="290" t="s">
        <v>820</v>
      </c>
      <c r="BQ1" s="290"/>
      <c r="BR1" s="290"/>
      <c r="BS1" s="290"/>
      <c r="BT1" s="290"/>
      <c r="BU1" s="290"/>
      <c r="BV1" s="290"/>
      <c r="BW1" s="290"/>
      <c r="BX1" s="291" t="s">
        <v>816</v>
      </c>
      <c r="BY1" s="291"/>
      <c r="BZ1" s="291"/>
      <c r="CA1" s="291"/>
      <c r="CB1" s="291"/>
      <c r="CC1" s="367" t="s">
        <v>817</v>
      </c>
      <c r="CD1" s="367"/>
      <c r="CE1" s="367"/>
      <c r="CF1" s="367"/>
      <c r="CG1" s="368" t="s">
        <v>821</v>
      </c>
      <c r="CH1" s="369" t="s">
        <v>822</v>
      </c>
      <c r="CI1" s="370" t="s">
        <v>1313</v>
      </c>
    </row>
    <row r="2" spans="1:87" ht="15.75" customHeight="1" x14ac:dyDescent="0.3">
      <c r="A2" s="444" t="s">
        <v>825</v>
      </c>
      <c r="B2" s="444" t="s">
        <v>826</v>
      </c>
      <c r="C2" s="445" t="s">
        <v>1314</v>
      </c>
      <c r="D2" s="444" t="s">
        <v>828</v>
      </c>
      <c r="E2" s="444" t="s">
        <v>1315</v>
      </c>
      <c r="F2" s="444" t="s">
        <v>830</v>
      </c>
      <c r="G2" s="444" t="s">
        <v>831</v>
      </c>
      <c r="H2" s="444" t="s">
        <v>832</v>
      </c>
      <c r="I2" s="446" t="s">
        <v>833</v>
      </c>
      <c r="J2" s="444" t="s">
        <v>834</v>
      </c>
      <c r="K2" s="444" t="s">
        <v>382</v>
      </c>
      <c r="L2" s="444" t="s">
        <v>835</v>
      </c>
      <c r="M2" s="447"/>
      <c r="N2" s="448"/>
      <c r="O2" s="448"/>
      <c r="P2" s="448"/>
      <c r="Q2" s="290" t="s">
        <v>838</v>
      </c>
      <c r="R2" s="290" t="s">
        <v>824</v>
      </c>
      <c r="S2" s="290"/>
      <c r="T2" s="290"/>
      <c r="U2" s="290"/>
      <c r="V2" s="290"/>
      <c r="W2" s="290"/>
      <c r="X2" s="290"/>
      <c r="Y2" s="291"/>
      <c r="Z2" s="291"/>
      <c r="AA2" s="291"/>
      <c r="AB2" s="291"/>
      <c r="AC2" s="291"/>
      <c r="AD2" s="367"/>
      <c r="AE2" s="367"/>
      <c r="AF2" s="367"/>
      <c r="AG2" s="449"/>
      <c r="AH2" s="450" t="s">
        <v>838</v>
      </c>
      <c r="AI2" s="450" t="s">
        <v>824</v>
      </c>
      <c r="AJ2" s="450"/>
      <c r="AK2" s="450"/>
      <c r="AL2" s="450"/>
      <c r="AM2" s="450"/>
      <c r="AN2" s="450"/>
      <c r="AO2" s="450"/>
      <c r="AP2" s="451"/>
      <c r="AQ2" s="291"/>
      <c r="AR2" s="291"/>
      <c r="AS2" s="291"/>
      <c r="AT2" s="291"/>
      <c r="AU2" s="367"/>
      <c r="AV2" s="367"/>
      <c r="AW2" s="367"/>
      <c r="AX2" s="367"/>
      <c r="AY2" s="290" t="s">
        <v>838</v>
      </c>
      <c r="AZ2" s="290" t="s">
        <v>824</v>
      </c>
      <c r="BA2" s="290"/>
      <c r="BB2" s="290"/>
      <c r="BC2" s="290"/>
      <c r="BD2" s="290"/>
      <c r="BE2" s="290"/>
      <c r="BF2" s="290"/>
      <c r="BG2" s="291"/>
      <c r="BH2" s="291"/>
      <c r="BI2" s="291"/>
      <c r="BJ2" s="291"/>
      <c r="BK2" s="291"/>
      <c r="BL2" s="367"/>
      <c r="BM2" s="367"/>
      <c r="BN2" s="367"/>
      <c r="BO2" s="367"/>
      <c r="BP2" s="290" t="s">
        <v>838</v>
      </c>
      <c r="BQ2" s="290" t="s">
        <v>824</v>
      </c>
      <c r="BR2" s="290"/>
      <c r="BS2" s="290"/>
      <c r="BT2" s="290"/>
      <c r="BU2" s="290"/>
      <c r="BV2" s="290"/>
      <c r="BW2" s="290"/>
      <c r="BX2" s="291"/>
      <c r="BY2" s="291"/>
      <c r="BZ2" s="291"/>
      <c r="CA2" s="291"/>
      <c r="CB2" s="291"/>
      <c r="CC2" s="367"/>
      <c r="CD2" s="367"/>
      <c r="CE2" s="367"/>
      <c r="CF2" s="367"/>
      <c r="CG2" s="375"/>
      <c r="CH2" s="376"/>
      <c r="CI2" s="370"/>
    </row>
    <row r="3" spans="1:87" ht="47.25" customHeight="1" x14ac:dyDescent="0.3">
      <c r="A3" s="444"/>
      <c r="B3" s="444"/>
      <c r="C3" s="452"/>
      <c r="D3" s="444"/>
      <c r="E3" s="444"/>
      <c r="F3" s="444"/>
      <c r="G3" s="444"/>
      <c r="H3" s="444"/>
      <c r="I3" s="446"/>
      <c r="J3" s="444"/>
      <c r="K3" s="444"/>
      <c r="L3" s="444"/>
      <c r="M3" s="190" t="s">
        <v>1352</v>
      </c>
      <c r="N3" s="453" t="s">
        <v>1316</v>
      </c>
      <c r="O3" s="453" t="s">
        <v>1317</v>
      </c>
      <c r="P3" s="453" t="s">
        <v>1318</v>
      </c>
      <c r="Q3" s="290"/>
      <c r="R3" s="290" t="s">
        <v>839</v>
      </c>
      <c r="S3" s="290" t="s">
        <v>840</v>
      </c>
      <c r="T3" s="290" t="s">
        <v>841</v>
      </c>
      <c r="U3" s="290"/>
      <c r="V3" s="290" t="s">
        <v>842</v>
      </c>
      <c r="W3" s="290" t="s">
        <v>843</v>
      </c>
      <c r="X3" s="290" t="s">
        <v>844</v>
      </c>
      <c r="Y3" s="291" t="s">
        <v>838</v>
      </c>
      <c r="Z3" s="291" t="s">
        <v>845</v>
      </c>
      <c r="AA3" s="291" t="s">
        <v>846</v>
      </c>
      <c r="AB3" s="291" t="s">
        <v>847</v>
      </c>
      <c r="AC3" s="291" t="s">
        <v>848</v>
      </c>
      <c r="AD3" s="292" t="s">
        <v>849</v>
      </c>
      <c r="AE3" s="288" t="s">
        <v>850</v>
      </c>
      <c r="AF3" s="288" t="s">
        <v>851</v>
      </c>
      <c r="AG3" s="454" t="s">
        <v>852</v>
      </c>
      <c r="AH3" s="450"/>
      <c r="AI3" s="450" t="s">
        <v>839</v>
      </c>
      <c r="AJ3" s="450" t="s">
        <v>840</v>
      </c>
      <c r="AK3" s="450" t="s">
        <v>841</v>
      </c>
      <c r="AL3" s="450"/>
      <c r="AM3" s="450" t="s">
        <v>842</v>
      </c>
      <c r="AN3" s="450" t="s">
        <v>843</v>
      </c>
      <c r="AO3" s="450" t="s">
        <v>844</v>
      </c>
      <c r="AP3" s="451" t="s">
        <v>838</v>
      </c>
      <c r="AQ3" s="291" t="s">
        <v>845</v>
      </c>
      <c r="AR3" s="291" t="s">
        <v>846</v>
      </c>
      <c r="AS3" s="291" t="s">
        <v>847</v>
      </c>
      <c r="AT3" s="291" t="s">
        <v>848</v>
      </c>
      <c r="AU3" s="292" t="s">
        <v>849</v>
      </c>
      <c r="AV3" s="288" t="s">
        <v>850</v>
      </c>
      <c r="AW3" s="288" t="s">
        <v>851</v>
      </c>
      <c r="AX3" s="289" t="s">
        <v>852</v>
      </c>
      <c r="AY3" s="290"/>
      <c r="AZ3" s="290" t="s">
        <v>839</v>
      </c>
      <c r="BA3" s="290" t="s">
        <v>840</v>
      </c>
      <c r="BB3" s="290" t="s">
        <v>841</v>
      </c>
      <c r="BC3" s="290"/>
      <c r="BD3" s="290" t="s">
        <v>842</v>
      </c>
      <c r="BE3" s="290" t="s">
        <v>843</v>
      </c>
      <c r="BF3" s="290" t="s">
        <v>844</v>
      </c>
      <c r="BG3" s="291" t="s">
        <v>838</v>
      </c>
      <c r="BH3" s="291" t="s">
        <v>845</v>
      </c>
      <c r="BI3" s="291" t="s">
        <v>846</v>
      </c>
      <c r="BJ3" s="291" t="s">
        <v>847</v>
      </c>
      <c r="BK3" s="291" t="s">
        <v>848</v>
      </c>
      <c r="BL3" s="292" t="s">
        <v>849</v>
      </c>
      <c r="BM3" s="288" t="s">
        <v>850</v>
      </c>
      <c r="BN3" s="288" t="s">
        <v>851</v>
      </c>
      <c r="BO3" s="289" t="s">
        <v>852</v>
      </c>
      <c r="BP3" s="290"/>
      <c r="BQ3" s="290" t="s">
        <v>839</v>
      </c>
      <c r="BR3" s="290" t="s">
        <v>840</v>
      </c>
      <c r="BS3" s="290" t="s">
        <v>841</v>
      </c>
      <c r="BT3" s="290"/>
      <c r="BU3" s="290" t="s">
        <v>842</v>
      </c>
      <c r="BV3" s="290" t="s">
        <v>843</v>
      </c>
      <c r="BW3" s="290" t="s">
        <v>844</v>
      </c>
      <c r="BX3" s="291" t="s">
        <v>838</v>
      </c>
      <c r="BY3" s="291" t="s">
        <v>845</v>
      </c>
      <c r="BZ3" s="291" t="s">
        <v>846</v>
      </c>
      <c r="CA3" s="291" t="s">
        <v>847</v>
      </c>
      <c r="CB3" s="291" t="s">
        <v>848</v>
      </c>
      <c r="CC3" s="292" t="s">
        <v>849</v>
      </c>
      <c r="CD3" s="288" t="s">
        <v>850</v>
      </c>
      <c r="CE3" s="288" t="s">
        <v>851</v>
      </c>
      <c r="CF3" s="289" t="s">
        <v>852</v>
      </c>
      <c r="CG3" s="375"/>
      <c r="CH3" s="376"/>
      <c r="CI3" s="370"/>
    </row>
    <row r="4" spans="1:87" ht="24" customHeight="1" x14ac:dyDescent="0.3">
      <c r="A4" s="444"/>
      <c r="B4" s="444"/>
      <c r="C4" s="455"/>
      <c r="D4" s="444"/>
      <c r="E4" s="444"/>
      <c r="F4" s="444"/>
      <c r="G4" s="444"/>
      <c r="H4" s="444"/>
      <c r="I4" s="446"/>
      <c r="J4" s="444"/>
      <c r="K4" s="444"/>
      <c r="L4" s="444"/>
      <c r="M4" s="456"/>
      <c r="N4" s="456" t="s">
        <v>383</v>
      </c>
      <c r="O4" s="190" t="s">
        <v>836</v>
      </c>
      <c r="P4" s="457" t="s">
        <v>837</v>
      </c>
      <c r="Q4" s="383"/>
      <c r="R4" s="383"/>
      <c r="S4" s="383"/>
      <c r="T4" s="384" t="s">
        <v>840</v>
      </c>
      <c r="U4" s="384" t="s">
        <v>853</v>
      </c>
      <c r="V4" s="383"/>
      <c r="W4" s="383"/>
      <c r="X4" s="383"/>
      <c r="Y4" s="385"/>
      <c r="Z4" s="385"/>
      <c r="AA4" s="385"/>
      <c r="AB4" s="385"/>
      <c r="AC4" s="385"/>
      <c r="AD4" s="386"/>
      <c r="AE4" s="387"/>
      <c r="AF4" s="387"/>
      <c r="AG4" s="458"/>
      <c r="AH4" s="450"/>
      <c r="AI4" s="450"/>
      <c r="AJ4" s="450"/>
      <c r="AK4" s="459" t="s">
        <v>840</v>
      </c>
      <c r="AL4" s="459" t="s">
        <v>853</v>
      </c>
      <c r="AM4" s="450"/>
      <c r="AN4" s="450"/>
      <c r="AO4" s="450"/>
      <c r="AP4" s="460"/>
      <c r="AQ4" s="385"/>
      <c r="AR4" s="385"/>
      <c r="AS4" s="385"/>
      <c r="AT4" s="385"/>
      <c r="AU4" s="386"/>
      <c r="AV4" s="387"/>
      <c r="AW4" s="387"/>
      <c r="AX4" s="388"/>
      <c r="AY4" s="383"/>
      <c r="AZ4" s="383"/>
      <c r="BA4" s="383"/>
      <c r="BB4" s="384" t="s">
        <v>840</v>
      </c>
      <c r="BC4" s="384" t="s">
        <v>853</v>
      </c>
      <c r="BD4" s="383"/>
      <c r="BE4" s="383"/>
      <c r="BF4" s="383"/>
      <c r="BG4" s="385"/>
      <c r="BH4" s="385"/>
      <c r="BI4" s="385"/>
      <c r="BJ4" s="385"/>
      <c r="BK4" s="385"/>
      <c r="BL4" s="386"/>
      <c r="BM4" s="387"/>
      <c r="BN4" s="387"/>
      <c r="BO4" s="388"/>
      <c r="BP4" s="383"/>
      <c r="BQ4" s="383"/>
      <c r="BR4" s="383"/>
      <c r="BS4" s="384" t="s">
        <v>840</v>
      </c>
      <c r="BT4" s="384" t="s">
        <v>853</v>
      </c>
      <c r="BU4" s="383"/>
      <c r="BV4" s="383"/>
      <c r="BW4" s="383"/>
      <c r="BX4" s="385"/>
      <c r="BY4" s="385"/>
      <c r="BZ4" s="385"/>
      <c r="CA4" s="385"/>
      <c r="CB4" s="385"/>
      <c r="CC4" s="386"/>
      <c r="CD4" s="387"/>
      <c r="CE4" s="387"/>
      <c r="CF4" s="388"/>
      <c r="CG4" s="389"/>
      <c r="CH4" s="390"/>
      <c r="CI4" s="370"/>
    </row>
    <row r="5" spans="1:87" ht="136.5" customHeight="1" x14ac:dyDescent="0.3">
      <c r="A5" s="391">
        <v>1</v>
      </c>
      <c r="B5" s="200" t="s">
        <v>1353</v>
      </c>
      <c r="C5" s="200" t="s">
        <v>1354</v>
      </c>
      <c r="D5" s="200" t="s">
        <v>1355</v>
      </c>
      <c r="E5" s="200" t="s">
        <v>930</v>
      </c>
      <c r="F5" s="200" t="s">
        <v>931</v>
      </c>
      <c r="G5" s="200" t="s">
        <v>1356</v>
      </c>
      <c r="H5" s="206" t="s">
        <v>386</v>
      </c>
      <c r="I5" s="200" t="s">
        <v>1357</v>
      </c>
      <c r="J5" s="195" t="s">
        <v>5</v>
      </c>
      <c r="K5" s="205">
        <v>2</v>
      </c>
      <c r="L5" s="461" t="s">
        <v>1358</v>
      </c>
      <c r="M5" s="461" t="s">
        <v>1359</v>
      </c>
      <c r="N5" s="241">
        <v>44593</v>
      </c>
      <c r="O5" s="241">
        <v>44895</v>
      </c>
      <c r="P5" s="461" t="s">
        <v>936</v>
      </c>
      <c r="Q5" s="462"/>
      <c r="R5" s="462"/>
      <c r="S5" s="462"/>
      <c r="T5" s="462"/>
      <c r="U5" s="462"/>
      <c r="V5" s="462"/>
      <c r="W5" s="462"/>
      <c r="X5" s="462"/>
      <c r="Y5" s="463"/>
      <c r="Z5" s="463"/>
      <c r="AA5" s="463"/>
      <c r="AB5" s="463"/>
      <c r="AC5" s="463"/>
      <c r="AD5" s="463"/>
      <c r="AE5" s="463"/>
      <c r="AF5" s="463"/>
      <c r="AG5" s="464"/>
      <c r="AH5" s="465"/>
      <c r="AI5" s="465"/>
      <c r="AJ5" s="465"/>
      <c r="AK5" s="465"/>
      <c r="AL5" s="465"/>
      <c r="AM5" s="465"/>
      <c r="AN5" s="465"/>
      <c r="AO5" s="465"/>
      <c r="AP5" s="411">
        <v>0</v>
      </c>
      <c r="AQ5" s="195">
        <v>0</v>
      </c>
      <c r="AR5" s="195">
        <v>0</v>
      </c>
      <c r="AS5" s="195" t="s">
        <v>876</v>
      </c>
      <c r="AT5" s="206" t="s">
        <v>895</v>
      </c>
      <c r="AU5" s="395">
        <v>0</v>
      </c>
      <c r="AV5" s="395" t="s">
        <v>876</v>
      </c>
      <c r="AW5" s="407">
        <v>0</v>
      </c>
      <c r="AX5" s="395" t="str">
        <f>IF(AW5=0,"0%",IF(AW5=1,"50%",IF(AW5=2,"100%")))</f>
        <v>0%</v>
      </c>
      <c r="AY5" s="466" t="s">
        <v>1360</v>
      </c>
      <c r="AZ5" s="395">
        <v>0</v>
      </c>
      <c r="BA5" s="395" t="s">
        <v>1331</v>
      </c>
      <c r="BB5" s="466" t="s">
        <v>1361</v>
      </c>
      <c r="BC5" s="463"/>
      <c r="BD5" s="200" t="s">
        <v>1362</v>
      </c>
      <c r="BE5" s="466" t="s">
        <v>1363</v>
      </c>
      <c r="BF5" s="200" t="s">
        <v>1364</v>
      </c>
      <c r="BG5" s="395">
        <v>0</v>
      </c>
      <c r="BH5" s="395">
        <v>0</v>
      </c>
      <c r="BI5" s="395">
        <v>0</v>
      </c>
      <c r="BJ5" s="395" t="s">
        <v>876</v>
      </c>
      <c r="BK5" s="195" t="s">
        <v>901</v>
      </c>
      <c r="BL5" s="395">
        <v>0</v>
      </c>
      <c r="BM5" s="395" t="s">
        <v>876</v>
      </c>
      <c r="BN5" s="407">
        <v>0</v>
      </c>
      <c r="BO5" s="395" t="str">
        <f>IF(BN5=0,"0%",IF(BN5=1,"50%",IF(BN5=2,"100%")))</f>
        <v>0%</v>
      </c>
      <c r="BP5" s="195" t="s">
        <v>1365</v>
      </c>
      <c r="BQ5" s="395">
        <v>0</v>
      </c>
      <c r="BR5" s="395" t="s">
        <v>1331</v>
      </c>
      <c r="BS5" s="200" t="s">
        <v>1361</v>
      </c>
      <c r="BT5" s="463"/>
      <c r="BU5" s="200" t="s">
        <v>1362</v>
      </c>
      <c r="BV5" s="466" t="s">
        <v>1363</v>
      </c>
      <c r="BW5" s="200" t="s">
        <v>1366</v>
      </c>
      <c r="BX5" s="395">
        <v>1</v>
      </c>
      <c r="BY5" s="395">
        <v>0</v>
      </c>
      <c r="BZ5" s="395">
        <v>1</v>
      </c>
      <c r="CA5" s="395"/>
      <c r="CB5" s="395" t="s">
        <v>1331</v>
      </c>
      <c r="CC5" s="395" t="str">
        <f>CF5</f>
        <v>0%</v>
      </c>
      <c r="CD5" s="395"/>
      <c r="CE5" s="407">
        <f>BN5+BQ5</f>
        <v>0</v>
      </c>
      <c r="CF5" s="395" t="str">
        <f>IF(CE5=0,"0%",IF(CE5=1,"50%",IF(CE5=2,"100%")))</f>
        <v>0%</v>
      </c>
      <c r="CG5" s="206" t="s">
        <v>1367</v>
      </c>
      <c r="CH5" s="206" t="s">
        <v>1368</v>
      </c>
      <c r="CI5" s="414" t="s">
        <v>11</v>
      </c>
    </row>
    <row r="6" spans="1:87" ht="337.5" x14ac:dyDescent="0.3">
      <c r="A6" s="391">
        <v>2</v>
      </c>
      <c r="B6" s="200" t="s">
        <v>944</v>
      </c>
      <c r="C6" s="200" t="s">
        <v>1369</v>
      </c>
      <c r="D6" s="200" t="s">
        <v>856</v>
      </c>
      <c r="E6" s="200" t="s">
        <v>1344</v>
      </c>
      <c r="F6" s="200" t="s">
        <v>946</v>
      </c>
      <c r="G6" s="200" t="s">
        <v>947</v>
      </c>
      <c r="H6" s="200" t="s">
        <v>386</v>
      </c>
      <c r="I6" s="200" t="s">
        <v>1370</v>
      </c>
      <c r="J6" s="200" t="s">
        <v>5</v>
      </c>
      <c r="K6" s="205">
        <v>10</v>
      </c>
      <c r="L6" s="200" t="s">
        <v>1371</v>
      </c>
      <c r="M6" s="200" t="s">
        <v>1372</v>
      </c>
      <c r="N6" s="241">
        <v>44593</v>
      </c>
      <c r="O6" s="241">
        <v>44895</v>
      </c>
      <c r="P6" s="200" t="s">
        <v>936</v>
      </c>
      <c r="Q6" s="462"/>
      <c r="R6" s="395"/>
      <c r="S6" s="206"/>
      <c r="T6" s="206"/>
      <c r="U6" s="206"/>
      <c r="V6" s="206"/>
      <c r="W6" s="206"/>
      <c r="X6" s="206"/>
      <c r="Y6" s="463"/>
      <c r="Z6" s="463"/>
      <c r="AA6" s="463"/>
      <c r="AB6" s="463"/>
      <c r="AC6" s="463"/>
      <c r="AD6" s="463"/>
      <c r="AE6" s="463"/>
      <c r="AF6" s="463"/>
      <c r="AG6" s="464"/>
      <c r="AH6" s="399" t="s">
        <v>1373</v>
      </c>
      <c r="AI6" s="467">
        <v>1</v>
      </c>
      <c r="AJ6" s="399" t="s">
        <v>1373</v>
      </c>
      <c r="AK6" s="467"/>
      <c r="AL6" s="467"/>
      <c r="AM6" s="399" t="s">
        <v>1374</v>
      </c>
      <c r="AN6" s="399" t="s">
        <v>1375</v>
      </c>
      <c r="AO6" s="399" t="s">
        <v>1376</v>
      </c>
      <c r="AP6" s="411">
        <v>1</v>
      </c>
      <c r="AQ6" s="195">
        <v>1</v>
      </c>
      <c r="AR6" s="195">
        <v>1</v>
      </c>
      <c r="AS6" s="195" t="s">
        <v>1377</v>
      </c>
      <c r="AT6" s="229" t="s">
        <v>875</v>
      </c>
      <c r="AU6" s="417">
        <v>0.1</v>
      </c>
      <c r="AV6" s="395" t="s">
        <v>876</v>
      </c>
      <c r="AW6" s="407">
        <v>1</v>
      </c>
      <c r="AX6" s="468" t="str">
        <f>IF(AW6&lt;=1,"10%",IF(AW6&lt;=2,"20%",IF(AW6&lt;=3,"30%",IF(AW6&lt;=4,"40%",IF(AW6&lt;=5,"50%",IF(AW6&lt;=6,"60%",IF(AW6&lt;=7,"70%",IF(AW6&lt;=8,"80%",IF(AW6&lt;=9,"90%",IF(AW6&lt;=10,"100%"))))))))))</f>
        <v>10%</v>
      </c>
      <c r="AY6" s="466" t="s">
        <v>1378</v>
      </c>
      <c r="AZ6" s="395">
        <v>1</v>
      </c>
      <c r="BA6" s="395" t="s">
        <v>1379</v>
      </c>
      <c r="BB6" s="200" t="s">
        <v>1380</v>
      </c>
      <c r="BC6" s="463"/>
      <c r="BD6" s="466" t="s">
        <v>1381</v>
      </c>
      <c r="BE6" s="466" t="s">
        <v>1375</v>
      </c>
      <c r="BF6" s="466" t="s">
        <v>1376</v>
      </c>
      <c r="BG6" s="395">
        <v>1</v>
      </c>
      <c r="BH6" s="395">
        <v>1</v>
      </c>
      <c r="BI6" s="395">
        <v>1</v>
      </c>
      <c r="BJ6" s="395" t="s">
        <v>876</v>
      </c>
      <c r="BK6" s="395" t="s">
        <v>1007</v>
      </c>
      <c r="BL6" s="417">
        <v>0.1</v>
      </c>
      <c r="BM6" s="395" t="s">
        <v>876</v>
      </c>
      <c r="BN6" s="407">
        <v>2</v>
      </c>
      <c r="BO6" s="395" t="str">
        <f>IF(BN6&lt;=1,"10%",IF(BN6&lt;=2,"20%",IF(BN6&lt;=3,"30%",IF(BN6&lt;=4,"40%",IF(BN6&lt;=5,"50%",IF(BN6&lt;=6,"60%",IF(BN6&lt;=7,"70%",IF(BN6&lt;=8,"80%",IF(BN6&lt;=9,"90%",IF(BN6&lt;=10,"100%"))))))))))</f>
        <v>20%</v>
      </c>
      <c r="BP6" s="195" t="s">
        <v>1382</v>
      </c>
      <c r="BQ6" s="395">
        <v>1</v>
      </c>
      <c r="BR6" s="395" t="s">
        <v>1379</v>
      </c>
      <c r="BS6" s="200" t="s">
        <v>1380</v>
      </c>
      <c r="BT6" s="463"/>
      <c r="BU6" s="466" t="s">
        <v>1383</v>
      </c>
      <c r="BV6" s="466" t="s">
        <v>1375</v>
      </c>
      <c r="BW6" s="466" t="s">
        <v>1384</v>
      </c>
      <c r="BX6" s="395">
        <v>0</v>
      </c>
      <c r="BY6" s="395">
        <v>1</v>
      </c>
      <c r="BZ6" s="395">
        <v>1</v>
      </c>
      <c r="CA6" s="395"/>
      <c r="CB6" s="395" t="s">
        <v>875</v>
      </c>
      <c r="CC6" s="395" t="str">
        <f t="shared" ref="CC6:CC8" si="0">CF6</f>
        <v>30%</v>
      </c>
      <c r="CD6" s="395"/>
      <c r="CE6" s="407">
        <f>BN6+BQ6</f>
        <v>3</v>
      </c>
      <c r="CF6" s="395" t="str">
        <f>IF(CE6&lt;=1,"10%",IF(CE6&lt;=2,"20%",IF(CE6&lt;=3,"30%",IF(CE6&lt;=4,"40%",IF(CE6&lt;=5,"50%",IF(CE6&lt;=6,"60%",IF(CE6&lt;=7,"70%",IF(CE6&lt;=8,"80%",IF(CE6&lt;=9,"90%",IF(CE6&lt;=10,"100%"))))))))))</f>
        <v>30%</v>
      </c>
      <c r="CG6" s="469" t="s">
        <v>1385</v>
      </c>
      <c r="CH6" s="470" t="s">
        <v>1386</v>
      </c>
      <c r="CI6" s="414" t="s">
        <v>11</v>
      </c>
    </row>
    <row r="7" spans="1:87" ht="158.25" customHeight="1" x14ac:dyDescent="0.3">
      <c r="A7" s="391">
        <v>3</v>
      </c>
      <c r="B7" s="471" t="s">
        <v>1387</v>
      </c>
      <c r="C7" s="462" t="s">
        <v>1388</v>
      </c>
      <c r="D7" s="200" t="s">
        <v>1389</v>
      </c>
      <c r="E7" s="200" t="s">
        <v>1344</v>
      </c>
      <c r="F7" s="200" t="s">
        <v>946</v>
      </c>
      <c r="G7" s="472" t="s">
        <v>1390</v>
      </c>
      <c r="H7" s="206" t="s">
        <v>1391</v>
      </c>
      <c r="I7" s="473" t="s">
        <v>1392</v>
      </c>
      <c r="J7" s="195" t="s">
        <v>5</v>
      </c>
      <c r="K7" s="205">
        <v>15</v>
      </c>
      <c r="L7" s="461" t="s">
        <v>1393</v>
      </c>
      <c r="M7" s="461" t="s">
        <v>1394</v>
      </c>
      <c r="N7" s="241">
        <v>44713</v>
      </c>
      <c r="O7" s="241">
        <v>44895</v>
      </c>
      <c r="P7" s="461" t="s">
        <v>936</v>
      </c>
      <c r="Q7" s="462"/>
      <c r="R7" s="462"/>
      <c r="S7" s="462"/>
      <c r="T7" s="462"/>
      <c r="U7" s="462"/>
      <c r="V7" s="462"/>
      <c r="W7" s="462"/>
      <c r="X7" s="462"/>
      <c r="Y7" s="463"/>
      <c r="Z7" s="463"/>
      <c r="AA7" s="463"/>
      <c r="AB7" s="463"/>
      <c r="AC7" s="463"/>
      <c r="AD7" s="463"/>
      <c r="AE7" s="463"/>
      <c r="AF7" s="463"/>
      <c r="AG7" s="464"/>
      <c r="AH7" s="465"/>
      <c r="AI7" s="465"/>
      <c r="AJ7" s="465"/>
      <c r="AK7" s="465"/>
      <c r="AL7" s="465"/>
      <c r="AM7" s="465"/>
      <c r="AN7" s="465"/>
      <c r="AO7" s="465"/>
      <c r="AP7" s="411">
        <v>0</v>
      </c>
      <c r="AQ7" s="195">
        <v>0</v>
      </c>
      <c r="AR7" s="195">
        <v>0</v>
      </c>
      <c r="AS7" s="195" t="s">
        <v>876</v>
      </c>
      <c r="AT7" s="206" t="s">
        <v>895</v>
      </c>
      <c r="AU7" s="395">
        <v>0</v>
      </c>
      <c r="AV7" s="395" t="s">
        <v>876</v>
      </c>
      <c r="AW7" s="407">
        <v>0</v>
      </c>
      <c r="AX7" s="474" t="str">
        <f>IF(AW7=0,"0%",IF(AW7&lt;=1,"6.7%",IF(AW7&lt;=2,"13.3%",IF(AW7&lt;=3,"20%",IF(AW7&lt;=4,"27%",IF(AW7&lt;=5,"33.3%",IF(AW7&lt;=6,"40%",IF(AW7&lt;=7,"47%",IF(AW7&lt;=8,"53.3%",IF(AW7&lt;=9,"60%",IF(AW7&lt;=10,"67%",IF(AW7&lt;=11,"73.3"%,IF(AW7&lt;=12,"80%",IF(AW7&lt;=13,"87%",IF(AW7&lt;=14,"93.3%",IF(AW7&lt;=15,"100"))))))))))))))))</f>
        <v>0%</v>
      </c>
      <c r="AY7" s="200" t="s">
        <v>1395</v>
      </c>
      <c r="AZ7" s="395">
        <v>1</v>
      </c>
      <c r="BA7" s="395" t="s">
        <v>1379</v>
      </c>
      <c r="BB7" s="466" t="s">
        <v>1396</v>
      </c>
      <c r="BC7" s="463">
        <v>400</v>
      </c>
      <c r="BD7" s="466" t="s">
        <v>1397</v>
      </c>
      <c r="BE7" s="466" t="s">
        <v>1398</v>
      </c>
      <c r="BF7" s="466" t="s">
        <v>1399</v>
      </c>
      <c r="BG7" s="395">
        <v>0</v>
      </c>
      <c r="BH7" s="395">
        <v>0</v>
      </c>
      <c r="BI7" s="395">
        <v>0</v>
      </c>
      <c r="BJ7" s="395" t="s">
        <v>876</v>
      </c>
      <c r="BK7" s="195" t="s">
        <v>901</v>
      </c>
      <c r="BL7" s="395">
        <v>0</v>
      </c>
      <c r="BM7" s="395" t="s">
        <v>876</v>
      </c>
      <c r="BN7" s="407">
        <v>0</v>
      </c>
      <c r="BO7" s="395" t="str">
        <f>IF(BN7=0,"0%",IF(BN7&lt;=1,"6.7%",IF(BN7&lt;=2,"13.3%",IF(BN7&lt;=3,"20%",IF(BN7&lt;=4,"27%",IF(BN7&lt;=5,"33.3%",IF(BN7&lt;=6,"40%",IF(BN7&lt;=7,"47%",IF(BN7&lt;=8,"53.3%",IF(BN7&lt;=9,"60%",IF(BN7&lt;=10,"67%",IF(BN7&lt;=11,"73.3"%,IF(BN7&lt;=12,"80%",IF(BN7&lt;=13,"87%",IF(BN7&lt;=14,"93.3%",IF(BN7&lt;=15,"100"))))))))))))))))</f>
        <v>0%</v>
      </c>
      <c r="BP7" s="200" t="s">
        <v>1395</v>
      </c>
      <c r="BQ7" s="395">
        <v>0</v>
      </c>
      <c r="BR7" s="395" t="s">
        <v>1331</v>
      </c>
      <c r="BS7" s="466" t="s">
        <v>1396</v>
      </c>
      <c r="BT7" s="463">
        <v>400</v>
      </c>
      <c r="BU7" s="466" t="s">
        <v>1397</v>
      </c>
      <c r="BV7" s="466" t="s">
        <v>1398</v>
      </c>
      <c r="BW7" s="466" t="s">
        <v>1399</v>
      </c>
      <c r="BX7" s="195">
        <v>1</v>
      </c>
      <c r="BY7" s="195">
        <v>0</v>
      </c>
      <c r="BZ7" s="195">
        <v>0</v>
      </c>
      <c r="CA7" s="200"/>
      <c r="CB7" s="200" t="s">
        <v>1331</v>
      </c>
      <c r="CC7" s="395" t="str">
        <f t="shared" si="0"/>
        <v>0%</v>
      </c>
      <c r="CD7" s="395"/>
      <c r="CE7" s="407">
        <f>BN7+BQ7</f>
        <v>0</v>
      </c>
      <c r="CF7" s="395" t="str">
        <f>IF(CE7=0,"0%",IF(CE7&lt;=1,"6.7%",IF(CE7&lt;=2,"13.3%",IF(CE7&lt;=3,"20%",IF(CE7&lt;=4,"27%",IF(CE7&lt;=5,"33.3%",IF(CE7&lt;=6,"40%",IF(CE7&lt;=7,"47%",IF(CE7&lt;=8,"53.3%",IF(CE7&lt;=9,"60%",IF(CE7&lt;=10,"67%",IF(CE7&lt;=11,"73.3"%,IF(CE7&lt;=12,"80%",IF(CE7&lt;=13,"87%",IF(CE7&lt;=14,"93.3%",IF(CE7&lt;=15,"100"))))))))))))))))</f>
        <v>0%</v>
      </c>
      <c r="CG7" s="228" t="s">
        <v>1400</v>
      </c>
      <c r="CH7" s="397" t="s">
        <v>894</v>
      </c>
      <c r="CI7" s="421" t="s">
        <v>5</v>
      </c>
    </row>
    <row r="8" spans="1:87" ht="236.25" customHeight="1" thickBot="1" x14ac:dyDescent="0.35">
      <c r="A8" s="391">
        <v>4</v>
      </c>
      <c r="B8" s="471" t="s">
        <v>1401</v>
      </c>
      <c r="C8" s="475" t="s">
        <v>1402</v>
      </c>
      <c r="D8" s="476" t="s">
        <v>1403</v>
      </c>
      <c r="E8" s="200" t="s">
        <v>1344</v>
      </c>
      <c r="F8" s="200" t="s">
        <v>946</v>
      </c>
      <c r="G8" s="476" t="s">
        <v>1404</v>
      </c>
      <c r="H8" s="475" t="s">
        <v>386</v>
      </c>
      <c r="I8" s="200" t="s">
        <v>1357</v>
      </c>
      <c r="J8" s="195" t="s">
        <v>5</v>
      </c>
      <c r="K8" s="205">
        <v>2</v>
      </c>
      <c r="L8" s="461" t="s">
        <v>1393</v>
      </c>
      <c r="M8" s="461" t="s">
        <v>395</v>
      </c>
      <c r="N8" s="241">
        <v>44593</v>
      </c>
      <c r="O8" s="241">
        <v>44895</v>
      </c>
      <c r="P8" s="461" t="s">
        <v>936</v>
      </c>
      <c r="Q8" s="462"/>
      <c r="R8" s="462"/>
      <c r="S8" s="462"/>
      <c r="T8" s="462"/>
      <c r="U8" s="462"/>
      <c r="V8" s="462"/>
      <c r="W8" s="462"/>
      <c r="X8" s="462"/>
      <c r="Y8" s="463"/>
      <c r="Z8" s="463"/>
      <c r="AA8" s="463"/>
      <c r="AB8" s="463"/>
      <c r="AC8" s="463"/>
      <c r="AD8" s="463"/>
      <c r="AE8" s="463"/>
      <c r="AF8" s="463"/>
      <c r="AG8" s="464"/>
      <c r="AH8" s="465"/>
      <c r="AI8" s="465"/>
      <c r="AJ8" s="465"/>
      <c r="AK8" s="465"/>
      <c r="AL8" s="465"/>
      <c r="AM8" s="465"/>
      <c r="AN8" s="465"/>
      <c r="AO8" s="465"/>
      <c r="AP8" s="411">
        <v>0</v>
      </c>
      <c r="AQ8" s="195">
        <v>0</v>
      </c>
      <c r="AR8" s="195">
        <v>0</v>
      </c>
      <c r="AS8" s="195" t="s">
        <v>876</v>
      </c>
      <c r="AT8" s="206" t="s">
        <v>895</v>
      </c>
      <c r="AU8" s="395">
        <v>0</v>
      </c>
      <c r="AV8" s="395" t="s">
        <v>876</v>
      </c>
      <c r="AW8" s="407">
        <v>0</v>
      </c>
      <c r="AX8" s="395" t="str">
        <f>IF(AW8=0,"0%",IF(AW8=1,"50%",IF(AW8=2,"100%")))</f>
        <v>0%</v>
      </c>
      <c r="AY8" s="466" t="s">
        <v>1405</v>
      </c>
      <c r="AZ8" s="395">
        <v>1</v>
      </c>
      <c r="BA8" s="395" t="s">
        <v>1379</v>
      </c>
      <c r="BB8" s="477" t="s">
        <v>1406</v>
      </c>
      <c r="BC8" s="463" t="s">
        <v>1407</v>
      </c>
      <c r="BD8" s="200" t="s">
        <v>1408</v>
      </c>
      <c r="BE8" s="466" t="s">
        <v>1375</v>
      </c>
      <c r="BF8" s="466" t="s">
        <v>1409</v>
      </c>
      <c r="BG8" s="395">
        <v>1</v>
      </c>
      <c r="BH8" s="395">
        <v>1</v>
      </c>
      <c r="BI8" s="395">
        <v>1</v>
      </c>
      <c r="BJ8" s="395" t="s">
        <v>876</v>
      </c>
      <c r="BK8" s="195" t="s">
        <v>1007</v>
      </c>
      <c r="BL8" s="417">
        <v>0.5</v>
      </c>
      <c r="BM8" s="395" t="s">
        <v>876</v>
      </c>
      <c r="BN8" s="407">
        <v>1</v>
      </c>
      <c r="BO8" s="395" t="str">
        <f>IF(BN8=0,"0%",IF(BN8=1,"50%",IF(BN8=2,"100%")))</f>
        <v>50%</v>
      </c>
      <c r="BP8" s="200" t="s">
        <v>1410</v>
      </c>
      <c r="BQ8" s="395">
        <v>0</v>
      </c>
      <c r="BR8" s="395" t="s">
        <v>1379</v>
      </c>
      <c r="BS8" s="478" t="s">
        <v>1411</v>
      </c>
      <c r="BT8" s="463"/>
      <c r="BU8" s="200" t="s">
        <v>1411</v>
      </c>
      <c r="BV8" s="200" t="s">
        <v>1411</v>
      </c>
      <c r="BW8" s="200" t="s">
        <v>1411</v>
      </c>
      <c r="BX8" s="395">
        <v>0</v>
      </c>
      <c r="BY8" s="395">
        <v>0</v>
      </c>
      <c r="BZ8" s="395">
        <v>0</v>
      </c>
      <c r="CA8" s="479"/>
      <c r="CB8" s="479" t="s">
        <v>875</v>
      </c>
      <c r="CC8" s="395" t="str">
        <f t="shared" si="0"/>
        <v>50%</v>
      </c>
      <c r="CD8" s="395"/>
      <c r="CE8" s="407">
        <f>BN8+BQ8</f>
        <v>1</v>
      </c>
      <c r="CF8" s="395" t="str">
        <f>IF(CE8=0,"0%",IF(CE8=1,"50%",IF(CE8=2,"100%")))</f>
        <v>50%</v>
      </c>
      <c r="CG8" s="206" t="s">
        <v>1412</v>
      </c>
      <c r="CH8" s="206" t="s">
        <v>1413</v>
      </c>
      <c r="CI8" s="414" t="s">
        <v>11</v>
      </c>
    </row>
    <row r="9" spans="1:87" ht="46.5" customHeight="1" thickBot="1" x14ac:dyDescent="0.35">
      <c r="B9" s="480"/>
      <c r="C9" s="481"/>
      <c r="D9" s="482"/>
      <c r="F9" s="483"/>
      <c r="G9" s="484"/>
      <c r="K9" s="485">
        <f>SUM(K5:K8)</f>
        <v>29</v>
      </c>
      <c r="AW9" s="433">
        <f>SUM(AW5:AW8)</f>
        <v>1</v>
      </c>
      <c r="BN9" s="433">
        <v>3</v>
      </c>
      <c r="CE9" s="486">
        <f>SUM(CE6:CE8)</f>
        <v>4</v>
      </c>
      <c r="CF9" s="487">
        <f>CE9*100%/$K$9</f>
        <v>0.13793103448275862</v>
      </c>
    </row>
    <row r="11" spans="1:87" x14ac:dyDescent="0.3">
      <c r="C11" s="488">
        <v>100</v>
      </c>
    </row>
  </sheetData>
  <mergeCells count="97">
    <mergeCell ref="CE3:CE4"/>
    <mergeCell ref="CF3:CF4"/>
    <mergeCell ref="B9:C9"/>
    <mergeCell ref="BY3:BY4"/>
    <mergeCell ref="BZ3:BZ4"/>
    <mergeCell ref="CA3:CA4"/>
    <mergeCell ref="CB3:CB4"/>
    <mergeCell ref="CC3:CC4"/>
    <mergeCell ref="CD3:CD4"/>
    <mergeCell ref="BR3:BR4"/>
    <mergeCell ref="BS3:BT3"/>
    <mergeCell ref="BU3:BU4"/>
    <mergeCell ref="BV3:BV4"/>
    <mergeCell ref="BW3:BW4"/>
    <mergeCell ref="BX3:BX4"/>
    <mergeCell ref="BK3:BK4"/>
    <mergeCell ref="BL3:BL4"/>
    <mergeCell ref="BM3:BM4"/>
    <mergeCell ref="BN3:BN4"/>
    <mergeCell ref="BO3:BO4"/>
    <mergeCell ref="BQ3:BQ4"/>
    <mergeCell ref="BE3:BE4"/>
    <mergeCell ref="BF3:BF4"/>
    <mergeCell ref="BG3:BG4"/>
    <mergeCell ref="BH3:BH4"/>
    <mergeCell ref="BI3:BI4"/>
    <mergeCell ref="BJ3:BJ4"/>
    <mergeCell ref="AW3:AW4"/>
    <mergeCell ref="AX3:AX4"/>
    <mergeCell ref="AZ3:AZ4"/>
    <mergeCell ref="BA3:BA4"/>
    <mergeCell ref="BB3:BC3"/>
    <mergeCell ref="BD3:BD4"/>
    <mergeCell ref="AQ3:AQ4"/>
    <mergeCell ref="AR3:AR4"/>
    <mergeCell ref="AS3:AS4"/>
    <mergeCell ref="AT3:AT4"/>
    <mergeCell ref="AU3:AU4"/>
    <mergeCell ref="AV3:AV4"/>
    <mergeCell ref="AJ3:AJ4"/>
    <mergeCell ref="AK3:AL3"/>
    <mergeCell ref="AM3:AM4"/>
    <mergeCell ref="AN3:AN4"/>
    <mergeCell ref="AO3:AO4"/>
    <mergeCell ref="AP3:AP4"/>
    <mergeCell ref="AC3:AC4"/>
    <mergeCell ref="AD3:AD4"/>
    <mergeCell ref="AE3:AE4"/>
    <mergeCell ref="AF3:AF4"/>
    <mergeCell ref="AG3:AG4"/>
    <mergeCell ref="AI3:AI4"/>
    <mergeCell ref="W3:W4"/>
    <mergeCell ref="X3:X4"/>
    <mergeCell ref="Y3:Y4"/>
    <mergeCell ref="Z3:Z4"/>
    <mergeCell ref="AA3:AA4"/>
    <mergeCell ref="AB3:AB4"/>
    <mergeCell ref="K2:K4"/>
    <mergeCell ref="L2:L4"/>
    <mergeCell ref="Q2:Q4"/>
    <mergeCell ref="R2:X2"/>
    <mergeCell ref="AH2:AH4"/>
    <mergeCell ref="AI2:AO2"/>
    <mergeCell ref="R3:R4"/>
    <mergeCell ref="S3:S4"/>
    <mergeCell ref="T3:U3"/>
    <mergeCell ref="V3:V4"/>
    <mergeCell ref="CC1:CF2"/>
    <mergeCell ref="CG1:CG4"/>
    <mergeCell ref="CH1:CH4"/>
    <mergeCell ref="CI1:CI4"/>
    <mergeCell ref="A2:A4"/>
    <mergeCell ref="B2:B4"/>
    <mergeCell ref="C2:C4"/>
    <mergeCell ref="D2:D4"/>
    <mergeCell ref="E2:E4"/>
    <mergeCell ref="F2:F4"/>
    <mergeCell ref="AU1:AX2"/>
    <mergeCell ref="AY1:BF1"/>
    <mergeCell ref="BG1:BK2"/>
    <mergeCell ref="BL1:BO2"/>
    <mergeCell ref="BP1:BW1"/>
    <mergeCell ref="BX1:CB2"/>
    <mergeCell ref="AY2:AY4"/>
    <mergeCell ref="AZ2:BF2"/>
    <mergeCell ref="BP2:BP4"/>
    <mergeCell ref="BQ2:BW2"/>
    <mergeCell ref="A1:P1"/>
    <mergeCell ref="Q1:X1"/>
    <mergeCell ref="Y1:AC2"/>
    <mergeCell ref="AD1:AG2"/>
    <mergeCell ref="AH1:AO1"/>
    <mergeCell ref="AP1:AT2"/>
    <mergeCell ref="G2:G4"/>
    <mergeCell ref="H2:H4"/>
    <mergeCell ref="I2:I4"/>
    <mergeCell ref="J2:J4"/>
  </mergeCells>
  <dataValidations count="3">
    <dataValidation type="list" allowBlank="1" showInputMessage="1" showErrorMessage="1" sqref="BX5:BZ8 CB5:CB8" xr:uid="{5BAF1CE9-9375-4125-B05F-39F0102A3DE0}">
      <formula1>#REF!</formula1>
    </dataValidation>
    <dataValidation type="list" allowBlank="1" showInputMessage="1" showErrorMessage="1" sqref="F5:F6" xr:uid="{BD4133AD-9DD3-48C5-91F1-D376B873A6E7}">
      <formula1>MOMENTO</formula1>
    </dataValidation>
    <dataValidation type="list" allowBlank="1" showInputMessage="1" showErrorMessage="1" sqref="E5:E6" xr:uid="{3C7BF291-654E-45BF-9103-A9CA612BD4CF}">
      <formula1>nivel</formula1>
    </dataValidation>
  </dataValidations>
  <pageMargins left="0.70866141732283472" right="0.70866141732283472" top="0.74803149606299213" bottom="0.74803149606299213" header="0.31496062992125984" footer="0.31496062992125984"/>
  <pageSetup paperSize="9" scale="26" fitToHeight="0" orientation="landscape" r:id="rId1"/>
  <headerFooter>
    <oddHeader>&amp;L&amp;G&amp;RCLASIFICACIÓN DE LA INFORMACIÓN
PÚBLICA</oddHeader>
  </headerFooter>
  <legacy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43F45-0BF3-43E1-94D0-0316B97242DB}">
  <sheetPr>
    <pageSetUpPr fitToPage="1"/>
  </sheetPr>
  <dimension ref="A1:CH12"/>
  <sheetViews>
    <sheetView zoomScale="55" zoomScaleNormal="55" workbookViewId="0">
      <pane xSplit="2" ySplit="4" topLeftCell="C5" activePane="bottomRight" state="frozen"/>
      <selection activeCell="M6" sqref="M6"/>
      <selection pane="topRight" activeCell="M6" sqref="M6"/>
      <selection pane="bottomLeft" activeCell="M6" sqref="M6"/>
      <selection pane="bottomRight" activeCell="M6" sqref="M6"/>
    </sheetView>
  </sheetViews>
  <sheetFormatPr baseColWidth="10" defaultColWidth="11.453125" defaultRowHeight="14" x14ac:dyDescent="0.35"/>
  <cols>
    <col min="1" max="1" width="11.453125" style="492"/>
    <col min="2" max="2" width="21.81640625" style="492" customWidth="1"/>
    <col min="3" max="3" width="29.453125" style="492" customWidth="1"/>
    <col min="4" max="4" width="29.81640625" style="492" customWidth="1"/>
    <col min="5" max="5" width="11.453125" style="492"/>
    <col min="6" max="6" width="23.26953125" style="492" customWidth="1"/>
    <col min="7" max="7" width="36.54296875" style="492" customWidth="1"/>
    <col min="8" max="8" width="11.453125" style="492"/>
    <col min="9" max="9" width="20" style="492" customWidth="1"/>
    <col min="10" max="11" width="11.453125" style="492"/>
    <col min="12" max="12" width="22.7265625" style="492" customWidth="1"/>
    <col min="13" max="15" width="11.453125" style="492"/>
    <col min="16" max="16" width="16.453125" style="492" hidden="1" customWidth="1"/>
    <col min="17" max="32" width="0" style="492" hidden="1" customWidth="1"/>
    <col min="33" max="33" width="34.26953125" style="492" hidden="1" customWidth="1"/>
    <col min="34" max="43" width="0" style="492" hidden="1" customWidth="1"/>
    <col min="44" max="44" width="16" style="492" hidden="1" customWidth="1"/>
    <col min="45" max="45" width="14.54296875" style="492" hidden="1" customWidth="1"/>
    <col min="46" max="49" width="0" style="492" hidden="1" customWidth="1"/>
    <col min="50" max="50" width="82.7265625" style="492" hidden="1" customWidth="1"/>
    <col min="51" max="51" width="0" style="492" hidden="1" customWidth="1"/>
    <col min="52" max="52" width="82.81640625" style="492" hidden="1" customWidth="1"/>
    <col min="53" max="53" width="22.26953125" style="492" hidden="1" customWidth="1"/>
    <col min="54" max="54" width="0" style="492" hidden="1" customWidth="1"/>
    <col min="55" max="55" width="25.7265625" style="492" hidden="1" customWidth="1"/>
    <col min="56" max="56" width="0" style="492" hidden="1" customWidth="1"/>
    <col min="57" max="57" width="24.26953125" style="492" hidden="1" customWidth="1"/>
    <col min="58" max="66" width="0" style="492" hidden="1" customWidth="1"/>
    <col min="67" max="67" width="47" style="492" hidden="1" customWidth="1"/>
    <col min="68" max="68" width="0" style="492" hidden="1" customWidth="1"/>
    <col min="69" max="69" width="39.7265625" style="492" hidden="1" customWidth="1"/>
    <col min="70" max="70" width="16.7265625" style="492" hidden="1" customWidth="1"/>
    <col min="71" max="73" width="0" style="492" hidden="1" customWidth="1"/>
    <col min="74" max="74" width="22.1796875" style="492" hidden="1" customWidth="1"/>
    <col min="75" max="83" width="0" style="492" hidden="1" customWidth="1"/>
    <col min="84" max="84" width="89.7265625" style="492" customWidth="1"/>
    <col min="85" max="85" width="135.54296875" style="492" customWidth="1"/>
    <col min="86" max="86" width="17.81640625" style="492" customWidth="1"/>
    <col min="87" max="16384" width="11.453125" style="492"/>
  </cols>
  <sheetData>
    <row r="1" spans="1:86" x14ac:dyDescent="0.35">
      <c r="A1" s="489" t="s">
        <v>1942</v>
      </c>
      <c r="B1" s="490"/>
      <c r="C1" s="490"/>
      <c r="D1" s="490"/>
      <c r="E1" s="490"/>
      <c r="F1" s="490"/>
      <c r="G1" s="490"/>
      <c r="H1" s="490"/>
      <c r="I1" s="490"/>
      <c r="J1" s="490"/>
      <c r="K1" s="490"/>
      <c r="L1" s="490"/>
      <c r="M1" s="490"/>
      <c r="N1" s="490"/>
      <c r="O1" s="491"/>
      <c r="P1" s="290" t="s">
        <v>1312</v>
      </c>
      <c r="Q1" s="290"/>
      <c r="R1" s="290"/>
      <c r="S1" s="290"/>
      <c r="T1" s="290"/>
      <c r="U1" s="290"/>
      <c r="V1" s="290"/>
      <c r="W1" s="290"/>
      <c r="X1" s="291" t="s">
        <v>816</v>
      </c>
      <c r="Y1" s="291"/>
      <c r="Z1" s="291"/>
      <c r="AA1" s="291"/>
      <c r="AB1" s="291"/>
      <c r="AC1" s="367" t="s">
        <v>817</v>
      </c>
      <c r="AD1" s="367"/>
      <c r="AE1" s="367"/>
      <c r="AF1" s="367"/>
      <c r="AG1" s="290" t="s">
        <v>818</v>
      </c>
      <c r="AH1" s="290"/>
      <c r="AI1" s="290"/>
      <c r="AJ1" s="290"/>
      <c r="AK1" s="290"/>
      <c r="AL1" s="290"/>
      <c r="AM1" s="290"/>
      <c r="AN1" s="290"/>
      <c r="AO1" s="291" t="s">
        <v>816</v>
      </c>
      <c r="AP1" s="291"/>
      <c r="AQ1" s="291"/>
      <c r="AR1" s="291"/>
      <c r="AS1" s="291"/>
      <c r="AT1" s="367" t="s">
        <v>817</v>
      </c>
      <c r="AU1" s="367"/>
      <c r="AV1" s="367"/>
      <c r="AW1" s="367"/>
      <c r="AX1" s="290" t="s">
        <v>819</v>
      </c>
      <c r="AY1" s="290"/>
      <c r="AZ1" s="290"/>
      <c r="BA1" s="290"/>
      <c r="BB1" s="290"/>
      <c r="BC1" s="290"/>
      <c r="BD1" s="290"/>
      <c r="BE1" s="290"/>
      <c r="BF1" s="291" t="s">
        <v>816</v>
      </c>
      <c r="BG1" s="291"/>
      <c r="BH1" s="291"/>
      <c r="BI1" s="291"/>
      <c r="BJ1" s="291"/>
      <c r="BK1" s="367" t="s">
        <v>817</v>
      </c>
      <c r="BL1" s="367"/>
      <c r="BM1" s="367"/>
      <c r="BN1" s="367"/>
      <c r="BO1" s="290" t="s">
        <v>820</v>
      </c>
      <c r="BP1" s="290"/>
      <c r="BQ1" s="290"/>
      <c r="BR1" s="290"/>
      <c r="BS1" s="290"/>
      <c r="BT1" s="290"/>
      <c r="BU1" s="290"/>
      <c r="BV1" s="290"/>
      <c r="BW1" s="291" t="s">
        <v>816</v>
      </c>
      <c r="BX1" s="291"/>
      <c r="BY1" s="291"/>
      <c r="BZ1" s="291"/>
      <c r="CA1" s="291"/>
      <c r="CB1" s="367" t="s">
        <v>817</v>
      </c>
      <c r="CC1" s="367"/>
      <c r="CD1" s="367"/>
      <c r="CE1" s="367"/>
      <c r="CF1" s="368" t="s">
        <v>821</v>
      </c>
      <c r="CG1" s="369" t="s">
        <v>822</v>
      </c>
      <c r="CH1" s="370" t="s">
        <v>1313</v>
      </c>
    </row>
    <row r="2" spans="1:86" x14ac:dyDescent="0.35">
      <c r="A2" s="493" t="s">
        <v>825</v>
      </c>
      <c r="B2" s="493" t="s">
        <v>826</v>
      </c>
      <c r="C2" s="493" t="s">
        <v>1314</v>
      </c>
      <c r="D2" s="493" t="s">
        <v>828</v>
      </c>
      <c r="E2" s="493" t="s">
        <v>1315</v>
      </c>
      <c r="F2" s="493" t="s">
        <v>830</v>
      </c>
      <c r="G2" s="493" t="s">
        <v>831</v>
      </c>
      <c r="H2" s="493" t="s">
        <v>832</v>
      </c>
      <c r="I2" s="493" t="s">
        <v>833</v>
      </c>
      <c r="J2" s="493" t="s">
        <v>834</v>
      </c>
      <c r="K2" s="493" t="s">
        <v>382</v>
      </c>
      <c r="L2" s="493" t="s">
        <v>835</v>
      </c>
      <c r="M2" s="494" t="s">
        <v>124</v>
      </c>
      <c r="N2" s="494" t="s">
        <v>124</v>
      </c>
      <c r="O2" s="494" t="s">
        <v>124</v>
      </c>
      <c r="P2" s="290" t="s">
        <v>838</v>
      </c>
      <c r="Q2" s="290" t="s">
        <v>824</v>
      </c>
      <c r="R2" s="290"/>
      <c r="S2" s="290"/>
      <c r="T2" s="290"/>
      <c r="U2" s="290"/>
      <c r="V2" s="290"/>
      <c r="W2" s="290"/>
      <c r="X2" s="291"/>
      <c r="Y2" s="291"/>
      <c r="Z2" s="291"/>
      <c r="AA2" s="291"/>
      <c r="AB2" s="291"/>
      <c r="AC2" s="367"/>
      <c r="AD2" s="367"/>
      <c r="AE2" s="367"/>
      <c r="AF2" s="367"/>
      <c r="AG2" s="290" t="s">
        <v>838</v>
      </c>
      <c r="AH2" s="290" t="s">
        <v>824</v>
      </c>
      <c r="AI2" s="290"/>
      <c r="AJ2" s="290"/>
      <c r="AK2" s="290"/>
      <c r="AL2" s="290"/>
      <c r="AM2" s="290"/>
      <c r="AN2" s="290"/>
      <c r="AO2" s="291"/>
      <c r="AP2" s="291"/>
      <c r="AQ2" s="291"/>
      <c r="AR2" s="291"/>
      <c r="AS2" s="291"/>
      <c r="AT2" s="367"/>
      <c r="AU2" s="367"/>
      <c r="AV2" s="367"/>
      <c r="AW2" s="367"/>
      <c r="AX2" s="290" t="s">
        <v>838</v>
      </c>
      <c r="AY2" s="290" t="s">
        <v>824</v>
      </c>
      <c r="AZ2" s="290"/>
      <c r="BA2" s="290"/>
      <c r="BB2" s="290"/>
      <c r="BC2" s="290"/>
      <c r="BD2" s="290"/>
      <c r="BE2" s="290"/>
      <c r="BF2" s="291"/>
      <c r="BG2" s="291"/>
      <c r="BH2" s="291"/>
      <c r="BI2" s="291"/>
      <c r="BJ2" s="291"/>
      <c r="BK2" s="367"/>
      <c r="BL2" s="367"/>
      <c r="BM2" s="367"/>
      <c r="BN2" s="367"/>
      <c r="BO2" s="290" t="s">
        <v>838</v>
      </c>
      <c r="BP2" s="290" t="s">
        <v>824</v>
      </c>
      <c r="BQ2" s="290"/>
      <c r="BR2" s="290"/>
      <c r="BS2" s="290"/>
      <c r="BT2" s="290"/>
      <c r="BU2" s="290"/>
      <c r="BV2" s="290"/>
      <c r="BW2" s="291"/>
      <c r="BX2" s="291"/>
      <c r="BY2" s="291"/>
      <c r="BZ2" s="291"/>
      <c r="CA2" s="291"/>
      <c r="CB2" s="367"/>
      <c r="CC2" s="367"/>
      <c r="CD2" s="367"/>
      <c r="CE2" s="367"/>
      <c r="CF2" s="375"/>
      <c r="CG2" s="376"/>
      <c r="CH2" s="370"/>
    </row>
    <row r="3" spans="1:86" ht="28" x14ac:dyDescent="0.35">
      <c r="A3" s="493"/>
      <c r="B3" s="493"/>
      <c r="C3" s="493"/>
      <c r="D3" s="493"/>
      <c r="E3" s="493"/>
      <c r="F3" s="493"/>
      <c r="G3" s="493"/>
      <c r="H3" s="493"/>
      <c r="I3" s="493"/>
      <c r="J3" s="493"/>
      <c r="K3" s="493"/>
      <c r="L3" s="493"/>
      <c r="M3" s="495" t="s">
        <v>1316</v>
      </c>
      <c r="N3" s="495" t="s">
        <v>1317</v>
      </c>
      <c r="O3" s="495" t="s">
        <v>1318</v>
      </c>
      <c r="P3" s="290"/>
      <c r="Q3" s="290" t="s">
        <v>839</v>
      </c>
      <c r="R3" s="290" t="s">
        <v>840</v>
      </c>
      <c r="S3" s="290" t="s">
        <v>841</v>
      </c>
      <c r="T3" s="290"/>
      <c r="U3" s="290" t="s">
        <v>842</v>
      </c>
      <c r="V3" s="290" t="s">
        <v>843</v>
      </c>
      <c r="W3" s="290" t="s">
        <v>844</v>
      </c>
      <c r="X3" s="291" t="s">
        <v>838</v>
      </c>
      <c r="Y3" s="291" t="s">
        <v>845</v>
      </c>
      <c r="Z3" s="291" t="s">
        <v>846</v>
      </c>
      <c r="AA3" s="291" t="s">
        <v>847</v>
      </c>
      <c r="AB3" s="291" t="s">
        <v>848</v>
      </c>
      <c r="AC3" s="292" t="s">
        <v>849</v>
      </c>
      <c r="AD3" s="288" t="s">
        <v>850</v>
      </c>
      <c r="AE3" s="288" t="s">
        <v>851</v>
      </c>
      <c r="AF3" s="289" t="s">
        <v>852</v>
      </c>
      <c r="AG3" s="290"/>
      <c r="AH3" s="290" t="s">
        <v>839</v>
      </c>
      <c r="AI3" s="290" t="s">
        <v>840</v>
      </c>
      <c r="AJ3" s="290" t="s">
        <v>841</v>
      </c>
      <c r="AK3" s="290"/>
      <c r="AL3" s="290" t="s">
        <v>842</v>
      </c>
      <c r="AM3" s="290" t="s">
        <v>843</v>
      </c>
      <c r="AN3" s="290" t="s">
        <v>844</v>
      </c>
      <c r="AO3" s="291" t="s">
        <v>838</v>
      </c>
      <c r="AP3" s="291" t="s">
        <v>845</v>
      </c>
      <c r="AQ3" s="291" t="s">
        <v>846</v>
      </c>
      <c r="AR3" s="291" t="s">
        <v>847</v>
      </c>
      <c r="AS3" s="291" t="s">
        <v>848</v>
      </c>
      <c r="AT3" s="292" t="s">
        <v>849</v>
      </c>
      <c r="AU3" s="288" t="s">
        <v>850</v>
      </c>
      <c r="AV3" s="288" t="s">
        <v>851</v>
      </c>
      <c r="AW3" s="289" t="s">
        <v>852</v>
      </c>
      <c r="AX3" s="290"/>
      <c r="AY3" s="290" t="s">
        <v>839</v>
      </c>
      <c r="AZ3" s="290" t="s">
        <v>840</v>
      </c>
      <c r="BA3" s="290" t="s">
        <v>841</v>
      </c>
      <c r="BB3" s="290"/>
      <c r="BC3" s="290" t="s">
        <v>842</v>
      </c>
      <c r="BD3" s="290" t="s">
        <v>843</v>
      </c>
      <c r="BE3" s="290" t="s">
        <v>844</v>
      </c>
      <c r="BF3" s="291" t="s">
        <v>838</v>
      </c>
      <c r="BG3" s="291" t="s">
        <v>845</v>
      </c>
      <c r="BH3" s="291" t="s">
        <v>846</v>
      </c>
      <c r="BI3" s="291" t="s">
        <v>847</v>
      </c>
      <c r="BJ3" s="291" t="s">
        <v>848</v>
      </c>
      <c r="BK3" s="292" t="s">
        <v>849</v>
      </c>
      <c r="BL3" s="288" t="s">
        <v>850</v>
      </c>
      <c r="BM3" s="288" t="s">
        <v>851</v>
      </c>
      <c r="BN3" s="289" t="s">
        <v>852</v>
      </c>
      <c r="BO3" s="290"/>
      <c r="BP3" s="290" t="s">
        <v>839</v>
      </c>
      <c r="BQ3" s="290" t="s">
        <v>840</v>
      </c>
      <c r="BR3" s="290" t="s">
        <v>841</v>
      </c>
      <c r="BS3" s="290"/>
      <c r="BT3" s="290" t="s">
        <v>842</v>
      </c>
      <c r="BU3" s="290" t="s">
        <v>843</v>
      </c>
      <c r="BV3" s="290" t="s">
        <v>844</v>
      </c>
      <c r="BW3" s="291" t="s">
        <v>838</v>
      </c>
      <c r="BX3" s="291" t="s">
        <v>845</v>
      </c>
      <c r="BY3" s="291" t="s">
        <v>846</v>
      </c>
      <c r="BZ3" s="291" t="s">
        <v>847</v>
      </c>
      <c r="CA3" s="291" t="s">
        <v>848</v>
      </c>
      <c r="CB3" s="292" t="s">
        <v>849</v>
      </c>
      <c r="CC3" s="288" t="s">
        <v>850</v>
      </c>
      <c r="CD3" s="288" t="s">
        <v>851</v>
      </c>
      <c r="CE3" s="289" t="s">
        <v>852</v>
      </c>
      <c r="CF3" s="375"/>
      <c r="CG3" s="376"/>
      <c r="CH3" s="370"/>
    </row>
    <row r="4" spans="1:86" ht="42" x14ac:dyDescent="0.35">
      <c r="A4" s="496"/>
      <c r="B4" s="496"/>
      <c r="C4" s="497"/>
      <c r="D4" s="496"/>
      <c r="E4" s="496"/>
      <c r="F4" s="496"/>
      <c r="G4" s="496"/>
      <c r="H4" s="496"/>
      <c r="I4" s="496"/>
      <c r="J4" s="496"/>
      <c r="K4" s="496"/>
      <c r="L4" s="496"/>
      <c r="M4" s="498" t="s">
        <v>383</v>
      </c>
      <c r="N4" s="498" t="s">
        <v>836</v>
      </c>
      <c r="O4" s="499" t="s">
        <v>837</v>
      </c>
      <c r="P4" s="383"/>
      <c r="Q4" s="383"/>
      <c r="R4" s="383"/>
      <c r="S4" s="384" t="s">
        <v>840</v>
      </c>
      <c r="T4" s="384" t="s">
        <v>853</v>
      </c>
      <c r="U4" s="383"/>
      <c r="V4" s="383"/>
      <c r="W4" s="383"/>
      <c r="X4" s="385"/>
      <c r="Y4" s="385"/>
      <c r="Z4" s="385"/>
      <c r="AA4" s="385"/>
      <c r="AB4" s="385"/>
      <c r="AC4" s="386"/>
      <c r="AD4" s="387"/>
      <c r="AE4" s="387"/>
      <c r="AF4" s="388"/>
      <c r="AG4" s="383"/>
      <c r="AH4" s="383"/>
      <c r="AI4" s="383"/>
      <c r="AJ4" s="384" t="s">
        <v>840</v>
      </c>
      <c r="AK4" s="384" t="s">
        <v>853</v>
      </c>
      <c r="AL4" s="383"/>
      <c r="AM4" s="383"/>
      <c r="AN4" s="383"/>
      <c r="AO4" s="385"/>
      <c r="AP4" s="385"/>
      <c r="AQ4" s="385"/>
      <c r="AR4" s="385"/>
      <c r="AS4" s="385"/>
      <c r="AT4" s="386"/>
      <c r="AU4" s="387"/>
      <c r="AV4" s="387"/>
      <c r="AW4" s="388"/>
      <c r="AX4" s="383"/>
      <c r="AY4" s="383"/>
      <c r="AZ4" s="383"/>
      <c r="BA4" s="384" t="s">
        <v>840</v>
      </c>
      <c r="BB4" s="384" t="s">
        <v>853</v>
      </c>
      <c r="BC4" s="383"/>
      <c r="BD4" s="383"/>
      <c r="BE4" s="383"/>
      <c r="BF4" s="385"/>
      <c r="BG4" s="385"/>
      <c r="BH4" s="385"/>
      <c r="BI4" s="385"/>
      <c r="BJ4" s="385"/>
      <c r="BK4" s="386"/>
      <c r="BL4" s="387"/>
      <c r="BM4" s="387"/>
      <c r="BN4" s="388"/>
      <c r="BO4" s="383"/>
      <c r="BP4" s="383"/>
      <c r="BQ4" s="383"/>
      <c r="BR4" s="384" t="s">
        <v>840</v>
      </c>
      <c r="BS4" s="384" t="s">
        <v>853</v>
      </c>
      <c r="BT4" s="383"/>
      <c r="BU4" s="383"/>
      <c r="BV4" s="383"/>
      <c r="BW4" s="385"/>
      <c r="BX4" s="385"/>
      <c r="BY4" s="385"/>
      <c r="BZ4" s="385"/>
      <c r="CA4" s="385"/>
      <c r="CB4" s="386"/>
      <c r="CC4" s="387"/>
      <c r="CD4" s="387"/>
      <c r="CE4" s="388"/>
      <c r="CF4" s="389"/>
      <c r="CG4" s="390"/>
      <c r="CH4" s="370"/>
    </row>
    <row r="5" spans="1:86" ht="297.75" customHeight="1" x14ac:dyDescent="0.35">
      <c r="A5" s="500">
        <v>1</v>
      </c>
      <c r="B5" s="501" t="s">
        <v>1414</v>
      </c>
      <c r="C5" s="502" t="s">
        <v>1415</v>
      </c>
      <c r="D5" s="503" t="s">
        <v>1416</v>
      </c>
      <c r="E5" s="502" t="s">
        <v>930</v>
      </c>
      <c r="F5" s="502" t="s">
        <v>1417</v>
      </c>
      <c r="G5" s="502" t="s">
        <v>1418</v>
      </c>
      <c r="H5" s="502" t="s">
        <v>622</v>
      </c>
      <c r="I5" s="501" t="s">
        <v>1419</v>
      </c>
      <c r="J5" s="503" t="s">
        <v>5</v>
      </c>
      <c r="K5" s="504">
        <v>1</v>
      </c>
      <c r="L5" s="502" t="s">
        <v>1420</v>
      </c>
      <c r="M5" s="505">
        <v>44593</v>
      </c>
      <c r="N5" s="505">
        <v>44866</v>
      </c>
      <c r="O5" s="502" t="s">
        <v>1421</v>
      </c>
      <c r="P5" s="506" t="s">
        <v>1422</v>
      </c>
      <c r="Q5" s="507">
        <v>0</v>
      </c>
      <c r="R5" s="507" t="s">
        <v>5</v>
      </c>
      <c r="S5" s="507">
        <v>0</v>
      </c>
      <c r="T5" s="507">
        <v>0</v>
      </c>
      <c r="U5" s="507" t="s">
        <v>5</v>
      </c>
      <c r="V5" s="507">
        <v>0</v>
      </c>
      <c r="W5" s="507" t="s">
        <v>5</v>
      </c>
      <c r="X5" s="507">
        <v>0</v>
      </c>
      <c r="Y5" s="507">
        <v>0</v>
      </c>
      <c r="Z5" s="507">
        <v>0</v>
      </c>
      <c r="AA5" s="507">
        <v>0</v>
      </c>
      <c r="AB5" s="507">
        <v>0</v>
      </c>
      <c r="AC5" s="508">
        <f>1*(100/21)</f>
        <v>4.7619047619047619</v>
      </c>
      <c r="AD5" s="507">
        <v>0</v>
      </c>
      <c r="AE5" s="507">
        <v>0</v>
      </c>
      <c r="AF5" s="509"/>
      <c r="AG5" s="462" t="s">
        <v>1423</v>
      </c>
      <c r="AH5" s="510">
        <v>0</v>
      </c>
      <c r="AI5" s="510" t="s">
        <v>5</v>
      </c>
      <c r="AJ5" s="510">
        <v>0</v>
      </c>
      <c r="AK5" s="510">
        <v>0</v>
      </c>
      <c r="AL5" s="510" t="s">
        <v>5</v>
      </c>
      <c r="AM5" s="510">
        <v>0</v>
      </c>
      <c r="AN5" s="510" t="s">
        <v>5</v>
      </c>
      <c r="AO5" s="399">
        <v>0</v>
      </c>
      <c r="AP5" s="399">
        <v>0</v>
      </c>
      <c r="AQ5" s="399">
        <v>0</v>
      </c>
      <c r="AR5" s="399" t="s">
        <v>876</v>
      </c>
      <c r="AS5" s="511" t="s">
        <v>901</v>
      </c>
      <c r="AT5" s="512">
        <v>0</v>
      </c>
      <c r="AU5" s="507" t="s">
        <v>876</v>
      </c>
      <c r="AV5" s="513">
        <v>0</v>
      </c>
      <c r="AW5" s="512" t="str">
        <f>IF(AV5=0,"0%",IF(AV5=1,"100%",))</f>
        <v>0%</v>
      </c>
      <c r="AX5" s="462" t="s">
        <v>1424</v>
      </c>
      <c r="AY5" s="510">
        <v>0</v>
      </c>
      <c r="AZ5" s="502" t="s">
        <v>1425</v>
      </c>
      <c r="BA5" s="502" t="s">
        <v>1426</v>
      </c>
      <c r="BB5" s="510">
        <v>24</v>
      </c>
      <c r="BC5" s="502" t="s">
        <v>1427</v>
      </c>
      <c r="BD5" s="510">
        <v>0</v>
      </c>
      <c r="BE5" s="502" t="s">
        <v>1428</v>
      </c>
      <c r="BF5" s="507">
        <v>1</v>
      </c>
      <c r="BG5" s="507">
        <v>0</v>
      </c>
      <c r="BH5" s="507">
        <v>1</v>
      </c>
      <c r="BI5" s="506" t="s">
        <v>1429</v>
      </c>
      <c r="BJ5" s="509" t="s">
        <v>1430</v>
      </c>
      <c r="BK5" s="508">
        <v>0</v>
      </c>
      <c r="BL5" s="507" t="s">
        <v>876</v>
      </c>
      <c r="BM5" s="513">
        <v>0</v>
      </c>
      <c r="BN5" s="507" t="str">
        <f>IF(BM5=0,"0%",IF(BM5=1,"100%",))</f>
        <v>0%</v>
      </c>
      <c r="BO5" s="506" t="s">
        <v>1431</v>
      </c>
      <c r="BP5" s="507">
        <v>1</v>
      </c>
      <c r="BQ5" s="514" t="s">
        <v>1431</v>
      </c>
      <c r="BR5" s="514" t="s">
        <v>1432</v>
      </c>
      <c r="BS5" s="507">
        <v>24</v>
      </c>
      <c r="BT5" s="507" t="s">
        <v>985</v>
      </c>
      <c r="BU5" s="507" t="s">
        <v>985</v>
      </c>
      <c r="BV5" s="514" t="s">
        <v>1433</v>
      </c>
      <c r="BW5" s="507">
        <v>0</v>
      </c>
      <c r="BX5" s="507">
        <v>1</v>
      </c>
      <c r="BY5" s="507">
        <v>1</v>
      </c>
      <c r="BZ5" s="509"/>
      <c r="CA5" s="509" t="s">
        <v>125</v>
      </c>
      <c r="CB5" s="508" t="str">
        <f>CE5</f>
        <v>100%</v>
      </c>
      <c r="CC5" s="507"/>
      <c r="CD5" s="513">
        <f>BM5+BP5</f>
        <v>1</v>
      </c>
      <c r="CE5" s="507" t="str">
        <f>IF(CD5=0,"0%",IF(CD5=1,"100%",))</f>
        <v>100%</v>
      </c>
      <c r="CF5" s="506" t="s">
        <v>1434</v>
      </c>
      <c r="CG5" s="506" t="s">
        <v>1435</v>
      </c>
      <c r="CH5" s="515" t="s">
        <v>7</v>
      </c>
    </row>
    <row r="6" spans="1:86" ht="181.5" customHeight="1" x14ac:dyDescent="0.35">
      <c r="A6" s="500">
        <v>2</v>
      </c>
      <c r="B6" s="501" t="s">
        <v>1436</v>
      </c>
      <c r="C6" s="502" t="s">
        <v>1437</v>
      </c>
      <c r="D6" s="503" t="s">
        <v>1416</v>
      </c>
      <c r="E6" s="502" t="s">
        <v>1134</v>
      </c>
      <c r="F6" s="502" t="s">
        <v>1417</v>
      </c>
      <c r="G6" s="502" t="s">
        <v>1418</v>
      </c>
      <c r="H6" s="502" t="s">
        <v>622</v>
      </c>
      <c r="I6" s="501" t="s">
        <v>1438</v>
      </c>
      <c r="J6" s="503" t="s">
        <v>5</v>
      </c>
      <c r="K6" s="504">
        <v>2</v>
      </c>
      <c r="L6" s="503" t="s">
        <v>1439</v>
      </c>
      <c r="M6" s="505">
        <v>44593</v>
      </c>
      <c r="N6" s="505">
        <v>44866</v>
      </c>
      <c r="O6" s="516" t="s">
        <v>936</v>
      </c>
      <c r="P6" s="506"/>
      <c r="Q6" s="507"/>
      <c r="R6" s="507"/>
      <c r="S6" s="507"/>
      <c r="T6" s="507"/>
      <c r="U6" s="507"/>
      <c r="V6" s="507"/>
      <c r="W6" s="507"/>
      <c r="X6" s="507"/>
      <c r="Y6" s="507"/>
      <c r="Z6" s="507"/>
      <c r="AA6" s="507"/>
      <c r="AB6" s="507"/>
      <c r="AC6" s="508"/>
      <c r="AD6" s="507"/>
      <c r="AE6" s="507"/>
      <c r="AF6" s="509"/>
      <c r="AG6" s="462" t="s">
        <v>1440</v>
      </c>
      <c r="AH6" s="510">
        <v>0</v>
      </c>
      <c r="AI6" s="510" t="s">
        <v>5</v>
      </c>
      <c r="AJ6" s="510">
        <v>0</v>
      </c>
      <c r="AK6" s="510">
        <v>0</v>
      </c>
      <c r="AL6" s="510" t="s">
        <v>5</v>
      </c>
      <c r="AM6" s="510">
        <v>0</v>
      </c>
      <c r="AN6" s="510" t="s">
        <v>5</v>
      </c>
      <c r="AO6" s="399">
        <v>0</v>
      </c>
      <c r="AP6" s="399">
        <v>0</v>
      </c>
      <c r="AQ6" s="399">
        <v>0</v>
      </c>
      <c r="AR6" s="399" t="s">
        <v>876</v>
      </c>
      <c r="AS6" s="511" t="s">
        <v>901</v>
      </c>
      <c r="AT6" s="512">
        <v>0</v>
      </c>
      <c r="AU6" s="507" t="s">
        <v>876</v>
      </c>
      <c r="AV6" s="513">
        <v>0</v>
      </c>
      <c r="AW6" s="512" t="str">
        <f>IF(AV6=0,"0%",IF(AV6=1,"50%",IF(AV6=2,"100%")))</f>
        <v>0%</v>
      </c>
      <c r="AX6" s="462" t="s">
        <v>1441</v>
      </c>
      <c r="AY6" s="510">
        <v>0</v>
      </c>
      <c r="AZ6" s="502" t="s">
        <v>1441</v>
      </c>
      <c r="BA6" s="502" t="s">
        <v>1426</v>
      </c>
      <c r="BB6" s="510">
        <v>24</v>
      </c>
      <c r="BC6" s="502" t="s">
        <v>1427</v>
      </c>
      <c r="BD6" s="510">
        <v>0</v>
      </c>
      <c r="BE6" s="502" t="s">
        <v>1442</v>
      </c>
      <c r="BF6" s="507">
        <v>1</v>
      </c>
      <c r="BG6" s="507">
        <v>0</v>
      </c>
      <c r="BH6" s="507">
        <v>1</v>
      </c>
      <c r="BI6" s="399" t="s">
        <v>876</v>
      </c>
      <c r="BJ6" s="511" t="s">
        <v>1430</v>
      </c>
      <c r="BK6" s="508">
        <v>0</v>
      </c>
      <c r="BL6" s="507" t="s">
        <v>876</v>
      </c>
      <c r="BM6" s="513">
        <v>0</v>
      </c>
      <c r="BN6" s="507" t="str">
        <f>IF(BM6=0,"0%",IF(BM6=1,"50%",IF(BM6=2,"100%")))</f>
        <v>0%</v>
      </c>
      <c r="BO6" s="506" t="s">
        <v>1443</v>
      </c>
      <c r="BP6" s="507">
        <v>0</v>
      </c>
      <c r="BQ6" s="514" t="s">
        <v>1443</v>
      </c>
      <c r="BR6" s="514" t="s">
        <v>1432</v>
      </c>
      <c r="BS6" s="507">
        <v>24</v>
      </c>
      <c r="BT6" s="507" t="s">
        <v>985</v>
      </c>
      <c r="BU6" s="507" t="s">
        <v>985</v>
      </c>
      <c r="BV6" s="514" t="s">
        <v>1444</v>
      </c>
      <c r="BW6" s="507">
        <v>1</v>
      </c>
      <c r="BX6" s="507">
        <v>0</v>
      </c>
      <c r="BY6" s="507">
        <v>1</v>
      </c>
      <c r="BZ6" s="509"/>
      <c r="CA6" s="509" t="s">
        <v>1331</v>
      </c>
      <c r="CB6" s="508" t="str">
        <f t="shared" ref="CB6:CB8" si="0">CE6</f>
        <v>0%</v>
      </c>
      <c r="CC6" s="507"/>
      <c r="CD6" s="513">
        <f>BM6+BP6</f>
        <v>0</v>
      </c>
      <c r="CE6" s="507" t="str">
        <f>IF(CD6=0,"0%",IF(CD6=1,"50%",IF(CD6=2,"100%")))</f>
        <v>0%</v>
      </c>
      <c r="CF6" s="506" t="s">
        <v>1445</v>
      </c>
      <c r="CG6" s="506" t="s">
        <v>1446</v>
      </c>
      <c r="CH6" s="414" t="s">
        <v>11</v>
      </c>
    </row>
    <row r="7" spans="1:86" ht="129.75" customHeight="1" x14ac:dyDescent="0.35">
      <c r="A7" s="500">
        <v>3</v>
      </c>
      <c r="B7" s="501" t="s">
        <v>1447</v>
      </c>
      <c r="C7" s="502" t="s">
        <v>1448</v>
      </c>
      <c r="D7" s="503" t="s">
        <v>1416</v>
      </c>
      <c r="E7" s="503" t="s">
        <v>930</v>
      </c>
      <c r="F7" s="503" t="s">
        <v>1417</v>
      </c>
      <c r="G7" s="502" t="s">
        <v>1449</v>
      </c>
      <c r="H7" s="502" t="s">
        <v>386</v>
      </c>
      <c r="I7" s="501" t="s">
        <v>1450</v>
      </c>
      <c r="J7" s="503" t="s">
        <v>5</v>
      </c>
      <c r="K7" s="517">
        <v>1</v>
      </c>
      <c r="L7" s="503" t="s">
        <v>1451</v>
      </c>
      <c r="M7" s="518">
        <v>44593</v>
      </c>
      <c r="N7" s="518">
        <v>44866</v>
      </c>
      <c r="O7" s="516" t="s">
        <v>936</v>
      </c>
      <c r="P7" s="206"/>
      <c r="Q7" s="397"/>
      <c r="R7" s="397"/>
      <c r="S7" s="397"/>
      <c r="T7" s="397"/>
      <c r="U7" s="397"/>
      <c r="V7" s="397"/>
      <c r="W7" s="397"/>
      <c r="X7" s="397"/>
      <c r="Y7" s="397"/>
      <c r="Z7" s="397"/>
      <c r="AA7" s="397"/>
      <c r="AB7" s="397"/>
      <c r="AC7" s="519"/>
      <c r="AD7" s="397"/>
      <c r="AE7" s="397"/>
      <c r="AF7" s="397"/>
      <c r="AG7" s="462" t="s">
        <v>1452</v>
      </c>
      <c r="AH7" s="510">
        <v>0</v>
      </c>
      <c r="AI7" s="510" t="s">
        <v>5</v>
      </c>
      <c r="AJ7" s="510">
        <v>0</v>
      </c>
      <c r="AK7" s="510">
        <v>0</v>
      </c>
      <c r="AL7" s="510" t="s">
        <v>5</v>
      </c>
      <c r="AM7" s="510">
        <v>0</v>
      </c>
      <c r="AN7" s="510" t="s">
        <v>5</v>
      </c>
      <c r="AO7" s="399">
        <v>0</v>
      </c>
      <c r="AP7" s="399">
        <v>0</v>
      </c>
      <c r="AQ7" s="399">
        <v>0</v>
      </c>
      <c r="AR7" s="399" t="s">
        <v>876</v>
      </c>
      <c r="AS7" s="511" t="s">
        <v>901</v>
      </c>
      <c r="AT7" s="512">
        <v>0</v>
      </c>
      <c r="AU7" s="507" t="s">
        <v>876</v>
      </c>
      <c r="AV7" s="407">
        <v>0</v>
      </c>
      <c r="AW7" s="512" t="str">
        <f>IF(AV7=0,"0%",IF(AV7=1,"100%",))</f>
        <v>0%</v>
      </c>
      <c r="AX7" s="462" t="s">
        <v>1453</v>
      </c>
      <c r="AY7" s="510">
        <v>0</v>
      </c>
      <c r="AZ7" s="510" t="s">
        <v>5</v>
      </c>
      <c r="BA7" s="510">
        <v>0</v>
      </c>
      <c r="BB7" s="510">
        <v>0</v>
      </c>
      <c r="BC7" s="510" t="s">
        <v>5</v>
      </c>
      <c r="BD7" s="510">
        <v>0</v>
      </c>
      <c r="BE7" s="510" t="s">
        <v>5</v>
      </c>
      <c r="BF7" s="395">
        <v>0</v>
      </c>
      <c r="BG7" s="395">
        <v>0</v>
      </c>
      <c r="BH7" s="395">
        <v>0</v>
      </c>
      <c r="BI7" s="399" t="s">
        <v>876</v>
      </c>
      <c r="BJ7" s="511" t="s">
        <v>901</v>
      </c>
      <c r="BK7" s="412">
        <v>0</v>
      </c>
      <c r="BL7" s="507" t="s">
        <v>876</v>
      </c>
      <c r="BM7" s="407">
        <v>0</v>
      </c>
      <c r="BN7" s="395" t="str">
        <f>IF(BM7=0,"0%",IF(BM7=1,"100%",))</f>
        <v>0%</v>
      </c>
      <c r="BO7" s="206" t="s">
        <v>1454</v>
      </c>
      <c r="BP7" s="507">
        <v>0</v>
      </c>
      <c r="BQ7" s="514" t="s">
        <v>1455</v>
      </c>
      <c r="BR7" s="514" t="s">
        <v>1432</v>
      </c>
      <c r="BS7" s="507">
        <v>24</v>
      </c>
      <c r="BT7" s="507" t="s">
        <v>985</v>
      </c>
      <c r="BU7" s="507" t="s">
        <v>985</v>
      </c>
      <c r="BV7" s="514" t="s">
        <v>1444</v>
      </c>
      <c r="BW7" s="395">
        <v>1</v>
      </c>
      <c r="BX7" s="395">
        <v>0</v>
      </c>
      <c r="BY7" s="395">
        <v>1</v>
      </c>
      <c r="BZ7" s="397"/>
      <c r="CA7" s="397" t="s">
        <v>1331</v>
      </c>
      <c r="CB7" s="508" t="str">
        <f t="shared" si="0"/>
        <v>0%</v>
      </c>
      <c r="CC7" s="395"/>
      <c r="CD7" s="513">
        <f>BM7+BP7</f>
        <v>0</v>
      </c>
      <c r="CE7" s="395" t="str">
        <f>IF(CD7=0,"0%",IF(CD7=1,"100%",))</f>
        <v>0%</v>
      </c>
      <c r="CF7" s="206" t="s">
        <v>1456</v>
      </c>
      <c r="CG7" s="206" t="s">
        <v>1457</v>
      </c>
      <c r="CH7" s="414" t="s">
        <v>11</v>
      </c>
    </row>
    <row r="8" spans="1:86" ht="150" customHeight="1" thickBot="1" x14ac:dyDescent="0.4">
      <c r="A8" s="500">
        <v>4</v>
      </c>
      <c r="B8" s="501" t="s">
        <v>1458</v>
      </c>
      <c r="C8" s="502" t="s">
        <v>1459</v>
      </c>
      <c r="D8" s="520" t="s">
        <v>1416</v>
      </c>
      <c r="E8" s="503" t="s">
        <v>976</v>
      </c>
      <c r="F8" s="503" t="s">
        <v>946</v>
      </c>
      <c r="G8" s="521" t="s">
        <v>1460</v>
      </c>
      <c r="H8" s="502" t="s">
        <v>386</v>
      </c>
      <c r="I8" s="501" t="s">
        <v>1461</v>
      </c>
      <c r="J8" s="503" t="s">
        <v>5</v>
      </c>
      <c r="K8" s="517">
        <v>1</v>
      </c>
      <c r="L8" s="503" t="s">
        <v>1462</v>
      </c>
      <c r="M8" s="518">
        <v>44743</v>
      </c>
      <c r="N8" s="505">
        <v>44866</v>
      </c>
      <c r="O8" s="516" t="s">
        <v>936</v>
      </c>
      <c r="P8" s="195"/>
      <c r="Q8" s="395"/>
      <c r="R8" s="395"/>
      <c r="S8" s="395"/>
      <c r="T8" s="395"/>
      <c r="U8" s="395"/>
      <c r="V8" s="395"/>
      <c r="W8" s="395"/>
      <c r="X8" s="397"/>
      <c r="Y8" s="397"/>
      <c r="Z8" s="397"/>
      <c r="AA8" s="397"/>
      <c r="AB8" s="397"/>
      <c r="AC8" s="519"/>
      <c r="AD8" s="397"/>
      <c r="AE8" s="397"/>
      <c r="AF8" s="397"/>
      <c r="AG8" s="462" t="s">
        <v>1463</v>
      </c>
      <c r="AH8" s="510">
        <v>0</v>
      </c>
      <c r="AI8" s="510" t="s">
        <v>5</v>
      </c>
      <c r="AJ8" s="510">
        <v>0</v>
      </c>
      <c r="AK8" s="510">
        <v>0</v>
      </c>
      <c r="AL8" s="510" t="s">
        <v>5</v>
      </c>
      <c r="AM8" s="510">
        <v>0</v>
      </c>
      <c r="AN8" s="510" t="s">
        <v>5</v>
      </c>
      <c r="AO8" s="399">
        <v>0</v>
      </c>
      <c r="AP8" s="399">
        <v>0</v>
      </c>
      <c r="AQ8" s="399">
        <v>0</v>
      </c>
      <c r="AR8" s="399" t="s">
        <v>876</v>
      </c>
      <c r="AS8" s="399" t="s">
        <v>901</v>
      </c>
      <c r="AT8" s="512">
        <v>0</v>
      </c>
      <c r="AU8" s="507" t="s">
        <v>876</v>
      </c>
      <c r="AV8" s="407">
        <v>0</v>
      </c>
      <c r="AW8" s="512" t="str">
        <f>IF(AV8=0,"0%",IF(AV8=1,"100%",))</f>
        <v>0%</v>
      </c>
      <c r="AX8" s="462" t="s">
        <v>1463</v>
      </c>
      <c r="AY8" s="510">
        <v>0</v>
      </c>
      <c r="AZ8" s="510" t="s">
        <v>5</v>
      </c>
      <c r="BA8" s="510">
        <v>0</v>
      </c>
      <c r="BB8" s="510">
        <v>0</v>
      </c>
      <c r="BC8" s="510" t="s">
        <v>5</v>
      </c>
      <c r="BD8" s="510">
        <v>0</v>
      </c>
      <c r="BE8" s="510" t="s">
        <v>5</v>
      </c>
      <c r="BF8" s="395">
        <v>0</v>
      </c>
      <c r="BG8" s="395">
        <v>0</v>
      </c>
      <c r="BH8" s="395">
        <v>0</v>
      </c>
      <c r="BI8" s="399" t="s">
        <v>876</v>
      </c>
      <c r="BJ8" s="399" t="s">
        <v>901</v>
      </c>
      <c r="BK8" s="412">
        <v>0</v>
      </c>
      <c r="BL8" s="507" t="s">
        <v>876</v>
      </c>
      <c r="BM8" s="407">
        <v>0</v>
      </c>
      <c r="BN8" s="395" t="str">
        <f>IF(BM8=0,"0%",IF(BM8=1,"100%",))</f>
        <v>0%</v>
      </c>
      <c r="BO8" s="195" t="s">
        <v>1464</v>
      </c>
      <c r="BP8" s="507">
        <v>0</v>
      </c>
      <c r="BQ8" s="206" t="s">
        <v>1465</v>
      </c>
      <c r="BR8" s="514" t="s">
        <v>1432</v>
      </c>
      <c r="BS8" s="507">
        <v>24</v>
      </c>
      <c r="BT8" s="507" t="s">
        <v>985</v>
      </c>
      <c r="BU8" s="507" t="s">
        <v>985</v>
      </c>
      <c r="BV8" s="514" t="s">
        <v>1444</v>
      </c>
      <c r="BW8" s="195">
        <v>1</v>
      </c>
      <c r="BX8" s="395">
        <v>0</v>
      </c>
      <c r="BY8" s="395">
        <v>1</v>
      </c>
      <c r="BZ8" s="395"/>
      <c r="CA8" s="395" t="s">
        <v>1331</v>
      </c>
      <c r="CB8" s="508" t="str">
        <f t="shared" si="0"/>
        <v>0%</v>
      </c>
      <c r="CC8" s="395"/>
      <c r="CD8" s="513">
        <f>BM8+BP8</f>
        <v>0</v>
      </c>
      <c r="CE8" s="395" t="str">
        <f>IF(CD8=0,"0%",IF(CD8=1,"100%",))</f>
        <v>0%</v>
      </c>
      <c r="CF8" s="206" t="s">
        <v>1466</v>
      </c>
      <c r="CG8" s="206" t="s">
        <v>1457</v>
      </c>
      <c r="CH8" s="421" t="s">
        <v>5</v>
      </c>
    </row>
    <row r="9" spans="1:86" ht="57.75" customHeight="1" thickBot="1" x14ac:dyDescent="0.4">
      <c r="B9" s="480"/>
      <c r="C9" s="481"/>
      <c r="D9" s="484"/>
      <c r="F9" s="483"/>
      <c r="G9" s="484"/>
      <c r="K9" s="522">
        <f>SUM(K5:K8)</f>
        <v>5</v>
      </c>
      <c r="AV9" s="485">
        <v>0</v>
      </c>
      <c r="BM9" s="433">
        <v>0</v>
      </c>
      <c r="CD9" s="523">
        <f>SUM(CD5:CD8)</f>
        <v>1</v>
      </c>
      <c r="CE9" s="524">
        <f>CD9*100%/$K$9</f>
        <v>0.2</v>
      </c>
    </row>
    <row r="12" spans="1:86" x14ac:dyDescent="0.35">
      <c r="B12" s="525">
        <v>100</v>
      </c>
    </row>
  </sheetData>
  <mergeCells count="97">
    <mergeCell ref="CD3:CD4"/>
    <mergeCell ref="CE3:CE4"/>
    <mergeCell ref="B9:C9"/>
    <mergeCell ref="BX3:BX4"/>
    <mergeCell ref="BY3:BY4"/>
    <mergeCell ref="BZ3:BZ4"/>
    <mergeCell ref="CA3:CA4"/>
    <mergeCell ref="CB3:CB4"/>
    <mergeCell ref="CC3:CC4"/>
    <mergeCell ref="BQ3:BQ4"/>
    <mergeCell ref="BR3:BS3"/>
    <mergeCell ref="BT3:BT4"/>
    <mergeCell ref="BU3:BU4"/>
    <mergeCell ref="BV3:BV4"/>
    <mergeCell ref="BW3:BW4"/>
    <mergeCell ref="BJ3:BJ4"/>
    <mergeCell ref="BK3:BK4"/>
    <mergeCell ref="BL3:BL4"/>
    <mergeCell ref="BM3:BM4"/>
    <mergeCell ref="BN3:BN4"/>
    <mergeCell ref="BP3:BP4"/>
    <mergeCell ref="BD3:BD4"/>
    <mergeCell ref="BE3:BE4"/>
    <mergeCell ref="BF3:BF4"/>
    <mergeCell ref="BG3:BG4"/>
    <mergeCell ref="BH3:BH4"/>
    <mergeCell ref="BI3:BI4"/>
    <mergeCell ref="AV3:AV4"/>
    <mergeCell ref="AW3:AW4"/>
    <mergeCell ref="AY3:AY4"/>
    <mergeCell ref="AZ3:AZ4"/>
    <mergeCell ref="BA3:BB3"/>
    <mergeCell ref="BC3:BC4"/>
    <mergeCell ref="AP3:AP4"/>
    <mergeCell ref="AQ3:AQ4"/>
    <mergeCell ref="AR3:AR4"/>
    <mergeCell ref="AS3:AS4"/>
    <mergeCell ref="AT3:AT4"/>
    <mergeCell ref="AU3:AU4"/>
    <mergeCell ref="AI3:AI4"/>
    <mergeCell ref="AJ3:AK3"/>
    <mergeCell ref="AL3:AL4"/>
    <mergeCell ref="AM3:AM4"/>
    <mergeCell ref="AN3:AN4"/>
    <mergeCell ref="AO3:AO4"/>
    <mergeCell ref="AB3:AB4"/>
    <mergeCell ref="AC3:AC4"/>
    <mergeCell ref="AD3:AD4"/>
    <mergeCell ref="AE3:AE4"/>
    <mergeCell ref="AF3:AF4"/>
    <mergeCell ref="AH3:AH4"/>
    <mergeCell ref="V3:V4"/>
    <mergeCell ref="W3:W4"/>
    <mergeCell ref="X3:X4"/>
    <mergeCell ref="Y3:Y4"/>
    <mergeCell ref="Z3:Z4"/>
    <mergeCell ref="AA3:AA4"/>
    <mergeCell ref="K2:K4"/>
    <mergeCell ref="L2:L4"/>
    <mergeCell ref="P2:P4"/>
    <mergeCell ref="Q2:W2"/>
    <mergeCell ref="AG2:AG4"/>
    <mergeCell ref="AH2:AN2"/>
    <mergeCell ref="Q3:Q4"/>
    <mergeCell ref="R3:R4"/>
    <mergeCell ref="S3:T3"/>
    <mergeCell ref="U3:U4"/>
    <mergeCell ref="CB1:CE2"/>
    <mergeCell ref="CF1:CF4"/>
    <mergeCell ref="CG1:CG4"/>
    <mergeCell ref="CH1:CH4"/>
    <mergeCell ref="A2:A4"/>
    <mergeCell ref="B2:B4"/>
    <mergeCell ref="C2:C4"/>
    <mergeCell ref="D2:D4"/>
    <mergeCell ref="E2:E4"/>
    <mergeCell ref="F2:F4"/>
    <mergeCell ref="AT1:AW2"/>
    <mergeCell ref="AX1:BE1"/>
    <mergeCell ref="BF1:BJ2"/>
    <mergeCell ref="BK1:BN2"/>
    <mergeCell ref="BO1:BV1"/>
    <mergeCell ref="BW1:CA2"/>
    <mergeCell ref="AX2:AX4"/>
    <mergeCell ref="AY2:BE2"/>
    <mergeCell ref="BO2:BO4"/>
    <mergeCell ref="BP2:BV2"/>
    <mergeCell ref="A1:O1"/>
    <mergeCell ref="P1:W1"/>
    <mergeCell ref="X1:AB2"/>
    <mergeCell ref="AC1:AF2"/>
    <mergeCell ref="AG1:AN1"/>
    <mergeCell ref="AO1:AS2"/>
    <mergeCell ref="G2:G4"/>
    <mergeCell ref="H2:H4"/>
    <mergeCell ref="I2:I4"/>
    <mergeCell ref="J2:J4"/>
  </mergeCells>
  <dataValidations count="2">
    <dataValidation type="list" allowBlank="1" showInputMessage="1" showErrorMessage="1" sqref="CA5:CA8" xr:uid="{AB9F9BEA-B0A2-4236-A8FF-BE6645F7E25B}">
      <formula1>#REF!</formula1>
    </dataValidation>
    <dataValidation type="list" allowBlank="1" showInputMessage="1" showErrorMessage="1" sqref="BW5:BY8" xr:uid="{4008CF89-38FE-4F83-B31C-75A47C6E5281}">
      <formula1>#REF!</formula1>
    </dataValidation>
  </dataValidations>
  <pageMargins left="0.70866141732283472" right="0.70866141732283472" top="0.74803149606299213" bottom="0.74803149606299213" header="0.31496062992125984" footer="0.31496062992125984"/>
  <pageSetup paperSize="9" scale="25" fitToHeight="0" orientation="landscape" r:id="rId1"/>
  <headerFooter>
    <oddHeader>&amp;L&amp;G&amp;RCLASIFICACIÓN DE LA INFORMACIÓN
PÚBLICA</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6D40C-F203-4A89-86D3-47033E4738B9}">
  <sheetPr>
    <pageSetUpPr fitToPage="1"/>
  </sheetPr>
  <dimension ref="A1:CH11"/>
  <sheetViews>
    <sheetView zoomScale="40" zoomScaleNormal="40" workbookViewId="0">
      <pane xSplit="2" ySplit="4" topLeftCell="C5" activePane="bottomRight" state="frozen"/>
      <selection activeCell="M6" sqref="M6"/>
      <selection pane="topRight" activeCell="M6" sqref="M6"/>
      <selection pane="bottomLeft" activeCell="M6" sqref="M6"/>
      <selection pane="bottomRight" activeCell="M6" sqref="M6"/>
    </sheetView>
  </sheetViews>
  <sheetFormatPr baseColWidth="10" defaultColWidth="11.453125" defaultRowHeight="14" x14ac:dyDescent="0.3"/>
  <cols>
    <col min="1" max="1" width="5.54296875" style="298" customWidth="1"/>
    <col min="2" max="2" width="25.54296875" style="298" customWidth="1"/>
    <col min="3" max="3" width="25" style="298" customWidth="1"/>
    <col min="4" max="4" width="28.7265625" style="298" customWidth="1"/>
    <col min="5" max="5" width="17.1796875" style="298" customWidth="1"/>
    <col min="6" max="6" width="16.7265625" style="298" customWidth="1"/>
    <col min="7" max="7" width="28.54296875" style="298" customWidth="1"/>
    <col min="8" max="8" width="18.26953125" style="298" customWidth="1"/>
    <col min="9" max="9" width="20.453125" style="298" customWidth="1"/>
    <col min="10" max="10" width="24.1796875" style="298" customWidth="1"/>
    <col min="11" max="11" width="11.453125" style="298"/>
    <col min="12" max="12" width="22.26953125" style="298" customWidth="1"/>
    <col min="13" max="14" width="15" style="298" customWidth="1"/>
    <col min="15" max="15" width="11.453125" style="298"/>
    <col min="16" max="16" width="50" style="298" hidden="1" customWidth="1"/>
    <col min="17" max="17" width="0" style="298" hidden="1" customWidth="1"/>
    <col min="18" max="18" width="29.453125" style="298" hidden="1" customWidth="1"/>
    <col min="19" max="19" width="16.7265625" style="298" hidden="1" customWidth="1"/>
    <col min="20" max="20" width="0" style="298" hidden="1" customWidth="1"/>
    <col min="21" max="21" width="23.1796875" style="298" hidden="1" customWidth="1"/>
    <col min="22" max="26" width="0" style="298" hidden="1" customWidth="1"/>
    <col min="27" max="27" width="15.54296875" style="298" hidden="1" customWidth="1"/>
    <col min="28" max="40" width="0" style="298" hidden="1" customWidth="1"/>
    <col min="41" max="49" width="10.7265625" style="298" hidden="1" customWidth="1"/>
    <col min="50" max="50" width="50.453125" style="298" hidden="1" customWidth="1"/>
    <col min="51" max="51" width="10.7265625" style="298" hidden="1" customWidth="1"/>
    <col min="52" max="52" width="21.81640625" style="298" hidden="1" customWidth="1"/>
    <col min="53" max="53" width="22.81640625" style="298" hidden="1" customWidth="1"/>
    <col min="54" max="55" width="10.7265625" style="298" hidden="1" customWidth="1"/>
    <col min="56" max="56" width="18.26953125" style="298" hidden="1" customWidth="1"/>
    <col min="57" max="64" width="10.7265625" style="298" hidden="1" customWidth="1"/>
    <col min="65" max="66" width="0" style="298" hidden="1" customWidth="1"/>
    <col min="67" max="67" width="19.1796875" style="298" hidden="1" customWidth="1"/>
    <col min="68" max="68" width="0" style="298" hidden="1" customWidth="1"/>
    <col min="69" max="69" width="24.81640625" style="298" hidden="1" customWidth="1"/>
    <col min="70" max="71" width="0" style="298" hidden="1" customWidth="1"/>
    <col min="72" max="72" width="21.1796875" style="298" hidden="1" customWidth="1"/>
    <col min="73" max="73" width="23" style="298" hidden="1" customWidth="1"/>
    <col min="74" max="74" width="34" style="298" hidden="1" customWidth="1"/>
    <col min="75" max="77" width="0" style="298" hidden="1" customWidth="1"/>
    <col min="78" max="78" width="21.7265625" style="298" hidden="1" customWidth="1"/>
    <col min="79" max="83" width="0" style="298" hidden="1" customWidth="1"/>
    <col min="84" max="84" width="80.26953125" style="298" customWidth="1"/>
    <col min="85" max="85" width="149.26953125" style="298" customWidth="1"/>
    <col min="86" max="86" width="15.54296875" style="298" customWidth="1"/>
    <col min="87" max="16384" width="11.453125" style="298"/>
  </cols>
  <sheetData>
    <row r="1" spans="1:86" x14ac:dyDescent="0.3">
      <c r="A1" s="526" t="s">
        <v>1467</v>
      </c>
      <c r="B1" s="526"/>
      <c r="C1" s="526"/>
      <c r="D1" s="526"/>
      <c r="E1" s="526"/>
      <c r="F1" s="526"/>
      <c r="G1" s="526"/>
      <c r="H1" s="526"/>
      <c r="I1" s="526"/>
      <c r="J1" s="526"/>
      <c r="K1" s="526"/>
      <c r="L1" s="526"/>
      <c r="M1" s="526"/>
      <c r="N1" s="526"/>
      <c r="O1" s="526"/>
      <c r="P1" s="290" t="s">
        <v>1312</v>
      </c>
      <c r="Q1" s="290"/>
      <c r="R1" s="290"/>
      <c r="S1" s="290"/>
      <c r="T1" s="290"/>
      <c r="U1" s="290"/>
      <c r="V1" s="290"/>
      <c r="W1" s="290"/>
      <c r="X1" s="291" t="s">
        <v>816</v>
      </c>
      <c r="Y1" s="291"/>
      <c r="Z1" s="291"/>
      <c r="AA1" s="291"/>
      <c r="AB1" s="291"/>
      <c r="AC1" s="367" t="s">
        <v>817</v>
      </c>
      <c r="AD1" s="367"/>
      <c r="AE1" s="367"/>
      <c r="AF1" s="367"/>
      <c r="AG1" s="290" t="s">
        <v>818</v>
      </c>
      <c r="AH1" s="290"/>
      <c r="AI1" s="290"/>
      <c r="AJ1" s="290"/>
      <c r="AK1" s="290"/>
      <c r="AL1" s="290"/>
      <c r="AM1" s="290"/>
      <c r="AN1" s="290"/>
      <c r="AO1" s="291" t="s">
        <v>816</v>
      </c>
      <c r="AP1" s="291"/>
      <c r="AQ1" s="291"/>
      <c r="AR1" s="291"/>
      <c r="AS1" s="291"/>
      <c r="AT1" s="367" t="s">
        <v>817</v>
      </c>
      <c r="AU1" s="367"/>
      <c r="AV1" s="367"/>
      <c r="AW1" s="367"/>
      <c r="AX1" s="290" t="s">
        <v>819</v>
      </c>
      <c r="AY1" s="290"/>
      <c r="AZ1" s="290"/>
      <c r="BA1" s="290"/>
      <c r="BB1" s="290"/>
      <c r="BC1" s="290"/>
      <c r="BD1" s="290"/>
      <c r="BE1" s="290"/>
      <c r="BF1" s="291" t="s">
        <v>816</v>
      </c>
      <c r="BG1" s="291"/>
      <c r="BH1" s="291"/>
      <c r="BI1" s="291"/>
      <c r="BJ1" s="291"/>
      <c r="BK1" s="367" t="s">
        <v>817</v>
      </c>
      <c r="BL1" s="367"/>
      <c r="BM1" s="367"/>
      <c r="BN1" s="367"/>
      <c r="BO1" s="290" t="s">
        <v>820</v>
      </c>
      <c r="BP1" s="290"/>
      <c r="BQ1" s="290"/>
      <c r="BR1" s="290"/>
      <c r="BS1" s="290"/>
      <c r="BT1" s="290"/>
      <c r="BU1" s="290"/>
      <c r="BV1" s="290"/>
      <c r="BW1" s="291" t="s">
        <v>816</v>
      </c>
      <c r="BX1" s="291"/>
      <c r="BY1" s="291"/>
      <c r="BZ1" s="291"/>
      <c r="CA1" s="291"/>
      <c r="CB1" s="367" t="s">
        <v>817</v>
      </c>
      <c r="CC1" s="367"/>
      <c r="CD1" s="367"/>
      <c r="CE1" s="367"/>
      <c r="CF1" s="368" t="s">
        <v>821</v>
      </c>
      <c r="CG1" s="369" t="s">
        <v>822</v>
      </c>
      <c r="CH1" s="369" t="s">
        <v>1313</v>
      </c>
    </row>
    <row r="2" spans="1:86" ht="25.5" customHeight="1" x14ac:dyDescent="0.3">
      <c r="A2" s="372" t="s">
        <v>825</v>
      </c>
      <c r="B2" s="372" t="s">
        <v>826</v>
      </c>
      <c r="C2" s="372" t="s">
        <v>1314</v>
      </c>
      <c r="D2" s="372" t="s">
        <v>828</v>
      </c>
      <c r="E2" s="372" t="s">
        <v>1468</v>
      </c>
      <c r="F2" s="372" t="s">
        <v>830</v>
      </c>
      <c r="G2" s="372" t="s">
        <v>831</v>
      </c>
      <c r="H2" s="372" t="s">
        <v>832</v>
      </c>
      <c r="I2" s="527" t="s">
        <v>833</v>
      </c>
      <c r="J2" s="372" t="s">
        <v>834</v>
      </c>
      <c r="K2" s="372" t="s">
        <v>382</v>
      </c>
      <c r="L2" s="372" t="s">
        <v>835</v>
      </c>
      <c r="M2" s="528"/>
      <c r="N2" s="528"/>
      <c r="O2" s="528"/>
      <c r="P2" s="290" t="s">
        <v>838</v>
      </c>
      <c r="Q2" s="290" t="s">
        <v>824</v>
      </c>
      <c r="R2" s="290"/>
      <c r="S2" s="290"/>
      <c r="T2" s="290"/>
      <c r="U2" s="290"/>
      <c r="V2" s="290"/>
      <c r="W2" s="290"/>
      <c r="X2" s="291"/>
      <c r="Y2" s="291"/>
      <c r="Z2" s="291"/>
      <c r="AA2" s="291"/>
      <c r="AB2" s="291"/>
      <c r="AC2" s="367"/>
      <c r="AD2" s="367"/>
      <c r="AE2" s="367"/>
      <c r="AF2" s="367"/>
      <c r="AG2" s="290" t="s">
        <v>838</v>
      </c>
      <c r="AH2" s="290" t="s">
        <v>824</v>
      </c>
      <c r="AI2" s="290"/>
      <c r="AJ2" s="290"/>
      <c r="AK2" s="290"/>
      <c r="AL2" s="290"/>
      <c r="AM2" s="290"/>
      <c r="AN2" s="290"/>
      <c r="AO2" s="291"/>
      <c r="AP2" s="291"/>
      <c r="AQ2" s="291"/>
      <c r="AR2" s="291"/>
      <c r="AS2" s="291"/>
      <c r="AT2" s="367"/>
      <c r="AU2" s="367"/>
      <c r="AV2" s="367"/>
      <c r="AW2" s="367"/>
      <c r="AX2" s="290" t="s">
        <v>838</v>
      </c>
      <c r="AY2" s="290" t="s">
        <v>824</v>
      </c>
      <c r="AZ2" s="290"/>
      <c r="BA2" s="290"/>
      <c r="BB2" s="290"/>
      <c r="BC2" s="290"/>
      <c r="BD2" s="290"/>
      <c r="BE2" s="290"/>
      <c r="BF2" s="291"/>
      <c r="BG2" s="291"/>
      <c r="BH2" s="291"/>
      <c r="BI2" s="291"/>
      <c r="BJ2" s="291"/>
      <c r="BK2" s="367"/>
      <c r="BL2" s="367"/>
      <c r="BM2" s="367"/>
      <c r="BN2" s="367"/>
      <c r="BO2" s="290" t="s">
        <v>838</v>
      </c>
      <c r="BP2" s="290" t="s">
        <v>824</v>
      </c>
      <c r="BQ2" s="290"/>
      <c r="BR2" s="290"/>
      <c r="BS2" s="290"/>
      <c r="BT2" s="290"/>
      <c r="BU2" s="290"/>
      <c r="BV2" s="290"/>
      <c r="BW2" s="291"/>
      <c r="BX2" s="291"/>
      <c r="BY2" s="291"/>
      <c r="BZ2" s="291"/>
      <c r="CA2" s="291"/>
      <c r="CB2" s="367"/>
      <c r="CC2" s="367"/>
      <c r="CD2" s="367"/>
      <c r="CE2" s="367"/>
      <c r="CF2" s="375"/>
      <c r="CG2" s="376"/>
      <c r="CH2" s="376"/>
    </row>
    <row r="3" spans="1:86" ht="32.25" customHeight="1" x14ac:dyDescent="0.3">
      <c r="A3" s="372"/>
      <c r="B3" s="372"/>
      <c r="C3" s="372"/>
      <c r="D3" s="372"/>
      <c r="E3" s="372"/>
      <c r="F3" s="372"/>
      <c r="G3" s="372"/>
      <c r="H3" s="372"/>
      <c r="I3" s="527"/>
      <c r="J3" s="372"/>
      <c r="K3" s="372"/>
      <c r="L3" s="372"/>
      <c r="M3" s="378" t="s">
        <v>1316</v>
      </c>
      <c r="N3" s="378" t="s">
        <v>1317</v>
      </c>
      <c r="O3" s="378" t="s">
        <v>1318</v>
      </c>
      <c r="P3" s="290"/>
      <c r="Q3" s="290" t="s">
        <v>839</v>
      </c>
      <c r="R3" s="290" t="s">
        <v>840</v>
      </c>
      <c r="S3" s="290" t="s">
        <v>841</v>
      </c>
      <c r="T3" s="290"/>
      <c r="U3" s="290" t="s">
        <v>842</v>
      </c>
      <c r="V3" s="290" t="s">
        <v>843</v>
      </c>
      <c r="W3" s="290" t="s">
        <v>844</v>
      </c>
      <c r="X3" s="291" t="s">
        <v>838</v>
      </c>
      <c r="Y3" s="291" t="s">
        <v>845</v>
      </c>
      <c r="Z3" s="291" t="s">
        <v>846</v>
      </c>
      <c r="AA3" s="291" t="s">
        <v>847</v>
      </c>
      <c r="AB3" s="291" t="s">
        <v>848</v>
      </c>
      <c r="AC3" s="292" t="s">
        <v>849</v>
      </c>
      <c r="AD3" s="288" t="s">
        <v>850</v>
      </c>
      <c r="AE3" s="288" t="s">
        <v>851</v>
      </c>
      <c r="AF3" s="289" t="s">
        <v>852</v>
      </c>
      <c r="AG3" s="290"/>
      <c r="AH3" s="290" t="s">
        <v>839</v>
      </c>
      <c r="AI3" s="290" t="s">
        <v>840</v>
      </c>
      <c r="AJ3" s="290" t="s">
        <v>841</v>
      </c>
      <c r="AK3" s="290"/>
      <c r="AL3" s="290" t="s">
        <v>842</v>
      </c>
      <c r="AM3" s="290" t="s">
        <v>843</v>
      </c>
      <c r="AN3" s="290" t="s">
        <v>844</v>
      </c>
      <c r="AO3" s="291" t="s">
        <v>838</v>
      </c>
      <c r="AP3" s="291" t="s">
        <v>845</v>
      </c>
      <c r="AQ3" s="291" t="s">
        <v>846</v>
      </c>
      <c r="AR3" s="291" t="s">
        <v>847</v>
      </c>
      <c r="AS3" s="291" t="s">
        <v>848</v>
      </c>
      <c r="AT3" s="292" t="s">
        <v>849</v>
      </c>
      <c r="AU3" s="288" t="s">
        <v>850</v>
      </c>
      <c r="AV3" s="288" t="s">
        <v>851</v>
      </c>
      <c r="AW3" s="289" t="s">
        <v>852</v>
      </c>
      <c r="AX3" s="290"/>
      <c r="AY3" s="290" t="s">
        <v>839</v>
      </c>
      <c r="AZ3" s="290" t="s">
        <v>840</v>
      </c>
      <c r="BA3" s="290" t="s">
        <v>841</v>
      </c>
      <c r="BB3" s="290"/>
      <c r="BC3" s="290" t="s">
        <v>842</v>
      </c>
      <c r="BD3" s="290" t="s">
        <v>843</v>
      </c>
      <c r="BE3" s="290" t="s">
        <v>844</v>
      </c>
      <c r="BF3" s="291" t="s">
        <v>838</v>
      </c>
      <c r="BG3" s="291" t="s">
        <v>845</v>
      </c>
      <c r="BH3" s="291" t="s">
        <v>846</v>
      </c>
      <c r="BI3" s="291" t="s">
        <v>847</v>
      </c>
      <c r="BJ3" s="291" t="s">
        <v>848</v>
      </c>
      <c r="BK3" s="292" t="s">
        <v>849</v>
      </c>
      <c r="BL3" s="288" t="s">
        <v>850</v>
      </c>
      <c r="BM3" s="288" t="s">
        <v>851</v>
      </c>
      <c r="BN3" s="289" t="s">
        <v>852</v>
      </c>
      <c r="BO3" s="290"/>
      <c r="BP3" s="290" t="s">
        <v>839</v>
      </c>
      <c r="BQ3" s="290" t="s">
        <v>840</v>
      </c>
      <c r="BR3" s="290" t="s">
        <v>841</v>
      </c>
      <c r="BS3" s="290"/>
      <c r="BT3" s="290" t="s">
        <v>842</v>
      </c>
      <c r="BU3" s="290" t="s">
        <v>843</v>
      </c>
      <c r="BV3" s="290" t="s">
        <v>844</v>
      </c>
      <c r="BW3" s="291" t="s">
        <v>838</v>
      </c>
      <c r="BX3" s="291" t="s">
        <v>845</v>
      </c>
      <c r="BY3" s="291" t="s">
        <v>846</v>
      </c>
      <c r="BZ3" s="291" t="s">
        <v>847</v>
      </c>
      <c r="CA3" s="291" t="s">
        <v>848</v>
      </c>
      <c r="CB3" s="292" t="s">
        <v>849</v>
      </c>
      <c r="CC3" s="288" t="s">
        <v>850</v>
      </c>
      <c r="CD3" s="288" t="s">
        <v>851</v>
      </c>
      <c r="CE3" s="289" t="s">
        <v>852</v>
      </c>
      <c r="CF3" s="375"/>
      <c r="CG3" s="376"/>
      <c r="CH3" s="376"/>
    </row>
    <row r="4" spans="1:86" ht="26.25" customHeight="1" x14ac:dyDescent="0.3">
      <c r="A4" s="372"/>
      <c r="B4" s="372"/>
      <c r="C4" s="372"/>
      <c r="D4" s="372"/>
      <c r="E4" s="372"/>
      <c r="F4" s="372"/>
      <c r="G4" s="372"/>
      <c r="H4" s="372"/>
      <c r="I4" s="527"/>
      <c r="J4" s="372"/>
      <c r="K4" s="372"/>
      <c r="L4" s="372"/>
      <c r="M4" s="381" t="s">
        <v>383</v>
      </c>
      <c r="N4" s="381" t="s">
        <v>836</v>
      </c>
      <c r="O4" s="381" t="s">
        <v>837</v>
      </c>
      <c r="P4" s="290"/>
      <c r="Q4" s="290"/>
      <c r="R4" s="290"/>
      <c r="S4" s="191" t="s">
        <v>840</v>
      </c>
      <c r="T4" s="191" t="s">
        <v>853</v>
      </c>
      <c r="U4" s="290"/>
      <c r="V4" s="290"/>
      <c r="W4" s="290"/>
      <c r="X4" s="291"/>
      <c r="Y4" s="291"/>
      <c r="Z4" s="291"/>
      <c r="AA4" s="291"/>
      <c r="AB4" s="291"/>
      <c r="AC4" s="292"/>
      <c r="AD4" s="288"/>
      <c r="AE4" s="288"/>
      <c r="AF4" s="289"/>
      <c r="AG4" s="290"/>
      <c r="AH4" s="290"/>
      <c r="AI4" s="290"/>
      <c r="AJ4" s="191" t="s">
        <v>840</v>
      </c>
      <c r="AK4" s="191" t="s">
        <v>853</v>
      </c>
      <c r="AL4" s="290"/>
      <c r="AM4" s="290"/>
      <c r="AN4" s="290"/>
      <c r="AO4" s="291"/>
      <c r="AP4" s="291"/>
      <c r="AQ4" s="291"/>
      <c r="AR4" s="291"/>
      <c r="AS4" s="291"/>
      <c r="AT4" s="292"/>
      <c r="AU4" s="288"/>
      <c r="AV4" s="288"/>
      <c r="AW4" s="289"/>
      <c r="AX4" s="290"/>
      <c r="AY4" s="290"/>
      <c r="AZ4" s="290"/>
      <c r="BA4" s="191" t="s">
        <v>840</v>
      </c>
      <c r="BB4" s="191" t="s">
        <v>853</v>
      </c>
      <c r="BC4" s="290"/>
      <c r="BD4" s="290"/>
      <c r="BE4" s="290"/>
      <c r="BF4" s="291"/>
      <c r="BG4" s="291"/>
      <c r="BH4" s="291"/>
      <c r="BI4" s="291"/>
      <c r="BJ4" s="291"/>
      <c r="BK4" s="292"/>
      <c r="BL4" s="288"/>
      <c r="BM4" s="288"/>
      <c r="BN4" s="289"/>
      <c r="BO4" s="290"/>
      <c r="BP4" s="290"/>
      <c r="BQ4" s="290"/>
      <c r="BR4" s="191" t="s">
        <v>840</v>
      </c>
      <c r="BS4" s="191" t="s">
        <v>853</v>
      </c>
      <c r="BT4" s="290"/>
      <c r="BU4" s="290"/>
      <c r="BV4" s="290"/>
      <c r="BW4" s="291"/>
      <c r="BX4" s="291"/>
      <c r="BY4" s="291"/>
      <c r="BZ4" s="291"/>
      <c r="CA4" s="291"/>
      <c r="CB4" s="292"/>
      <c r="CC4" s="288"/>
      <c r="CD4" s="288"/>
      <c r="CE4" s="289"/>
      <c r="CF4" s="389"/>
      <c r="CG4" s="390"/>
      <c r="CH4" s="390"/>
    </row>
    <row r="5" spans="1:86" ht="280" x14ac:dyDescent="0.3">
      <c r="A5" s="529">
        <v>1</v>
      </c>
      <c r="B5" s="530" t="s">
        <v>1469</v>
      </c>
      <c r="C5" s="530" t="s">
        <v>1470</v>
      </c>
      <c r="D5" s="530" t="s">
        <v>1471</v>
      </c>
      <c r="E5" s="531" t="s">
        <v>1472</v>
      </c>
      <c r="F5" s="531" t="s">
        <v>1473</v>
      </c>
      <c r="G5" s="530" t="s">
        <v>1474</v>
      </c>
      <c r="H5" s="531" t="s">
        <v>386</v>
      </c>
      <c r="I5" s="530" t="s">
        <v>1475</v>
      </c>
      <c r="J5" s="530" t="s">
        <v>1476</v>
      </c>
      <c r="K5" s="532">
        <v>1</v>
      </c>
      <c r="L5" s="530" t="s">
        <v>1477</v>
      </c>
      <c r="M5" s="531" t="s">
        <v>1478</v>
      </c>
      <c r="N5" s="531" t="s">
        <v>1479</v>
      </c>
      <c r="O5" s="506" t="s">
        <v>936</v>
      </c>
      <c r="P5" s="533" t="s">
        <v>1480</v>
      </c>
      <c r="Q5" s="534">
        <v>0</v>
      </c>
      <c r="R5" s="533" t="s">
        <v>1481</v>
      </c>
      <c r="S5" s="535" t="s">
        <v>5</v>
      </c>
      <c r="T5" s="535">
        <v>0</v>
      </c>
      <c r="U5" s="535" t="s">
        <v>5</v>
      </c>
      <c r="V5" s="535" t="s">
        <v>5</v>
      </c>
      <c r="W5" s="535" t="s">
        <v>5</v>
      </c>
      <c r="X5" s="536">
        <v>1</v>
      </c>
      <c r="Y5" s="536">
        <v>0</v>
      </c>
      <c r="Z5" s="536">
        <v>0</v>
      </c>
      <c r="AA5" s="536">
        <v>0</v>
      </c>
      <c r="AB5" s="536" t="s">
        <v>875</v>
      </c>
      <c r="AC5" s="537">
        <v>0</v>
      </c>
      <c r="AD5" s="538" t="s">
        <v>876</v>
      </c>
      <c r="AE5" s="538">
        <v>0</v>
      </c>
      <c r="AF5" s="539">
        <v>0</v>
      </c>
      <c r="AG5" s="540"/>
      <c r="AH5" s="540"/>
      <c r="AI5" s="540"/>
      <c r="AJ5" s="540"/>
      <c r="AK5" s="540"/>
      <c r="AL5" s="540"/>
      <c r="AM5" s="540"/>
      <c r="AN5" s="540"/>
      <c r="AO5" s="541">
        <v>0</v>
      </c>
      <c r="AP5" s="541">
        <v>0</v>
      </c>
      <c r="AQ5" s="541">
        <v>0</v>
      </c>
      <c r="AR5" s="542" t="s">
        <v>876</v>
      </c>
      <c r="AS5" s="542" t="s">
        <v>1007</v>
      </c>
      <c r="AT5" s="542">
        <v>0</v>
      </c>
      <c r="AU5" s="542" t="s">
        <v>1327</v>
      </c>
      <c r="AV5" s="543">
        <v>0</v>
      </c>
      <c r="AW5" s="542" t="str">
        <f>IF(AV5=0,"0%",IF(AV5=1,"100%",))</f>
        <v>0%</v>
      </c>
      <c r="AX5" s="197" t="s">
        <v>1482</v>
      </c>
      <c r="AY5" s="197">
        <v>0</v>
      </c>
      <c r="AZ5" s="197" t="s">
        <v>1483</v>
      </c>
      <c r="BA5" s="197" t="s">
        <v>1484</v>
      </c>
      <c r="BB5" s="197">
        <v>172</v>
      </c>
      <c r="BC5" s="536"/>
      <c r="BD5" s="197" t="s">
        <v>1485</v>
      </c>
      <c r="BE5" s="197" t="s">
        <v>1486</v>
      </c>
      <c r="BF5" s="197">
        <v>1</v>
      </c>
      <c r="BG5" s="197">
        <v>0</v>
      </c>
      <c r="BH5" s="197">
        <v>1</v>
      </c>
      <c r="BI5" s="197" t="s">
        <v>1487</v>
      </c>
      <c r="BJ5" s="197" t="s">
        <v>875</v>
      </c>
      <c r="BK5" s="542">
        <v>0</v>
      </c>
      <c r="BL5" s="542" t="s">
        <v>876</v>
      </c>
      <c r="BM5" s="543">
        <v>0</v>
      </c>
      <c r="BN5" s="542" t="str">
        <f>IF(BM5=0,"0%",IF(BM5=1,"100%",))</f>
        <v>0%</v>
      </c>
      <c r="BO5" s="197" t="s">
        <v>1482</v>
      </c>
      <c r="BP5" s="536">
        <v>0</v>
      </c>
      <c r="BQ5" s="197" t="s">
        <v>1488</v>
      </c>
      <c r="BR5" s="536" t="s">
        <v>1489</v>
      </c>
      <c r="BS5" s="536">
        <v>80</v>
      </c>
      <c r="BT5" s="536"/>
      <c r="BU5" s="536" t="s">
        <v>1490</v>
      </c>
      <c r="BV5" s="544" t="s">
        <v>1491</v>
      </c>
      <c r="BW5" s="536">
        <v>1</v>
      </c>
      <c r="BX5" s="536">
        <v>0</v>
      </c>
      <c r="BY5" s="536">
        <v>0</v>
      </c>
      <c r="BZ5" s="536" t="s">
        <v>1492</v>
      </c>
      <c r="CA5" s="536" t="s">
        <v>1331</v>
      </c>
      <c r="CB5" s="542" t="str">
        <f>CE5</f>
        <v>0%</v>
      </c>
      <c r="CC5" s="542"/>
      <c r="CD5" s="543">
        <f>BM5+BP5</f>
        <v>0</v>
      </c>
      <c r="CE5" s="542" t="str">
        <f>IF(CD5=0,"0%",IF(CD5=1,"100%",))</f>
        <v>0%</v>
      </c>
      <c r="CF5" s="545" t="s">
        <v>1493</v>
      </c>
      <c r="CG5" s="545" t="s">
        <v>1494</v>
      </c>
      <c r="CH5" s="414" t="s">
        <v>11</v>
      </c>
    </row>
    <row r="6" spans="1:86" ht="390" customHeight="1" x14ac:dyDescent="0.3">
      <c r="A6" s="529">
        <v>2</v>
      </c>
      <c r="B6" s="530" t="s">
        <v>1495</v>
      </c>
      <c r="C6" s="530" t="s">
        <v>1496</v>
      </c>
      <c r="D6" s="530" t="s">
        <v>1471</v>
      </c>
      <c r="E6" s="531" t="s">
        <v>964</v>
      </c>
      <c r="F6" s="531" t="s">
        <v>964</v>
      </c>
      <c r="G6" s="530" t="s">
        <v>1497</v>
      </c>
      <c r="H6" s="531" t="s">
        <v>1498</v>
      </c>
      <c r="I6" s="530" t="s">
        <v>1499</v>
      </c>
      <c r="J6" s="530" t="s">
        <v>1500</v>
      </c>
      <c r="K6" s="532">
        <v>5</v>
      </c>
      <c r="L6" s="530" t="s">
        <v>1501</v>
      </c>
      <c r="M6" s="531" t="s">
        <v>1478</v>
      </c>
      <c r="N6" s="531" t="s">
        <v>1479</v>
      </c>
      <c r="O6" s="531" t="s">
        <v>936</v>
      </c>
      <c r="P6" s="546" t="s">
        <v>1502</v>
      </c>
      <c r="Q6" s="197">
        <v>3</v>
      </c>
      <c r="R6" s="197" t="s">
        <v>1503</v>
      </c>
      <c r="S6" s="197" t="s">
        <v>1504</v>
      </c>
      <c r="T6" s="197">
        <v>11</v>
      </c>
      <c r="U6" s="546" t="s">
        <v>1505</v>
      </c>
      <c r="V6" s="546" t="s">
        <v>1506</v>
      </c>
      <c r="W6" s="546" t="s">
        <v>1507</v>
      </c>
      <c r="X6" s="536">
        <v>1</v>
      </c>
      <c r="Y6" s="536">
        <v>1</v>
      </c>
      <c r="Z6" s="536">
        <v>0</v>
      </c>
      <c r="AA6" s="536" t="s">
        <v>1508</v>
      </c>
      <c r="AB6" s="536" t="s">
        <v>875</v>
      </c>
      <c r="AC6" s="537"/>
      <c r="AD6" s="538" t="s">
        <v>876</v>
      </c>
      <c r="AE6" s="538"/>
      <c r="AF6" s="539"/>
      <c r="AG6" s="540"/>
      <c r="AH6" s="540"/>
      <c r="AI6" s="540"/>
      <c r="AJ6" s="540"/>
      <c r="AK6" s="540"/>
      <c r="AL6" s="540"/>
      <c r="AM6" s="540"/>
      <c r="AN6" s="540"/>
      <c r="AO6" s="541">
        <v>0</v>
      </c>
      <c r="AP6" s="541">
        <v>0</v>
      </c>
      <c r="AQ6" s="541">
        <v>0</v>
      </c>
      <c r="AR6" s="542">
        <v>0</v>
      </c>
      <c r="AS6" s="542" t="s">
        <v>1007</v>
      </c>
      <c r="AT6" s="542">
        <v>0</v>
      </c>
      <c r="AU6" s="542" t="s">
        <v>1327</v>
      </c>
      <c r="AV6" s="543">
        <v>0</v>
      </c>
      <c r="AW6" s="542" t="str">
        <f>IF(AV6=0,"0%",IF(AV6=1,"20%",IF(AV6=2,"40%",IF(AV6=3,"60%",IF(AV6=4,"80"%,IF(AV6=5,"100%"))))))</f>
        <v>0%</v>
      </c>
      <c r="AX6" s="197" t="s">
        <v>1509</v>
      </c>
      <c r="AY6" s="197">
        <v>1</v>
      </c>
      <c r="AZ6" s="197" t="s">
        <v>1510</v>
      </c>
      <c r="BA6" s="197" t="s">
        <v>1511</v>
      </c>
      <c r="BB6" s="197">
        <v>102</v>
      </c>
      <c r="BC6" s="197"/>
      <c r="BD6" s="197" t="s">
        <v>1512</v>
      </c>
      <c r="BE6" s="197" t="s">
        <v>1513</v>
      </c>
      <c r="BF6" s="197">
        <v>1</v>
      </c>
      <c r="BG6" s="197">
        <v>1</v>
      </c>
      <c r="BH6" s="197">
        <v>1</v>
      </c>
      <c r="BI6" s="197" t="s">
        <v>1514</v>
      </c>
      <c r="BJ6" s="197" t="s">
        <v>1007</v>
      </c>
      <c r="BK6" s="542">
        <v>0</v>
      </c>
      <c r="BL6" s="542" t="s">
        <v>876</v>
      </c>
      <c r="BM6" s="543">
        <v>3</v>
      </c>
      <c r="BN6" s="542" t="str">
        <f>IF(BM6=0,"0%",IF(BM6=1,"20%",IF(BM6=2,"40%",IF(BM6=3,"60%",IF(BM6=4,"80"%,IF(BM6=5,"100%"))))))</f>
        <v>60%</v>
      </c>
      <c r="BO6" s="197" t="s">
        <v>1509</v>
      </c>
      <c r="BP6" s="536">
        <v>0</v>
      </c>
      <c r="BQ6" s="197" t="s">
        <v>1515</v>
      </c>
      <c r="BR6" s="197" t="s">
        <v>1489</v>
      </c>
      <c r="BS6" s="197"/>
      <c r="BT6" s="547" t="s">
        <v>1516</v>
      </c>
      <c r="BU6" s="197" t="s">
        <v>1517</v>
      </c>
      <c r="BV6" s="197" t="s">
        <v>1518</v>
      </c>
      <c r="BW6" s="536">
        <v>1</v>
      </c>
      <c r="BX6" s="536">
        <v>0</v>
      </c>
      <c r="BY6" s="536">
        <v>1</v>
      </c>
      <c r="BZ6" s="548"/>
      <c r="CA6" s="536" t="s">
        <v>875</v>
      </c>
      <c r="CB6" s="542" t="str">
        <f t="shared" ref="CB6:CB8" si="0">CE6</f>
        <v>60%</v>
      </c>
      <c r="CC6" s="542"/>
      <c r="CD6" s="543">
        <f>BM6+BP6</f>
        <v>3</v>
      </c>
      <c r="CE6" s="542" t="str">
        <f>IF(CD6=0,"0%",IF(CD6=1,"20%",IF(CD6=2,"40%",IF(CD6=3,"60%",IF(CD6=4,"80"%,IF(CD6=5,"100%"))))))</f>
        <v>60%</v>
      </c>
      <c r="CF6" s="545" t="s">
        <v>1519</v>
      </c>
      <c r="CG6" s="545" t="s">
        <v>1520</v>
      </c>
      <c r="CH6" s="414" t="s">
        <v>11</v>
      </c>
    </row>
    <row r="7" spans="1:86" ht="172.5" customHeight="1" x14ac:dyDescent="0.3">
      <c r="A7" s="529">
        <v>3</v>
      </c>
      <c r="B7" s="530" t="s">
        <v>1521</v>
      </c>
      <c r="C7" s="530" t="s">
        <v>1522</v>
      </c>
      <c r="D7" s="530" t="s">
        <v>1523</v>
      </c>
      <c r="E7" s="531" t="s">
        <v>1524</v>
      </c>
      <c r="F7" s="531" t="s">
        <v>964</v>
      </c>
      <c r="G7" s="549" t="s">
        <v>1525</v>
      </c>
      <c r="H7" s="531" t="s">
        <v>386</v>
      </c>
      <c r="I7" s="530" t="s">
        <v>1475</v>
      </c>
      <c r="J7" s="530" t="s">
        <v>1526</v>
      </c>
      <c r="K7" s="532">
        <v>1</v>
      </c>
      <c r="L7" s="530" t="s">
        <v>1527</v>
      </c>
      <c r="M7" s="531" t="s">
        <v>1478</v>
      </c>
      <c r="N7" s="531" t="s">
        <v>1479</v>
      </c>
      <c r="O7" s="531" t="s">
        <v>936</v>
      </c>
      <c r="P7" s="533" t="s">
        <v>1480</v>
      </c>
      <c r="Q7" s="534">
        <v>0</v>
      </c>
      <c r="R7" s="533" t="s">
        <v>1481</v>
      </c>
      <c r="S7" s="535" t="s">
        <v>5</v>
      </c>
      <c r="T7" s="535">
        <v>0</v>
      </c>
      <c r="U7" s="535" t="s">
        <v>5</v>
      </c>
      <c r="V7" s="535" t="s">
        <v>5</v>
      </c>
      <c r="W7" s="535" t="s">
        <v>5</v>
      </c>
      <c r="X7" s="536">
        <v>1</v>
      </c>
      <c r="Y7" s="536">
        <v>0</v>
      </c>
      <c r="Z7" s="536">
        <v>0</v>
      </c>
      <c r="AA7" s="536">
        <v>0</v>
      </c>
      <c r="AB7" s="536" t="s">
        <v>895</v>
      </c>
      <c r="AC7" s="537">
        <v>0</v>
      </c>
      <c r="AD7" s="538" t="s">
        <v>876</v>
      </c>
      <c r="AE7" s="538">
        <v>0</v>
      </c>
      <c r="AF7" s="539">
        <v>0</v>
      </c>
      <c r="AG7" s="540"/>
      <c r="AH7" s="540"/>
      <c r="AI7" s="540"/>
      <c r="AJ7" s="540"/>
      <c r="AK7" s="540"/>
      <c r="AL7" s="540"/>
      <c r="AM7" s="540"/>
      <c r="AN7" s="540"/>
      <c r="AO7" s="541">
        <v>0</v>
      </c>
      <c r="AP7" s="541">
        <v>0</v>
      </c>
      <c r="AQ7" s="541">
        <v>0</v>
      </c>
      <c r="AR7" s="542" t="s">
        <v>876</v>
      </c>
      <c r="AS7" s="542" t="s">
        <v>901</v>
      </c>
      <c r="AT7" s="542">
        <v>0</v>
      </c>
      <c r="AU7" s="542" t="s">
        <v>1327</v>
      </c>
      <c r="AV7" s="543">
        <v>0</v>
      </c>
      <c r="AW7" s="542" t="str">
        <f>IF(AV7=0,"0%",IF(AV7=1,"100%",))</f>
        <v>0%</v>
      </c>
      <c r="AX7" s="197" t="s">
        <v>1528</v>
      </c>
      <c r="AY7" s="197">
        <v>0</v>
      </c>
      <c r="AZ7" s="197" t="s">
        <v>1529</v>
      </c>
      <c r="BA7" s="197" t="s">
        <v>1530</v>
      </c>
      <c r="BB7" s="197">
        <v>3</v>
      </c>
      <c r="BC7" s="197"/>
      <c r="BD7" s="197" t="s">
        <v>1531</v>
      </c>
      <c r="BE7" s="197" t="s">
        <v>1532</v>
      </c>
      <c r="BF7" s="197">
        <v>1</v>
      </c>
      <c r="BG7" s="197">
        <v>0</v>
      </c>
      <c r="BH7" s="197">
        <v>0</v>
      </c>
      <c r="BI7" s="197" t="s">
        <v>876</v>
      </c>
      <c r="BJ7" s="197" t="s">
        <v>901</v>
      </c>
      <c r="BK7" s="542">
        <v>0</v>
      </c>
      <c r="BL7" s="542" t="s">
        <v>876</v>
      </c>
      <c r="BM7" s="543">
        <v>0</v>
      </c>
      <c r="BN7" s="542" t="str">
        <f>IF(BM7=0,"0%",IF(BM7=1,"100%",))</f>
        <v>0%</v>
      </c>
      <c r="BO7" s="197" t="s">
        <v>1533</v>
      </c>
      <c r="BP7" s="197">
        <v>0</v>
      </c>
      <c r="BQ7" s="550" t="s">
        <v>1534</v>
      </c>
      <c r="BR7" s="492" t="s">
        <v>1535</v>
      </c>
      <c r="BS7" s="197">
        <v>19</v>
      </c>
      <c r="BT7" s="197" t="s">
        <v>1536</v>
      </c>
      <c r="BU7" s="197" t="s">
        <v>1537</v>
      </c>
      <c r="BV7" s="197"/>
      <c r="BW7" s="197">
        <v>1</v>
      </c>
      <c r="BX7" s="536">
        <v>0</v>
      </c>
      <c r="BY7" s="536">
        <v>0</v>
      </c>
      <c r="BZ7" s="536" t="s">
        <v>1538</v>
      </c>
      <c r="CA7" s="536" t="s">
        <v>1331</v>
      </c>
      <c r="CB7" s="542" t="str">
        <f t="shared" si="0"/>
        <v>0%</v>
      </c>
      <c r="CC7" s="542"/>
      <c r="CD7" s="543">
        <f>BM7+BP7</f>
        <v>0</v>
      </c>
      <c r="CE7" s="542" t="str">
        <f>IF(CD7=0,"0%",IF(CD7=1,"100%",))</f>
        <v>0%</v>
      </c>
      <c r="CF7" s="545" t="s">
        <v>1539</v>
      </c>
      <c r="CG7" s="545" t="s">
        <v>385</v>
      </c>
      <c r="CH7" s="551" t="s">
        <v>13</v>
      </c>
    </row>
    <row r="8" spans="1:86" ht="287.25" customHeight="1" thickBot="1" x14ac:dyDescent="0.35">
      <c r="A8" s="529">
        <v>4</v>
      </c>
      <c r="B8" s="206" t="s">
        <v>1540</v>
      </c>
      <c r="C8" s="552" t="s">
        <v>1541</v>
      </c>
      <c r="D8" s="530" t="s">
        <v>1321</v>
      </c>
      <c r="E8" s="553" t="s">
        <v>1542</v>
      </c>
      <c r="F8" s="531" t="s">
        <v>1543</v>
      </c>
      <c r="G8" s="530" t="s">
        <v>1544</v>
      </c>
      <c r="H8" s="531" t="s">
        <v>386</v>
      </c>
      <c r="I8" s="530" t="s">
        <v>1545</v>
      </c>
      <c r="J8" s="530" t="s">
        <v>1546</v>
      </c>
      <c r="K8" s="532">
        <v>3</v>
      </c>
      <c r="L8" s="530" t="s">
        <v>1547</v>
      </c>
      <c r="M8" s="531" t="s">
        <v>1478</v>
      </c>
      <c r="N8" s="531" t="s">
        <v>1479</v>
      </c>
      <c r="O8" s="531" t="s">
        <v>936</v>
      </c>
      <c r="P8" s="197" t="s">
        <v>1548</v>
      </c>
      <c r="Q8" s="197">
        <v>1</v>
      </c>
      <c r="R8" s="197" t="s">
        <v>1549</v>
      </c>
      <c r="S8" s="197" t="s">
        <v>1550</v>
      </c>
      <c r="T8" s="197">
        <v>80</v>
      </c>
      <c r="U8" s="197" t="s">
        <v>1551</v>
      </c>
      <c r="V8" s="197" t="s">
        <v>1375</v>
      </c>
      <c r="W8" s="197" t="s">
        <v>1552</v>
      </c>
      <c r="X8" s="536">
        <v>1</v>
      </c>
      <c r="Y8" s="536">
        <v>1</v>
      </c>
      <c r="Z8" s="536">
        <v>0</v>
      </c>
      <c r="AA8" s="536" t="s">
        <v>1553</v>
      </c>
      <c r="AB8" s="536" t="s">
        <v>875</v>
      </c>
      <c r="AC8" s="537">
        <v>33</v>
      </c>
      <c r="AD8" s="538" t="s">
        <v>876</v>
      </c>
      <c r="AE8" s="538">
        <v>1</v>
      </c>
      <c r="AF8" s="539">
        <v>0.33</v>
      </c>
      <c r="AG8" s="540"/>
      <c r="AH8" s="540"/>
      <c r="AI8" s="540"/>
      <c r="AJ8" s="540"/>
      <c r="AK8" s="540"/>
      <c r="AL8" s="540"/>
      <c r="AM8" s="540"/>
      <c r="AN8" s="540"/>
      <c r="AO8" s="541">
        <v>0</v>
      </c>
      <c r="AP8" s="541">
        <v>0</v>
      </c>
      <c r="AQ8" s="541">
        <v>0</v>
      </c>
      <c r="AR8" s="542" t="s">
        <v>1554</v>
      </c>
      <c r="AS8" s="542" t="s">
        <v>1007</v>
      </c>
      <c r="AT8" s="542">
        <v>0.33</v>
      </c>
      <c r="AU8" s="542" t="s">
        <v>1327</v>
      </c>
      <c r="AV8" s="543">
        <v>1</v>
      </c>
      <c r="AW8" s="542" t="str">
        <f>IF(AV8=0,"0%",IF(AV8=1,"33.3%",IF(AV8&lt;=2,"66.7%",IF(AV8&lt;=3,"100%",))))</f>
        <v>33.3%</v>
      </c>
      <c r="AX8" s="197" t="s">
        <v>1555</v>
      </c>
      <c r="AY8" s="197">
        <v>1</v>
      </c>
      <c r="AZ8" s="197" t="s">
        <v>1556</v>
      </c>
      <c r="BA8" s="197" t="s">
        <v>1557</v>
      </c>
      <c r="BB8" s="197">
        <v>195</v>
      </c>
      <c r="BC8" s="197" t="s">
        <v>1558</v>
      </c>
      <c r="BD8" s="197" t="s">
        <v>1559</v>
      </c>
      <c r="BE8" s="197" t="s">
        <v>1560</v>
      </c>
      <c r="BF8" s="197">
        <v>1</v>
      </c>
      <c r="BG8" s="197">
        <v>1</v>
      </c>
      <c r="BH8" s="197">
        <v>1</v>
      </c>
      <c r="BI8" s="197" t="s">
        <v>1561</v>
      </c>
      <c r="BJ8" s="197" t="s">
        <v>1007</v>
      </c>
      <c r="BK8" s="542">
        <v>0.33</v>
      </c>
      <c r="BL8" s="542" t="s">
        <v>876</v>
      </c>
      <c r="BM8" s="543">
        <v>2</v>
      </c>
      <c r="BN8" s="542" t="str">
        <f>IF(BM8=0,"0%",IF(BM8=1,"33.3%",IF(BM8&lt;=2,"66.7%",IF(BM8&lt;=3,"100%",))))</f>
        <v>66.7%</v>
      </c>
      <c r="BO8" s="536" t="s">
        <v>1562</v>
      </c>
      <c r="BP8" s="536">
        <v>1</v>
      </c>
      <c r="BQ8" s="550" t="s">
        <v>1563</v>
      </c>
      <c r="BR8" s="197" t="s">
        <v>1564</v>
      </c>
      <c r="BS8" s="197">
        <v>71</v>
      </c>
      <c r="BT8" s="197" t="s">
        <v>1565</v>
      </c>
      <c r="BU8" s="550" t="s">
        <v>1566</v>
      </c>
      <c r="BV8" s="197" t="s">
        <v>1567</v>
      </c>
      <c r="BW8" s="536">
        <v>1</v>
      </c>
      <c r="BX8" s="536">
        <v>1</v>
      </c>
      <c r="BY8" s="536">
        <v>1</v>
      </c>
      <c r="BZ8" s="536"/>
      <c r="CA8" s="536" t="s">
        <v>125</v>
      </c>
      <c r="CB8" s="542" t="str">
        <f t="shared" si="0"/>
        <v>100%</v>
      </c>
      <c r="CC8" s="542"/>
      <c r="CD8" s="543">
        <f>BM8+BP8</f>
        <v>3</v>
      </c>
      <c r="CE8" s="542" t="str">
        <f>IF(CD8=0,"0%",IF(CD8=1,"33.3%",IF(CD8&lt;=2,"66.7%",IF(CD8&lt;=3,"100%",))))</f>
        <v>100%</v>
      </c>
      <c r="CF8" s="545" t="s">
        <v>1568</v>
      </c>
      <c r="CG8" s="545" t="s">
        <v>1569</v>
      </c>
      <c r="CH8" s="515" t="s">
        <v>7</v>
      </c>
    </row>
    <row r="9" spans="1:86" ht="14.5" thickBot="1" x14ac:dyDescent="0.35">
      <c r="B9" s="426"/>
      <c r="C9" s="427"/>
      <c r="D9" s="428"/>
      <c r="E9" s="484"/>
      <c r="K9" s="433">
        <f>SUM(K5:K8)</f>
        <v>10</v>
      </c>
      <c r="AR9" s="554"/>
      <c r="AV9" s="433">
        <f>SUM(AV5:AV8)</f>
        <v>1</v>
      </c>
      <c r="BM9" s="555">
        <v>2</v>
      </c>
      <c r="CD9" s="486">
        <f>SUM(CD5:CD8)</f>
        <v>6</v>
      </c>
      <c r="CE9" s="487">
        <f>CD9*100%/$K$9</f>
        <v>0.6</v>
      </c>
    </row>
    <row r="11" spans="1:86" x14ac:dyDescent="0.3">
      <c r="C11" s="488">
        <v>100</v>
      </c>
    </row>
  </sheetData>
  <mergeCells count="96">
    <mergeCell ref="CD3:CD4"/>
    <mergeCell ref="CE3:CE4"/>
    <mergeCell ref="BX3:BX4"/>
    <mergeCell ref="BY3:BY4"/>
    <mergeCell ref="BZ3:BZ4"/>
    <mergeCell ref="CA3:CA4"/>
    <mergeCell ref="CB3:CB4"/>
    <mergeCell ref="CC3:CC4"/>
    <mergeCell ref="BQ3:BQ4"/>
    <mergeCell ref="BR3:BS3"/>
    <mergeCell ref="BT3:BT4"/>
    <mergeCell ref="BU3:BU4"/>
    <mergeCell ref="BV3:BV4"/>
    <mergeCell ref="BW3:BW4"/>
    <mergeCell ref="BJ3:BJ4"/>
    <mergeCell ref="BK3:BK4"/>
    <mergeCell ref="BL3:BL4"/>
    <mergeCell ref="BM3:BM4"/>
    <mergeCell ref="BN3:BN4"/>
    <mergeCell ref="BP3:BP4"/>
    <mergeCell ref="BD3:BD4"/>
    <mergeCell ref="BE3:BE4"/>
    <mergeCell ref="BF3:BF4"/>
    <mergeCell ref="BG3:BG4"/>
    <mergeCell ref="BH3:BH4"/>
    <mergeCell ref="BI3:BI4"/>
    <mergeCell ref="AV3:AV4"/>
    <mergeCell ref="AW3:AW4"/>
    <mergeCell ref="AY3:AY4"/>
    <mergeCell ref="AZ3:AZ4"/>
    <mergeCell ref="BA3:BB3"/>
    <mergeCell ref="BC3:BC4"/>
    <mergeCell ref="AP3:AP4"/>
    <mergeCell ref="AQ3:AQ4"/>
    <mergeCell ref="AR3:AR4"/>
    <mergeCell ref="AS3:AS4"/>
    <mergeCell ref="AT3:AT4"/>
    <mergeCell ref="AU3:AU4"/>
    <mergeCell ref="AI3:AI4"/>
    <mergeCell ref="AJ3:AK3"/>
    <mergeCell ref="AL3:AL4"/>
    <mergeCell ref="AM3:AM4"/>
    <mergeCell ref="AN3:AN4"/>
    <mergeCell ref="AO3:AO4"/>
    <mergeCell ref="AB3:AB4"/>
    <mergeCell ref="AC3:AC4"/>
    <mergeCell ref="AD3:AD4"/>
    <mergeCell ref="AE3:AE4"/>
    <mergeCell ref="AF3:AF4"/>
    <mergeCell ref="AH3:AH4"/>
    <mergeCell ref="V3:V4"/>
    <mergeCell ref="W3:W4"/>
    <mergeCell ref="X3:X4"/>
    <mergeCell ref="Y3:Y4"/>
    <mergeCell ref="Z3:Z4"/>
    <mergeCell ref="AA3:AA4"/>
    <mergeCell ref="K2:K4"/>
    <mergeCell ref="L2:L4"/>
    <mergeCell ref="P2:P4"/>
    <mergeCell ref="Q2:W2"/>
    <mergeCell ref="AG2:AG4"/>
    <mergeCell ref="AH2:AN2"/>
    <mergeCell ref="Q3:Q4"/>
    <mergeCell ref="R3:R4"/>
    <mergeCell ref="S3:T3"/>
    <mergeCell ref="U3:U4"/>
    <mergeCell ref="CB1:CE2"/>
    <mergeCell ref="CF1:CF4"/>
    <mergeCell ref="CG1:CG4"/>
    <mergeCell ref="CH1:CH4"/>
    <mergeCell ref="A2:A4"/>
    <mergeCell ref="B2:B4"/>
    <mergeCell ref="C2:C4"/>
    <mergeCell ref="D2:D4"/>
    <mergeCell ref="E2:E4"/>
    <mergeCell ref="F2:F4"/>
    <mergeCell ref="AT1:AW2"/>
    <mergeCell ref="AX1:BE1"/>
    <mergeCell ref="BF1:BJ2"/>
    <mergeCell ref="BK1:BN2"/>
    <mergeCell ref="BO1:BV1"/>
    <mergeCell ref="BW1:CA2"/>
    <mergeCell ref="AX2:AX4"/>
    <mergeCell ref="AY2:BE2"/>
    <mergeCell ref="BO2:BO4"/>
    <mergeCell ref="BP2:BV2"/>
    <mergeCell ref="A1:O1"/>
    <mergeCell ref="P1:W1"/>
    <mergeCell ref="X1:AB2"/>
    <mergeCell ref="AC1:AF2"/>
    <mergeCell ref="AG1:AN1"/>
    <mergeCell ref="AO1:AS2"/>
    <mergeCell ref="G2:G4"/>
    <mergeCell ref="H2:H4"/>
    <mergeCell ref="I2:I4"/>
    <mergeCell ref="J2:J4"/>
  </mergeCells>
  <dataValidations count="2">
    <dataValidation type="list" allowBlank="1" showInputMessage="1" showErrorMessage="1" sqref="CA5:CA8" xr:uid="{FB851E5C-180E-4489-926F-DFCD5FBF8E65}">
      <formula1>#REF!</formula1>
    </dataValidation>
    <dataValidation type="list" allowBlank="1" showInputMessage="1" showErrorMessage="1" sqref="BW5:BY8" xr:uid="{4C88EBD1-6831-460A-8C2E-5C8A490A1522}">
      <formula1>#REF!</formula1>
    </dataValidation>
  </dataValidations>
  <hyperlinks>
    <hyperlink ref="BV5" r:id="rId1" tooltip="https://nam02.safelinks.protection.outlook.com/?url=https%3a%2f%2fforms.office.com%2fpages%2fresponsepage.aspx%3fid%3d86wspxq8euqmxl5ip3ejv6edx6t3ybxaspjkoa4yohzun0nvt0xzrdrxtk9twja3s01snu5yuunzvi4u&amp;data=05%7c01%7charold.garcia%40icbf.gov.co%7c63e0e2654a2" xr:uid="{B7301BA1-BCF8-4AF0-996C-0AF5CFD78CF1}"/>
  </hyperlinks>
  <pageMargins left="0.70866141732283472" right="0.70866141732283472" top="0.74803149606299213" bottom="0.74803149606299213" header="0.31496062992125984" footer="0.31496062992125984"/>
  <pageSetup paperSize="9" scale="24" fitToHeight="0" orientation="landscape" r:id="rId2"/>
  <headerFooter>
    <oddHeader>&amp;L&amp;G&amp;RCLASIFICACIÓN DE LA INFORMACIÓN
PÚBLICA</oddHeader>
  </headerFooter>
  <legacyDrawing r:id="rId3"/>
  <legacyDrawingHF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47957-EC72-48BC-9B1E-999B29855D47}">
  <sheetPr>
    <pageSetUpPr fitToPage="1"/>
  </sheetPr>
  <dimension ref="A1:CH12"/>
  <sheetViews>
    <sheetView zoomScale="80" zoomScaleNormal="80" workbookViewId="0">
      <pane xSplit="2" ySplit="4" topLeftCell="K5" activePane="bottomRight" state="frozen"/>
      <selection activeCell="M6" sqref="M6"/>
      <selection pane="topRight" activeCell="M6" sqref="M6"/>
      <selection pane="bottomLeft" activeCell="M6" sqref="M6"/>
      <selection pane="bottomRight" activeCell="M6" sqref="M6"/>
    </sheetView>
  </sheetViews>
  <sheetFormatPr baseColWidth="10" defaultColWidth="11.453125" defaultRowHeight="14" x14ac:dyDescent="0.3"/>
  <cols>
    <col min="1" max="1" width="11.453125" style="298"/>
    <col min="2" max="2" width="42.26953125" style="298" customWidth="1"/>
    <col min="3" max="3" width="34.7265625" style="298" customWidth="1"/>
    <col min="4" max="4" width="24.81640625" style="298" customWidth="1"/>
    <col min="5" max="5" width="25.54296875" style="298" customWidth="1"/>
    <col min="6" max="6" width="28.26953125" style="298" customWidth="1"/>
    <col min="7" max="8" width="11.453125" style="298"/>
    <col min="9" max="9" width="19.81640625" style="298" customWidth="1"/>
    <col min="10" max="11" width="11.453125" style="298"/>
    <col min="12" max="12" width="25.7265625" style="298" customWidth="1"/>
    <col min="13" max="15" width="11.453125" style="298"/>
    <col min="16" max="32" width="0" style="298" hidden="1" customWidth="1"/>
    <col min="33" max="33" width="22.54296875" style="298" hidden="1" customWidth="1"/>
    <col min="34" max="34" width="0" style="298" hidden="1" customWidth="1"/>
    <col min="35" max="35" width="18.26953125" style="298" hidden="1" customWidth="1"/>
    <col min="36" max="40" width="0" style="298" hidden="1" customWidth="1"/>
    <col min="41" max="41" width="12.26953125" style="298" hidden="1" customWidth="1"/>
    <col min="42" max="42" width="16.54296875" style="298" hidden="1" customWidth="1"/>
    <col min="43" max="43" width="16.81640625" style="298" hidden="1" customWidth="1"/>
    <col min="44" max="44" width="18.1796875" style="298" hidden="1" customWidth="1"/>
    <col min="45" max="49" width="0" style="298" hidden="1" customWidth="1"/>
    <col min="50" max="50" width="20.54296875" style="298" hidden="1" customWidth="1"/>
    <col min="51" max="51" width="0" style="298" hidden="1" customWidth="1"/>
    <col min="52" max="52" width="20.81640625" style="298" hidden="1" customWidth="1"/>
    <col min="53" max="54" width="0" style="298" hidden="1" customWidth="1"/>
    <col min="55" max="55" width="15.26953125" style="298" hidden="1" customWidth="1"/>
    <col min="56" max="56" width="21.453125" style="298" hidden="1" customWidth="1"/>
    <col min="57" max="83" width="0" style="298" hidden="1" customWidth="1"/>
    <col min="84" max="84" width="86.26953125" style="298" customWidth="1"/>
    <col min="85" max="85" width="112.81640625" style="298" customWidth="1"/>
    <col min="86" max="86" width="13.453125" style="298" customWidth="1"/>
    <col min="87" max="16384" width="11.453125" style="298"/>
  </cols>
  <sheetData>
    <row r="1" spans="1:86" x14ac:dyDescent="0.3">
      <c r="A1" s="526" t="s">
        <v>1570</v>
      </c>
      <c r="B1" s="526"/>
      <c r="C1" s="526"/>
      <c r="D1" s="526"/>
      <c r="E1" s="526"/>
      <c r="F1" s="526"/>
      <c r="G1" s="526"/>
      <c r="H1" s="526"/>
      <c r="I1" s="526"/>
      <c r="J1" s="526"/>
      <c r="K1" s="526"/>
      <c r="L1" s="526"/>
      <c r="M1" s="526"/>
      <c r="N1" s="526"/>
      <c r="O1" s="526"/>
      <c r="P1" s="290" t="s">
        <v>815</v>
      </c>
      <c r="Q1" s="290"/>
      <c r="R1" s="290"/>
      <c r="S1" s="290"/>
      <c r="T1" s="290"/>
      <c r="U1" s="290"/>
      <c r="V1" s="290"/>
      <c r="W1" s="290"/>
      <c r="X1" s="291" t="s">
        <v>816</v>
      </c>
      <c r="Y1" s="291"/>
      <c r="Z1" s="291"/>
      <c r="AA1" s="291"/>
      <c r="AB1" s="291"/>
      <c r="AC1" s="367" t="s">
        <v>817</v>
      </c>
      <c r="AD1" s="367"/>
      <c r="AE1" s="367"/>
      <c r="AF1" s="367"/>
      <c r="AG1" s="290" t="s">
        <v>818</v>
      </c>
      <c r="AH1" s="290"/>
      <c r="AI1" s="290"/>
      <c r="AJ1" s="290"/>
      <c r="AK1" s="290"/>
      <c r="AL1" s="290"/>
      <c r="AM1" s="290"/>
      <c r="AN1" s="290"/>
      <c r="AO1" s="291" t="s">
        <v>816</v>
      </c>
      <c r="AP1" s="291"/>
      <c r="AQ1" s="291"/>
      <c r="AR1" s="291"/>
      <c r="AS1" s="291"/>
      <c r="AT1" s="367" t="s">
        <v>817</v>
      </c>
      <c r="AU1" s="367"/>
      <c r="AV1" s="367"/>
      <c r="AW1" s="367"/>
      <c r="AX1" s="290" t="s">
        <v>819</v>
      </c>
      <c r="AY1" s="290"/>
      <c r="AZ1" s="290"/>
      <c r="BA1" s="290"/>
      <c r="BB1" s="290"/>
      <c r="BC1" s="290"/>
      <c r="BD1" s="290"/>
      <c r="BE1" s="290"/>
      <c r="BF1" s="291" t="s">
        <v>816</v>
      </c>
      <c r="BG1" s="291"/>
      <c r="BH1" s="291"/>
      <c r="BI1" s="291"/>
      <c r="BJ1" s="291"/>
      <c r="BK1" s="367" t="s">
        <v>817</v>
      </c>
      <c r="BL1" s="367"/>
      <c r="BM1" s="367"/>
      <c r="BN1" s="367"/>
      <c r="BO1" s="290" t="s">
        <v>820</v>
      </c>
      <c r="BP1" s="290"/>
      <c r="BQ1" s="290"/>
      <c r="BR1" s="290"/>
      <c r="BS1" s="290"/>
      <c r="BT1" s="290"/>
      <c r="BU1" s="290"/>
      <c r="BV1" s="290"/>
      <c r="BW1" s="291" t="s">
        <v>816</v>
      </c>
      <c r="BX1" s="291"/>
      <c r="BY1" s="291"/>
      <c r="BZ1" s="291"/>
      <c r="CA1" s="291"/>
      <c r="CB1" s="367" t="s">
        <v>817</v>
      </c>
      <c r="CC1" s="367"/>
      <c r="CD1" s="367"/>
      <c r="CE1" s="367"/>
      <c r="CF1" s="368" t="s">
        <v>821</v>
      </c>
      <c r="CG1" s="369" t="s">
        <v>822</v>
      </c>
      <c r="CH1" s="369" t="s">
        <v>1313</v>
      </c>
    </row>
    <row r="2" spans="1:86" ht="15.75" customHeight="1" x14ac:dyDescent="0.3">
      <c r="A2" s="372" t="s">
        <v>825</v>
      </c>
      <c r="B2" s="372" t="s">
        <v>826</v>
      </c>
      <c r="C2" s="373" t="s">
        <v>1314</v>
      </c>
      <c r="D2" s="372" t="s">
        <v>828</v>
      </c>
      <c r="E2" s="372" t="s">
        <v>1315</v>
      </c>
      <c r="F2" s="372" t="s">
        <v>830</v>
      </c>
      <c r="G2" s="372" t="s">
        <v>831</v>
      </c>
      <c r="H2" s="372" t="s">
        <v>832</v>
      </c>
      <c r="I2" s="527" t="s">
        <v>833</v>
      </c>
      <c r="J2" s="372" t="s">
        <v>834</v>
      </c>
      <c r="K2" s="372" t="s">
        <v>382</v>
      </c>
      <c r="L2" s="372" t="s">
        <v>835</v>
      </c>
      <c r="M2" s="556"/>
      <c r="N2" s="556"/>
      <c r="O2" s="556"/>
      <c r="P2" s="290" t="s">
        <v>838</v>
      </c>
      <c r="Q2" s="290" t="s">
        <v>824</v>
      </c>
      <c r="R2" s="290"/>
      <c r="S2" s="290"/>
      <c r="T2" s="290"/>
      <c r="U2" s="290"/>
      <c r="V2" s="290"/>
      <c r="W2" s="290"/>
      <c r="X2" s="291"/>
      <c r="Y2" s="291"/>
      <c r="Z2" s="291"/>
      <c r="AA2" s="291"/>
      <c r="AB2" s="291"/>
      <c r="AC2" s="367"/>
      <c r="AD2" s="367"/>
      <c r="AE2" s="367"/>
      <c r="AF2" s="367"/>
      <c r="AG2" s="290" t="s">
        <v>838</v>
      </c>
      <c r="AH2" s="290" t="s">
        <v>824</v>
      </c>
      <c r="AI2" s="290"/>
      <c r="AJ2" s="290"/>
      <c r="AK2" s="290"/>
      <c r="AL2" s="290"/>
      <c r="AM2" s="290"/>
      <c r="AN2" s="290"/>
      <c r="AO2" s="291"/>
      <c r="AP2" s="291"/>
      <c r="AQ2" s="291"/>
      <c r="AR2" s="291"/>
      <c r="AS2" s="291"/>
      <c r="AT2" s="367"/>
      <c r="AU2" s="367"/>
      <c r="AV2" s="367"/>
      <c r="AW2" s="367"/>
      <c r="AX2" s="290" t="s">
        <v>838</v>
      </c>
      <c r="AY2" s="290" t="s">
        <v>824</v>
      </c>
      <c r="AZ2" s="290"/>
      <c r="BA2" s="290"/>
      <c r="BB2" s="290"/>
      <c r="BC2" s="290"/>
      <c r="BD2" s="290"/>
      <c r="BE2" s="290"/>
      <c r="BF2" s="291"/>
      <c r="BG2" s="291"/>
      <c r="BH2" s="291"/>
      <c r="BI2" s="291"/>
      <c r="BJ2" s="291"/>
      <c r="BK2" s="367"/>
      <c r="BL2" s="367"/>
      <c r="BM2" s="367"/>
      <c r="BN2" s="367"/>
      <c r="BO2" s="290" t="s">
        <v>838</v>
      </c>
      <c r="BP2" s="290" t="s">
        <v>824</v>
      </c>
      <c r="BQ2" s="290"/>
      <c r="BR2" s="290"/>
      <c r="BS2" s="290"/>
      <c r="BT2" s="290"/>
      <c r="BU2" s="290"/>
      <c r="BV2" s="290"/>
      <c r="BW2" s="291"/>
      <c r="BX2" s="291"/>
      <c r="BY2" s="291"/>
      <c r="BZ2" s="291"/>
      <c r="CA2" s="291"/>
      <c r="CB2" s="367"/>
      <c r="CC2" s="367"/>
      <c r="CD2" s="367"/>
      <c r="CE2" s="367"/>
      <c r="CF2" s="375"/>
      <c r="CG2" s="376"/>
      <c r="CH2" s="376"/>
    </row>
    <row r="3" spans="1:86" ht="47.25" customHeight="1" x14ac:dyDescent="0.3">
      <c r="A3" s="372"/>
      <c r="B3" s="372"/>
      <c r="C3" s="377"/>
      <c r="D3" s="372"/>
      <c r="E3" s="372"/>
      <c r="F3" s="372"/>
      <c r="G3" s="372"/>
      <c r="H3" s="372"/>
      <c r="I3" s="527"/>
      <c r="J3" s="372"/>
      <c r="K3" s="372"/>
      <c r="L3" s="372"/>
      <c r="M3" s="378" t="s">
        <v>1316</v>
      </c>
      <c r="N3" s="378" t="s">
        <v>1317</v>
      </c>
      <c r="O3" s="378" t="s">
        <v>1318</v>
      </c>
      <c r="P3" s="290"/>
      <c r="Q3" s="290" t="s">
        <v>839</v>
      </c>
      <c r="R3" s="290" t="s">
        <v>840</v>
      </c>
      <c r="S3" s="290" t="s">
        <v>841</v>
      </c>
      <c r="T3" s="290"/>
      <c r="U3" s="290" t="s">
        <v>842</v>
      </c>
      <c r="V3" s="290" t="s">
        <v>843</v>
      </c>
      <c r="W3" s="290" t="s">
        <v>844</v>
      </c>
      <c r="X3" s="291" t="s">
        <v>838</v>
      </c>
      <c r="Y3" s="291" t="s">
        <v>845</v>
      </c>
      <c r="Z3" s="291" t="s">
        <v>846</v>
      </c>
      <c r="AA3" s="291" t="s">
        <v>847</v>
      </c>
      <c r="AB3" s="291" t="s">
        <v>848</v>
      </c>
      <c r="AC3" s="292" t="s">
        <v>849</v>
      </c>
      <c r="AD3" s="288" t="s">
        <v>850</v>
      </c>
      <c r="AE3" s="288" t="s">
        <v>851</v>
      </c>
      <c r="AF3" s="289" t="s">
        <v>852</v>
      </c>
      <c r="AG3" s="290"/>
      <c r="AH3" s="290" t="s">
        <v>839</v>
      </c>
      <c r="AI3" s="290" t="s">
        <v>840</v>
      </c>
      <c r="AJ3" s="290" t="s">
        <v>841</v>
      </c>
      <c r="AK3" s="290"/>
      <c r="AL3" s="290" t="s">
        <v>842</v>
      </c>
      <c r="AM3" s="290" t="s">
        <v>843</v>
      </c>
      <c r="AN3" s="290" t="s">
        <v>844</v>
      </c>
      <c r="AO3" s="291" t="s">
        <v>838</v>
      </c>
      <c r="AP3" s="291" t="s">
        <v>845</v>
      </c>
      <c r="AQ3" s="291" t="s">
        <v>846</v>
      </c>
      <c r="AR3" s="291" t="s">
        <v>847</v>
      </c>
      <c r="AS3" s="291" t="s">
        <v>848</v>
      </c>
      <c r="AT3" s="292" t="s">
        <v>849</v>
      </c>
      <c r="AU3" s="288" t="s">
        <v>850</v>
      </c>
      <c r="AV3" s="288" t="s">
        <v>851</v>
      </c>
      <c r="AW3" s="289" t="s">
        <v>852</v>
      </c>
      <c r="AX3" s="290"/>
      <c r="AY3" s="290" t="s">
        <v>839</v>
      </c>
      <c r="AZ3" s="290" t="s">
        <v>840</v>
      </c>
      <c r="BA3" s="290" t="s">
        <v>841</v>
      </c>
      <c r="BB3" s="290"/>
      <c r="BC3" s="290" t="s">
        <v>842</v>
      </c>
      <c r="BD3" s="290" t="s">
        <v>843</v>
      </c>
      <c r="BE3" s="290" t="s">
        <v>844</v>
      </c>
      <c r="BF3" s="291" t="s">
        <v>838</v>
      </c>
      <c r="BG3" s="291" t="s">
        <v>845</v>
      </c>
      <c r="BH3" s="291" t="s">
        <v>846</v>
      </c>
      <c r="BI3" s="291" t="s">
        <v>847</v>
      </c>
      <c r="BJ3" s="291" t="s">
        <v>848</v>
      </c>
      <c r="BK3" s="292" t="s">
        <v>849</v>
      </c>
      <c r="BL3" s="288" t="s">
        <v>850</v>
      </c>
      <c r="BM3" s="288" t="s">
        <v>851</v>
      </c>
      <c r="BN3" s="289" t="s">
        <v>852</v>
      </c>
      <c r="BO3" s="290"/>
      <c r="BP3" s="290" t="s">
        <v>839</v>
      </c>
      <c r="BQ3" s="290" t="s">
        <v>840</v>
      </c>
      <c r="BR3" s="290" t="s">
        <v>841</v>
      </c>
      <c r="BS3" s="290"/>
      <c r="BT3" s="290" t="s">
        <v>842</v>
      </c>
      <c r="BU3" s="290" t="s">
        <v>843</v>
      </c>
      <c r="BV3" s="290" t="s">
        <v>844</v>
      </c>
      <c r="BW3" s="291" t="s">
        <v>838</v>
      </c>
      <c r="BX3" s="291" t="s">
        <v>845</v>
      </c>
      <c r="BY3" s="291" t="s">
        <v>846</v>
      </c>
      <c r="BZ3" s="291" t="s">
        <v>847</v>
      </c>
      <c r="CA3" s="291" t="s">
        <v>848</v>
      </c>
      <c r="CB3" s="292" t="s">
        <v>849</v>
      </c>
      <c r="CC3" s="288" t="s">
        <v>850</v>
      </c>
      <c r="CD3" s="288" t="s">
        <v>851</v>
      </c>
      <c r="CE3" s="289" t="s">
        <v>852</v>
      </c>
      <c r="CF3" s="375"/>
      <c r="CG3" s="376"/>
      <c r="CH3" s="376"/>
    </row>
    <row r="4" spans="1:86" ht="24" customHeight="1" x14ac:dyDescent="0.3">
      <c r="A4" s="372"/>
      <c r="B4" s="372"/>
      <c r="C4" s="379"/>
      <c r="D4" s="372"/>
      <c r="E4" s="372"/>
      <c r="F4" s="372"/>
      <c r="G4" s="372"/>
      <c r="H4" s="372"/>
      <c r="I4" s="527"/>
      <c r="J4" s="372"/>
      <c r="K4" s="372"/>
      <c r="L4" s="372"/>
      <c r="M4" s="380" t="s">
        <v>383</v>
      </c>
      <c r="N4" s="381" t="s">
        <v>836</v>
      </c>
      <c r="O4" s="382" t="s">
        <v>837</v>
      </c>
      <c r="P4" s="383"/>
      <c r="Q4" s="383"/>
      <c r="R4" s="383"/>
      <c r="S4" s="384" t="s">
        <v>840</v>
      </c>
      <c r="T4" s="384" t="s">
        <v>853</v>
      </c>
      <c r="U4" s="383"/>
      <c r="V4" s="383"/>
      <c r="W4" s="383"/>
      <c r="X4" s="385"/>
      <c r="Y4" s="385"/>
      <c r="Z4" s="385"/>
      <c r="AA4" s="385"/>
      <c r="AB4" s="385"/>
      <c r="AC4" s="386"/>
      <c r="AD4" s="387"/>
      <c r="AE4" s="387"/>
      <c r="AF4" s="388"/>
      <c r="AG4" s="383"/>
      <c r="AH4" s="383"/>
      <c r="AI4" s="383"/>
      <c r="AJ4" s="384" t="s">
        <v>840</v>
      </c>
      <c r="AK4" s="384" t="s">
        <v>853</v>
      </c>
      <c r="AL4" s="383"/>
      <c r="AM4" s="383"/>
      <c r="AN4" s="383"/>
      <c r="AO4" s="385"/>
      <c r="AP4" s="385"/>
      <c r="AQ4" s="385"/>
      <c r="AR4" s="385"/>
      <c r="AS4" s="385"/>
      <c r="AT4" s="386"/>
      <c r="AU4" s="387"/>
      <c r="AV4" s="387"/>
      <c r="AW4" s="388"/>
      <c r="AX4" s="383"/>
      <c r="AY4" s="383"/>
      <c r="AZ4" s="383"/>
      <c r="BA4" s="384" t="s">
        <v>840</v>
      </c>
      <c r="BB4" s="384" t="s">
        <v>853</v>
      </c>
      <c r="BC4" s="383"/>
      <c r="BD4" s="383"/>
      <c r="BE4" s="383"/>
      <c r="BF4" s="385"/>
      <c r="BG4" s="385"/>
      <c r="BH4" s="385"/>
      <c r="BI4" s="385"/>
      <c r="BJ4" s="385"/>
      <c r="BK4" s="386"/>
      <c r="BL4" s="387"/>
      <c r="BM4" s="387"/>
      <c r="BN4" s="388"/>
      <c r="BO4" s="383"/>
      <c r="BP4" s="383"/>
      <c r="BQ4" s="383"/>
      <c r="BR4" s="384" t="s">
        <v>840</v>
      </c>
      <c r="BS4" s="384" t="s">
        <v>853</v>
      </c>
      <c r="BT4" s="383"/>
      <c r="BU4" s="383"/>
      <c r="BV4" s="383"/>
      <c r="BW4" s="385"/>
      <c r="BX4" s="385"/>
      <c r="BY4" s="385"/>
      <c r="BZ4" s="385"/>
      <c r="CA4" s="385"/>
      <c r="CB4" s="386"/>
      <c r="CC4" s="387"/>
      <c r="CD4" s="387"/>
      <c r="CE4" s="388"/>
      <c r="CF4" s="389"/>
      <c r="CG4" s="390"/>
      <c r="CH4" s="390"/>
    </row>
    <row r="5" spans="1:86" ht="140" x14ac:dyDescent="0.3">
      <c r="A5" s="391">
        <v>1</v>
      </c>
      <c r="B5" s="200" t="s">
        <v>1571</v>
      </c>
      <c r="C5" s="200" t="s">
        <v>1572</v>
      </c>
      <c r="D5" s="396" t="s">
        <v>1416</v>
      </c>
      <c r="E5" s="194" t="s">
        <v>1134</v>
      </c>
      <c r="F5" s="194" t="s">
        <v>931</v>
      </c>
      <c r="G5" s="194" t="s">
        <v>947</v>
      </c>
      <c r="H5" s="197" t="s">
        <v>1573</v>
      </c>
      <c r="I5" s="244" t="s">
        <v>1574</v>
      </c>
      <c r="J5" s="194" t="s">
        <v>5</v>
      </c>
      <c r="K5" s="392">
        <v>2</v>
      </c>
      <c r="L5" s="197" t="s">
        <v>1575</v>
      </c>
      <c r="M5" s="557" t="s">
        <v>1478</v>
      </c>
      <c r="N5" s="557" t="s">
        <v>1576</v>
      </c>
      <c r="O5" s="506" t="s">
        <v>936</v>
      </c>
      <c r="P5" s="206"/>
      <c r="Q5" s="397"/>
      <c r="R5" s="397"/>
      <c r="S5" s="397"/>
      <c r="T5" s="397"/>
      <c r="U5" s="397"/>
      <c r="V5" s="397"/>
      <c r="W5" s="397"/>
      <c r="X5" s="558"/>
      <c r="Y5" s="558"/>
      <c r="Z5" s="558"/>
      <c r="AA5" s="558"/>
      <c r="AB5" s="558"/>
      <c r="AC5" s="559"/>
      <c r="AD5" s="558"/>
      <c r="AE5" s="558"/>
      <c r="AF5" s="558"/>
      <c r="AG5" s="195" t="s">
        <v>1577</v>
      </c>
      <c r="AH5" s="395">
        <v>1</v>
      </c>
      <c r="AI5" s="195" t="s">
        <v>1578</v>
      </c>
      <c r="AJ5" s="195" t="s">
        <v>1579</v>
      </c>
      <c r="AK5" s="560">
        <v>7</v>
      </c>
      <c r="AL5" s="195" t="s">
        <v>1580</v>
      </c>
      <c r="AM5" s="395" t="s">
        <v>1581</v>
      </c>
      <c r="AN5" s="195" t="s">
        <v>1582</v>
      </c>
      <c r="AO5" s="195">
        <v>1</v>
      </c>
      <c r="AP5" s="195">
        <v>1</v>
      </c>
      <c r="AQ5" s="195">
        <v>1</v>
      </c>
      <c r="AR5" s="195" t="s">
        <v>876</v>
      </c>
      <c r="AS5" s="395" t="s">
        <v>1331</v>
      </c>
      <c r="AT5" s="417">
        <v>0</v>
      </c>
      <c r="AU5" s="395" t="s">
        <v>876</v>
      </c>
      <c r="AV5" s="407">
        <v>0</v>
      </c>
      <c r="AW5" s="417" t="str">
        <f>IF(AV5=0,"0%",IF(AV5=1,"50%",IF(AV5=2,"100%")))</f>
        <v>0%</v>
      </c>
      <c r="AX5" s="195" t="s">
        <v>1583</v>
      </c>
      <c r="AY5" s="395">
        <v>0</v>
      </c>
      <c r="AZ5" s="195" t="s">
        <v>1584</v>
      </c>
      <c r="BA5" s="195" t="s">
        <v>1585</v>
      </c>
      <c r="BB5" s="395">
        <v>7</v>
      </c>
      <c r="BC5" s="395" t="s">
        <v>1581</v>
      </c>
      <c r="BD5" s="195" t="s">
        <v>1586</v>
      </c>
      <c r="BE5" s="561" t="s">
        <v>1582</v>
      </c>
      <c r="BF5" s="395">
        <v>1</v>
      </c>
      <c r="BG5" s="395">
        <v>1</v>
      </c>
      <c r="BH5" s="395">
        <v>1</v>
      </c>
      <c r="BI5" s="397" t="s">
        <v>385</v>
      </c>
      <c r="BJ5" s="397" t="s">
        <v>1587</v>
      </c>
      <c r="BK5" s="417">
        <v>0</v>
      </c>
      <c r="BL5" s="395" t="s">
        <v>876</v>
      </c>
      <c r="BM5" s="407">
        <v>0</v>
      </c>
      <c r="BN5" s="395" t="str">
        <f>IF(BM5=0,"0%",IF(BM5=1,"50%",IF(BM5=2,"100%")))</f>
        <v>0%</v>
      </c>
      <c r="BO5" s="195" t="s">
        <v>985</v>
      </c>
      <c r="BP5" s="395">
        <v>0</v>
      </c>
      <c r="BQ5" s="395" t="s">
        <v>985</v>
      </c>
      <c r="BR5" s="395" t="s">
        <v>985</v>
      </c>
      <c r="BS5" s="395" t="s">
        <v>985</v>
      </c>
      <c r="BT5" s="395" t="s">
        <v>985</v>
      </c>
      <c r="BU5" s="395" t="s">
        <v>985</v>
      </c>
      <c r="BV5" s="395" t="s">
        <v>985</v>
      </c>
      <c r="BW5" s="395">
        <v>0</v>
      </c>
      <c r="BX5" s="395">
        <v>0</v>
      </c>
      <c r="BY5" s="395">
        <v>0</v>
      </c>
      <c r="BZ5" s="397"/>
      <c r="CA5" s="397" t="s">
        <v>1331</v>
      </c>
      <c r="CB5" s="412" t="str">
        <f>CE5</f>
        <v>0%</v>
      </c>
      <c r="CC5" s="395"/>
      <c r="CD5" s="407">
        <f>BM5+BP5</f>
        <v>0</v>
      </c>
      <c r="CE5" s="395" t="str">
        <f>IF(CD5=0,"0%",IF(CD5=1,"50%",IF(CD5=2,"100%")))</f>
        <v>0%</v>
      </c>
      <c r="CF5" s="229" t="s">
        <v>1588</v>
      </c>
      <c r="CG5" s="229" t="s">
        <v>1589</v>
      </c>
      <c r="CH5" s="414" t="s">
        <v>11</v>
      </c>
    </row>
    <row r="6" spans="1:86" ht="197.15" customHeight="1" x14ac:dyDescent="0.3">
      <c r="A6" s="391">
        <v>2</v>
      </c>
      <c r="B6" s="562" t="s">
        <v>1590</v>
      </c>
      <c r="C6" s="200" t="s">
        <v>1591</v>
      </c>
      <c r="D6" s="396" t="s">
        <v>1592</v>
      </c>
      <c r="E6" s="223" t="s">
        <v>964</v>
      </c>
      <c r="F6" s="223" t="s">
        <v>964</v>
      </c>
      <c r="G6" s="194" t="s">
        <v>1593</v>
      </c>
      <c r="H6" s="197" t="s">
        <v>1573</v>
      </c>
      <c r="I6" s="244" t="s">
        <v>1574</v>
      </c>
      <c r="J6" s="197" t="s">
        <v>5</v>
      </c>
      <c r="K6" s="392">
        <v>8</v>
      </c>
      <c r="L6" s="197" t="s">
        <v>1594</v>
      </c>
      <c r="M6" s="557" t="s">
        <v>1595</v>
      </c>
      <c r="N6" s="557" t="s">
        <v>1576</v>
      </c>
      <c r="O6" s="563" t="s">
        <v>936</v>
      </c>
      <c r="P6" s="195"/>
      <c r="Q6" s="395"/>
      <c r="R6" s="395"/>
      <c r="S6" s="395"/>
      <c r="T6" s="395"/>
      <c r="U6" s="395"/>
      <c r="V6" s="395"/>
      <c r="W6" s="395"/>
      <c r="X6" s="558"/>
      <c r="Y6" s="558"/>
      <c r="Z6" s="558"/>
      <c r="AA6" s="558"/>
      <c r="AB6" s="558"/>
      <c r="AC6" s="559"/>
      <c r="AD6" s="558"/>
      <c r="AE6" s="558"/>
      <c r="AF6" s="558"/>
      <c r="AG6" s="395" t="s">
        <v>5</v>
      </c>
      <c r="AH6" s="395" t="s">
        <v>5</v>
      </c>
      <c r="AI6" s="395" t="s">
        <v>5</v>
      </c>
      <c r="AJ6" s="395" t="s">
        <v>5</v>
      </c>
      <c r="AK6" s="395" t="s">
        <v>5</v>
      </c>
      <c r="AL6" s="395" t="s">
        <v>5</v>
      </c>
      <c r="AM6" s="395" t="s">
        <v>5</v>
      </c>
      <c r="AN6" s="395" t="s">
        <v>5</v>
      </c>
      <c r="AO6" s="197">
        <v>0</v>
      </c>
      <c r="AP6" s="197">
        <v>0</v>
      </c>
      <c r="AQ6" s="197">
        <v>0</v>
      </c>
      <c r="AR6" s="195" t="s">
        <v>876</v>
      </c>
      <c r="AS6" s="197">
        <v>0</v>
      </c>
      <c r="AT6" s="417">
        <v>0</v>
      </c>
      <c r="AU6" s="395">
        <v>0</v>
      </c>
      <c r="AV6" s="407">
        <v>0</v>
      </c>
      <c r="AW6" s="417" t="str">
        <f>IF(AV6=0,"0%",IF(AV6=1,"12.5%",IF(AV6&lt;=2,"25%",IF(AV6&lt;=3,"38%",IF(AV6&lt;=4,"50%",IF(AV6&lt;=5,"63%",IF(AV6&lt;=6,"75%",IF(AV6&lt;=7,"88%",IF(AV6&lt;=8,"100%")))))))))</f>
        <v>0%</v>
      </c>
      <c r="AX6" s="195" t="s">
        <v>1583</v>
      </c>
      <c r="AY6" s="395">
        <v>0</v>
      </c>
      <c r="AZ6" s="195" t="s">
        <v>1596</v>
      </c>
      <c r="BA6" s="195" t="s">
        <v>1585</v>
      </c>
      <c r="BB6" s="395">
        <v>7</v>
      </c>
      <c r="BC6" s="195" t="s">
        <v>1597</v>
      </c>
      <c r="BD6" s="195" t="s">
        <v>1598</v>
      </c>
      <c r="BE6" s="561" t="s">
        <v>1582</v>
      </c>
      <c r="BF6" s="395">
        <v>1</v>
      </c>
      <c r="BG6" s="395">
        <v>1</v>
      </c>
      <c r="BH6" s="395">
        <v>1</v>
      </c>
      <c r="BI6" s="397" t="s">
        <v>385</v>
      </c>
      <c r="BJ6" s="397" t="s">
        <v>1007</v>
      </c>
      <c r="BK6" s="417">
        <v>0</v>
      </c>
      <c r="BL6" s="395" t="s">
        <v>876</v>
      </c>
      <c r="BM6" s="407">
        <v>0</v>
      </c>
      <c r="BN6" s="395" t="str">
        <f>IF(BM6=0,"0%",IF(BM6=1,"12.5%",IF(BM6&lt;=2,"25%",IF(BM6&lt;=3,"38%",IF(BM6&lt;=4,"50%",IF(BM6&lt;=5,"63%",IF(BM6&lt;=6,"75%",IF(BM6&lt;=7,"88%",IF(BM6&lt;=8,"100%")))))))))</f>
        <v>0%</v>
      </c>
      <c r="BO6" s="195" t="s">
        <v>1599</v>
      </c>
      <c r="BP6" s="395">
        <v>2</v>
      </c>
      <c r="BQ6" s="195" t="s">
        <v>1600</v>
      </c>
      <c r="BR6" s="195" t="s">
        <v>1585</v>
      </c>
      <c r="BS6" s="395">
        <v>6</v>
      </c>
      <c r="BT6" s="195" t="s">
        <v>1601</v>
      </c>
      <c r="BU6" s="195" t="s">
        <v>1602</v>
      </c>
      <c r="BV6" s="564" t="s">
        <v>1603</v>
      </c>
      <c r="BW6" s="195">
        <v>1</v>
      </c>
      <c r="BX6" s="395">
        <v>1</v>
      </c>
      <c r="BY6" s="395">
        <v>1</v>
      </c>
      <c r="BZ6" s="395"/>
      <c r="CA6" s="395" t="s">
        <v>875</v>
      </c>
      <c r="CB6" s="412" t="str">
        <f t="shared" ref="CB6:CB8" si="0">CE6</f>
        <v>25%</v>
      </c>
      <c r="CC6" s="395"/>
      <c r="CD6" s="407">
        <f>BM6+BP6</f>
        <v>2</v>
      </c>
      <c r="CE6" s="395" t="str">
        <f>IF(CD6=0,"0%",IF(CD6=1,"12.5%",IF(CD6&lt;=2,"25%",IF(CD6&lt;=3,"38%",IF(CD6&lt;=4,"50%",IF(CD6&lt;=5,"63%",IF(CD6&lt;=6,"75%",IF(CD6&lt;=7,"88%",IF(CD6&lt;=8,"100%")))))))))</f>
        <v>25%</v>
      </c>
      <c r="CF6" s="206" t="s">
        <v>1604</v>
      </c>
      <c r="CG6" s="206" t="s">
        <v>1605</v>
      </c>
      <c r="CH6" s="414" t="s">
        <v>11</v>
      </c>
    </row>
    <row r="7" spans="1:86" ht="121.5" customHeight="1" x14ac:dyDescent="0.3">
      <c r="A7" s="391">
        <v>3</v>
      </c>
      <c r="B7" s="200" t="s">
        <v>1606</v>
      </c>
      <c r="C7" s="565" t="s">
        <v>1607</v>
      </c>
      <c r="D7" s="566" t="s">
        <v>1608</v>
      </c>
      <c r="E7" s="567" t="s">
        <v>1344</v>
      </c>
      <c r="F7" s="567" t="s">
        <v>858</v>
      </c>
      <c r="G7" s="194" t="s">
        <v>1593</v>
      </c>
      <c r="H7" s="197" t="s">
        <v>1573</v>
      </c>
      <c r="I7" s="244" t="s">
        <v>1574</v>
      </c>
      <c r="J7" s="197" t="s">
        <v>5</v>
      </c>
      <c r="K7" s="392">
        <v>4</v>
      </c>
      <c r="L7" s="246" t="s">
        <v>1609</v>
      </c>
      <c r="M7" s="557" t="s">
        <v>1595</v>
      </c>
      <c r="N7" s="557" t="s">
        <v>1576</v>
      </c>
      <c r="O7" s="506" t="s">
        <v>936</v>
      </c>
      <c r="P7" s="558"/>
      <c r="Q7" s="395"/>
      <c r="R7" s="568"/>
      <c r="S7" s="569"/>
      <c r="T7" s="570"/>
      <c r="U7" s="558"/>
      <c r="V7" s="558"/>
      <c r="W7" s="569"/>
      <c r="X7" s="569"/>
      <c r="Y7" s="571"/>
      <c r="Z7" s="571"/>
      <c r="AA7" s="571"/>
      <c r="AB7" s="571"/>
      <c r="AC7" s="572"/>
      <c r="AD7" s="571"/>
      <c r="AE7" s="572"/>
      <c r="AF7" s="571"/>
      <c r="AG7" s="395" t="s">
        <v>5</v>
      </c>
      <c r="AH7" s="395" t="s">
        <v>5</v>
      </c>
      <c r="AI7" s="395" t="s">
        <v>5</v>
      </c>
      <c r="AJ7" s="395" t="s">
        <v>5</v>
      </c>
      <c r="AK7" s="395" t="s">
        <v>5</v>
      </c>
      <c r="AL7" s="395" t="s">
        <v>5</v>
      </c>
      <c r="AM7" s="395" t="s">
        <v>5</v>
      </c>
      <c r="AN7" s="395" t="s">
        <v>5</v>
      </c>
      <c r="AO7" s="197">
        <v>0</v>
      </c>
      <c r="AP7" s="197">
        <v>0</v>
      </c>
      <c r="AQ7" s="197">
        <v>0</v>
      </c>
      <c r="AR7" s="195" t="s">
        <v>876</v>
      </c>
      <c r="AS7" s="197">
        <v>0</v>
      </c>
      <c r="AT7" s="417">
        <v>0</v>
      </c>
      <c r="AU7" s="395">
        <v>0</v>
      </c>
      <c r="AV7" s="407">
        <v>0</v>
      </c>
      <c r="AW7" s="417" t="str">
        <f>IF(AV7=0,"0%",IF(AV7=1,"25%",IF(AV7&lt;=2,"50%",IF(AV7&lt;=3,"75%",IF(AV7&lt;=4,"100%")))))</f>
        <v>0%</v>
      </c>
      <c r="AX7" s="195" t="s">
        <v>1610</v>
      </c>
      <c r="AY7" s="395">
        <v>0</v>
      </c>
      <c r="AZ7" s="195" t="s">
        <v>1611</v>
      </c>
      <c r="BA7" s="195" t="s">
        <v>1585</v>
      </c>
      <c r="BB7" s="573">
        <v>7</v>
      </c>
      <c r="BC7" s="195" t="s">
        <v>1612</v>
      </c>
      <c r="BD7" s="195" t="s">
        <v>1613</v>
      </c>
      <c r="BE7" s="195" t="s">
        <v>1582</v>
      </c>
      <c r="BF7" s="195">
        <v>1</v>
      </c>
      <c r="BG7" s="395">
        <v>1</v>
      </c>
      <c r="BH7" s="395">
        <v>1</v>
      </c>
      <c r="BI7" s="397" t="s">
        <v>385</v>
      </c>
      <c r="BJ7" s="395" t="s">
        <v>1331</v>
      </c>
      <c r="BK7" s="417">
        <v>0</v>
      </c>
      <c r="BL7" s="395" t="s">
        <v>876</v>
      </c>
      <c r="BM7" s="574">
        <v>0</v>
      </c>
      <c r="BN7" s="395" t="str">
        <f>IF(BM7=0,"0%",IF(BM7=1,"25%",IF(BM7&lt;=2,"50%",IF(BM7&lt;=3,"75%",IF(BM7&lt;=4,"100%")))))</f>
        <v>0%</v>
      </c>
      <c r="BO7" s="569"/>
      <c r="BP7" s="395"/>
      <c r="BQ7" s="568"/>
      <c r="BR7" s="569"/>
      <c r="BS7" s="570"/>
      <c r="BT7" s="558"/>
      <c r="BU7" s="558"/>
      <c r="BV7" s="569"/>
      <c r="BW7" s="195">
        <v>0</v>
      </c>
      <c r="BX7" s="395">
        <v>0</v>
      </c>
      <c r="BY7" s="395">
        <v>0</v>
      </c>
      <c r="BZ7" s="395"/>
      <c r="CA7" s="395" t="s">
        <v>1331</v>
      </c>
      <c r="CB7" s="412" t="str">
        <f t="shared" si="0"/>
        <v>0%</v>
      </c>
      <c r="CC7" s="395"/>
      <c r="CD7" s="407">
        <f>BM7+BP7</f>
        <v>0</v>
      </c>
      <c r="CE7" s="395" t="str">
        <f>IF(CD7=0,"0%",IF(CD7=1,"25%",IF(CD7&lt;=2,"50%",IF(CD7&lt;=3,"75%",IF(CD7&lt;=4,"100%")))))</f>
        <v>0%</v>
      </c>
      <c r="CF7" s="206" t="s">
        <v>1614</v>
      </c>
      <c r="CG7" s="206" t="s">
        <v>1615</v>
      </c>
      <c r="CH7" s="414" t="s">
        <v>11</v>
      </c>
    </row>
    <row r="8" spans="1:86" ht="113.25" customHeight="1" thickBot="1" x14ac:dyDescent="0.35">
      <c r="A8" s="391">
        <v>4</v>
      </c>
      <c r="B8" s="562" t="s">
        <v>1616</v>
      </c>
      <c r="C8" s="565" t="s">
        <v>1617</v>
      </c>
      <c r="D8" s="396" t="s">
        <v>1608</v>
      </c>
      <c r="E8" s="567" t="s">
        <v>976</v>
      </c>
      <c r="F8" s="194" t="s">
        <v>946</v>
      </c>
      <c r="G8" s="194" t="s">
        <v>1593</v>
      </c>
      <c r="H8" s="197" t="s">
        <v>1573</v>
      </c>
      <c r="I8" s="244" t="s">
        <v>1574</v>
      </c>
      <c r="J8" s="197" t="s">
        <v>5</v>
      </c>
      <c r="K8" s="392">
        <v>4</v>
      </c>
      <c r="L8" s="194" t="s">
        <v>1618</v>
      </c>
      <c r="M8" s="194" t="s">
        <v>1619</v>
      </c>
      <c r="N8" s="557" t="s">
        <v>1576</v>
      </c>
      <c r="O8" s="563" t="s">
        <v>936</v>
      </c>
      <c r="P8" s="558"/>
      <c r="Q8" s="395"/>
      <c r="R8" s="568"/>
      <c r="S8" s="569"/>
      <c r="T8" s="570"/>
      <c r="U8" s="558"/>
      <c r="V8" s="558"/>
      <c r="W8" s="569"/>
      <c r="X8" s="569"/>
      <c r="Y8" s="571"/>
      <c r="Z8" s="571"/>
      <c r="AA8" s="571"/>
      <c r="AB8" s="571"/>
      <c r="AC8" s="572"/>
      <c r="AD8" s="571"/>
      <c r="AE8" s="572"/>
      <c r="AF8" s="571"/>
      <c r="AG8" s="395" t="s">
        <v>5</v>
      </c>
      <c r="AH8" s="395" t="s">
        <v>5</v>
      </c>
      <c r="AI8" s="395" t="s">
        <v>5</v>
      </c>
      <c r="AJ8" s="395" t="s">
        <v>5</v>
      </c>
      <c r="AK8" s="395" t="s">
        <v>5</v>
      </c>
      <c r="AL8" s="395" t="s">
        <v>5</v>
      </c>
      <c r="AM8" s="395" t="s">
        <v>5</v>
      </c>
      <c r="AN8" s="395" t="s">
        <v>5</v>
      </c>
      <c r="AO8" s="195">
        <v>0</v>
      </c>
      <c r="AP8" s="195">
        <v>0</v>
      </c>
      <c r="AQ8" s="195">
        <v>0</v>
      </c>
      <c r="AR8" s="195" t="s">
        <v>876</v>
      </c>
      <c r="AS8" s="197">
        <v>0</v>
      </c>
      <c r="AT8" s="417">
        <v>0</v>
      </c>
      <c r="AU8" s="395">
        <v>0</v>
      </c>
      <c r="AV8" s="407">
        <v>0</v>
      </c>
      <c r="AW8" s="417" t="str">
        <f>IF(AV8=0,"0%",IF(AV8=1,"25%",IF(AV8&lt;=2,"50%",IF(AV8&lt;=3,"75%",IF(AV8&lt;=4,"100%")))))</f>
        <v>0%</v>
      </c>
      <c r="AX8" s="195" t="s">
        <v>1610</v>
      </c>
      <c r="AY8" s="395">
        <v>0</v>
      </c>
      <c r="AZ8" s="195" t="s">
        <v>1611</v>
      </c>
      <c r="BA8" s="195" t="s">
        <v>1585</v>
      </c>
      <c r="BB8" s="573">
        <v>7</v>
      </c>
      <c r="BC8" s="195" t="s">
        <v>1612</v>
      </c>
      <c r="BD8" s="195" t="s">
        <v>1613</v>
      </c>
      <c r="BE8" s="195" t="s">
        <v>1582</v>
      </c>
      <c r="BF8" s="195">
        <v>1</v>
      </c>
      <c r="BG8" s="395">
        <v>1</v>
      </c>
      <c r="BH8" s="395">
        <v>1</v>
      </c>
      <c r="BI8" s="397" t="s">
        <v>385</v>
      </c>
      <c r="BJ8" s="395" t="s">
        <v>1331</v>
      </c>
      <c r="BK8" s="417">
        <v>0</v>
      </c>
      <c r="BL8" s="395" t="s">
        <v>876</v>
      </c>
      <c r="BM8" s="574">
        <v>0</v>
      </c>
      <c r="BN8" s="395" t="str">
        <f>IF(BM8=0,"0%",IF(BM8=1,"25%",IF(BM8&lt;=2,"50%",IF(BM8&lt;=3,"75%",IF(BM8&lt;=4,"100%")))))</f>
        <v>0%</v>
      </c>
      <c r="BO8" s="569"/>
      <c r="BP8" s="395"/>
      <c r="BQ8" s="568"/>
      <c r="BR8" s="569"/>
      <c r="BS8" s="570"/>
      <c r="BT8" s="558"/>
      <c r="BU8" s="558"/>
      <c r="BV8" s="569"/>
      <c r="BW8" s="195">
        <v>0</v>
      </c>
      <c r="BX8" s="395">
        <v>0</v>
      </c>
      <c r="BY8" s="395">
        <v>0</v>
      </c>
      <c r="BZ8" s="395"/>
      <c r="CA8" s="395" t="s">
        <v>1331</v>
      </c>
      <c r="CB8" s="412" t="str">
        <f t="shared" si="0"/>
        <v>0%</v>
      </c>
      <c r="CC8" s="395"/>
      <c r="CD8" s="407">
        <f>BM8+BP8</f>
        <v>0</v>
      </c>
      <c r="CE8" s="395" t="str">
        <f>IF(CD8=0,"0%",IF(CD8=1,"25%",IF(CD8&lt;=2,"50%",IF(CD8&lt;=3,"75%",IF(CD8&lt;=4,"100%")))))</f>
        <v>0%</v>
      </c>
      <c r="CF8" s="206" t="s">
        <v>1620</v>
      </c>
      <c r="CG8" s="206" t="s">
        <v>1615</v>
      </c>
      <c r="CH8" s="421" t="s">
        <v>5</v>
      </c>
    </row>
    <row r="9" spans="1:86" ht="14.5" thickBot="1" x14ac:dyDescent="0.35">
      <c r="B9" s="575"/>
      <c r="C9" s="484"/>
      <c r="D9" s="483"/>
      <c r="E9" s="484"/>
      <c r="K9" s="576">
        <f>SUM(K5:K8)</f>
        <v>18</v>
      </c>
      <c r="AV9" s="433">
        <v>0</v>
      </c>
      <c r="BM9" s="433">
        <f>SUM(BM5:BM8)</f>
        <v>0</v>
      </c>
      <c r="CD9" s="486">
        <f>SUM(CD5:CD8)</f>
        <v>2</v>
      </c>
      <c r="CE9" s="487">
        <f>CD9*100%/$K$9</f>
        <v>0.1111111111111111</v>
      </c>
    </row>
    <row r="12" spans="1:86" x14ac:dyDescent="0.3">
      <c r="B12" s="488">
        <v>100</v>
      </c>
    </row>
  </sheetData>
  <mergeCells count="96">
    <mergeCell ref="CD3:CD4"/>
    <mergeCell ref="CE3:CE4"/>
    <mergeCell ref="BX3:BX4"/>
    <mergeCell ref="BY3:BY4"/>
    <mergeCell ref="BZ3:BZ4"/>
    <mergeCell ref="CA3:CA4"/>
    <mergeCell ref="CB3:CB4"/>
    <mergeCell ref="CC3:CC4"/>
    <mergeCell ref="BQ3:BQ4"/>
    <mergeCell ref="BR3:BS3"/>
    <mergeCell ref="BT3:BT4"/>
    <mergeCell ref="BU3:BU4"/>
    <mergeCell ref="BV3:BV4"/>
    <mergeCell ref="BW3:BW4"/>
    <mergeCell ref="BJ3:BJ4"/>
    <mergeCell ref="BK3:BK4"/>
    <mergeCell ref="BL3:BL4"/>
    <mergeCell ref="BM3:BM4"/>
    <mergeCell ref="BN3:BN4"/>
    <mergeCell ref="BP3:BP4"/>
    <mergeCell ref="BD3:BD4"/>
    <mergeCell ref="BE3:BE4"/>
    <mergeCell ref="BF3:BF4"/>
    <mergeCell ref="BG3:BG4"/>
    <mergeCell ref="BH3:BH4"/>
    <mergeCell ref="BI3:BI4"/>
    <mergeCell ref="AV3:AV4"/>
    <mergeCell ref="AW3:AW4"/>
    <mergeCell ref="AY3:AY4"/>
    <mergeCell ref="AZ3:AZ4"/>
    <mergeCell ref="BA3:BB3"/>
    <mergeCell ref="BC3:BC4"/>
    <mergeCell ref="AP3:AP4"/>
    <mergeCell ref="AQ3:AQ4"/>
    <mergeCell ref="AR3:AR4"/>
    <mergeCell ref="AS3:AS4"/>
    <mergeCell ref="AT3:AT4"/>
    <mergeCell ref="AU3:AU4"/>
    <mergeCell ref="AI3:AI4"/>
    <mergeCell ref="AJ3:AK3"/>
    <mergeCell ref="AL3:AL4"/>
    <mergeCell ref="AM3:AM4"/>
    <mergeCell ref="AN3:AN4"/>
    <mergeCell ref="AO3:AO4"/>
    <mergeCell ref="AB3:AB4"/>
    <mergeCell ref="AC3:AC4"/>
    <mergeCell ref="AD3:AD4"/>
    <mergeCell ref="AE3:AE4"/>
    <mergeCell ref="AF3:AF4"/>
    <mergeCell ref="AH3:AH4"/>
    <mergeCell ref="V3:V4"/>
    <mergeCell ref="W3:W4"/>
    <mergeCell ref="X3:X4"/>
    <mergeCell ref="Y3:Y4"/>
    <mergeCell ref="Z3:Z4"/>
    <mergeCell ref="AA3:AA4"/>
    <mergeCell ref="K2:K4"/>
    <mergeCell ref="L2:L4"/>
    <mergeCell ref="P2:P4"/>
    <mergeCell ref="Q2:W2"/>
    <mergeCell ref="AG2:AG4"/>
    <mergeCell ref="AH2:AN2"/>
    <mergeCell ref="Q3:Q4"/>
    <mergeCell ref="R3:R4"/>
    <mergeCell ref="S3:T3"/>
    <mergeCell ref="U3:U4"/>
    <mergeCell ref="CB1:CE2"/>
    <mergeCell ref="CF1:CF4"/>
    <mergeCell ref="CG1:CG4"/>
    <mergeCell ref="CH1:CH4"/>
    <mergeCell ref="A2:A4"/>
    <mergeCell ref="B2:B4"/>
    <mergeCell ref="C2:C4"/>
    <mergeCell ref="D2:D4"/>
    <mergeCell ref="E2:E4"/>
    <mergeCell ref="F2:F4"/>
    <mergeCell ref="AT1:AW2"/>
    <mergeCell ref="AX1:BE1"/>
    <mergeCell ref="BF1:BJ2"/>
    <mergeCell ref="BK1:BN2"/>
    <mergeCell ref="BO1:BV1"/>
    <mergeCell ref="BW1:CA2"/>
    <mergeCell ref="AX2:AX4"/>
    <mergeCell ref="AY2:BE2"/>
    <mergeCell ref="BO2:BO4"/>
    <mergeCell ref="BP2:BV2"/>
    <mergeCell ref="A1:O1"/>
    <mergeCell ref="P1:W1"/>
    <mergeCell ref="X1:AB2"/>
    <mergeCell ref="AC1:AF2"/>
    <mergeCell ref="AG1:AN1"/>
    <mergeCell ref="AO1:AS2"/>
    <mergeCell ref="G2:G4"/>
    <mergeCell ref="H2:H4"/>
    <mergeCell ref="I2:I4"/>
    <mergeCell ref="J2:J4"/>
  </mergeCells>
  <dataValidations count="3">
    <dataValidation type="list" allowBlank="1" showInputMessage="1" showErrorMessage="1" sqref="BW5:BY8 CA5:CA8" xr:uid="{14B34EDF-ECE2-491E-9412-E039DE8EE05C}">
      <formula1>#REF!</formula1>
    </dataValidation>
    <dataValidation type="list" allowBlank="1" showInputMessage="1" showErrorMessage="1" sqref="F5:F8" xr:uid="{8A8F1DA4-3B05-4CCE-909D-5194A4C8F611}">
      <formula1>MOMENTO</formula1>
    </dataValidation>
    <dataValidation type="list" allowBlank="1" showInputMessage="1" showErrorMessage="1" sqref="E5:E8" xr:uid="{49A3D42C-EA1B-47F0-A8D6-B53319BA8798}">
      <formula1>nivel</formula1>
    </dataValidation>
  </dataValidations>
  <pageMargins left="0.70866141732283472" right="0.70866141732283472" top="0.74803149606299213" bottom="0.74803149606299213" header="0.31496062992125984" footer="0.31496062992125984"/>
  <pageSetup paperSize="9" scale="25" fitToHeight="0" orientation="landscape" r:id="rId1"/>
  <headerFooter>
    <oddHeader>&amp;L&amp;G&amp;RCLASIFICACIÓN DE LA INFORMACIÓN
PÚBLICA</oddHeader>
  </headerFooter>
  <legacyDrawing r:id="rId2"/>
  <legacyDrawingHF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8ACA9-70E0-47A6-85D5-CA2DEA655442}">
  <sheetPr>
    <pageSetUpPr fitToPage="1"/>
  </sheetPr>
  <dimension ref="A1:CH12"/>
  <sheetViews>
    <sheetView zoomScale="80" zoomScaleNormal="80" workbookViewId="0">
      <pane xSplit="2" ySplit="4" topLeftCell="BY5" activePane="bottomRight" state="frozen"/>
      <selection activeCell="M6" sqref="M6"/>
      <selection pane="topRight" activeCell="M6" sqref="M6"/>
      <selection pane="bottomLeft" activeCell="M6" sqref="M6"/>
      <selection pane="bottomRight" activeCell="M6" sqref="M6"/>
    </sheetView>
  </sheetViews>
  <sheetFormatPr baseColWidth="10" defaultColWidth="11.453125" defaultRowHeight="14" x14ac:dyDescent="0.3"/>
  <cols>
    <col min="1" max="1" width="11.453125" style="298"/>
    <col min="2" max="2" width="31.453125" style="298" customWidth="1"/>
    <col min="3" max="3" width="43.81640625" style="298" customWidth="1"/>
    <col min="4" max="4" width="33.7265625" style="298" customWidth="1"/>
    <col min="5" max="5" width="27.453125" style="298" customWidth="1"/>
    <col min="6" max="6" width="28.54296875" style="298" customWidth="1"/>
    <col min="7" max="7" width="38.7265625" style="298" customWidth="1"/>
    <col min="8" max="11" width="11.453125" style="298"/>
    <col min="12" max="12" width="27.81640625" style="298" customWidth="1"/>
    <col min="13" max="13" width="11.453125" style="298"/>
    <col min="14" max="14" width="19.54296875" style="298" customWidth="1"/>
    <col min="15" max="15" width="11.453125" style="298"/>
    <col min="16" max="16" width="37.1796875" style="298" hidden="1" customWidth="1"/>
    <col min="17" max="17" width="0" style="298" hidden="1" customWidth="1"/>
    <col min="18" max="18" width="40.54296875" style="298" hidden="1" customWidth="1"/>
    <col min="19" max="20" width="0" style="298" hidden="1" customWidth="1"/>
    <col min="21" max="21" width="16.54296875" style="298" hidden="1" customWidth="1"/>
    <col min="22" max="22" width="16" style="298" hidden="1" customWidth="1"/>
    <col min="23" max="23" width="0" style="298" hidden="1" customWidth="1"/>
    <col min="24" max="32" width="10.7265625" style="298" hidden="1" customWidth="1"/>
    <col min="33" max="33" width="24.81640625" style="298" hidden="1" customWidth="1"/>
    <col min="34" max="34" width="10.7265625" style="298" hidden="1" customWidth="1"/>
    <col min="35" max="35" width="23.26953125" style="298" hidden="1" customWidth="1"/>
    <col min="36" max="49" width="10.7265625" style="298" hidden="1" customWidth="1"/>
    <col min="50" max="50" width="37.54296875" style="298" hidden="1" customWidth="1"/>
    <col min="51" max="51" width="0" style="298" hidden="1" customWidth="1"/>
    <col min="52" max="52" width="32.81640625" style="298" hidden="1" customWidth="1"/>
    <col min="53" max="53" width="16" style="298" hidden="1" customWidth="1"/>
    <col min="54" max="55" width="0" style="298" hidden="1" customWidth="1"/>
    <col min="56" max="56" width="17.81640625" style="298" hidden="1" customWidth="1"/>
    <col min="57" max="57" width="15.1796875" style="298" hidden="1" customWidth="1"/>
    <col min="58" max="66" width="0" style="298" hidden="1" customWidth="1"/>
    <col min="67" max="67" width="54.453125" style="298" hidden="1" customWidth="1"/>
    <col min="68" max="68" width="0" style="298" hidden="1" customWidth="1"/>
    <col min="69" max="69" width="50.453125" style="298" hidden="1" customWidth="1"/>
    <col min="70" max="70" width="36.7265625" style="298" hidden="1" customWidth="1"/>
    <col min="71" max="83" width="0" style="298" hidden="1" customWidth="1"/>
    <col min="84" max="84" width="89.453125" style="298" customWidth="1"/>
    <col min="85" max="85" width="120.1796875" style="298" customWidth="1"/>
    <col min="86" max="86" width="15.453125" style="298" bestFit="1" customWidth="1"/>
    <col min="87" max="16384" width="11.453125" style="298"/>
  </cols>
  <sheetData>
    <row r="1" spans="1:86" x14ac:dyDescent="0.3">
      <c r="A1" s="526" t="s">
        <v>1621</v>
      </c>
      <c r="B1" s="526"/>
      <c r="C1" s="526"/>
      <c r="D1" s="526"/>
      <c r="E1" s="526"/>
      <c r="F1" s="526"/>
      <c r="G1" s="526"/>
      <c r="H1" s="526"/>
      <c r="I1" s="526"/>
      <c r="J1" s="526"/>
      <c r="K1" s="526"/>
      <c r="L1" s="526"/>
      <c r="M1" s="526"/>
      <c r="N1" s="526"/>
      <c r="O1" s="526"/>
      <c r="P1" s="290" t="s">
        <v>1312</v>
      </c>
      <c r="Q1" s="290"/>
      <c r="R1" s="290"/>
      <c r="S1" s="290"/>
      <c r="T1" s="290"/>
      <c r="U1" s="290"/>
      <c r="V1" s="290"/>
      <c r="W1" s="290"/>
      <c r="X1" s="291" t="s">
        <v>816</v>
      </c>
      <c r="Y1" s="291"/>
      <c r="Z1" s="291"/>
      <c r="AA1" s="291"/>
      <c r="AB1" s="291"/>
      <c r="AC1" s="367" t="s">
        <v>817</v>
      </c>
      <c r="AD1" s="367"/>
      <c r="AE1" s="367"/>
      <c r="AF1" s="367"/>
      <c r="AG1" s="290" t="s">
        <v>818</v>
      </c>
      <c r="AH1" s="290"/>
      <c r="AI1" s="290"/>
      <c r="AJ1" s="290"/>
      <c r="AK1" s="290"/>
      <c r="AL1" s="290"/>
      <c r="AM1" s="290"/>
      <c r="AN1" s="290"/>
      <c r="AO1" s="291" t="s">
        <v>816</v>
      </c>
      <c r="AP1" s="291"/>
      <c r="AQ1" s="291"/>
      <c r="AR1" s="291"/>
      <c r="AS1" s="291"/>
      <c r="AT1" s="367" t="s">
        <v>817</v>
      </c>
      <c r="AU1" s="367"/>
      <c r="AV1" s="367"/>
      <c r="AW1" s="367"/>
      <c r="AX1" s="290" t="s">
        <v>819</v>
      </c>
      <c r="AY1" s="290"/>
      <c r="AZ1" s="290"/>
      <c r="BA1" s="290"/>
      <c r="BB1" s="290"/>
      <c r="BC1" s="290"/>
      <c r="BD1" s="290"/>
      <c r="BE1" s="290"/>
      <c r="BF1" s="291" t="s">
        <v>816</v>
      </c>
      <c r="BG1" s="291"/>
      <c r="BH1" s="291"/>
      <c r="BI1" s="291"/>
      <c r="BJ1" s="291"/>
      <c r="BK1" s="367" t="s">
        <v>817</v>
      </c>
      <c r="BL1" s="367"/>
      <c r="BM1" s="367"/>
      <c r="BN1" s="367"/>
      <c r="BO1" s="290" t="s">
        <v>820</v>
      </c>
      <c r="BP1" s="290"/>
      <c r="BQ1" s="290"/>
      <c r="BR1" s="290"/>
      <c r="BS1" s="290"/>
      <c r="BT1" s="290"/>
      <c r="BU1" s="290"/>
      <c r="BV1" s="290"/>
      <c r="BW1" s="291" t="s">
        <v>816</v>
      </c>
      <c r="BX1" s="291"/>
      <c r="BY1" s="291"/>
      <c r="BZ1" s="291"/>
      <c r="CA1" s="291"/>
      <c r="CB1" s="367" t="s">
        <v>817</v>
      </c>
      <c r="CC1" s="367"/>
      <c r="CD1" s="367"/>
      <c r="CE1" s="367"/>
      <c r="CF1" s="368" t="s">
        <v>821</v>
      </c>
      <c r="CG1" s="369" t="s">
        <v>822</v>
      </c>
      <c r="CH1" s="369" t="s">
        <v>1313</v>
      </c>
    </row>
    <row r="2" spans="1:86" ht="15.75" customHeight="1" x14ac:dyDescent="0.3">
      <c r="A2" s="372" t="s">
        <v>825</v>
      </c>
      <c r="B2" s="372" t="s">
        <v>826</v>
      </c>
      <c r="C2" s="372" t="s">
        <v>1314</v>
      </c>
      <c r="D2" s="372" t="s">
        <v>828</v>
      </c>
      <c r="E2" s="372" t="s">
        <v>1315</v>
      </c>
      <c r="F2" s="372" t="s">
        <v>830</v>
      </c>
      <c r="G2" s="372" t="s">
        <v>831</v>
      </c>
      <c r="H2" s="372" t="s">
        <v>832</v>
      </c>
      <c r="I2" s="527" t="s">
        <v>833</v>
      </c>
      <c r="J2" s="372" t="s">
        <v>834</v>
      </c>
      <c r="K2" s="372" t="s">
        <v>382</v>
      </c>
      <c r="L2" s="372" t="s">
        <v>835</v>
      </c>
      <c r="M2" s="556"/>
      <c r="N2" s="556"/>
      <c r="O2" s="556"/>
      <c r="P2" s="290" t="s">
        <v>838</v>
      </c>
      <c r="Q2" s="290" t="s">
        <v>824</v>
      </c>
      <c r="R2" s="290"/>
      <c r="S2" s="290"/>
      <c r="T2" s="290"/>
      <c r="U2" s="290"/>
      <c r="V2" s="290"/>
      <c r="W2" s="290"/>
      <c r="X2" s="291"/>
      <c r="Y2" s="291"/>
      <c r="Z2" s="291"/>
      <c r="AA2" s="291"/>
      <c r="AB2" s="291"/>
      <c r="AC2" s="367"/>
      <c r="AD2" s="367"/>
      <c r="AE2" s="367"/>
      <c r="AF2" s="367"/>
      <c r="AG2" s="290" t="s">
        <v>838</v>
      </c>
      <c r="AH2" s="290" t="s">
        <v>824</v>
      </c>
      <c r="AI2" s="290"/>
      <c r="AJ2" s="290"/>
      <c r="AK2" s="290"/>
      <c r="AL2" s="290"/>
      <c r="AM2" s="290"/>
      <c r="AN2" s="290"/>
      <c r="AO2" s="291"/>
      <c r="AP2" s="291"/>
      <c r="AQ2" s="291"/>
      <c r="AR2" s="291"/>
      <c r="AS2" s="291"/>
      <c r="AT2" s="367"/>
      <c r="AU2" s="367"/>
      <c r="AV2" s="367"/>
      <c r="AW2" s="367"/>
      <c r="AX2" s="290" t="s">
        <v>838</v>
      </c>
      <c r="AY2" s="290" t="s">
        <v>824</v>
      </c>
      <c r="AZ2" s="290"/>
      <c r="BA2" s="290"/>
      <c r="BB2" s="290"/>
      <c r="BC2" s="290"/>
      <c r="BD2" s="290"/>
      <c r="BE2" s="290"/>
      <c r="BF2" s="291"/>
      <c r="BG2" s="291"/>
      <c r="BH2" s="291"/>
      <c r="BI2" s="291"/>
      <c r="BJ2" s="291"/>
      <c r="BK2" s="367"/>
      <c r="BL2" s="367"/>
      <c r="BM2" s="367"/>
      <c r="BN2" s="367"/>
      <c r="BO2" s="290" t="s">
        <v>838</v>
      </c>
      <c r="BP2" s="290" t="s">
        <v>824</v>
      </c>
      <c r="BQ2" s="290"/>
      <c r="BR2" s="290"/>
      <c r="BS2" s="290"/>
      <c r="BT2" s="290"/>
      <c r="BU2" s="290"/>
      <c r="BV2" s="290"/>
      <c r="BW2" s="291"/>
      <c r="BX2" s="291"/>
      <c r="BY2" s="291"/>
      <c r="BZ2" s="291"/>
      <c r="CA2" s="291"/>
      <c r="CB2" s="367"/>
      <c r="CC2" s="367"/>
      <c r="CD2" s="367"/>
      <c r="CE2" s="367"/>
      <c r="CF2" s="375"/>
      <c r="CG2" s="376"/>
      <c r="CH2" s="376"/>
    </row>
    <row r="3" spans="1:86" ht="33" customHeight="1" x14ac:dyDescent="0.3">
      <c r="A3" s="372"/>
      <c r="B3" s="372"/>
      <c r="C3" s="372"/>
      <c r="D3" s="372"/>
      <c r="E3" s="372"/>
      <c r="F3" s="372"/>
      <c r="G3" s="372"/>
      <c r="H3" s="372"/>
      <c r="I3" s="527"/>
      <c r="J3" s="372"/>
      <c r="K3" s="372"/>
      <c r="L3" s="372"/>
      <c r="M3" s="378" t="s">
        <v>1316</v>
      </c>
      <c r="N3" s="378" t="s">
        <v>1317</v>
      </c>
      <c r="O3" s="378" t="s">
        <v>1318</v>
      </c>
      <c r="P3" s="290"/>
      <c r="Q3" s="290" t="s">
        <v>839</v>
      </c>
      <c r="R3" s="290" t="s">
        <v>840</v>
      </c>
      <c r="S3" s="290" t="s">
        <v>841</v>
      </c>
      <c r="T3" s="290"/>
      <c r="U3" s="290" t="s">
        <v>842</v>
      </c>
      <c r="V3" s="290" t="s">
        <v>843</v>
      </c>
      <c r="W3" s="290" t="s">
        <v>844</v>
      </c>
      <c r="X3" s="291" t="s">
        <v>838</v>
      </c>
      <c r="Y3" s="291" t="s">
        <v>845</v>
      </c>
      <c r="Z3" s="291" t="s">
        <v>846</v>
      </c>
      <c r="AA3" s="291" t="s">
        <v>847</v>
      </c>
      <c r="AB3" s="291" t="s">
        <v>848</v>
      </c>
      <c r="AC3" s="292" t="s">
        <v>849</v>
      </c>
      <c r="AD3" s="288" t="s">
        <v>850</v>
      </c>
      <c r="AE3" s="288" t="s">
        <v>851</v>
      </c>
      <c r="AF3" s="289" t="s">
        <v>852</v>
      </c>
      <c r="AG3" s="290"/>
      <c r="AH3" s="290" t="s">
        <v>839</v>
      </c>
      <c r="AI3" s="290" t="s">
        <v>840</v>
      </c>
      <c r="AJ3" s="290" t="s">
        <v>841</v>
      </c>
      <c r="AK3" s="290"/>
      <c r="AL3" s="290" t="s">
        <v>842</v>
      </c>
      <c r="AM3" s="290" t="s">
        <v>843</v>
      </c>
      <c r="AN3" s="290" t="s">
        <v>844</v>
      </c>
      <c r="AO3" s="291" t="s">
        <v>838</v>
      </c>
      <c r="AP3" s="291" t="s">
        <v>845</v>
      </c>
      <c r="AQ3" s="291" t="s">
        <v>846</v>
      </c>
      <c r="AR3" s="291" t="s">
        <v>847</v>
      </c>
      <c r="AS3" s="291" t="s">
        <v>848</v>
      </c>
      <c r="AT3" s="292" t="s">
        <v>849</v>
      </c>
      <c r="AU3" s="288" t="s">
        <v>850</v>
      </c>
      <c r="AV3" s="288" t="s">
        <v>851</v>
      </c>
      <c r="AW3" s="289" t="s">
        <v>852</v>
      </c>
      <c r="AX3" s="290"/>
      <c r="AY3" s="290" t="s">
        <v>839</v>
      </c>
      <c r="AZ3" s="290" t="s">
        <v>840</v>
      </c>
      <c r="BA3" s="290" t="s">
        <v>841</v>
      </c>
      <c r="BB3" s="290"/>
      <c r="BC3" s="290" t="s">
        <v>842</v>
      </c>
      <c r="BD3" s="290" t="s">
        <v>843</v>
      </c>
      <c r="BE3" s="290" t="s">
        <v>844</v>
      </c>
      <c r="BF3" s="291" t="s">
        <v>838</v>
      </c>
      <c r="BG3" s="291" t="s">
        <v>845</v>
      </c>
      <c r="BH3" s="291" t="s">
        <v>846</v>
      </c>
      <c r="BI3" s="291" t="s">
        <v>847</v>
      </c>
      <c r="BJ3" s="291" t="s">
        <v>848</v>
      </c>
      <c r="BK3" s="292" t="s">
        <v>849</v>
      </c>
      <c r="BL3" s="288" t="s">
        <v>850</v>
      </c>
      <c r="BM3" s="288" t="s">
        <v>851</v>
      </c>
      <c r="BN3" s="289" t="s">
        <v>852</v>
      </c>
      <c r="BO3" s="290"/>
      <c r="BP3" s="290" t="s">
        <v>839</v>
      </c>
      <c r="BQ3" s="290" t="s">
        <v>840</v>
      </c>
      <c r="BR3" s="290" t="s">
        <v>841</v>
      </c>
      <c r="BS3" s="290"/>
      <c r="BT3" s="290" t="s">
        <v>842</v>
      </c>
      <c r="BU3" s="290" t="s">
        <v>843</v>
      </c>
      <c r="BV3" s="290" t="s">
        <v>844</v>
      </c>
      <c r="BW3" s="291" t="s">
        <v>838</v>
      </c>
      <c r="BX3" s="291" t="s">
        <v>845</v>
      </c>
      <c r="BY3" s="291" t="s">
        <v>846</v>
      </c>
      <c r="BZ3" s="291" t="s">
        <v>847</v>
      </c>
      <c r="CA3" s="291" t="s">
        <v>848</v>
      </c>
      <c r="CB3" s="292" t="s">
        <v>849</v>
      </c>
      <c r="CC3" s="288" t="s">
        <v>850</v>
      </c>
      <c r="CD3" s="288" t="s">
        <v>851</v>
      </c>
      <c r="CE3" s="289" t="s">
        <v>852</v>
      </c>
      <c r="CF3" s="375"/>
      <c r="CG3" s="376"/>
      <c r="CH3" s="376"/>
    </row>
    <row r="4" spans="1:86" ht="33" customHeight="1" x14ac:dyDescent="0.3">
      <c r="A4" s="372"/>
      <c r="B4" s="372"/>
      <c r="C4" s="372"/>
      <c r="D4" s="372"/>
      <c r="E4" s="372"/>
      <c r="F4" s="372"/>
      <c r="G4" s="372"/>
      <c r="H4" s="372"/>
      <c r="I4" s="527"/>
      <c r="J4" s="372"/>
      <c r="K4" s="372"/>
      <c r="L4" s="372"/>
      <c r="M4" s="380" t="s">
        <v>383</v>
      </c>
      <c r="N4" s="381" t="s">
        <v>836</v>
      </c>
      <c r="O4" s="382" t="s">
        <v>837</v>
      </c>
      <c r="P4" s="383"/>
      <c r="Q4" s="383"/>
      <c r="R4" s="383"/>
      <c r="S4" s="384" t="s">
        <v>840</v>
      </c>
      <c r="T4" s="384" t="s">
        <v>853</v>
      </c>
      <c r="U4" s="383"/>
      <c r="V4" s="383"/>
      <c r="W4" s="383"/>
      <c r="X4" s="385"/>
      <c r="Y4" s="385"/>
      <c r="Z4" s="385"/>
      <c r="AA4" s="385"/>
      <c r="AB4" s="385"/>
      <c r="AC4" s="386"/>
      <c r="AD4" s="387"/>
      <c r="AE4" s="387"/>
      <c r="AF4" s="388"/>
      <c r="AG4" s="383"/>
      <c r="AH4" s="383"/>
      <c r="AI4" s="383"/>
      <c r="AJ4" s="384" t="s">
        <v>840</v>
      </c>
      <c r="AK4" s="384" t="s">
        <v>853</v>
      </c>
      <c r="AL4" s="383"/>
      <c r="AM4" s="383"/>
      <c r="AN4" s="383"/>
      <c r="AO4" s="385"/>
      <c r="AP4" s="385"/>
      <c r="AQ4" s="385"/>
      <c r="AR4" s="385"/>
      <c r="AS4" s="385"/>
      <c r="AT4" s="386"/>
      <c r="AU4" s="387"/>
      <c r="AV4" s="387"/>
      <c r="AW4" s="388"/>
      <c r="AX4" s="383"/>
      <c r="AY4" s="383"/>
      <c r="AZ4" s="383"/>
      <c r="BA4" s="384" t="s">
        <v>840</v>
      </c>
      <c r="BB4" s="384" t="s">
        <v>853</v>
      </c>
      <c r="BC4" s="383"/>
      <c r="BD4" s="383"/>
      <c r="BE4" s="383"/>
      <c r="BF4" s="385"/>
      <c r="BG4" s="385"/>
      <c r="BH4" s="385"/>
      <c r="BI4" s="385"/>
      <c r="BJ4" s="385"/>
      <c r="BK4" s="386"/>
      <c r="BL4" s="387"/>
      <c r="BM4" s="387"/>
      <c r="BN4" s="388"/>
      <c r="BO4" s="383"/>
      <c r="BP4" s="383"/>
      <c r="BQ4" s="383"/>
      <c r="BR4" s="384" t="s">
        <v>840</v>
      </c>
      <c r="BS4" s="384" t="s">
        <v>853</v>
      </c>
      <c r="BT4" s="383"/>
      <c r="BU4" s="383"/>
      <c r="BV4" s="383"/>
      <c r="BW4" s="385"/>
      <c r="BX4" s="385"/>
      <c r="BY4" s="385"/>
      <c r="BZ4" s="385"/>
      <c r="CA4" s="385"/>
      <c r="CB4" s="386"/>
      <c r="CC4" s="387"/>
      <c r="CD4" s="387"/>
      <c r="CE4" s="388"/>
      <c r="CF4" s="389"/>
      <c r="CG4" s="390"/>
      <c r="CH4" s="390"/>
    </row>
    <row r="5" spans="1:86" ht="282.75" customHeight="1" x14ac:dyDescent="0.3">
      <c r="A5" s="391">
        <v>1</v>
      </c>
      <c r="B5" s="562" t="s">
        <v>1622</v>
      </c>
      <c r="C5" s="562" t="s">
        <v>1623</v>
      </c>
      <c r="D5" s="396" t="s">
        <v>856</v>
      </c>
      <c r="E5" s="197" t="s">
        <v>964</v>
      </c>
      <c r="F5" s="197" t="s">
        <v>858</v>
      </c>
      <c r="G5" s="197" t="s">
        <v>1624</v>
      </c>
      <c r="H5" s="197" t="s">
        <v>386</v>
      </c>
      <c r="I5" s="536" t="s">
        <v>1625</v>
      </c>
      <c r="J5" s="197" t="s">
        <v>5</v>
      </c>
      <c r="K5" s="577">
        <v>1</v>
      </c>
      <c r="L5" s="197" t="s">
        <v>1626</v>
      </c>
      <c r="M5" s="578">
        <v>44593</v>
      </c>
      <c r="N5" s="420">
        <v>44621</v>
      </c>
      <c r="O5" s="506" t="s">
        <v>936</v>
      </c>
      <c r="P5" s="506" t="s">
        <v>1422</v>
      </c>
      <c r="Q5" s="507">
        <v>0</v>
      </c>
      <c r="R5" s="507" t="s">
        <v>5</v>
      </c>
      <c r="S5" s="507">
        <v>0</v>
      </c>
      <c r="T5" s="507">
        <v>0</v>
      </c>
      <c r="U5" s="507" t="s">
        <v>5</v>
      </c>
      <c r="V5" s="507">
        <v>0</v>
      </c>
      <c r="W5" s="507" t="s">
        <v>5</v>
      </c>
      <c r="X5" s="579">
        <v>0</v>
      </c>
      <c r="Y5" s="579">
        <v>0</v>
      </c>
      <c r="Z5" s="579">
        <v>0</v>
      </c>
      <c r="AA5" s="579">
        <v>0</v>
      </c>
      <c r="AB5" s="579">
        <v>0</v>
      </c>
      <c r="AC5" s="580">
        <f>1*(100/21)</f>
        <v>4.7619047619047619</v>
      </c>
      <c r="AD5" s="579">
        <v>0</v>
      </c>
      <c r="AE5" s="579">
        <v>0</v>
      </c>
      <c r="AF5" s="581"/>
      <c r="AG5" s="506" t="s">
        <v>1627</v>
      </c>
      <c r="AH5" s="507">
        <v>0</v>
      </c>
      <c r="AI5" s="582" t="s">
        <v>1628</v>
      </c>
      <c r="AJ5" s="582" t="s">
        <v>1629</v>
      </c>
      <c r="AK5" s="581" t="s">
        <v>1630</v>
      </c>
      <c r="AL5" s="581" t="s">
        <v>5</v>
      </c>
      <c r="AM5" s="581" t="s">
        <v>5</v>
      </c>
      <c r="AN5" s="583" t="s">
        <v>1631</v>
      </c>
      <c r="AO5" s="584">
        <v>1</v>
      </c>
      <c r="AP5" s="584">
        <v>0</v>
      </c>
      <c r="AQ5" s="584">
        <v>1</v>
      </c>
      <c r="AR5" s="399" t="s">
        <v>1632</v>
      </c>
      <c r="AS5" s="585" t="s">
        <v>1331</v>
      </c>
      <c r="AT5" s="512">
        <v>0</v>
      </c>
      <c r="AU5" s="512" t="s">
        <v>876</v>
      </c>
      <c r="AV5" s="513">
        <v>0</v>
      </c>
      <c r="AW5" s="512" t="str">
        <f>IF(AV5=0,"0%",IF(AV5=1,"100%",))</f>
        <v>0%</v>
      </c>
      <c r="AX5" s="569" t="s">
        <v>1633</v>
      </c>
      <c r="AY5" s="586">
        <v>1</v>
      </c>
      <c r="AZ5" s="514" t="s">
        <v>1628</v>
      </c>
      <c r="BA5" s="582" t="s">
        <v>1629</v>
      </c>
      <c r="BB5" s="507" t="s">
        <v>1630</v>
      </c>
      <c r="BC5" s="507" t="s">
        <v>5</v>
      </c>
      <c r="BD5" s="514" t="s">
        <v>5</v>
      </c>
      <c r="BE5" s="587" t="s">
        <v>1631</v>
      </c>
      <c r="BF5" s="507">
        <v>1</v>
      </c>
      <c r="BG5" s="507">
        <v>1</v>
      </c>
      <c r="BH5" s="507">
        <v>1</v>
      </c>
      <c r="BI5" s="509" t="s">
        <v>1634</v>
      </c>
      <c r="BJ5" s="509" t="s">
        <v>125</v>
      </c>
      <c r="BK5" s="512">
        <v>1</v>
      </c>
      <c r="BL5" s="512" t="s">
        <v>876</v>
      </c>
      <c r="BM5" s="513">
        <v>1</v>
      </c>
      <c r="BN5" s="512" t="str">
        <f>IF(BM5=0,"0%",IF(BM5=1,"100%",))</f>
        <v>100%</v>
      </c>
      <c r="BO5" s="506"/>
      <c r="BP5" s="507"/>
      <c r="BQ5" s="507"/>
      <c r="BR5" s="588"/>
      <c r="BS5" s="507"/>
      <c r="BT5" s="507"/>
      <c r="BU5" s="507"/>
      <c r="BV5" s="507"/>
      <c r="BW5" s="509"/>
      <c r="BX5" s="509"/>
      <c r="BY5" s="509"/>
      <c r="BZ5" s="509"/>
      <c r="CA5" s="509" t="s">
        <v>125</v>
      </c>
      <c r="CB5" s="512" t="str">
        <f>CE5</f>
        <v>100%</v>
      </c>
      <c r="CC5" s="512"/>
      <c r="CD5" s="513">
        <f>BM5+BP5</f>
        <v>1</v>
      </c>
      <c r="CE5" s="512" t="str">
        <f>IF(CD5=0,"0%",IF(CD5=1,"100%",))</f>
        <v>100%</v>
      </c>
      <c r="CF5" s="589" t="s">
        <v>1635</v>
      </c>
      <c r="CG5" s="589" t="s">
        <v>1636</v>
      </c>
      <c r="CH5" s="515" t="s">
        <v>7</v>
      </c>
    </row>
    <row r="6" spans="1:86" ht="177" customHeight="1" x14ac:dyDescent="0.3">
      <c r="A6" s="391">
        <v>2</v>
      </c>
      <c r="B6" s="590" t="s">
        <v>1637</v>
      </c>
      <c r="C6" s="562" t="s">
        <v>1638</v>
      </c>
      <c r="D6" s="396" t="s">
        <v>1416</v>
      </c>
      <c r="E6" s="194" t="s">
        <v>886</v>
      </c>
      <c r="F6" s="194" t="s">
        <v>931</v>
      </c>
      <c r="G6" s="197" t="s">
        <v>1624</v>
      </c>
      <c r="H6" s="197" t="s">
        <v>386</v>
      </c>
      <c r="I6" s="536" t="s">
        <v>1625</v>
      </c>
      <c r="J6" s="194" t="s">
        <v>5</v>
      </c>
      <c r="K6" s="591">
        <v>3</v>
      </c>
      <c r="L6" s="194" t="s">
        <v>1639</v>
      </c>
      <c r="M6" s="393">
        <v>44621</v>
      </c>
      <c r="N6" s="420">
        <v>44805</v>
      </c>
      <c r="O6" s="563" t="s">
        <v>936</v>
      </c>
      <c r="P6" s="568"/>
      <c r="Q6" s="395">
        <v>0</v>
      </c>
      <c r="R6" s="568"/>
      <c r="S6" s="395" t="s">
        <v>5</v>
      </c>
      <c r="T6" s="395" t="s">
        <v>5</v>
      </c>
      <c r="U6" s="395" t="s">
        <v>5</v>
      </c>
      <c r="V6" s="395" t="s">
        <v>5</v>
      </c>
      <c r="W6" s="206"/>
      <c r="X6" s="568">
        <v>0</v>
      </c>
      <c r="Y6" s="558">
        <v>0</v>
      </c>
      <c r="Z6" s="558">
        <v>0</v>
      </c>
      <c r="AA6" s="558" t="s">
        <v>958</v>
      </c>
      <c r="AB6" s="558">
        <v>0</v>
      </c>
      <c r="AC6" s="559">
        <v>0</v>
      </c>
      <c r="AD6" s="558">
        <v>0</v>
      </c>
      <c r="AE6" s="559">
        <v>0</v>
      </c>
      <c r="AF6" s="592"/>
      <c r="AG6" s="592"/>
      <c r="AH6" s="592"/>
      <c r="AI6" s="592"/>
      <c r="AJ6" s="592"/>
      <c r="AK6" s="592"/>
      <c r="AL6" s="592"/>
      <c r="AM6" s="592"/>
      <c r="AN6" s="593"/>
      <c r="AO6" s="399">
        <v>0</v>
      </c>
      <c r="AP6" s="399">
        <v>0</v>
      </c>
      <c r="AQ6" s="399">
        <v>0</v>
      </c>
      <c r="AR6" s="399" t="s">
        <v>876</v>
      </c>
      <c r="AS6" s="419" t="s">
        <v>901</v>
      </c>
      <c r="AT6" s="395">
        <v>0</v>
      </c>
      <c r="AU6" s="395" t="s">
        <v>876</v>
      </c>
      <c r="AV6" s="407">
        <v>0</v>
      </c>
      <c r="AW6" s="395" t="str">
        <f>IF(AV6=0,"0%",IF(AV6=1,"33.3%",IF(AV6&lt;=2,"66.7%",IF(AV6&lt;=3,"100%",))))</f>
        <v>0%</v>
      </c>
      <c r="AX6" s="569"/>
      <c r="AY6" s="395"/>
      <c r="AZ6" s="569"/>
      <c r="BA6" s="195"/>
      <c r="BB6" s="195"/>
      <c r="BC6" s="395"/>
      <c r="BD6" s="395"/>
      <c r="BE6" s="594"/>
      <c r="BF6" s="195">
        <v>0</v>
      </c>
      <c r="BG6" s="395">
        <v>0</v>
      </c>
      <c r="BH6" s="395">
        <v>0</v>
      </c>
      <c r="BI6" s="395" t="s">
        <v>1634</v>
      </c>
      <c r="BJ6" s="395" t="s">
        <v>901</v>
      </c>
      <c r="BK6" s="395">
        <v>0</v>
      </c>
      <c r="BL6" s="512" t="s">
        <v>876</v>
      </c>
      <c r="BM6" s="407">
        <v>0</v>
      </c>
      <c r="BN6" s="395" t="str">
        <f>IF(BM6=0,"0%",IF(BM6=1,"33.3%",IF(BM6&lt;=2,"66.7%",IF(BM6&lt;=3,"100%",))))</f>
        <v>0%</v>
      </c>
      <c r="BO6" s="569" t="s">
        <v>1640</v>
      </c>
      <c r="BP6" s="395">
        <v>0</v>
      </c>
      <c r="BQ6" s="595" t="s">
        <v>1641</v>
      </c>
      <c r="BR6" s="596" t="s">
        <v>1642</v>
      </c>
      <c r="BS6" s="492" t="s">
        <v>5</v>
      </c>
      <c r="BT6" s="395" t="s">
        <v>5</v>
      </c>
      <c r="BU6" s="395" t="s">
        <v>5</v>
      </c>
      <c r="BV6" s="206" t="s">
        <v>1643</v>
      </c>
      <c r="BW6" s="195">
        <v>1</v>
      </c>
      <c r="BX6" s="395">
        <v>0</v>
      </c>
      <c r="BY6" s="395">
        <v>1</v>
      </c>
      <c r="BZ6" s="395"/>
      <c r="CA6" s="395" t="s">
        <v>1331</v>
      </c>
      <c r="CB6" s="512" t="str">
        <f t="shared" ref="CB6:CB8" si="0">CE6</f>
        <v>0%</v>
      </c>
      <c r="CC6" s="395"/>
      <c r="CD6" s="513">
        <f>BM6+BP6</f>
        <v>0</v>
      </c>
      <c r="CE6" s="395" t="str">
        <f>IF(CD6=0,"0%",IF(CD6=1,"33.3%",IF(CD6&lt;=2,"66.7%",IF(CD6&lt;=3,"100%",))))</f>
        <v>0%</v>
      </c>
      <c r="CF6" s="206" t="s">
        <v>1644</v>
      </c>
      <c r="CG6" s="206" t="s">
        <v>1645</v>
      </c>
      <c r="CH6" s="414" t="s">
        <v>11</v>
      </c>
    </row>
    <row r="7" spans="1:86" ht="99.5" x14ac:dyDescent="0.3">
      <c r="A7" s="391">
        <v>3</v>
      </c>
      <c r="B7" s="562" t="s">
        <v>1646</v>
      </c>
      <c r="C7" s="562" t="s">
        <v>1647</v>
      </c>
      <c r="D7" s="396" t="s">
        <v>1648</v>
      </c>
      <c r="E7" s="194" t="s">
        <v>886</v>
      </c>
      <c r="F7" s="194" t="s">
        <v>946</v>
      </c>
      <c r="G7" s="194" t="s">
        <v>1649</v>
      </c>
      <c r="H7" s="197" t="s">
        <v>386</v>
      </c>
      <c r="I7" s="536" t="s">
        <v>1625</v>
      </c>
      <c r="J7" s="194" t="s">
        <v>5</v>
      </c>
      <c r="K7" s="591">
        <v>1</v>
      </c>
      <c r="L7" s="194" t="s">
        <v>1650</v>
      </c>
      <c r="M7" s="557">
        <v>44621</v>
      </c>
      <c r="N7" s="557">
        <v>44621</v>
      </c>
      <c r="O7" s="563" t="s">
        <v>936</v>
      </c>
      <c r="P7" s="206"/>
      <c r="Q7" s="397"/>
      <c r="R7" s="397"/>
      <c r="S7" s="397"/>
      <c r="T7" s="397"/>
      <c r="U7" s="397"/>
      <c r="V7" s="397"/>
      <c r="W7" s="397"/>
      <c r="X7" s="558"/>
      <c r="Y7" s="558"/>
      <c r="Z7" s="558"/>
      <c r="AA7" s="558"/>
      <c r="AB7" s="558"/>
      <c r="AC7" s="559"/>
      <c r="AD7" s="558"/>
      <c r="AE7" s="558"/>
      <c r="AF7" s="558"/>
      <c r="AG7" s="558"/>
      <c r="AH7" s="558"/>
      <c r="AI7" s="558"/>
      <c r="AJ7" s="558"/>
      <c r="AK7" s="558"/>
      <c r="AL7" s="558"/>
      <c r="AM7" s="558"/>
      <c r="AN7" s="597"/>
      <c r="AO7" s="399">
        <v>0</v>
      </c>
      <c r="AP7" s="399">
        <v>0</v>
      </c>
      <c r="AQ7" s="399">
        <v>0</v>
      </c>
      <c r="AR7" s="399" t="s">
        <v>876</v>
      </c>
      <c r="AS7" s="419" t="s">
        <v>901</v>
      </c>
      <c r="AT7" s="395">
        <v>0</v>
      </c>
      <c r="AU7" s="395" t="s">
        <v>876</v>
      </c>
      <c r="AV7" s="407">
        <v>0</v>
      </c>
      <c r="AW7" s="395" t="str">
        <f>IF(AV7=0,"0%",IF(AV7=1,"100%",))</f>
        <v>0%</v>
      </c>
      <c r="AX7" s="206" t="s">
        <v>1651</v>
      </c>
      <c r="AY7" s="397">
        <v>1</v>
      </c>
      <c r="AZ7" s="206" t="s">
        <v>1652</v>
      </c>
      <c r="BA7" s="206" t="s">
        <v>1629</v>
      </c>
      <c r="BB7" s="397" t="s">
        <v>1630</v>
      </c>
      <c r="BC7" s="397" t="s">
        <v>5</v>
      </c>
      <c r="BD7" s="397" t="s">
        <v>5</v>
      </c>
      <c r="BE7" s="594" t="s">
        <v>1631</v>
      </c>
      <c r="BF7" s="395">
        <v>1</v>
      </c>
      <c r="BG7" s="395">
        <v>1</v>
      </c>
      <c r="BH7" s="395">
        <v>1</v>
      </c>
      <c r="BI7" s="397" t="s">
        <v>1634</v>
      </c>
      <c r="BJ7" s="397" t="s">
        <v>125</v>
      </c>
      <c r="BK7" s="417">
        <v>1</v>
      </c>
      <c r="BL7" s="395" t="s">
        <v>876</v>
      </c>
      <c r="BM7" s="407">
        <v>1</v>
      </c>
      <c r="BN7" s="395" t="str">
        <f>IF(BM7=0,"0%",IF(BM7=1,"100%",))</f>
        <v>100%</v>
      </c>
      <c r="BO7" s="206"/>
      <c r="BP7" s="397">
        <v>0</v>
      </c>
      <c r="BQ7" s="397"/>
      <c r="BR7" s="509"/>
      <c r="BS7" s="397"/>
      <c r="BT7" s="397"/>
      <c r="BU7" s="397"/>
      <c r="BV7" s="397"/>
      <c r="BW7" s="397"/>
      <c r="BX7" s="397"/>
      <c r="BY7" s="397"/>
      <c r="BZ7" s="397"/>
      <c r="CA7" s="397" t="s">
        <v>125</v>
      </c>
      <c r="CB7" s="512" t="str">
        <f t="shared" si="0"/>
        <v>100%</v>
      </c>
      <c r="CC7" s="395"/>
      <c r="CD7" s="513">
        <f>BM7+BP7</f>
        <v>1</v>
      </c>
      <c r="CE7" s="395" t="str">
        <f>IF(CD7=0,"0%",IF(CD7=1,"100%",))</f>
        <v>100%</v>
      </c>
      <c r="CF7" s="589" t="s">
        <v>1653</v>
      </c>
      <c r="CG7" s="598" t="s">
        <v>1654</v>
      </c>
      <c r="CH7" s="515" t="s">
        <v>7</v>
      </c>
    </row>
    <row r="8" spans="1:86" ht="113.25" customHeight="1" thickBot="1" x14ac:dyDescent="0.35">
      <c r="A8" s="391">
        <v>4</v>
      </c>
      <c r="B8" s="562" t="s">
        <v>1655</v>
      </c>
      <c r="C8" s="562" t="s">
        <v>1656</v>
      </c>
      <c r="D8" s="416" t="s">
        <v>1657</v>
      </c>
      <c r="E8" s="599" t="s">
        <v>976</v>
      </c>
      <c r="F8" s="223" t="s">
        <v>946</v>
      </c>
      <c r="G8" s="194" t="s">
        <v>1658</v>
      </c>
      <c r="H8" s="197" t="s">
        <v>386</v>
      </c>
      <c r="I8" s="536" t="s">
        <v>1625</v>
      </c>
      <c r="J8" s="194" t="s">
        <v>5</v>
      </c>
      <c r="K8" s="591">
        <v>2</v>
      </c>
      <c r="L8" s="223" t="s">
        <v>1659</v>
      </c>
      <c r="M8" s="393">
        <v>44621</v>
      </c>
      <c r="N8" s="420">
        <v>44895</v>
      </c>
      <c r="O8" s="563" t="s">
        <v>936</v>
      </c>
      <c r="P8" s="195"/>
      <c r="Q8" s="395"/>
      <c r="R8" s="395"/>
      <c r="S8" s="395"/>
      <c r="T8" s="395"/>
      <c r="U8" s="395"/>
      <c r="V8" s="395"/>
      <c r="W8" s="395"/>
      <c r="X8" s="558"/>
      <c r="Y8" s="558"/>
      <c r="Z8" s="558"/>
      <c r="AA8" s="558"/>
      <c r="AB8" s="558"/>
      <c r="AC8" s="559"/>
      <c r="AD8" s="558"/>
      <c r="AE8" s="558"/>
      <c r="AF8" s="558"/>
      <c r="AG8" s="558"/>
      <c r="AH8" s="558"/>
      <c r="AI8" s="558"/>
      <c r="AJ8" s="558"/>
      <c r="AK8" s="558"/>
      <c r="AL8" s="558"/>
      <c r="AM8" s="558"/>
      <c r="AN8" s="597"/>
      <c r="AO8" s="399">
        <v>0</v>
      </c>
      <c r="AP8" s="399">
        <v>0</v>
      </c>
      <c r="AQ8" s="399">
        <v>0</v>
      </c>
      <c r="AR8" s="399" t="s">
        <v>876</v>
      </c>
      <c r="AS8" s="419" t="s">
        <v>901</v>
      </c>
      <c r="AT8" s="395">
        <v>0</v>
      </c>
      <c r="AU8" s="395" t="s">
        <v>876</v>
      </c>
      <c r="AV8" s="407">
        <v>0</v>
      </c>
      <c r="AW8" s="395" t="str">
        <f>IF(AV8=0,"0%",IF(AV8=1,"50%",IF(AV8=2,"100%")))</f>
        <v>0%</v>
      </c>
      <c r="AX8" s="195"/>
      <c r="AY8" s="395"/>
      <c r="AZ8" s="395"/>
      <c r="BA8" s="395"/>
      <c r="BB8" s="395"/>
      <c r="BC8" s="395"/>
      <c r="BD8" s="395"/>
      <c r="BE8" s="474"/>
      <c r="BF8" s="395">
        <v>0</v>
      </c>
      <c r="BG8" s="395">
        <v>0</v>
      </c>
      <c r="BH8" s="395">
        <v>0</v>
      </c>
      <c r="BI8" s="397" t="s">
        <v>1634</v>
      </c>
      <c r="BJ8" s="397" t="s">
        <v>901</v>
      </c>
      <c r="BK8" s="395">
        <v>0</v>
      </c>
      <c r="BL8" s="395" t="s">
        <v>876</v>
      </c>
      <c r="BM8" s="407">
        <v>0</v>
      </c>
      <c r="BN8" s="395" t="str">
        <f>IF(BM8=0,"0%",IF(BM8=1,"50%",IF(BM8=2,"100%")))</f>
        <v>0%</v>
      </c>
      <c r="BO8" s="195" t="s">
        <v>1660</v>
      </c>
      <c r="BP8" s="395">
        <v>0</v>
      </c>
      <c r="BQ8" s="195" t="s">
        <v>1661</v>
      </c>
      <c r="BR8" s="195" t="s">
        <v>1662</v>
      </c>
      <c r="BS8" s="395" t="s">
        <v>5</v>
      </c>
      <c r="BT8" s="395" t="s">
        <v>5</v>
      </c>
      <c r="BU8" s="395" t="s">
        <v>5</v>
      </c>
      <c r="BV8" s="600" t="s">
        <v>1663</v>
      </c>
      <c r="BW8" s="195">
        <v>1</v>
      </c>
      <c r="BX8" s="395">
        <v>0</v>
      </c>
      <c r="BY8" s="395">
        <v>0</v>
      </c>
      <c r="BZ8" s="195" t="s">
        <v>1664</v>
      </c>
      <c r="CA8" s="395" t="s">
        <v>1331</v>
      </c>
      <c r="CB8" s="512" t="str">
        <f t="shared" si="0"/>
        <v>0%</v>
      </c>
      <c r="CC8" s="395"/>
      <c r="CD8" s="513">
        <f>BM8+BP8</f>
        <v>0</v>
      </c>
      <c r="CE8" s="395" t="str">
        <f>IF(CD8=0,"0%",IF(CD8=1,"50%",IF(CD8=2,"100%")))</f>
        <v>0%</v>
      </c>
      <c r="CF8" s="589" t="s">
        <v>1665</v>
      </c>
      <c r="CG8" s="397" t="s">
        <v>385</v>
      </c>
      <c r="CH8" s="601" t="s">
        <v>13</v>
      </c>
    </row>
    <row r="9" spans="1:86" ht="14.5" thickBot="1" x14ac:dyDescent="0.35">
      <c r="B9" s="602"/>
      <c r="C9" s="603"/>
      <c r="D9" s="604"/>
      <c r="E9" s="484"/>
      <c r="K9" s="576">
        <f>SUM(K5:K8)</f>
        <v>7</v>
      </c>
      <c r="AV9" s="433">
        <f>SUM(AV5:AV8)</f>
        <v>0</v>
      </c>
      <c r="BM9" s="433">
        <v>2</v>
      </c>
      <c r="CD9" s="486">
        <f>SUM(CD5:CD8)</f>
        <v>2</v>
      </c>
      <c r="CE9" s="487">
        <f>CD9*100%/$K$9</f>
        <v>0.2857142857142857</v>
      </c>
    </row>
    <row r="12" spans="1:86" x14ac:dyDescent="0.3">
      <c r="C12" s="488">
        <v>100</v>
      </c>
    </row>
  </sheetData>
  <mergeCells count="96">
    <mergeCell ref="CD3:CD4"/>
    <mergeCell ref="CE3:CE4"/>
    <mergeCell ref="BX3:BX4"/>
    <mergeCell ref="BY3:BY4"/>
    <mergeCell ref="BZ3:BZ4"/>
    <mergeCell ref="CA3:CA4"/>
    <mergeCell ref="CB3:CB4"/>
    <mergeCell ref="CC3:CC4"/>
    <mergeCell ref="BQ3:BQ4"/>
    <mergeCell ref="BR3:BS3"/>
    <mergeCell ref="BT3:BT4"/>
    <mergeCell ref="BU3:BU4"/>
    <mergeCell ref="BV3:BV4"/>
    <mergeCell ref="BW3:BW4"/>
    <mergeCell ref="BJ3:BJ4"/>
    <mergeCell ref="BK3:BK4"/>
    <mergeCell ref="BL3:BL4"/>
    <mergeCell ref="BM3:BM4"/>
    <mergeCell ref="BN3:BN4"/>
    <mergeCell ref="BP3:BP4"/>
    <mergeCell ref="BD3:BD4"/>
    <mergeCell ref="BE3:BE4"/>
    <mergeCell ref="BF3:BF4"/>
    <mergeCell ref="BG3:BG4"/>
    <mergeCell ref="BH3:BH4"/>
    <mergeCell ref="BI3:BI4"/>
    <mergeCell ref="AV3:AV4"/>
    <mergeCell ref="AW3:AW4"/>
    <mergeCell ref="AY3:AY4"/>
    <mergeCell ref="AZ3:AZ4"/>
    <mergeCell ref="BA3:BB3"/>
    <mergeCell ref="BC3:BC4"/>
    <mergeCell ref="AP3:AP4"/>
    <mergeCell ref="AQ3:AQ4"/>
    <mergeCell ref="AR3:AR4"/>
    <mergeCell ref="AS3:AS4"/>
    <mergeCell ref="AT3:AT4"/>
    <mergeCell ref="AU3:AU4"/>
    <mergeCell ref="AI3:AI4"/>
    <mergeCell ref="AJ3:AK3"/>
    <mergeCell ref="AL3:AL4"/>
    <mergeCell ref="AM3:AM4"/>
    <mergeCell ref="AN3:AN4"/>
    <mergeCell ref="AO3:AO4"/>
    <mergeCell ref="AB3:AB4"/>
    <mergeCell ref="AC3:AC4"/>
    <mergeCell ref="AD3:AD4"/>
    <mergeCell ref="AE3:AE4"/>
    <mergeCell ref="AF3:AF4"/>
    <mergeCell ref="AH3:AH4"/>
    <mergeCell ref="V3:V4"/>
    <mergeCell ref="W3:W4"/>
    <mergeCell ref="X3:X4"/>
    <mergeCell ref="Y3:Y4"/>
    <mergeCell ref="Z3:Z4"/>
    <mergeCell ref="AA3:AA4"/>
    <mergeCell ref="K2:K4"/>
    <mergeCell ref="L2:L4"/>
    <mergeCell ref="P2:P4"/>
    <mergeCell ref="Q2:W2"/>
    <mergeCell ref="AG2:AG4"/>
    <mergeCell ref="AH2:AN2"/>
    <mergeCell ref="Q3:Q4"/>
    <mergeCell ref="R3:R4"/>
    <mergeCell ref="S3:T3"/>
    <mergeCell ref="U3:U4"/>
    <mergeCell ref="CB1:CE2"/>
    <mergeCell ref="CF1:CF4"/>
    <mergeCell ref="CG1:CG4"/>
    <mergeCell ref="CH1:CH4"/>
    <mergeCell ref="A2:A4"/>
    <mergeCell ref="B2:B4"/>
    <mergeCell ref="C2:C4"/>
    <mergeCell ref="D2:D4"/>
    <mergeCell ref="E2:E4"/>
    <mergeCell ref="F2:F4"/>
    <mergeCell ref="AT1:AW2"/>
    <mergeCell ref="AX1:BE1"/>
    <mergeCell ref="BF1:BJ2"/>
    <mergeCell ref="BK1:BN2"/>
    <mergeCell ref="BO1:BV1"/>
    <mergeCell ref="BW1:CA2"/>
    <mergeCell ref="AX2:AX4"/>
    <mergeCell ref="AY2:BE2"/>
    <mergeCell ref="BO2:BO4"/>
    <mergeCell ref="BP2:BV2"/>
    <mergeCell ref="A1:O1"/>
    <mergeCell ref="P1:W1"/>
    <mergeCell ref="X1:AB2"/>
    <mergeCell ref="AC1:AF2"/>
    <mergeCell ref="AG1:AN1"/>
    <mergeCell ref="AO1:AS2"/>
    <mergeCell ref="G2:G4"/>
    <mergeCell ref="H2:H4"/>
    <mergeCell ref="I2:I4"/>
    <mergeCell ref="J2:J4"/>
  </mergeCells>
  <dataValidations count="3">
    <dataValidation type="list" allowBlank="1" showInputMessage="1" showErrorMessage="1" sqref="BW5:BY8 CA5:CA8" xr:uid="{01BC841B-42A2-42D6-9095-25359951B770}">
      <formula1>#REF!</formula1>
    </dataValidation>
    <dataValidation type="list" allowBlank="1" showInputMessage="1" showErrorMessage="1" sqref="E5:E8" xr:uid="{ACB31606-63AF-458B-8DE4-8E14CF9413FC}">
      <formula1>nivel</formula1>
    </dataValidation>
    <dataValidation type="list" allowBlank="1" showInputMessage="1" showErrorMessage="1" sqref="F5:F8" xr:uid="{DC1B4102-1F92-4ABF-BB2C-4135B3863A26}">
      <formula1>MOMENTO</formula1>
    </dataValidation>
  </dataValidations>
  <pageMargins left="0.70866141732283472" right="0.70866141732283472" top="0.74803149606299213" bottom="0.74803149606299213" header="0.31496062992125984" footer="0.31496062992125984"/>
  <pageSetup paperSize="9" scale="23" fitToHeight="0" orientation="landscape" r:id="rId1"/>
  <headerFooter>
    <oddHeader>&amp;L&amp;G&amp;RCLASIFICACIÓN DE LA INFORMACIÓN
PÚBLICA</oddHead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D8C4A-5AFD-4C26-9C4F-B158558DEA60}">
  <sheetPr>
    <pageSetUpPr fitToPage="1"/>
  </sheetPr>
  <dimension ref="A1:CH12"/>
  <sheetViews>
    <sheetView zoomScale="80" zoomScaleNormal="80" workbookViewId="0">
      <pane xSplit="2" ySplit="4" topLeftCell="CG5" activePane="bottomRight" state="frozen"/>
      <selection activeCell="M6" sqref="M6"/>
      <selection pane="topRight" activeCell="M6" sqref="M6"/>
      <selection pane="bottomLeft" activeCell="M6" sqref="M6"/>
      <selection pane="bottomRight" activeCell="M6" sqref="M6"/>
    </sheetView>
  </sheetViews>
  <sheetFormatPr baseColWidth="10" defaultColWidth="11.453125" defaultRowHeight="14" x14ac:dyDescent="0.3"/>
  <cols>
    <col min="1" max="1" width="8.7265625" style="298" customWidth="1"/>
    <col min="2" max="2" width="20.7265625" style="298" customWidth="1"/>
    <col min="3" max="3" width="39.54296875" style="298" customWidth="1"/>
    <col min="4" max="4" width="36.1796875" style="298" customWidth="1"/>
    <col min="5" max="5" width="19.7265625" style="298" customWidth="1"/>
    <col min="6" max="6" width="28.81640625" style="298" customWidth="1"/>
    <col min="7" max="8" width="11.453125" style="298" customWidth="1"/>
    <col min="9" max="9" width="20.26953125" style="298" customWidth="1"/>
    <col min="10" max="11" width="11.453125" style="298" customWidth="1"/>
    <col min="12" max="12" width="25.26953125" style="298" customWidth="1"/>
    <col min="13" max="15" width="11.453125" style="298" customWidth="1"/>
    <col min="16" max="16" width="44.453125" style="298" hidden="1" customWidth="1"/>
    <col min="17" max="17" width="11.453125" style="298" hidden="1" customWidth="1"/>
    <col min="18" max="18" width="60.1796875" style="298" hidden="1" customWidth="1"/>
    <col min="19" max="19" width="33.453125" style="298" hidden="1" customWidth="1"/>
    <col min="20" max="20" width="11.1796875" style="298" hidden="1" customWidth="1"/>
    <col min="21" max="21" width="40.81640625" style="298" hidden="1" customWidth="1"/>
    <col min="22" max="22" width="14.1796875" style="298" hidden="1" customWidth="1"/>
    <col min="23" max="23" width="24" style="298" hidden="1" customWidth="1"/>
    <col min="24" max="24" width="24.453125" style="298" hidden="1" customWidth="1"/>
    <col min="25" max="32" width="11.453125" style="298" hidden="1" customWidth="1"/>
    <col min="33" max="33" width="37.26953125" style="298" hidden="1" customWidth="1"/>
    <col min="34" max="34" width="11.453125" style="298" hidden="1" customWidth="1"/>
    <col min="35" max="35" width="29.1796875" style="298" hidden="1" customWidth="1"/>
    <col min="36" max="36" width="15.81640625" style="298" hidden="1" customWidth="1"/>
    <col min="37" max="37" width="11.453125" style="298" hidden="1" customWidth="1"/>
    <col min="38" max="38" width="19" style="298" hidden="1" customWidth="1"/>
    <col min="39" max="39" width="15" style="298" hidden="1" customWidth="1"/>
    <col min="40" max="40" width="15.54296875" style="298" hidden="1" customWidth="1"/>
    <col min="41" max="49" width="11.453125" style="298" hidden="1" customWidth="1"/>
    <col min="50" max="50" width="22.1796875" style="298" hidden="1" customWidth="1"/>
    <col min="51" max="51" width="11.453125" style="298" hidden="1" customWidth="1"/>
    <col min="52" max="52" width="30" style="298" hidden="1" customWidth="1"/>
    <col min="53" max="56" width="11.453125" style="298" hidden="1" customWidth="1"/>
    <col min="57" max="57" width="19.26953125" style="298" hidden="1" customWidth="1"/>
    <col min="58" max="58" width="11.26953125" style="298" hidden="1" customWidth="1"/>
    <col min="59" max="66" width="11.453125" style="298" hidden="1" customWidth="1"/>
    <col min="67" max="67" width="30.453125" style="298" hidden="1" customWidth="1"/>
    <col min="68" max="68" width="0" style="298" hidden="1" customWidth="1"/>
    <col min="69" max="69" width="57.54296875" style="298" hidden="1" customWidth="1"/>
    <col min="70" max="70" width="33.1796875" style="298" hidden="1" customWidth="1"/>
    <col min="71" max="71" width="0" style="298" hidden="1" customWidth="1"/>
    <col min="72" max="72" width="21.81640625" style="298" hidden="1" customWidth="1"/>
    <col min="73" max="73" width="0" style="298" hidden="1" customWidth="1"/>
    <col min="74" max="74" width="17.7265625" style="298" hidden="1" customWidth="1"/>
    <col min="75" max="75" width="18.1796875" style="298" hidden="1" customWidth="1"/>
    <col min="76" max="77" width="0" style="298" hidden="1" customWidth="1"/>
    <col min="78" max="78" width="38.26953125" style="298" hidden="1" customWidth="1"/>
    <col min="79" max="83" width="0" style="298" hidden="1" customWidth="1"/>
    <col min="84" max="84" width="70.26953125" style="298" customWidth="1"/>
    <col min="85" max="85" width="95.1796875" style="298" customWidth="1"/>
    <col min="86" max="86" width="17.81640625" style="298" customWidth="1"/>
    <col min="87" max="16384" width="11.453125" style="298"/>
  </cols>
  <sheetData>
    <row r="1" spans="1:86" ht="18.75" customHeight="1" x14ac:dyDescent="0.3">
      <c r="A1" s="526" t="s">
        <v>1666</v>
      </c>
      <c r="B1" s="526"/>
      <c r="C1" s="526"/>
      <c r="D1" s="526"/>
      <c r="E1" s="526"/>
      <c r="F1" s="526"/>
      <c r="G1" s="526"/>
      <c r="H1" s="526"/>
      <c r="I1" s="526"/>
      <c r="J1" s="526"/>
      <c r="K1" s="526"/>
      <c r="L1" s="526"/>
      <c r="M1" s="526"/>
      <c r="N1" s="526"/>
      <c r="O1" s="526"/>
      <c r="P1" s="290" t="s">
        <v>1312</v>
      </c>
      <c r="Q1" s="290"/>
      <c r="R1" s="290"/>
      <c r="S1" s="290"/>
      <c r="T1" s="290"/>
      <c r="U1" s="290"/>
      <c r="V1" s="290"/>
      <c r="W1" s="290"/>
      <c r="X1" s="605" t="s">
        <v>816</v>
      </c>
      <c r="Y1" s="605"/>
      <c r="Z1" s="605"/>
      <c r="AA1" s="605"/>
      <c r="AB1" s="605"/>
      <c r="AC1" s="606" t="s">
        <v>817</v>
      </c>
      <c r="AD1" s="606"/>
      <c r="AE1" s="606"/>
      <c r="AF1" s="606"/>
      <c r="AG1" s="290" t="s">
        <v>818</v>
      </c>
      <c r="AH1" s="290"/>
      <c r="AI1" s="290"/>
      <c r="AJ1" s="290"/>
      <c r="AK1" s="290"/>
      <c r="AL1" s="290"/>
      <c r="AM1" s="290"/>
      <c r="AN1" s="290"/>
      <c r="AO1" s="605" t="s">
        <v>816</v>
      </c>
      <c r="AP1" s="605"/>
      <c r="AQ1" s="605"/>
      <c r="AR1" s="605"/>
      <c r="AS1" s="605"/>
      <c r="AT1" s="606" t="s">
        <v>817</v>
      </c>
      <c r="AU1" s="606"/>
      <c r="AV1" s="606"/>
      <c r="AW1" s="606"/>
      <c r="AX1" s="290" t="s">
        <v>819</v>
      </c>
      <c r="AY1" s="290"/>
      <c r="AZ1" s="290"/>
      <c r="BA1" s="290"/>
      <c r="BB1" s="290"/>
      <c r="BC1" s="290"/>
      <c r="BD1" s="290"/>
      <c r="BE1" s="290"/>
      <c r="BF1" s="607" t="s">
        <v>816</v>
      </c>
      <c r="BG1" s="607"/>
      <c r="BH1" s="607"/>
      <c r="BI1" s="607"/>
      <c r="BJ1" s="607"/>
      <c r="BK1" s="608" t="s">
        <v>817</v>
      </c>
      <c r="BL1" s="608"/>
      <c r="BM1" s="608"/>
      <c r="BN1" s="608"/>
      <c r="BO1" s="290" t="s">
        <v>820</v>
      </c>
      <c r="BP1" s="290"/>
      <c r="BQ1" s="290"/>
      <c r="BR1" s="290"/>
      <c r="BS1" s="290"/>
      <c r="BT1" s="290"/>
      <c r="BU1" s="290"/>
      <c r="BV1" s="290"/>
      <c r="BW1" s="607" t="s">
        <v>816</v>
      </c>
      <c r="BX1" s="607"/>
      <c r="BY1" s="607"/>
      <c r="BZ1" s="607"/>
      <c r="CA1" s="607"/>
      <c r="CB1" s="608" t="s">
        <v>817</v>
      </c>
      <c r="CC1" s="608"/>
      <c r="CD1" s="608"/>
      <c r="CE1" s="608"/>
      <c r="CF1" s="368" t="s">
        <v>821</v>
      </c>
      <c r="CG1" s="369" t="s">
        <v>822</v>
      </c>
      <c r="CH1" s="370" t="s">
        <v>1313</v>
      </c>
    </row>
    <row r="2" spans="1:86" s="554" customFormat="1" x14ac:dyDescent="0.3">
      <c r="A2" s="372" t="s">
        <v>825</v>
      </c>
      <c r="B2" s="372" t="s">
        <v>826</v>
      </c>
      <c r="C2" s="373" t="s">
        <v>1314</v>
      </c>
      <c r="D2" s="372" t="s">
        <v>828</v>
      </c>
      <c r="E2" s="372" t="s">
        <v>1315</v>
      </c>
      <c r="F2" s="372" t="s">
        <v>830</v>
      </c>
      <c r="G2" s="372" t="s">
        <v>831</v>
      </c>
      <c r="H2" s="372" t="s">
        <v>832</v>
      </c>
      <c r="I2" s="527" t="s">
        <v>833</v>
      </c>
      <c r="J2" s="372" t="s">
        <v>834</v>
      </c>
      <c r="K2" s="372" t="s">
        <v>382</v>
      </c>
      <c r="L2" s="372" t="s">
        <v>835</v>
      </c>
      <c r="M2" s="556"/>
      <c r="N2" s="556"/>
      <c r="O2" s="556"/>
      <c r="P2" s="290" t="s">
        <v>838</v>
      </c>
      <c r="Q2" s="290" t="s">
        <v>824</v>
      </c>
      <c r="R2" s="290"/>
      <c r="S2" s="290"/>
      <c r="T2" s="290"/>
      <c r="U2" s="290"/>
      <c r="V2" s="290"/>
      <c r="W2" s="290"/>
      <c r="X2" s="605"/>
      <c r="Y2" s="605"/>
      <c r="Z2" s="605"/>
      <c r="AA2" s="605"/>
      <c r="AB2" s="605"/>
      <c r="AC2" s="606"/>
      <c r="AD2" s="606"/>
      <c r="AE2" s="606"/>
      <c r="AF2" s="606"/>
      <c r="AG2" s="290" t="s">
        <v>838</v>
      </c>
      <c r="AH2" s="290" t="s">
        <v>824</v>
      </c>
      <c r="AI2" s="290"/>
      <c r="AJ2" s="290"/>
      <c r="AK2" s="290"/>
      <c r="AL2" s="290"/>
      <c r="AM2" s="290"/>
      <c r="AN2" s="290"/>
      <c r="AO2" s="605"/>
      <c r="AP2" s="605"/>
      <c r="AQ2" s="605"/>
      <c r="AR2" s="605"/>
      <c r="AS2" s="605"/>
      <c r="AT2" s="606"/>
      <c r="AU2" s="606"/>
      <c r="AV2" s="606"/>
      <c r="AW2" s="606"/>
      <c r="AX2" s="290" t="s">
        <v>838</v>
      </c>
      <c r="AY2" s="290" t="s">
        <v>824</v>
      </c>
      <c r="AZ2" s="290"/>
      <c r="BA2" s="290"/>
      <c r="BB2" s="290"/>
      <c r="BC2" s="290"/>
      <c r="BD2" s="290"/>
      <c r="BE2" s="290"/>
      <c r="BF2" s="607"/>
      <c r="BG2" s="607"/>
      <c r="BH2" s="607"/>
      <c r="BI2" s="607"/>
      <c r="BJ2" s="607"/>
      <c r="BK2" s="608"/>
      <c r="BL2" s="608"/>
      <c r="BM2" s="608"/>
      <c r="BN2" s="608"/>
      <c r="BO2" s="290" t="s">
        <v>838</v>
      </c>
      <c r="BP2" s="290" t="s">
        <v>824</v>
      </c>
      <c r="BQ2" s="290"/>
      <c r="BR2" s="290"/>
      <c r="BS2" s="290"/>
      <c r="BT2" s="290"/>
      <c r="BU2" s="290"/>
      <c r="BV2" s="290"/>
      <c r="BW2" s="607"/>
      <c r="BX2" s="607"/>
      <c r="BY2" s="607"/>
      <c r="BZ2" s="607"/>
      <c r="CA2" s="607"/>
      <c r="CB2" s="608"/>
      <c r="CC2" s="608"/>
      <c r="CD2" s="608"/>
      <c r="CE2" s="608"/>
      <c r="CF2" s="375"/>
      <c r="CG2" s="376"/>
      <c r="CH2" s="370"/>
    </row>
    <row r="3" spans="1:86" s="554" customFormat="1" ht="47.25" customHeight="1" x14ac:dyDescent="0.3">
      <c r="A3" s="372"/>
      <c r="B3" s="372"/>
      <c r="C3" s="377"/>
      <c r="D3" s="372"/>
      <c r="E3" s="372"/>
      <c r="F3" s="372"/>
      <c r="G3" s="372"/>
      <c r="H3" s="372"/>
      <c r="I3" s="527"/>
      <c r="J3" s="372"/>
      <c r="K3" s="372"/>
      <c r="L3" s="372"/>
      <c r="M3" s="378" t="s">
        <v>1316</v>
      </c>
      <c r="N3" s="378" t="s">
        <v>1317</v>
      </c>
      <c r="O3" s="378" t="s">
        <v>1318</v>
      </c>
      <c r="P3" s="290"/>
      <c r="Q3" s="290" t="s">
        <v>839</v>
      </c>
      <c r="R3" s="290" t="s">
        <v>840</v>
      </c>
      <c r="S3" s="290" t="s">
        <v>841</v>
      </c>
      <c r="T3" s="290"/>
      <c r="U3" s="290" t="s">
        <v>842</v>
      </c>
      <c r="V3" s="290" t="s">
        <v>843</v>
      </c>
      <c r="W3" s="290" t="s">
        <v>844</v>
      </c>
      <c r="X3" s="605" t="s">
        <v>838</v>
      </c>
      <c r="Y3" s="605" t="s">
        <v>845</v>
      </c>
      <c r="Z3" s="605" t="s">
        <v>846</v>
      </c>
      <c r="AA3" s="605" t="s">
        <v>847</v>
      </c>
      <c r="AB3" s="605" t="s">
        <v>848</v>
      </c>
      <c r="AC3" s="609" t="s">
        <v>849</v>
      </c>
      <c r="AD3" s="610" t="s">
        <v>850</v>
      </c>
      <c r="AE3" s="610" t="s">
        <v>851</v>
      </c>
      <c r="AF3" s="611" t="s">
        <v>852</v>
      </c>
      <c r="AG3" s="290"/>
      <c r="AH3" s="290" t="s">
        <v>839</v>
      </c>
      <c r="AI3" s="290" t="s">
        <v>840</v>
      </c>
      <c r="AJ3" s="290" t="s">
        <v>841</v>
      </c>
      <c r="AK3" s="290"/>
      <c r="AL3" s="290" t="s">
        <v>842</v>
      </c>
      <c r="AM3" s="290" t="s">
        <v>843</v>
      </c>
      <c r="AN3" s="290" t="s">
        <v>844</v>
      </c>
      <c r="AO3" s="605" t="s">
        <v>838</v>
      </c>
      <c r="AP3" s="605" t="s">
        <v>845</v>
      </c>
      <c r="AQ3" s="605" t="s">
        <v>846</v>
      </c>
      <c r="AR3" s="605" t="s">
        <v>847</v>
      </c>
      <c r="AS3" s="605" t="s">
        <v>848</v>
      </c>
      <c r="AT3" s="609" t="s">
        <v>849</v>
      </c>
      <c r="AU3" s="610" t="s">
        <v>850</v>
      </c>
      <c r="AV3" s="610" t="s">
        <v>851</v>
      </c>
      <c r="AW3" s="611" t="s">
        <v>852</v>
      </c>
      <c r="AX3" s="290"/>
      <c r="AY3" s="290" t="s">
        <v>839</v>
      </c>
      <c r="AZ3" s="290" t="s">
        <v>840</v>
      </c>
      <c r="BA3" s="290" t="s">
        <v>841</v>
      </c>
      <c r="BB3" s="290"/>
      <c r="BC3" s="290" t="s">
        <v>842</v>
      </c>
      <c r="BD3" s="290" t="s">
        <v>843</v>
      </c>
      <c r="BE3" s="290" t="s">
        <v>844</v>
      </c>
      <c r="BF3" s="607" t="s">
        <v>838</v>
      </c>
      <c r="BG3" s="607" t="s">
        <v>845</v>
      </c>
      <c r="BH3" s="607" t="s">
        <v>846</v>
      </c>
      <c r="BI3" s="607" t="s">
        <v>847</v>
      </c>
      <c r="BJ3" s="607" t="s">
        <v>848</v>
      </c>
      <c r="BK3" s="612" t="s">
        <v>849</v>
      </c>
      <c r="BL3" s="613" t="s">
        <v>850</v>
      </c>
      <c r="BM3" s="613" t="s">
        <v>851</v>
      </c>
      <c r="BN3" s="614" t="s">
        <v>852</v>
      </c>
      <c r="BO3" s="290"/>
      <c r="BP3" s="290" t="s">
        <v>839</v>
      </c>
      <c r="BQ3" s="290" t="s">
        <v>840</v>
      </c>
      <c r="BR3" s="290" t="s">
        <v>841</v>
      </c>
      <c r="BS3" s="290"/>
      <c r="BT3" s="290" t="s">
        <v>842</v>
      </c>
      <c r="BU3" s="290" t="s">
        <v>843</v>
      </c>
      <c r="BV3" s="290" t="s">
        <v>844</v>
      </c>
      <c r="BW3" s="607" t="s">
        <v>838</v>
      </c>
      <c r="BX3" s="607" t="s">
        <v>845</v>
      </c>
      <c r="BY3" s="607" t="s">
        <v>846</v>
      </c>
      <c r="BZ3" s="607" t="s">
        <v>847</v>
      </c>
      <c r="CA3" s="607" t="s">
        <v>848</v>
      </c>
      <c r="CB3" s="612" t="s">
        <v>849</v>
      </c>
      <c r="CC3" s="613" t="s">
        <v>850</v>
      </c>
      <c r="CD3" s="613" t="s">
        <v>851</v>
      </c>
      <c r="CE3" s="614" t="s">
        <v>852</v>
      </c>
      <c r="CF3" s="375"/>
      <c r="CG3" s="376"/>
      <c r="CH3" s="370"/>
    </row>
    <row r="4" spans="1:86" s="554" customFormat="1" ht="42" x14ac:dyDescent="0.3">
      <c r="A4" s="373"/>
      <c r="B4" s="373"/>
      <c r="C4" s="377"/>
      <c r="D4" s="372"/>
      <c r="E4" s="372"/>
      <c r="F4" s="372"/>
      <c r="G4" s="372"/>
      <c r="H4" s="372"/>
      <c r="I4" s="527"/>
      <c r="J4" s="372"/>
      <c r="K4" s="372"/>
      <c r="L4" s="372"/>
      <c r="M4" s="380" t="s">
        <v>383</v>
      </c>
      <c r="N4" s="381" t="s">
        <v>836</v>
      </c>
      <c r="O4" s="382" t="s">
        <v>837</v>
      </c>
      <c r="P4" s="383"/>
      <c r="Q4" s="383"/>
      <c r="R4" s="383"/>
      <c r="S4" s="384" t="s">
        <v>840</v>
      </c>
      <c r="T4" s="384" t="s">
        <v>853</v>
      </c>
      <c r="U4" s="383"/>
      <c r="V4" s="383"/>
      <c r="W4" s="383"/>
      <c r="X4" s="615"/>
      <c r="Y4" s="615"/>
      <c r="Z4" s="615"/>
      <c r="AA4" s="615"/>
      <c r="AB4" s="615"/>
      <c r="AC4" s="616"/>
      <c r="AD4" s="617"/>
      <c r="AE4" s="617"/>
      <c r="AF4" s="618"/>
      <c r="AG4" s="383"/>
      <c r="AH4" s="383"/>
      <c r="AI4" s="383"/>
      <c r="AJ4" s="384" t="s">
        <v>840</v>
      </c>
      <c r="AK4" s="384" t="s">
        <v>853</v>
      </c>
      <c r="AL4" s="383"/>
      <c r="AM4" s="383"/>
      <c r="AN4" s="383"/>
      <c r="AO4" s="615"/>
      <c r="AP4" s="615"/>
      <c r="AQ4" s="615"/>
      <c r="AR4" s="615"/>
      <c r="AS4" s="615"/>
      <c r="AT4" s="616"/>
      <c r="AU4" s="617"/>
      <c r="AV4" s="617"/>
      <c r="AW4" s="618"/>
      <c r="AX4" s="383"/>
      <c r="AY4" s="383"/>
      <c r="AZ4" s="383"/>
      <c r="BA4" s="384" t="s">
        <v>840</v>
      </c>
      <c r="BB4" s="384" t="s">
        <v>853</v>
      </c>
      <c r="BC4" s="383"/>
      <c r="BD4" s="383"/>
      <c r="BE4" s="383"/>
      <c r="BF4" s="619"/>
      <c r="BG4" s="619"/>
      <c r="BH4" s="619"/>
      <c r="BI4" s="619"/>
      <c r="BJ4" s="619"/>
      <c r="BK4" s="620"/>
      <c r="BL4" s="621"/>
      <c r="BM4" s="621"/>
      <c r="BN4" s="622"/>
      <c r="BO4" s="383"/>
      <c r="BP4" s="383"/>
      <c r="BQ4" s="383"/>
      <c r="BR4" s="384" t="s">
        <v>840</v>
      </c>
      <c r="BS4" s="384" t="s">
        <v>853</v>
      </c>
      <c r="BT4" s="383"/>
      <c r="BU4" s="383"/>
      <c r="BV4" s="383"/>
      <c r="BW4" s="619"/>
      <c r="BX4" s="619"/>
      <c r="BY4" s="619"/>
      <c r="BZ4" s="619"/>
      <c r="CA4" s="619"/>
      <c r="CB4" s="620"/>
      <c r="CC4" s="621"/>
      <c r="CD4" s="621"/>
      <c r="CE4" s="622"/>
      <c r="CF4" s="389"/>
      <c r="CG4" s="390"/>
      <c r="CH4" s="370"/>
    </row>
    <row r="5" spans="1:86" s="554" customFormat="1" ht="223.5" customHeight="1" x14ac:dyDescent="0.3">
      <c r="A5" s="244">
        <v>1</v>
      </c>
      <c r="B5" s="470" t="s">
        <v>1667</v>
      </c>
      <c r="C5" s="470" t="s">
        <v>1668</v>
      </c>
      <c r="D5" s="470" t="s">
        <v>1669</v>
      </c>
      <c r="E5" s="197" t="s">
        <v>1134</v>
      </c>
      <c r="F5" s="197" t="s">
        <v>858</v>
      </c>
      <c r="G5" s="197" t="s">
        <v>947</v>
      </c>
      <c r="H5" s="197" t="s">
        <v>622</v>
      </c>
      <c r="I5" s="536" t="s">
        <v>1670</v>
      </c>
      <c r="J5" s="197" t="s">
        <v>5</v>
      </c>
      <c r="K5" s="199">
        <v>1</v>
      </c>
      <c r="L5" s="197" t="s">
        <v>1671</v>
      </c>
      <c r="M5" s="578">
        <v>44562</v>
      </c>
      <c r="N5" s="245">
        <v>44866</v>
      </c>
      <c r="O5" s="506" t="s">
        <v>1171</v>
      </c>
      <c r="P5" s="506" t="s">
        <v>1672</v>
      </c>
      <c r="Q5" s="623">
        <v>0</v>
      </c>
      <c r="R5" s="624" t="s">
        <v>1673</v>
      </c>
      <c r="S5" s="625" t="s">
        <v>1674</v>
      </c>
      <c r="T5" s="514">
        <v>7</v>
      </c>
      <c r="U5" s="511" t="s">
        <v>1675</v>
      </c>
      <c r="V5" s="511">
        <v>0</v>
      </c>
      <c r="W5" s="511" t="s">
        <v>1676</v>
      </c>
      <c r="X5" s="514">
        <v>1</v>
      </c>
      <c r="Y5" s="514">
        <v>0</v>
      </c>
      <c r="Z5" s="514">
        <v>1</v>
      </c>
      <c r="AA5" s="514"/>
      <c r="AB5" s="514" t="s">
        <v>1331</v>
      </c>
      <c r="AC5" s="586">
        <v>0</v>
      </c>
      <c r="AD5" s="514">
        <v>0</v>
      </c>
      <c r="AE5" s="514">
        <v>0</v>
      </c>
      <c r="AF5" s="506">
        <v>0</v>
      </c>
      <c r="AG5" s="626" t="s">
        <v>1677</v>
      </c>
      <c r="AH5" s="514">
        <v>1</v>
      </c>
      <c r="AI5" s="626" t="s">
        <v>1678</v>
      </c>
      <c r="AJ5" s="506" t="s">
        <v>1679</v>
      </c>
      <c r="AK5" s="514">
        <v>39</v>
      </c>
      <c r="AL5" s="514">
        <v>0</v>
      </c>
      <c r="AM5" s="514">
        <v>0</v>
      </c>
      <c r="AN5" s="582" t="s">
        <v>1680</v>
      </c>
      <c r="AO5" s="514">
        <v>1</v>
      </c>
      <c r="AP5" s="514">
        <v>1</v>
      </c>
      <c r="AQ5" s="514">
        <v>1</v>
      </c>
      <c r="AR5" s="514"/>
      <c r="AS5" s="514" t="s">
        <v>1681</v>
      </c>
      <c r="AT5" s="627">
        <v>1</v>
      </c>
      <c r="AU5" s="628" t="s">
        <v>876</v>
      </c>
      <c r="AV5" s="629">
        <v>1</v>
      </c>
      <c r="AW5" s="627" t="str">
        <f>IF(AV5=0,"0%",IF(AV5=1,"100%",))</f>
        <v>100%</v>
      </c>
      <c r="AX5" s="506"/>
      <c r="AY5" s="514"/>
      <c r="AZ5" s="514"/>
      <c r="BA5" s="514"/>
      <c r="BB5" s="514"/>
      <c r="BC5" s="514"/>
      <c r="BD5" s="514"/>
      <c r="BE5" s="587"/>
      <c r="BF5" s="506">
        <v>0</v>
      </c>
      <c r="BG5" s="506">
        <v>0</v>
      </c>
      <c r="BH5" s="506">
        <v>0</v>
      </c>
      <c r="BI5" s="506" t="s">
        <v>1682</v>
      </c>
      <c r="BJ5" s="506" t="s">
        <v>1681</v>
      </c>
      <c r="BK5" s="627">
        <v>1</v>
      </c>
      <c r="BL5" s="628" t="s">
        <v>876</v>
      </c>
      <c r="BM5" s="629">
        <v>1</v>
      </c>
      <c r="BN5" s="627" t="str">
        <f>IF(BM5=0,"0%",IF(BM5=1,"100%",))</f>
        <v>100%</v>
      </c>
      <c r="BO5" s="506"/>
      <c r="BP5" s="514"/>
      <c r="BQ5" s="514"/>
      <c r="BR5" s="514"/>
      <c r="BS5" s="514"/>
      <c r="BT5" s="514"/>
      <c r="BU5" s="514"/>
      <c r="BV5" s="514"/>
      <c r="BW5" s="506">
        <v>0</v>
      </c>
      <c r="BX5" s="506">
        <v>0</v>
      </c>
      <c r="BY5" s="506">
        <v>0</v>
      </c>
      <c r="BZ5" s="506" t="s">
        <v>985</v>
      </c>
      <c r="CA5" s="506" t="s">
        <v>125</v>
      </c>
      <c r="CB5" s="627" t="str">
        <f>CE5</f>
        <v>100%</v>
      </c>
      <c r="CC5" s="628"/>
      <c r="CD5" s="629">
        <f>BM5+BP5</f>
        <v>1</v>
      </c>
      <c r="CE5" s="627" t="str">
        <f>IF(CD5=0,"0%",IF(CD5=1,"100%",))</f>
        <v>100%</v>
      </c>
      <c r="CF5" s="630" t="s">
        <v>1683</v>
      </c>
      <c r="CG5" s="631" t="s">
        <v>1684</v>
      </c>
      <c r="CH5" s="515" t="s">
        <v>7</v>
      </c>
    </row>
    <row r="6" spans="1:86" s="554" customFormat="1" ht="191.25" customHeight="1" x14ac:dyDescent="0.3">
      <c r="A6" s="244">
        <v>2</v>
      </c>
      <c r="B6" s="470" t="s">
        <v>1685</v>
      </c>
      <c r="C6" s="470" t="s">
        <v>1686</v>
      </c>
      <c r="D6" s="470" t="s">
        <v>1037</v>
      </c>
      <c r="E6" s="197" t="s">
        <v>976</v>
      </c>
      <c r="F6" s="197" t="s">
        <v>946</v>
      </c>
      <c r="G6" s="197" t="s">
        <v>1687</v>
      </c>
      <c r="H6" s="197" t="s">
        <v>622</v>
      </c>
      <c r="I6" s="536" t="s">
        <v>1688</v>
      </c>
      <c r="J6" s="223" t="s">
        <v>5</v>
      </c>
      <c r="K6" s="199">
        <v>1</v>
      </c>
      <c r="L6" s="197" t="s">
        <v>1689</v>
      </c>
      <c r="M6" s="578">
        <v>44621</v>
      </c>
      <c r="N6" s="245">
        <v>44866</v>
      </c>
      <c r="O6" s="506" t="s">
        <v>1421</v>
      </c>
      <c r="P6" s="632" t="s">
        <v>1690</v>
      </c>
      <c r="Q6" s="511">
        <v>0</v>
      </c>
      <c r="R6" s="514"/>
      <c r="S6" s="514"/>
      <c r="T6" s="514"/>
      <c r="U6" s="514"/>
      <c r="V6" s="514"/>
      <c r="W6" s="514"/>
      <c r="X6" s="633"/>
      <c r="Y6" s="633"/>
      <c r="Z6" s="633"/>
      <c r="AA6" s="633"/>
      <c r="AB6" s="633"/>
      <c r="AC6" s="634"/>
      <c r="AD6" s="633"/>
      <c r="AE6" s="633"/>
      <c r="AF6" s="582"/>
      <c r="AG6" s="582" t="s">
        <v>1691</v>
      </c>
      <c r="AH6" s="514">
        <v>0</v>
      </c>
      <c r="AI6" s="582" t="s">
        <v>1692</v>
      </c>
      <c r="AJ6" s="626" t="s">
        <v>1693</v>
      </c>
      <c r="AK6" s="514">
        <v>9</v>
      </c>
      <c r="AL6" s="626" t="s">
        <v>1694</v>
      </c>
      <c r="AM6" s="514">
        <v>0</v>
      </c>
      <c r="AN6" s="626" t="s">
        <v>1695</v>
      </c>
      <c r="AO6" s="514">
        <v>1</v>
      </c>
      <c r="AP6" s="514">
        <v>0</v>
      </c>
      <c r="AQ6" s="514">
        <v>1</v>
      </c>
      <c r="AR6" s="514"/>
      <c r="AS6" s="514" t="s">
        <v>1331</v>
      </c>
      <c r="AT6" s="627">
        <v>0</v>
      </c>
      <c r="AU6" s="628" t="s">
        <v>876</v>
      </c>
      <c r="AV6" s="629">
        <v>0</v>
      </c>
      <c r="AW6" s="627" t="str">
        <f>IF(AV6=0,"0%",IF(AV6=1,"100%",))</f>
        <v>0%</v>
      </c>
      <c r="AX6" s="506" t="s">
        <v>1696</v>
      </c>
      <c r="AY6" s="514">
        <v>0</v>
      </c>
      <c r="AZ6" s="506" t="s">
        <v>1697</v>
      </c>
      <c r="BA6" s="514"/>
      <c r="BB6" s="514"/>
      <c r="BC6" s="514">
        <v>0</v>
      </c>
      <c r="BD6" s="514">
        <v>0</v>
      </c>
      <c r="BE6" s="587" t="s">
        <v>1698</v>
      </c>
      <c r="BF6" s="506">
        <v>1</v>
      </c>
      <c r="BG6" s="506">
        <v>0</v>
      </c>
      <c r="BH6" s="506">
        <v>1</v>
      </c>
      <c r="BI6" s="506"/>
      <c r="BJ6" s="506" t="s">
        <v>1331</v>
      </c>
      <c r="BK6" s="627">
        <v>0</v>
      </c>
      <c r="BL6" s="628" t="s">
        <v>876</v>
      </c>
      <c r="BM6" s="629">
        <v>0</v>
      </c>
      <c r="BN6" s="627" t="str">
        <f>IF(BM6=0,"0%",IF(BM6=1,"100%",))</f>
        <v>0%</v>
      </c>
      <c r="BO6" s="506" t="s">
        <v>1699</v>
      </c>
      <c r="BP6" s="514">
        <v>0</v>
      </c>
      <c r="BQ6" s="514" t="s">
        <v>1699</v>
      </c>
      <c r="BR6" s="514" t="s">
        <v>1700</v>
      </c>
      <c r="BS6" s="514">
        <v>2</v>
      </c>
      <c r="BT6" s="514" t="s">
        <v>1701</v>
      </c>
      <c r="BU6" s="514">
        <v>0</v>
      </c>
      <c r="BV6" s="514" t="s">
        <v>5</v>
      </c>
      <c r="BW6" s="506">
        <v>1</v>
      </c>
      <c r="BX6" s="506">
        <v>0</v>
      </c>
      <c r="BY6" s="506">
        <v>0</v>
      </c>
      <c r="BZ6" s="506" t="s">
        <v>1702</v>
      </c>
      <c r="CA6" s="506" t="s">
        <v>1331</v>
      </c>
      <c r="CB6" s="627" t="str">
        <f t="shared" ref="CB6:CB9" si="0">CE6</f>
        <v>0%</v>
      </c>
      <c r="CC6" s="628"/>
      <c r="CD6" s="629">
        <f>BM6+BP6</f>
        <v>0</v>
      </c>
      <c r="CE6" s="627" t="str">
        <f>IF(CD6=0,"0%",IF(CD6=1,"100%",))</f>
        <v>0%</v>
      </c>
      <c r="CF6" s="635" t="s">
        <v>1703</v>
      </c>
      <c r="CG6" s="635" t="s">
        <v>1704</v>
      </c>
      <c r="CH6" s="414" t="s">
        <v>11</v>
      </c>
    </row>
    <row r="7" spans="1:86" s="554" customFormat="1" ht="121.5" customHeight="1" x14ac:dyDescent="0.3">
      <c r="A7" s="244">
        <v>3</v>
      </c>
      <c r="B7" s="470" t="s">
        <v>1705</v>
      </c>
      <c r="C7" s="470" t="s">
        <v>1706</v>
      </c>
      <c r="D7" s="470" t="s">
        <v>1707</v>
      </c>
      <c r="E7" s="223" t="s">
        <v>1708</v>
      </c>
      <c r="F7" s="223" t="s">
        <v>964</v>
      </c>
      <c r="G7" s="223" t="s">
        <v>947</v>
      </c>
      <c r="H7" s="197" t="s">
        <v>386</v>
      </c>
      <c r="I7" s="536" t="s">
        <v>1709</v>
      </c>
      <c r="J7" s="223" t="s">
        <v>5</v>
      </c>
      <c r="K7" s="392">
        <v>1</v>
      </c>
      <c r="L7" s="223" t="s">
        <v>1710</v>
      </c>
      <c r="M7" s="393">
        <v>44713</v>
      </c>
      <c r="N7" s="245">
        <v>44866</v>
      </c>
      <c r="O7" s="563" t="s">
        <v>936</v>
      </c>
      <c r="P7" s="568"/>
      <c r="Q7" s="197">
        <v>0</v>
      </c>
      <c r="R7" s="568"/>
      <c r="S7" s="195" t="s">
        <v>5</v>
      </c>
      <c r="T7" s="195" t="s">
        <v>5</v>
      </c>
      <c r="U7" s="195" t="s">
        <v>5</v>
      </c>
      <c r="V7" s="195" t="s">
        <v>5</v>
      </c>
      <c r="W7" s="217"/>
      <c r="X7" s="568"/>
      <c r="Y7" s="195">
        <v>0</v>
      </c>
      <c r="Z7" s="195">
        <v>0</v>
      </c>
      <c r="AA7" s="195">
        <v>0</v>
      </c>
      <c r="AB7" s="195">
        <v>0</v>
      </c>
      <c r="AC7" s="636">
        <v>0</v>
      </c>
      <c r="AD7" s="195">
        <v>0</v>
      </c>
      <c r="AE7" s="636">
        <v>0</v>
      </c>
      <c r="AF7" s="195"/>
      <c r="AG7" s="195"/>
      <c r="AH7" s="195">
        <v>0</v>
      </c>
      <c r="AI7" s="195"/>
      <c r="AJ7" s="195"/>
      <c r="AK7" s="195"/>
      <c r="AL7" s="195"/>
      <c r="AM7" s="195"/>
      <c r="AN7" s="195"/>
      <c r="AO7" s="195">
        <v>0</v>
      </c>
      <c r="AP7" s="195">
        <v>0</v>
      </c>
      <c r="AQ7" s="195">
        <v>0</v>
      </c>
      <c r="AR7" s="195"/>
      <c r="AS7" s="195" t="s">
        <v>895</v>
      </c>
      <c r="AT7" s="637">
        <v>0</v>
      </c>
      <c r="AU7" s="207" t="s">
        <v>876</v>
      </c>
      <c r="AV7" s="205">
        <v>0</v>
      </c>
      <c r="AW7" s="637" t="str">
        <f>IF(AV7=0,"0%",IF(AV7=1,"100%",))</f>
        <v>0%</v>
      </c>
      <c r="AX7" s="195" t="s">
        <v>895</v>
      </c>
      <c r="AY7" s="195">
        <v>0</v>
      </c>
      <c r="AZ7" s="569"/>
      <c r="BA7" s="195"/>
      <c r="BB7" s="195"/>
      <c r="BC7" s="195">
        <v>0</v>
      </c>
      <c r="BD7" s="195">
        <v>0</v>
      </c>
      <c r="BE7" s="561" t="s">
        <v>876</v>
      </c>
      <c r="BF7" s="569">
        <v>0</v>
      </c>
      <c r="BG7" s="569">
        <v>0</v>
      </c>
      <c r="BH7" s="569">
        <v>0</v>
      </c>
      <c r="BI7" s="506">
        <v>0</v>
      </c>
      <c r="BJ7" s="569" t="s">
        <v>895</v>
      </c>
      <c r="BK7" s="637">
        <v>0</v>
      </c>
      <c r="BL7" s="207" t="s">
        <v>876</v>
      </c>
      <c r="BM7" s="205">
        <v>0</v>
      </c>
      <c r="BN7" s="637" t="str">
        <f>IF(BM7=0,"0%",IF(BM7=1,"100%",))</f>
        <v>0%</v>
      </c>
      <c r="BO7" s="638" t="s">
        <v>1711</v>
      </c>
      <c r="BP7" s="195">
        <v>0</v>
      </c>
      <c r="BQ7" s="639" t="s">
        <v>1711</v>
      </c>
      <c r="BR7" s="195" t="s">
        <v>1712</v>
      </c>
      <c r="BS7" s="195">
        <v>14</v>
      </c>
      <c r="BT7" s="195" t="s">
        <v>1713</v>
      </c>
      <c r="BU7" s="195" t="s">
        <v>5</v>
      </c>
      <c r="BV7" s="195" t="s">
        <v>1714</v>
      </c>
      <c r="BW7" s="569">
        <v>1</v>
      </c>
      <c r="BX7" s="569">
        <v>1</v>
      </c>
      <c r="BY7" s="569">
        <v>1</v>
      </c>
      <c r="BZ7" s="569" t="s">
        <v>1715</v>
      </c>
      <c r="CA7" s="569" t="s">
        <v>875</v>
      </c>
      <c r="CB7" s="627" t="str">
        <f t="shared" si="0"/>
        <v>0%</v>
      </c>
      <c r="CC7" s="207"/>
      <c r="CD7" s="629">
        <f>BM7+BP7</f>
        <v>0</v>
      </c>
      <c r="CE7" s="637" t="str">
        <f>IF(CD7=0,"0%",IF(CD7=1,"100%",))</f>
        <v>0%</v>
      </c>
      <c r="CF7" s="635" t="s">
        <v>1716</v>
      </c>
      <c r="CG7" s="635" t="s">
        <v>1717</v>
      </c>
      <c r="CH7" s="421" t="s">
        <v>5</v>
      </c>
    </row>
    <row r="8" spans="1:86" s="554" customFormat="1" ht="188.25" customHeight="1" x14ac:dyDescent="0.3">
      <c r="A8" s="244">
        <v>4</v>
      </c>
      <c r="B8" s="470" t="s">
        <v>1718</v>
      </c>
      <c r="C8" s="470" t="s">
        <v>1719</v>
      </c>
      <c r="D8" s="470" t="s">
        <v>1037</v>
      </c>
      <c r="E8" s="223" t="s">
        <v>1344</v>
      </c>
      <c r="F8" s="223" t="s">
        <v>858</v>
      </c>
      <c r="G8" s="223" t="s">
        <v>947</v>
      </c>
      <c r="H8" s="197" t="s">
        <v>386</v>
      </c>
      <c r="I8" s="536" t="s">
        <v>1720</v>
      </c>
      <c r="J8" s="223" t="s">
        <v>5</v>
      </c>
      <c r="K8" s="392">
        <v>1</v>
      </c>
      <c r="L8" s="223" t="s">
        <v>1710</v>
      </c>
      <c r="M8" s="393">
        <v>44652</v>
      </c>
      <c r="N8" s="245">
        <v>44866</v>
      </c>
      <c r="O8" s="563" t="s">
        <v>936</v>
      </c>
      <c r="P8" s="206" t="s">
        <v>1721</v>
      </c>
      <c r="Q8" s="197">
        <v>0</v>
      </c>
      <c r="R8" s="206"/>
      <c r="S8" s="206"/>
      <c r="T8" s="206"/>
      <c r="U8" s="206"/>
      <c r="V8" s="206"/>
      <c r="W8" s="206"/>
      <c r="X8" s="569"/>
      <c r="Y8" s="569"/>
      <c r="Z8" s="569"/>
      <c r="AA8" s="569"/>
      <c r="AB8" s="569"/>
      <c r="AC8" s="640"/>
      <c r="AD8" s="569"/>
      <c r="AE8" s="569"/>
      <c r="AF8" s="569"/>
      <c r="AG8" s="569" t="s">
        <v>1722</v>
      </c>
      <c r="AH8" s="195">
        <v>0</v>
      </c>
      <c r="AI8" s="569" t="s">
        <v>1723</v>
      </c>
      <c r="AJ8" s="569" t="s">
        <v>1724</v>
      </c>
      <c r="AK8" s="195">
        <v>53</v>
      </c>
      <c r="AL8" s="195">
        <v>0</v>
      </c>
      <c r="AM8" s="195">
        <v>0</v>
      </c>
      <c r="AN8" s="569" t="s">
        <v>1725</v>
      </c>
      <c r="AO8" s="195">
        <v>1</v>
      </c>
      <c r="AP8" s="195">
        <v>0</v>
      </c>
      <c r="AQ8" s="195">
        <v>1</v>
      </c>
      <c r="AR8" s="195"/>
      <c r="AS8" s="195" t="s">
        <v>1331</v>
      </c>
      <c r="AT8" s="637">
        <v>0</v>
      </c>
      <c r="AU8" s="207" t="s">
        <v>876</v>
      </c>
      <c r="AV8" s="205">
        <v>0</v>
      </c>
      <c r="AW8" s="637" t="str">
        <f>IF(AV8=0,"0%",IF(AV8=1,"100%",))</f>
        <v>0%</v>
      </c>
      <c r="AX8" s="206" t="s">
        <v>1726</v>
      </c>
      <c r="AY8" s="195">
        <v>0</v>
      </c>
      <c r="AZ8" s="206" t="s">
        <v>1726</v>
      </c>
      <c r="BA8" s="206"/>
      <c r="BB8" s="206"/>
      <c r="BC8" s="206">
        <v>0</v>
      </c>
      <c r="BD8" s="206">
        <v>0</v>
      </c>
      <c r="BE8" s="594" t="s">
        <v>876</v>
      </c>
      <c r="BF8" s="206">
        <v>1</v>
      </c>
      <c r="BG8" s="206">
        <v>0</v>
      </c>
      <c r="BH8" s="206">
        <v>0</v>
      </c>
      <c r="BI8" s="506">
        <v>0</v>
      </c>
      <c r="BJ8" s="206" t="s">
        <v>895</v>
      </c>
      <c r="BK8" s="637">
        <v>0</v>
      </c>
      <c r="BL8" s="207" t="s">
        <v>876</v>
      </c>
      <c r="BM8" s="205">
        <v>0</v>
      </c>
      <c r="BN8" s="637" t="str">
        <f>IF(BM8=0,"0%",IF(BM8=1,"100%",))</f>
        <v>0%</v>
      </c>
      <c r="BO8" s="206" t="s">
        <v>1727</v>
      </c>
      <c r="BP8" s="195">
        <v>0</v>
      </c>
      <c r="BQ8" s="195" t="s">
        <v>1728</v>
      </c>
      <c r="BR8" s="195"/>
      <c r="BS8" s="195"/>
      <c r="BT8" s="195">
        <v>0</v>
      </c>
      <c r="BU8" s="206">
        <v>0</v>
      </c>
      <c r="BV8" s="195" t="s">
        <v>5</v>
      </c>
      <c r="BW8" s="206">
        <v>1</v>
      </c>
      <c r="BX8" s="206">
        <v>0</v>
      </c>
      <c r="BY8" s="206">
        <v>0</v>
      </c>
      <c r="BZ8" s="206" t="s">
        <v>1729</v>
      </c>
      <c r="CA8" s="206" t="s">
        <v>1331</v>
      </c>
      <c r="CB8" s="627" t="str">
        <f t="shared" si="0"/>
        <v>0%</v>
      </c>
      <c r="CC8" s="207"/>
      <c r="CD8" s="629">
        <f>BM8+BP8</f>
        <v>0</v>
      </c>
      <c r="CE8" s="637" t="str">
        <f>IF(CD8=0,"0%",IF(CD8=1,"100%",))</f>
        <v>0%</v>
      </c>
      <c r="CF8" s="635" t="s">
        <v>1730</v>
      </c>
      <c r="CG8" s="635" t="s">
        <v>1731</v>
      </c>
      <c r="CH8" s="414" t="s">
        <v>11</v>
      </c>
    </row>
    <row r="9" spans="1:86" s="554" customFormat="1" ht="147.75" customHeight="1" x14ac:dyDescent="0.3">
      <c r="A9" s="244">
        <v>5</v>
      </c>
      <c r="B9" s="470" t="s">
        <v>1732</v>
      </c>
      <c r="C9" s="195" t="s">
        <v>1733</v>
      </c>
      <c r="D9" s="641" t="s">
        <v>1734</v>
      </c>
      <c r="E9" s="223" t="s">
        <v>976</v>
      </c>
      <c r="F9" s="223" t="s">
        <v>964</v>
      </c>
      <c r="G9" s="223" t="s">
        <v>947</v>
      </c>
      <c r="H9" s="197" t="s">
        <v>386</v>
      </c>
      <c r="I9" s="536" t="s">
        <v>1709</v>
      </c>
      <c r="J9" s="223" t="s">
        <v>5</v>
      </c>
      <c r="K9" s="392">
        <v>1</v>
      </c>
      <c r="L9" s="223" t="s">
        <v>1735</v>
      </c>
      <c r="M9" s="393">
        <v>44713</v>
      </c>
      <c r="N9" s="245">
        <v>44866</v>
      </c>
      <c r="O9" s="563" t="s">
        <v>936</v>
      </c>
      <c r="P9" s="195" t="s">
        <v>1736</v>
      </c>
      <c r="Q9" s="197">
        <v>0</v>
      </c>
      <c r="R9" s="195"/>
      <c r="S9" s="195"/>
      <c r="T9" s="195"/>
      <c r="U9" s="195"/>
      <c r="V9" s="195"/>
      <c r="W9" s="195"/>
      <c r="X9" s="569"/>
      <c r="Y9" s="569"/>
      <c r="Z9" s="569"/>
      <c r="AA9" s="569"/>
      <c r="AB9" s="569"/>
      <c r="AC9" s="640"/>
      <c r="AD9" s="569"/>
      <c r="AE9" s="569"/>
      <c r="AF9" s="569"/>
      <c r="AG9" s="569" t="s">
        <v>1737</v>
      </c>
      <c r="AH9" s="195">
        <v>0</v>
      </c>
      <c r="AI9" s="569" t="s">
        <v>1738</v>
      </c>
      <c r="AJ9" s="569" t="s">
        <v>1739</v>
      </c>
      <c r="AK9" s="195">
        <v>9</v>
      </c>
      <c r="AL9" s="195">
        <v>0</v>
      </c>
      <c r="AM9" s="195">
        <v>0</v>
      </c>
      <c r="AN9" s="569" t="s">
        <v>1740</v>
      </c>
      <c r="AO9" s="195">
        <v>1</v>
      </c>
      <c r="AP9" s="195">
        <v>0</v>
      </c>
      <c r="AQ9" s="195">
        <v>1</v>
      </c>
      <c r="AR9" s="195"/>
      <c r="AS9" s="195" t="s">
        <v>1331</v>
      </c>
      <c r="AT9" s="637">
        <v>0</v>
      </c>
      <c r="AU9" s="207"/>
      <c r="AV9" s="199">
        <v>0</v>
      </c>
      <c r="AW9" s="637" t="str">
        <f>IF(AV9=0,"0%",IF(AV9=1,"100%",))</f>
        <v>0%</v>
      </c>
      <c r="AX9" s="195" t="s">
        <v>895</v>
      </c>
      <c r="AY9" s="195">
        <v>0</v>
      </c>
      <c r="AZ9" s="195"/>
      <c r="BA9" s="195"/>
      <c r="BB9" s="195"/>
      <c r="BC9" s="195">
        <v>0</v>
      </c>
      <c r="BD9" s="195">
        <v>0</v>
      </c>
      <c r="BE9" s="561" t="s">
        <v>876</v>
      </c>
      <c r="BF9" s="206">
        <v>0</v>
      </c>
      <c r="BG9" s="206">
        <v>0</v>
      </c>
      <c r="BH9" s="206">
        <v>0</v>
      </c>
      <c r="BI9" s="506">
        <v>0</v>
      </c>
      <c r="BJ9" s="206" t="s">
        <v>895</v>
      </c>
      <c r="BK9" s="637">
        <v>0</v>
      </c>
      <c r="BL9" s="207" t="s">
        <v>876</v>
      </c>
      <c r="BM9" s="199">
        <v>0</v>
      </c>
      <c r="BN9" s="637" t="str">
        <f>IF(BM9=0,"0%",IF(BM9=1,"100%",))</f>
        <v>0%</v>
      </c>
      <c r="BO9" s="206" t="s">
        <v>1741</v>
      </c>
      <c r="BP9" s="195">
        <v>0</v>
      </c>
      <c r="BQ9" s="639" t="s">
        <v>1742</v>
      </c>
      <c r="BR9" s="195"/>
      <c r="BS9" s="195">
        <v>0</v>
      </c>
      <c r="BT9" s="195">
        <v>0</v>
      </c>
      <c r="BU9" s="195">
        <v>0</v>
      </c>
      <c r="BV9" s="564" t="s">
        <v>5</v>
      </c>
      <c r="BW9" s="569">
        <v>1</v>
      </c>
      <c r="BX9" s="569">
        <v>0</v>
      </c>
      <c r="BY9" s="569">
        <v>0</v>
      </c>
      <c r="BZ9" s="569" t="s">
        <v>1743</v>
      </c>
      <c r="CA9" s="569" t="s">
        <v>901</v>
      </c>
      <c r="CB9" s="627" t="str">
        <f t="shared" si="0"/>
        <v>0%</v>
      </c>
      <c r="CC9" s="207"/>
      <c r="CD9" s="629">
        <f>BM9+BP9</f>
        <v>0</v>
      </c>
      <c r="CE9" s="637" t="str">
        <f>IF(CD9=0,"0%",IF(CD9=1,"100%",))</f>
        <v>0%</v>
      </c>
      <c r="CF9" s="635" t="s">
        <v>1744</v>
      </c>
      <c r="CG9" s="635" t="s">
        <v>1717</v>
      </c>
      <c r="CH9" s="421" t="s">
        <v>5</v>
      </c>
    </row>
    <row r="10" spans="1:86" s="554" customFormat="1" x14ac:dyDescent="0.3">
      <c r="A10" s="642"/>
      <c r="B10" s="424"/>
      <c r="C10" s="643"/>
      <c r="D10" s="584"/>
      <c r="K10" s="431">
        <f>SUM(K5:K9)</f>
        <v>5</v>
      </c>
      <c r="Q10" s="554">
        <f>SUM(Q5:Q9)</f>
        <v>0</v>
      </c>
      <c r="AH10" s="554">
        <f>SUM(AH5:AH9)</f>
        <v>1</v>
      </c>
      <c r="AV10" s="431">
        <f>SUM(AV5:AV9)</f>
        <v>1</v>
      </c>
      <c r="AW10" s="644">
        <v>0.2</v>
      </c>
      <c r="AY10" s="554">
        <f>SUM(AY6:AY9)</f>
        <v>0</v>
      </c>
      <c r="BM10" s="431">
        <v>1</v>
      </c>
      <c r="CD10" s="645">
        <f>SUM(CD5:CD9)</f>
        <v>1</v>
      </c>
      <c r="CE10" s="646">
        <f>CD10*100%/$K$10</f>
        <v>0.2</v>
      </c>
    </row>
    <row r="12" spans="1:86" x14ac:dyDescent="0.3">
      <c r="B12" s="488">
        <v>100</v>
      </c>
    </row>
  </sheetData>
  <mergeCells count="96">
    <mergeCell ref="CD3:CD4"/>
    <mergeCell ref="CE3:CE4"/>
    <mergeCell ref="BX3:BX4"/>
    <mergeCell ref="BY3:BY4"/>
    <mergeCell ref="BZ3:BZ4"/>
    <mergeCell ref="CA3:CA4"/>
    <mergeCell ref="CB3:CB4"/>
    <mergeCell ref="CC3:CC4"/>
    <mergeCell ref="BQ3:BQ4"/>
    <mergeCell ref="BR3:BS3"/>
    <mergeCell ref="BT3:BT4"/>
    <mergeCell ref="BU3:BU4"/>
    <mergeCell ref="BV3:BV4"/>
    <mergeCell ref="BW3:BW4"/>
    <mergeCell ref="BJ3:BJ4"/>
    <mergeCell ref="BK3:BK4"/>
    <mergeCell ref="BL3:BL4"/>
    <mergeCell ref="BM3:BM4"/>
    <mergeCell ref="BN3:BN4"/>
    <mergeCell ref="BP3:BP4"/>
    <mergeCell ref="BD3:BD4"/>
    <mergeCell ref="BE3:BE4"/>
    <mergeCell ref="BF3:BF4"/>
    <mergeCell ref="BG3:BG4"/>
    <mergeCell ref="BH3:BH4"/>
    <mergeCell ref="BI3:BI4"/>
    <mergeCell ref="AV3:AV4"/>
    <mergeCell ref="AW3:AW4"/>
    <mergeCell ref="AY3:AY4"/>
    <mergeCell ref="AZ3:AZ4"/>
    <mergeCell ref="BA3:BB3"/>
    <mergeCell ref="BC3:BC4"/>
    <mergeCell ref="AP3:AP4"/>
    <mergeCell ref="AQ3:AQ4"/>
    <mergeCell ref="AR3:AR4"/>
    <mergeCell ref="AS3:AS4"/>
    <mergeCell ref="AT3:AT4"/>
    <mergeCell ref="AU3:AU4"/>
    <mergeCell ref="AI3:AI4"/>
    <mergeCell ref="AJ3:AK3"/>
    <mergeCell ref="AL3:AL4"/>
    <mergeCell ref="AM3:AM4"/>
    <mergeCell ref="AN3:AN4"/>
    <mergeCell ref="AO3:AO4"/>
    <mergeCell ref="AB3:AB4"/>
    <mergeCell ref="AC3:AC4"/>
    <mergeCell ref="AD3:AD4"/>
    <mergeCell ref="AE3:AE4"/>
    <mergeCell ref="AF3:AF4"/>
    <mergeCell ref="AH3:AH4"/>
    <mergeCell ref="V3:V4"/>
    <mergeCell ref="W3:W4"/>
    <mergeCell ref="X3:X4"/>
    <mergeCell ref="Y3:Y4"/>
    <mergeCell ref="Z3:Z4"/>
    <mergeCell ref="AA3:AA4"/>
    <mergeCell ref="K2:K4"/>
    <mergeCell ref="L2:L4"/>
    <mergeCell ref="P2:P4"/>
    <mergeCell ref="Q2:W2"/>
    <mergeCell ref="AG2:AG4"/>
    <mergeCell ref="AH2:AN2"/>
    <mergeCell ref="Q3:Q4"/>
    <mergeCell ref="R3:R4"/>
    <mergeCell ref="S3:T3"/>
    <mergeCell ref="U3:U4"/>
    <mergeCell ref="CB1:CE2"/>
    <mergeCell ref="CF1:CF4"/>
    <mergeCell ref="CG1:CG4"/>
    <mergeCell ref="CH1:CH4"/>
    <mergeCell ref="A2:A4"/>
    <mergeCell ref="B2:B4"/>
    <mergeCell ref="C2:C4"/>
    <mergeCell ref="D2:D4"/>
    <mergeCell ref="E2:E4"/>
    <mergeCell ref="F2:F4"/>
    <mergeCell ref="AT1:AW2"/>
    <mergeCell ref="AX1:BE1"/>
    <mergeCell ref="BF1:BJ2"/>
    <mergeCell ref="BK1:BN2"/>
    <mergeCell ref="BO1:BV1"/>
    <mergeCell ref="BW1:CA2"/>
    <mergeCell ref="AX2:AX4"/>
    <mergeCell ref="AY2:BE2"/>
    <mergeCell ref="BO2:BO4"/>
    <mergeCell ref="BP2:BV2"/>
    <mergeCell ref="A1:O1"/>
    <mergeCell ref="P1:W1"/>
    <mergeCell ref="X1:AB2"/>
    <mergeCell ref="AC1:AF2"/>
    <mergeCell ref="AG1:AN1"/>
    <mergeCell ref="AO1:AS2"/>
    <mergeCell ref="G2:G4"/>
    <mergeCell ref="H2:H4"/>
    <mergeCell ref="I2:I4"/>
    <mergeCell ref="J2:J4"/>
  </mergeCells>
  <dataValidations count="2">
    <dataValidation type="list" allowBlank="1" showInputMessage="1" showErrorMessage="1" sqref="F5:F9" xr:uid="{5F446A78-CCF2-4332-9337-4EB442FA4376}">
      <formula1>MOMENTO</formula1>
    </dataValidation>
    <dataValidation type="list" allowBlank="1" showInputMessage="1" showErrorMessage="1" sqref="E5:E9" xr:uid="{40F9BE15-3D01-47A6-8C4C-B02774D297E8}">
      <formula1>nivel</formula1>
    </dataValidation>
  </dataValidations>
  <pageMargins left="0.70866141732283472" right="0.70866141732283472" top="0.74803149606299213" bottom="0.74803149606299213" header="0.31496062992125984" footer="0.31496062992125984"/>
  <pageSetup paperSize="9" scale="28" fitToHeight="0" orientation="landscape" r:id="rId1"/>
  <headerFooter>
    <oddHeader>&amp;L&amp;G&amp;RCLASIFICACIÓN DE LA INFORMACIÓN
PÚBLICA</oddHeader>
  </headerFooter>
  <legacyDrawing r:id="rId2"/>
  <legacyDrawingHF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108C2-62C1-4433-881E-A298D29F5CF2}">
  <sheetPr>
    <pageSetUpPr fitToPage="1"/>
  </sheetPr>
  <dimension ref="A1:CH11"/>
  <sheetViews>
    <sheetView zoomScale="80" zoomScaleNormal="80" workbookViewId="0">
      <pane xSplit="2" ySplit="4" topLeftCell="H5" activePane="bottomRight" state="frozen"/>
      <selection activeCell="L12" sqref="L12"/>
      <selection pane="topRight" activeCell="L12" sqref="L12"/>
      <selection pane="bottomLeft" activeCell="L12" sqref="L12"/>
      <selection pane="bottomRight" activeCell="M6" sqref="M6"/>
    </sheetView>
  </sheetViews>
  <sheetFormatPr baseColWidth="10" defaultColWidth="11.453125" defaultRowHeight="14" x14ac:dyDescent="0.3"/>
  <cols>
    <col min="1" max="1" width="11.453125" style="298"/>
    <col min="2" max="2" width="21.81640625" style="298" customWidth="1"/>
    <col min="3" max="3" width="32.1796875" style="298" customWidth="1"/>
    <col min="4" max="4" width="27.54296875" style="298" customWidth="1"/>
    <col min="5" max="5" width="23.26953125" style="298" customWidth="1"/>
    <col min="6" max="6" width="32.1796875" style="298" customWidth="1"/>
    <col min="7" max="8" width="11.453125" style="298" customWidth="1"/>
    <col min="9" max="9" width="14.7265625" style="298" customWidth="1"/>
    <col min="10" max="10" width="11.453125" style="298" customWidth="1"/>
    <col min="11" max="11" width="11.453125" style="298"/>
    <col min="12" max="12" width="16.81640625" style="298" customWidth="1"/>
    <col min="13" max="13" width="14.81640625" style="298" customWidth="1"/>
    <col min="14" max="14" width="20.54296875" style="298" customWidth="1"/>
    <col min="15" max="15" width="11.453125" style="298"/>
    <col min="16" max="16" width="17.81640625" style="298" hidden="1" customWidth="1"/>
    <col min="17" max="32" width="11.453125" style="298" hidden="1" customWidth="1"/>
    <col min="33" max="33" width="45.1796875" style="298" hidden="1" customWidth="1"/>
    <col min="34" max="34" width="11.453125" style="298" hidden="1" customWidth="1"/>
    <col min="35" max="35" width="18.54296875" style="298" hidden="1" customWidth="1"/>
    <col min="36" max="49" width="11.453125" style="298" hidden="1" customWidth="1"/>
    <col min="50" max="50" width="21.81640625" style="298" hidden="1" customWidth="1"/>
    <col min="51" max="51" width="11.453125" style="298" hidden="1" customWidth="1"/>
    <col min="52" max="52" width="12.7265625" style="298" hidden="1" customWidth="1"/>
    <col min="53" max="53" width="16.54296875" style="298" hidden="1" customWidth="1"/>
    <col min="54" max="55" width="11.453125" style="298" hidden="1" customWidth="1"/>
    <col min="56" max="56" width="48.453125" style="298" hidden="1" customWidth="1"/>
    <col min="57" max="57" width="15.1796875" style="298" hidden="1" customWidth="1"/>
    <col min="58" max="60" width="11.453125" style="298" hidden="1" customWidth="1"/>
    <col min="61" max="61" width="23.26953125" style="298" hidden="1" customWidth="1"/>
    <col min="62" max="66" width="11.453125" style="298" hidden="1" customWidth="1"/>
    <col min="67" max="67" width="27.7265625" style="298" hidden="1" customWidth="1"/>
    <col min="68" max="77" width="0" style="298" hidden="1" customWidth="1"/>
    <col min="78" max="78" width="31.453125" style="298" hidden="1" customWidth="1"/>
    <col min="79" max="83" width="0" style="298" hidden="1" customWidth="1"/>
    <col min="84" max="84" width="81.453125" style="298" customWidth="1"/>
    <col min="85" max="85" width="140.1796875" style="298" customWidth="1"/>
    <col min="86" max="86" width="18.1796875" style="298" customWidth="1"/>
    <col min="87" max="16384" width="11.453125" style="298"/>
  </cols>
  <sheetData>
    <row r="1" spans="1:86" ht="18.75" customHeight="1" x14ac:dyDescent="0.3">
      <c r="A1" s="526" t="s">
        <v>1745</v>
      </c>
      <c r="B1" s="526"/>
      <c r="C1" s="526"/>
      <c r="D1" s="526"/>
      <c r="E1" s="526"/>
      <c r="F1" s="526"/>
      <c r="G1" s="526"/>
      <c r="H1" s="526"/>
      <c r="I1" s="526"/>
      <c r="J1" s="526"/>
      <c r="K1" s="526"/>
      <c r="L1" s="526"/>
      <c r="M1" s="526"/>
      <c r="N1" s="526"/>
      <c r="O1" s="526"/>
      <c r="P1" s="290" t="s">
        <v>815</v>
      </c>
      <c r="Q1" s="290"/>
      <c r="R1" s="290"/>
      <c r="S1" s="290"/>
      <c r="T1" s="290"/>
      <c r="U1" s="290"/>
      <c r="V1" s="290"/>
      <c r="W1" s="290"/>
      <c r="X1" s="607" t="s">
        <v>816</v>
      </c>
      <c r="Y1" s="607"/>
      <c r="Z1" s="607"/>
      <c r="AA1" s="607"/>
      <c r="AB1" s="607"/>
      <c r="AC1" s="608" t="s">
        <v>817</v>
      </c>
      <c r="AD1" s="608"/>
      <c r="AE1" s="608"/>
      <c r="AF1" s="608"/>
      <c r="AG1" s="290" t="s">
        <v>818</v>
      </c>
      <c r="AH1" s="290"/>
      <c r="AI1" s="290"/>
      <c r="AJ1" s="290"/>
      <c r="AK1" s="290"/>
      <c r="AL1" s="290"/>
      <c r="AM1" s="290"/>
      <c r="AN1" s="290"/>
      <c r="AO1" s="607" t="s">
        <v>816</v>
      </c>
      <c r="AP1" s="607"/>
      <c r="AQ1" s="607"/>
      <c r="AR1" s="607"/>
      <c r="AS1" s="607"/>
      <c r="AT1" s="608" t="s">
        <v>817</v>
      </c>
      <c r="AU1" s="608"/>
      <c r="AV1" s="608"/>
      <c r="AW1" s="608"/>
      <c r="AX1" s="290" t="s">
        <v>819</v>
      </c>
      <c r="AY1" s="290"/>
      <c r="AZ1" s="290"/>
      <c r="BA1" s="290"/>
      <c r="BB1" s="290"/>
      <c r="BC1" s="290"/>
      <c r="BD1" s="290"/>
      <c r="BE1" s="290"/>
      <c r="BF1" s="607" t="s">
        <v>816</v>
      </c>
      <c r="BG1" s="607"/>
      <c r="BH1" s="607"/>
      <c r="BI1" s="607"/>
      <c r="BJ1" s="607"/>
      <c r="BK1" s="608" t="s">
        <v>817</v>
      </c>
      <c r="BL1" s="608"/>
      <c r="BM1" s="608"/>
      <c r="BN1" s="608"/>
      <c r="BO1" s="290" t="s">
        <v>820</v>
      </c>
      <c r="BP1" s="290"/>
      <c r="BQ1" s="290"/>
      <c r="BR1" s="290"/>
      <c r="BS1" s="290"/>
      <c r="BT1" s="290"/>
      <c r="BU1" s="290"/>
      <c r="BV1" s="290"/>
      <c r="BW1" s="607" t="s">
        <v>816</v>
      </c>
      <c r="BX1" s="607"/>
      <c r="BY1" s="607"/>
      <c r="BZ1" s="607"/>
      <c r="CA1" s="607"/>
      <c r="CB1" s="608" t="s">
        <v>817</v>
      </c>
      <c r="CC1" s="608"/>
      <c r="CD1" s="608"/>
      <c r="CE1" s="608"/>
      <c r="CF1" s="368" t="s">
        <v>821</v>
      </c>
      <c r="CG1" s="369" t="s">
        <v>822</v>
      </c>
      <c r="CH1" s="370" t="s">
        <v>1313</v>
      </c>
    </row>
    <row r="2" spans="1:86" ht="15.75" customHeight="1" x14ac:dyDescent="0.3">
      <c r="A2" s="372" t="s">
        <v>825</v>
      </c>
      <c r="B2" s="372" t="s">
        <v>826</v>
      </c>
      <c r="C2" s="373" t="s">
        <v>1314</v>
      </c>
      <c r="D2" s="372" t="s">
        <v>828</v>
      </c>
      <c r="E2" s="372" t="s">
        <v>1315</v>
      </c>
      <c r="F2" s="372" t="s">
        <v>830</v>
      </c>
      <c r="G2" s="372" t="s">
        <v>831</v>
      </c>
      <c r="H2" s="372" t="s">
        <v>832</v>
      </c>
      <c r="I2" s="527" t="s">
        <v>833</v>
      </c>
      <c r="J2" s="372" t="s">
        <v>834</v>
      </c>
      <c r="K2" s="372" t="s">
        <v>382</v>
      </c>
      <c r="L2" s="372" t="s">
        <v>835</v>
      </c>
      <c r="M2" s="556"/>
      <c r="N2" s="556"/>
      <c r="O2" s="556"/>
      <c r="P2" s="290" t="s">
        <v>838</v>
      </c>
      <c r="Q2" s="290" t="s">
        <v>824</v>
      </c>
      <c r="R2" s="290"/>
      <c r="S2" s="290"/>
      <c r="T2" s="290"/>
      <c r="U2" s="290"/>
      <c r="V2" s="290"/>
      <c r="W2" s="290"/>
      <c r="X2" s="607"/>
      <c r="Y2" s="607"/>
      <c r="Z2" s="607"/>
      <c r="AA2" s="607"/>
      <c r="AB2" s="607"/>
      <c r="AC2" s="608"/>
      <c r="AD2" s="608"/>
      <c r="AE2" s="608"/>
      <c r="AF2" s="608"/>
      <c r="AG2" s="290" t="s">
        <v>838</v>
      </c>
      <c r="AH2" s="290" t="s">
        <v>824</v>
      </c>
      <c r="AI2" s="290"/>
      <c r="AJ2" s="290"/>
      <c r="AK2" s="290"/>
      <c r="AL2" s="290"/>
      <c r="AM2" s="290"/>
      <c r="AN2" s="290"/>
      <c r="AO2" s="607"/>
      <c r="AP2" s="607"/>
      <c r="AQ2" s="607"/>
      <c r="AR2" s="607"/>
      <c r="AS2" s="607"/>
      <c r="AT2" s="608"/>
      <c r="AU2" s="608"/>
      <c r="AV2" s="608"/>
      <c r="AW2" s="608"/>
      <c r="AX2" s="290" t="s">
        <v>838</v>
      </c>
      <c r="AY2" s="290" t="s">
        <v>824</v>
      </c>
      <c r="AZ2" s="290"/>
      <c r="BA2" s="290"/>
      <c r="BB2" s="290"/>
      <c r="BC2" s="290"/>
      <c r="BD2" s="290"/>
      <c r="BE2" s="290"/>
      <c r="BF2" s="607"/>
      <c r="BG2" s="607"/>
      <c r="BH2" s="607"/>
      <c r="BI2" s="607"/>
      <c r="BJ2" s="607"/>
      <c r="BK2" s="608"/>
      <c r="BL2" s="608"/>
      <c r="BM2" s="608"/>
      <c r="BN2" s="608"/>
      <c r="BO2" s="290" t="s">
        <v>838</v>
      </c>
      <c r="BP2" s="290" t="s">
        <v>824</v>
      </c>
      <c r="BQ2" s="290"/>
      <c r="BR2" s="290"/>
      <c r="BS2" s="290"/>
      <c r="BT2" s="290"/>
      <c r="BU2" s="290"/>
      <c r="BV2" s="290"/>
      <c r="BW2" s="607"/>
      <c r="BX2" s="607"/>
      <c r="BY2" s="607"/>
      <c r="BZ2" s="607"/>
      <c r="CA2" s="607"/>
      <c r="CB2" s="608"/>
      <c r="CC2" s="608"/>
      <c r="CD2" s="608"/>
      <c r="CE2" s="608"/>
      <c r="CF2" s="375"/>
      <c r="CG2" s="376"/>
      <c r="CH2" s="370"/>
    </row>
    <row r="3" spans="1:86" ht="47.25" customHeight="1" x14ac:dyDescent="0.3">
      <c r="A3" s="372"/>
      <c r="B3" s="372"/>
      <c r="C3" s="377"/>
      <c r="D3" s="372"/>
      <c r="E3" s="372"/>
      <c r="F3" s="372"/>
      <c r="G3" s="372"/>
      <c r="H3" s="372"/>
      <c r="I3" s="527"/>
      <c r="J3" s="372"/>
      <c r="K3" s="372"/>
      <c r="L3" s="372"/>
      <c r="M3" s="378" t="s">
        <v>1316</v>
      </c>
      <c r="N3" s="378" t="s">
        <v>1317</v>
      </c>
      <c r="O3" s="378" t="s">
        <v>1318</v>
      </c>
      <c r="P3" s="290"/>
      <c r="Q3" s="290" t="s">
        <v>839</v>
      </c>
      <c r="R3" s="290" t="s">
        <v>840</v>
      </c>
      <c r="S3" s="290" t="s">
        <v>841</v>
      </c>
      <c r="T3" s="290"/>
      <c r="U3" s="290" t="s">
        <v>842</v>
      </c>
      <c r="V3" s="290" t="s">
        <v>843</v>
      </c>
      <c r="W3" s="290" t="s">
        <v>844</v>
      </c>
      <c r="X3" s="607" t="s">
        <v>838</v>
      </c>
      <c r="Y3" s="607" t="s">
        <v>845</v>
      </c>
      <c r="Z3" s="607" t="s">
        <v>846</v>
      </c>
      <c r="AA3" s="607" t="s">
        <v>847</v>
      </c>
      <c r="AB3" s="607" t="s">
        <v>848</v>
      </c>
      <c r="AC3" s="612" t="s">
        <v>849</v>
      </c>
      <c r="AD3" s="613" t="s">
        <v>850</v>
      </c>
      <c r="AE3" s="613" t="s">
        <v>851</v>
      </c>
      <c r="AF3" s="614" t="s">
        <v>852</v>
      </c>
      <c r="AG3" s="290"/>
      <c r="AH3" s="290" t="s">
        <v>839</v>
      </c>
      <c r="AI3" s="290" t="s">
        <v>840</v>
      </c>
      <c r="AJ3" s="290" t="s">
        <v>841</v>
      </c>
      <c r="AK3" s="290"/>
      <c r="AL3" s="290" t="s">
        <v>842</v>
      </c>
      <c r="AM3" s="290" t="s">
        <v>843</v>
      </c>
      <c r="AN3" s="290" t="s">
        <v>844</v>
      </c>
      <c r="AO3" s="607" t="s">
        <v>838</v>
      </c>
      <c r="AP3" s="607" t="s">
        <v>845</v>
      </c>
      <c r="AQ3" s="607" t="s">
        <v>846</v>
      </c>
      <c r="AR3" s="607" t="s">
        <v>847</v>
      </c>
      <c r="AS3" s="607" t="s">
        <v>848</v>
      </c>
      <c r="AT3" s="612" t="s">
        <v>849</v>
      </c>
      <c r="AU3" s="613" t="s">
        <v>850</v>
      </c>
      <c r="AV3" s="613" t="s">
        <v>851</v>
      </c>
      <c r="AW3" s="614" t="s">
        <v>852</v>
      </c>
      <c r="AX3" s="290"/>
      <c r="AY3" s="290" t="s">
        <v>839</v>
      </c>
      <c r="AZ3" s="290" t="s">
        <v>840</v>
      </c>
      <c r="BA3" s="290" t="s">
        <v>841</v>
      </c>
      <c r="BB3" s="290"/>
      <c r="BC3" s="290" t="s">
        <v>842</v>
      </c>
      <c r="BD3" s="290" t="s">
        <v>843</v>
      </c>
      <c r="BE3" s="290" t="s">
        <v>844</v>
      </c>
      <c r="BF3" s="607" t="s">
        <v>838</v>
      </c>
      <c r="BG3" s="607" t="s">
        <v>845</v>
      </c>
      <c r="BH3" s="607" t="s">
        <v>846</v>
      </c>
      <c r="BI3" s="607" t="s">
        <v>847</v>
      </c>
      <c r="BJ3" s="607" t="s">
        <v>848</v>
      </c>
      <c r="BK3" s="612" t="s">
        <v>849</v>
      </c>
      <c r="BL3" s="613" t="s">
        <v>850</v>
      </c>
      <c r="BM3" s="613" t="s">
        <v>851</v>
      </c>
      <c r="BN3" s="614" t="s">
        <v>852</v>
      </c>
      <c r="BO3" s="290"/>
      <c r="BP3" s="290" t="s">
        <v>839</v>
      </c>
      <c r="BQ3" s="290" t="s">
        <v>840</v>
      </c>
      <c r="BR3" s="290" t="s">
        <v>841</v>
      </c>
      <c r="BS3" s="290"/>
      <c r="BT3" s="290" t="s">
        <v>842</v>
      </c>
      <c r="BU3" s="290" t="s">
        <v>843</v>
      </c>
      <c r="BV3" s="290" t="s">
        <v>844</v>
      </c>
      <c r="BW3" s="607" t="s">
        <v>838</v>
      </c>
      <c r="BX3" s="607" t="s">
        <v>845</v>
      </c>
      <c r="BY3" s="607" t="s">
        <v>846</v>
      </c>
      <c r="BZ3" s="607" t="s">
        <v>847</v>
      </c>
      <c r="CA3" s="607" t="s">
        <v>848</v>
      </c>
      <c r="CB3" s="612" t="s">
        <v>849</v>
      </c>
      <c r="CC3" s="613" t="s">
        <v>850</v>
      </c>
      <c r="CD3" s="613" t="s">
        <v>851</v>
      </c>
      <c r="CE3" s="614" t="s">
        <v>852</v>
      </c>
      <c r="CF3" s="375"/>
      <c r="CG3" s="376"/>
      <c r="CH3" s="370"/>
    </row>
    <row r="4" spans="1:86" ht="31.5" customHeight="1" x14ac:dyDescent="0.3">
      <c r="A4" s="372"/>
      <c r="B4" s="372"/>
      <c r="C4" s="379"/>
      <c r="D4" s="372"/>
      <c r="E4" s="372"/>
      <c r="F4" s="372"/>
      <c r="G4" s="372"/>
      <c r="H4" s="372"/>
      <c r="I4" s="527"/>
      <c r="J4" s="372"/>
      <c r="K4" s="372"/>
      <c r="L4" s="372"/>
      <c r="M4" s="380" t="s">
        <v>383</v>
      </c>
      <c r="N4" s="381" t="s">
        <v>836</v>
      </c>
      <c r="O4" s="382" t="s">
        <v>837</v>
      </c>
      <c r="P4" s="383"/>
      <c r="Q4" s="383"/>
      <c r="R4" s="383"/>
      <c r="S4" s="384" t="s">
        <v>840</v>
      </c>
      <c r="T4" s="384" t="s">
        <v>853</v>
      </c>
      <c r="U4" s="383"/>
      <c r="V4" s="383"/>
      <c r="W4" s="383"/>
      <c r="X4" s="619"/>
      <c r="Y4" s="619"/>
      <c r="Z4" s="619"/>
      <c r="AA4" s="619"/>
      <c r="AB4" s="619"/>
      <c r="AC4" s="620"/>
      <c r="AD4" s="621"/>
      <c r="AE4" s="621"/>
      <c r="AF4" s="622"/>
      <c r="AG4" s="383"/>
      <c r="AH4" s="383"/>
      <c r="AI4" s="383"/>
      <c r="AJ4" s="384" t="s">
        <v>840</v>
      </c>
      <c r="AK4" s="384" t="s">
        <v>853</v>
      </c>
      <c r="AL4" s="383"/>
      <c r="AM4" s="383"/>
      <c r="AN4" s="383"/>
      <c r="AO4" s="619"/>
      <c r="AP4" s="619"/>
      <c r="AQ4" s="619"/>
      <c r="AR4" s="619"/>
      <c r="AS4" s="619"/>
      <c r="AT4" s="620"/>
      <c r="AU4" s="621"/>
      <c r="AV4" s="621"/>
      <c r="AW4" s="622"/>
      <c r="AX4" s="383"/>
      <c r="AY4" s="383"/>
      <c r="AZ4" s="383"/>
      <c r="BA4" s="384" t="s">
        <v>840</v>
      </c>
      <c r="BB4" s="384" t="s">
        <v>853</v>
      </c>
      <c r="BC4" s="383"/>
      <c r="BD4" s="383"/>
      <c r="BE4" s="383"/>
      <c r="BF4" s="619"/>
      <c r="BG4" s="619"/>
      <c r="BH4" s="619"/>
      <c r="BI4" s="619"/>
      <c r="BJ4" s="619"/>
      <c r="BK4" s="620"/>
      <c r="BL4" s="621"/>
      <c r="BM4" s="621"/>
      <c r="BN4" s="622"/>
      <c r="BO4" s="383"/>
      <c r="BP4" s="383"/>
      <c r="BQ4" s="383"/>
      <c r="BR4" s="384" t="s">
        <v>840</v>
      </c>
      <c r="BS4" s="384" t="s">
        <v>853</v>
      </c>
      <c r="BT4" s="383"/>
      <c r="BU4" s="383"/>
      <c r="BV4" s="383"/>
      <c r="BW4" s="619"/>
      <c r="BX4" s="619"/>
      <c r="BY4" s="619"/>
      <c r="BZ4" s="619"/>
      <c r="CA4" s="619"/>
      <c r="CB4" s="620"/>
      <c r="CC4" s="621"/>
      <c r="CD4" s="621"/>
      <c r="CE4" s="622"/>
      <c r="CF4" s="389"/>
      <c r="CG4" s="390"/>
      <c r="CH4" s="370"/>
    </row>
    <row r="5" spans="1:86" ht="203.25" customHeight="1" x14ac:dyDescent="0.3">
      <c r="A5" s="391">
        <v>1</v>
      </c>
      <c r="B5" s="244" t="s">
        <v>1746</v>
      </c>
      <c r="C5" s="200" t="s">
        <v>1747</v>
      </c>
      <c r="D5" s="396" t="s">
        <v>1416</v>
      </c>
      <c r="E5" s="194" t="s">
        <v>1134</v>
      </c>
      <c r="F5" s="194" t="s">
        <v>858</v>
      </c>
      <c r="G5" s="194" t="s">
        <v>1748</v>
      </c>
      <c r="H5" s="197" t="s">
        <v>386</v>
      </c>
      <c r="I5" s="244" t="s">
        <v>1749</v>
      </c>
      <c r="J5" s="194" t="s">
        <v>1750</v>
      </c>
      <c r="K5" s="392">
        <v>1</v>
      </c>
      <c r="L5" s="194" t="s">
        <v>1751</v>
      </c>
      <c r="M5" s="393" t="s">
        <v>1752</v>
      </c>
      <c r="N5" s="393" t="s">
        <v>1753</v>
      </c>
      <c r="O5" s="563" t="s">
        <v>936</v>
      </c>
      <c r="P5" s="206" t="s">
        <v>1754</v>
      </c>
      <c r="Q5" s="206" t="s">
        <v>1754</v>
      </c>
      <c r="R5" s="206" t="s">
        <v>1755</v>
      </c>
      <c r="S5" s="397" t="s">
        <v>5</v>
      </c>
      <c r="T5" s="397" t="s">
        <v>5</v>
      </c>
      <c r="U5" s="397" t="s">
        <v>5</v>
      </c>
      <c r="V5" s="397" t="s">
        <v>5</v>
      </c>
      <c r="W5" s="397" t="s">
        <v>5</v>
      </c>
      <c r="X5" s="558"/>
      <c r="Y5" s="558"/>
      <c r="Z5" s="558"/>
      <c r="AA5" s="558"/>
      <c r="AB5" s="558"/>
      <c r="AC5" s="559"/>
      <c r="AD5" s="558"/>
      <c r="AE5" s="558"/>
      <c r="AF5" s="558"/>
      <c r="AG5" s="206" t="s">
        <v>1756</v>
      </c>
      <c r="AH5" s="195">
        <v>0</v>
      </c>
      <c r="AI5" s="206" t="s">
        <v>1756</v>
      </c>
      <c r="AJ5" s="397" t="s">
        <v>5</v>
      </c>
      <c r="AK5" s="397" t="s">
        <v>5</v>
      </c>
      <c r="AL5" s="397" t="s">
        <v>5</v>
      </c>
      <c r="AM5" s="397" t="s">
        <v>5</v>
      </c>
      <c r="AN5" s="397" t="s">
        <v>5</v>
      </c>
      <c r="AO5" s="395">
        <v>0</v>
      </c>
      <c r="AP5" s="395">
        <v>0</v>
      </c>
      <c r="AQ5" s="395">
        <v>0</v>
      </c>
      <c r="AR5" s="395"/>
      <c r="AS5" s="395" t="s">
        <v>895</v>
      </c>
      <c r="AT5" s="647">
        <v>0</v>
      </c>
      <c r="AU5" s="648" t="s">
        <v>876</v>
      </c>
      <c r="AV5" s="407">
        <v>0</v>
      </c>
      <c r="AW5" s="647" t="str">
        <f>IF(AV5=0,"0%",IF(AV5=1,"100%",))</f>
        <v>0%</v>
      </c>
      <c r="AX5" s="649" t="s">
        <v>1757</v>
      </c>
      <c r="AY5" s="395">
        <v>0</v>
      </c>
      <c r="AZ5" s="206" t="s">
        <v>1758</v>
      </c>
      <c r="BA5" s="206" t="s">
        <v>1759</v>
      </c>
      <c r="BB5" s="397" t="s">
        <v>1759</v>
      </c>
      <c r="BC5" s="397" t="s">
        <v>5</v>
      </c>
      <c r="BD5" s="397" t="s">
        <v>1759</v>
      </c>
      <c r="BE5" s="650" t="s">
        <v>1759</v>
      </c>
      <c r="BF5" s="397">
        <v>1</v>
      </c>
      <c r="BG5" s="397">
        <v>0</v>
      </c>
      <c r="BH5" s="397" t="s">
        <v>723</v>
      </c>
      <c r="BI5" s="206" t="s">
        <v>1760</v>
      </c>
      <c r="BJ5" s="397" t="s">
        <v>1761</v>
      </c>
      <c r="BK5" s="647">
        <v>0</v>
      </c>
      <c r="BL5" s="648" t="s">
        <v>876</v>
      </c>
      <c r="BM5" s="407">
        <v>0</v>
      </c>
      <c r="BN5" s="647" t="str">
        <f>IF(BM5=0,"0%",IF(BM5=1,"100%",))</f>
        <v>0%</v>
      </c>
      <c r="BO5" s="206" t="s">
        <v>1762</v>
      </c>
      <c r="BP5" s="397">
        <v>1</v>
      </c>
      <c r="BQ5" s="397" t="s">
        <v>1763</v>
      </c>
      <c r="BR5" s="397" t="s">
        <v>1764</v>
      </c>
      <c r="BS5" s="397" t="s">
        <v>1759</v>
      </c>
      <c r="BT5" s="397" t="s">
        <v>1759</v>
      </c>
      <c r="BU5" s="397" t="s">
        <v>1759</v>
      </c>
      <c r="BV5" s="397" t="s">
        <v>1759</v>
      </c>
      <c r="BW5" s="395">
        <v>1</v>
      </c>
      <c r="BX5" s="395">
        <v>0</v>
      </c>
      <c r="BY5" s="395">
        <v>1</v>
      </c>
      <c r="BZ5" s="206" t="s">
        <v>1765</v>
      </c>
      <c r="CA5" s="397" t="s">
        <v>1331</v>
      </c>
      <c r="CB5" s="647" t="str">
        <f>CE5</f>
        <v>0%</v>
      </c>
      <c r="CC5" s="648"/>
      <c r="CD5" s="407">
        <v>0</v>
      </c>
      <c r="CE5" s="647" t="str">
        <f>IF(CD5=0,"0%",IF(CD5=1,"100%",))</f>
        <v>0%</v>
      </c>
      <c r="CF5" s="506" t="s">
        <v>1766</v>
      </c>
      <c r="CG5" s="651" t="s">
        <v>1767</v>
      </c>
      <c r="CH5" s="421" t="s">
        <v>5</v>
      </c>
    </row>
    <row r="6" spans="1:86" ht="403.5" customHeight="1" x14ac:dyDescent="0.3">
      <c r="A6" s="391">
        <v>2</v>
      </c>
      <c r="B6" s="244" t="s">
        <v>1768</v>
      </c>
      <c r="C6" s="200" t="s">
        <v>1769</v>
      </c>
      <c r="D6" s="396" t="s">
        <v>1770</v>
      </c>
      <c r="E6" s="194" t="s">
        <v>1134</v>
      </c>
      <c r="F6" s="194" t="s">
        <v>931</v>
      </c>
      <c r="G6" s="194" t="s">
        <v>1771</v>
      </c>
      <c r="H6" s="197" t="s">
        <v>622</v>
      </c>
      <c r="I6" s="244" t="s">
        <v>1749</v>
      </c>
      <c r="J6" s="194" t="s">
        <v>1750</v>
      </c>
      <c r="K6" s="392">
        <v>1</v>
      </c>
      <c r="L6" s="194" t="s">
        <v>1772</v>
      </c>
      <c r="M6" s="393" t="s">
        <v>1773</v>
      </c>
      <c r="N6" s="393" t="s">
        <v>1205</v>
      </c>
      <c r="O6" s="563" t="s">
        <v>936</v>
      </c>
      <c r="P6" s="206" t="s">
        <v>1774</v>
      </c>
      <c r="Q6" s="206" t="s">
        <v>5</v>
      </c>
      <c r="R6" s="206" t="s">
        <v>5</v>
      </c>
      <c r="S6" s="397" t="s">
        <v>5</v>
      </c>
      <c r="T6" s="397" t="s">
        <v>5</v>
      </c>
      <c r="U6" s="397" t="s">
        <v>5</v>
      </c>
      <c r="V6" s="397" t="s">
        <v>5</v>
      </c>
      <c r="W6" s="397" t="s">
        <v>1763</v>
      </c>
      <c r="X6" s="558"/>
      <c r="Y6" s="558"/>
      <c r="Z6" s="558"/>
      <c r="AA6" s="558"/>
      <c r="AB6" s="558"/>
      <c r="AC6" s="559"/>
      <c r="AD6" s="558"/>
      <c r="AE6" s="558"/>
      <c r="AF6" s="558"/>
      <c r="AG6" s="569" t="s">
        <v>1775</v>
      </c>
      <c r="AH6" s="395">
        <v>0</v>
      </c>
      <c r="AI6" s="639" t="s">
        <v>1776</v>
      </c>
      <c r="AJ6" s="569" t="s">
        <v>1777</v>
      </c>
      <c r="AK6" s="558">
        <v>0</v>
      </c>
      <c r="AL6" s="558">
        <v>0</v>
      </c>
      <c r="AM6" s="558">
        <v>0</v>
      </c>
      <c r="AN6" s="569" t="s">
        <v>1778</v>
      </c>
      <c r="AO6" s="395">
        <v>1</v>
      </c>
      <c r="AP6" s="395">
        <v>0</v>
      </c>
      <c r="AQ6" s="395">
        <v>1</v>
      </c>
      <c r="AR6" s="395"/>
      <c r="AS6" s="395" t="s">
        <v>875</v>
      </c>
      <c r="AT6" s="647">
        <v>0</v>
      </c>
      <c r="AU6" s="648" t="s">
        <v>876</v>
      </c>
      <c r="AV6" s="407">
        <v>0</v>
      </c>
      <c r="AW6" s="647" t="str">
        <f>IF(AV6=0,"0%",IF(AV6=1,"100%",))</f>
        <v>0%</v>
      </c>
      <c r="AX6" s="649" t="s">
        <v>1779</v>
      </c>
      <c r="AY6" s="395">
        <v>1</v>
      </c>
      <c r="AZ6" s="206" t="s">
        <v>1780</v>
      </c>
      <c r="BA6" s="206" t="s">
        <v>1781</v>
      </c>
      <c r="BB6" s="652">
        <v>5613</v>
      </c>
      <c r="BC6" s="206" t="s">
        <v>1782</v>
      </c>
      <c r="BD6" s="206" t="s">
        <v>1783</v>
      </c>
      <c r="BE6" s="594" t="s">
        <v>1784</v>
      </c>
      <c r="BF6" s="397">
        <v>1</v>
      </c>
      <c r="BG6" s="397">
        <v>1</v>
      </c>
      <c r="BH6" s="397" t="s">
        <v>723</v>
      </c>
      <c r="BI6" s="206" t="s">
        <v>1785</v>
      </c>
      <c r="BJ6" s="397" t="s">
        <v>1786</v>
      </c>
      <c r="BK6" s="647">
        <v>1</v>
      </c>
      <c r="BL6" s="648" t="s">
        <v>876</v>
      </c>
      <c r="BM6" s="407">
        <v>1</v>
      </c>
      <c r="BN6" s="647" t="str">
        <f>IF(BM6=0,"0%",IF(BM6=1,"100%",))</f>
        <v>100%</v>
      </c>
      <c r="BO6" s="206" t="s">
        <v>1787</v>
      </c>
      <c r="BP6" s="397">
        <v>0</v>
      </c>
      <c r="BQ6" s="397" t="s">
        <v>1759</v>
      </c>
      <c r="BR6" s="397" t="s">
        <v>5</v>
      </c>
      <c r="BS6" s="397" t="s">
        <v>1759</v>
      </c>
      <c r="BT6" s="397" t="s">
        <v>1759</v>
      </c>
      <c r="BU6" s="397" t="s">
        <v>1759</v>
      </c>
      <c r="BV6" s="397" t="s">
        <v>1759</v>
      </c>
      <c r="BW6" s="395">
        <v>1</v>
      </c>
      <c r="BX6" s="395">
        <v>1</v>
      </c>
      <c r="BY6" s="395">
        <v>1</v>
      </c>
      <c r="BZ6" s="206" t="s">
        <v>1788</v>
      </c>
      <c r="CA6" s="397" t="s">
        <v>125</v>
      </c>
      <c r="CB6" s="647" t="str">
        <f t="shared" ref="CB6:CB7" si="0">CE6</f>
        <v>100%</v>
      </c>
      <c r="CC6" s="648"/>
      <c r="CD6" s="407">
        <v>1</v>
      </c>
      <c r="CE6" s="647" t="str">
        <f>IF(CD6=0,"0%",IF(CD6=1,"100%",))</f>
        <v>100%</v>
      </c>
      <c r="CF6" s="651" t="s">
        <v>1789</v>
      </c>
      <c r="CG6" s="653" t="s">
        <v>1790</v>
      </c>
      <c r="CH6" s="515" t="s">
        <v>7</v>
      </c>
    </row>
    <row r="7" spans="1:86" ht="372.75" customHeight="1" x14ac:dyDescent="0.3">
      <c r="A7" s="391">
        <v>3</v>
      </c>
      <c r="B7" s="244" t="s">
        <v>1791</v>
      </c>
      <c r="C7" s="200" t="s">
        <v>1792</v>
      </c>
      <c r="D7" s="566" t="s">
        <v>1770</v>
      </c>
      <c r="E7" s="567" t="s">
        <v>964</v>
      </c>
      <c r="F7" s="567" t="s">
        <v>931</v>
      </c>
      <c r="G7" s="194" t="s">
        <v>1793</v>
      </c>
      <c r="H7" s="197" t="s">
        <v>622</v>
      </c>
      <c r="I7" s="244" t="s">
        <v>1749</v>
      </c>
      <c r="J7" s="194" t="s">
        <v>1750</v>
      </c>
      <c r="K7" s="392">
        <v>2</v>
      </c>
      <c r="L7" s="194" t="s">
        <v>1794</v>
      </c>
      <c r="M7" s="194" t="s">
        <v>1773</v>
      </c>
      <c r="N7" s="194" t="s">
        <v>1795</v>
      </c>
      <c r="O7" s="563" t="s">
        <v>936</v>
      </c>
      <c r="P7" s="206" t="s">
        <v>1754</v>
      </c>
      <c r="Q7" s="206" t="s">
        <v>1754</v>
      </c>
      <c r="R7" s="206" t="s">
        <v>1755</v>
      </c>
      <c r="S7" s="397" t="s">
        <v>5</v>
      </c>
      <c r="T7" s="397" t="s">
        <v>5</v>
      </c>
      <c r="U7" s="397" t="s">
        <v>5</v>
      </c>
      <c r="V7" s="397" t="s">
        <v>5</v>
      </c>
      <c r="W7" s="397" t="s">
        <v>5</v>
      </c>
      <c r="X7" s="558"/>
      <c r="Y7" s="558"/>
      <c r="Z7" s="558"/>
      <c r="AA7" s="558"/>
      <c r="AB7" s="558"/>
      <c r="AC7" s="559"/>
      <c r="AD7" s="558"/>
      <c r="AE7" s="558"/>
      <c r="AF7" s="558"/>
      <c r="AG7" s="206" t="s">
        <v>1756</v>
      </c>
      <c r="AH7" s="195">
        <v>0</v>
      </c>
      <c r="AI7" s="206" t="s">
        <v>1756</v>
      </c>
      <c r="AJ7" s="397" t="s">
        <v>5</v>
      </c>
      <c r="AK7" s="397" t="s">
        <v>5</v>
      </c>
      <c r="AL7" s="397" t="s">
        <v>5</v>
      </c>
      <c r="AM7" s="397" t="s">
        <v>5</v>
      </c>
      <c r="AN7" s="397" t="s">
        <v>5</v>
      </c>
      <c r="AO7" s="395">
        <v>0</v>
      </c>
      <c r="AP7" s="395">
        <v>0</v>
      </c>
      <c r="AQ7" s="395">
        <v>0</v>
      </c>
      <c r="AR7" s="395"/>
      <c r="AS7" s="395" t="s">
        <v>895</v>
      </c>
      <c r="AT7" s="647">
        <v>0</v>
      </c>
      <c r="AU7" s="648" t="s">
        <v>876</v>
      </c>
      <c r="AV7" s="407">
        <v>0</v>
      </c>
      <c r="AW7" s="647" t="str">
        <f>IF(AV7=0,"0%",IF(AV7=1,"50%",IF(AV7=2,"100%")))</f>
        <v>0%</v>
      </c>
      <c r="AX7" s="649" t="s">
        <v>1796</v>
      </c>
      <c r="AY7" s="395">
        <v>0</v>
      </c>
      <c r="AZ7" s="397" t="s">
        <v>1797</v>
      </c>
      <c r="BA7" s="206" t="s">
        <v>1798</v>
      </c>
      <c r="BB7" s="397" t="s">
        <v>1759</v>
      </c>
      <c r="BC7" s="397" t="s">
        <v>1759</v>
      </c>
      <c r="BD7" s="397" t="s">
        <v>1759</v>
      </c>
      <c r="BE7" s="650" t="s">
        <v>1759</v>
      </c>
      <c r="BF7" s="397">
        <v>1</v>
      </c>
      <c r="BG7" s="397">
        <v>0</v>
      </c>
      <c r="BH7" s="397">
        <v>1</v>
      </c>
      <c r="BI7" s="206" t="s">
        <v>1799</v>
      </c>
      <c r="BJ7" s="397" t="s">
        <v>1761</v>
      </c>
      <c r="BK7" s="647">
        <v>0</v>
      </c>
      <c r="BL7" s="648" t="s">
        <v>876</v>
      </c>
      <c r="BM7" s="407">
        <v>0</v>
      </c>
      <c r="BN7" s="647" t="str">
        <f>IF(BM7=0,"0%",IF(BM7=1,"50%",IF(BM7=2,"100%")))</f>
        <v>0%</v>
      </c>
      <c r="BO7" s="206" t="s">
        <v>1800</v>
      </c>
      <c r="BP7" s="397">
        <v>1</v>
      </c>
      <c r="BQ7" s="397" t="s">
        <v>1801</v>
      </c>
      <c r="BR7" s="206" t="s">
        <v>1798</v>
      </c>
      <c r="BS7" s="397">
        <v>40</v>
      </c>
      <c r="BT7" s="397" t="s">
        <v>1759</v>
      </c>
      <c r="BU7" s="397" t="s">
        <v>1759</v>
      </c>
      <c r="BV7" s="397" t="s">
        <v>1759</v>
      </c>
      <c r="BW7" s="395">
        <v>1</v>
      </c>
      <c r="BX7" s="395">
        <v>0</v>
      </c>
      <c r="BY7" s="395">
        <v>0</v>
      </c>
      <c r="BZ7" s="206" t="s">
        <v>1802</v>
      </c>
      <c r="CA7" s="397" t="s">
        <v>1331</v>
      </c>
      <c r="CB7" s="647" t="str">
        <f t="shared" si="0"/>
        <v>0%</v>
      </c>
      <c r="CC7" s="648"/>
      <c r="CD7" s="407">
        <v>0</v>
      </c>
      <c r="CE7" s="647" t="str">
        <f>IF(CD7=0,"0%",IF(CD7=1,"50%",IF(CD7=2,"100%")))</f>
        <v>0%</v>
      </c>
      <c r="CF7" s="506" t="s">
        <v>1803</v>
      </c>
      <c r="CG7" s="206" t="s">
        <v>1804</v>
      </c>
      <c r="CH7" s="414" t="s">
        <v>11</v>
      </c>
    </row>
    <row r="8" spans="1:86" x14ac:dyDescent="0.3">
      <c r="A8" s="654"/>
      <c r="B8" s="655"/>
      <c r="C8" s="426"/>
      <c r="D8" s="656"/>
      <c r="E8" s="657"/>
      <c r="F8" s="401"/>
      <c r="K8" s="433">
        <f>SUM(K5:K7)</f>
        <v>4</v>
      </c>
      <c r="Q8" s="298">
        <f>SUM(Q5:Q7)</f>
        <v>0</v>
      </c>
      <c r="AH8" s="298">
        <f>SUM(AH5:AH7)</f>
        <v>0</v>
      </c>
      <c r="AV8" s="658">
        <f>SUM(AV5:AV7)</f>
        <v>0</v>
      </c>
      <c r="AW8" s="659">
        <v>0</v>
      </c>
      <c r="AY8" s="298">
        <f>SUM(AY5:AY7)</f>
        <v>1</v>
      </c>
      <c r="BM8" s="486">
        <f>SUM(BM5:BM7)</f>
        <v>1</v>
      </c>
      <c r="BN8" s="487">
        <f>BM8*100%/$K$8</f>
        <v>0.25</v>
      </c>
      <c r="CD8" s="486">
        <f>SUM(CD5:CD7)</f>
        <v>1</v>
      </c>
      <c r="CE8" s="487">
        <f>CD8*100%/$K$8</f>
        <v>0.25</v>
      </c>
    </row>
    <row r="11" spans="1:86" x14ac:dyDescent="0.3">
      <c r="D11" s="488">
        <v>100</v>
      </c>
    </row>
  </sheetData>
  <mergeCells count="97">
    <mergeCell ref="CD3:CD4"/>
    <mergeCell ref="CE3:CE4"/>
    <mergeCell ref="A8:B8"/>
    <mergeCell ref="BX3:BX4"/>
    <mergeCell ref="BY3:BY4"/>
    <mergeCell ref="BZ3:BZ4"/>
    <mergeCell ref="CA3:CA4"/>
    <mergeCell ref="CB3:CB4"/>
    <mergeCell ref="CC3:CC4"/>
    <mergeCell ref="BQ3:BQ4"/>
    <mergeCell ref="BR3:BS3"/>
    <mergeCell ref="BT3:BT4"/>
    <mergeCell ref="BU3:BU4"/>
    <mergeCell ref="BV3:BV4"/>
    <mergeCell ref="BW3:BW4"/>
    <mergeCell ref="BJ3:BJ4"/>
    <mergeCell ref="BK3:BK4"/>
    <mergeCell ref="BL3:BL4"/>
    <mergeCell ref="BM3:BM4"/>
    <mergeCell ref="BN3:BN4"/>
    <mergeCell ref="BP3:BP4"/>
    <mergeCell ref="BD3:BD4"/>
    <mergeCell ref="BE3:BE4"/>
    <mergeCell ref="BF3:BF4"/>
    <mergeCell ref="BG3:BG4"/>
    <mergeCell ref="BH3:BH4"/>
    <mergeCell ref="BI3:BI4"/>
    <mergeCell ref="AV3:AV4"/>
    <mergeCell ref="AW3:AW4"/>
    <mergeCell ref="AY3:AY4"/>
    <mergeCell ref="AZ3:AZ4"/>
    <mergeCell ref="BA3:BB3"/>
    <mergeCell ref="BC3:BC4"/>
    <mergeCell ref="AP3:AP4"/>
    <mergeCell ref="AQ3:AQ4"/>
    <mergeCell ref="AR3:AR4"/>
    <mergeCell ref="AS3:AS4"/>
    <mergeCell ref="AT3:AT4"/>
    <mergeCell ref="AU3:AU4"/>
    <mergeCell ref="AI3:AI4"/>
    <mergeCell ref="AJ3:AK3"/>
    <mergeCell ref="AL3:AL4"/>
    <mergeCell ref="AM3:AM4"/>
    <mergeCell ref="AN3:AN4"/>
    <mergeCell ref="AO3:AO4"/>
    <mergeCell ref="AB3:AB4"/>
    <mergeCell ref="AC3:AC4"/>
    <mergeCell ref="AD3:AD4"/>
    <mergeCell ref="AE3:AE4"/>
    <mergeCell ref="AF3:AF4"/>
    <mergeCell ref="AH3:AH4"/>
    <mergeCell ref="V3:V4"/>
    <mergeCell ref="W3:W4"/>
    <mergeCell ref="X3:X4"/>
    <mergeCell ref="Y3:Y4"/>
    <mergeCell ref="Z3:Z4"/>
    <mergeCell ref="AA3:AA4"/>
    <mergeCell ref="K2:K4"/>
    <mergeCell ref="L2:L4"/>
    <mergeCell ref="P2:P4"/>
    <mergeCell ref="Q2:W2"/>
    <mergeCell ref="AG2:AG4"/>
    <mergeCell ref="AH2:AN2"/>
    <mergeCell ref="Q3:Q4"/>
    <mergeCell ref="R3:R4"/>
    <mergeCell ref="S3:T3"/>
    <mergeCell ref="U3:U4"/>
    <mergeCell ref="CB1:CE2"/>
    <mergeCell ref="CF1:CF4"/>
    <mergeCell ref="CG1:CG4"/>
    <mergeCell ref="CH1:CH4"/>
    <mergeCell ref="A2:A4"/>
    <mergeCell ref="B2:B4"/>
    <mergeCell ref="C2:C4"/>
    <mergeCell ref="D2:D4"/>
    <mergeCell ref="E2:E4"/>
    <mergeCell ref="F2:F4"/>
    <mergeCell ref="AT1:AW2"/>
    <mergeCell ref="AX1:BE1"/>
    <mergeCell ref="BF1:BJ2"/>
    <mergeCell ref="BK1:BN2"/>
    <mergeCell ref="BO1:BV1"/>
    <mergeCell ref="BW1:CA2"/>
    <mergeCell ref="AX2:AX4"/>
    <mergeCell ref="AY2:BE2"/>
    <mergeCell ref="BO2:BO4"/>
    <mergeCell ref="BP2:BV2"/>
    <mergeCell ref="A1:O1"/>
    <mergeCell ref="P1:W1"/>
    <mergeCell ref="X1:AB2"/>
    <mergeCell ref="AC1:AF2"/>
    <mergeCell ref="AG1:AN1"/>
    <mergeCell ref="AO1:AS2"/>
    <mergeCell ref="G2:G4"/>
    <mergeCell ref="H2:H4"/>
    <mergeCell ref="I2:I4"/>
    <mergeCell ref="J2:J4"/>
  </mergeCells>
  <dataValidations count="2">
    <dataValidation type="list" allowBlank="1" showInputMessage="1" showErrorMessage="1" sqref="E5:E7" xr:uid="{F6AFC882-79CE-4F64-9370-CBC8CB71FC44}">
      <formula1>nivel</formula1>
    </dataValidation>
    <dataValidation type="list" allowBlank="1" showInputMessage="1" showErrorMessage="1" sqref="F5:F7" xr:uid="{C9BC8237-15B1-449F-BF00-0139E27D8237}">
      <formula1>MOMENTO</formula1>
    </dataValidation>
  </dataValidations>
  <pageMargins left="0.70866141732283472" right="0.70866141732283472" top="0.74803149606299213" bottom="0.74803149606299213" header="0.31496062992125984" footer="0.31496062992125984"/>
  <pageSetup paperSize="9" scale="25" fitToHeight="0" orientation="landscape" r:id="rId1"/>
  <headerFooter>
    <oddHeader>&amp;L&amp;G&amp;RCLASIFICACIÓN DE LA INFORMACIÓN
PÚBLICA</oddHeader>
  </headerFooter>
  <legacyDrawing r:id="rId2"/>
  <legacyDrawingHF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DC043-7062-4807-B391-5D389ADF2B9F}">
  <sheetPr>
    <pageSetUpPr fitToPage="1"/>
  </sheetPr>
  <dimension ref="A1:CL14"/>
  <sheetViews>
    <sheetView zoomScale="80" zoomScaleNormal="80" workbookViewId="0">
      <pane xSplit="2" ySplit="7" topLeftCell="L8" activePane="bottomRight" state="frozen"/>
      <selection activeCell="M6" sqref="M6"/>
      <selection pane="topRight" activeCell="M6" sqref="M6"/>
      <selection pane="bottomLeft" activeCell="M6" sqref="M6"/>
      <selection pane="bottomRight" activeCell="M6" sqref="M6"/>
    </sheetView>
  </sheetViews>
  <sheetFormatPr baseColWidth="10" defaultColWidth="11.453125" defaultRowHeight="14" x14ac:dyDescent="0.3"/>
  <cols>
    <col min="1" max="1" width="11.453125" style="298"/>
    <col min="2" max="2" width="32.453125" style="298" customWidth="1"/>
    <col min="3" max="3" width="63.81640625" style="298" customWidth="1"/>
    <col min="4" max="4" width="25" style="298" customWidth="1"/>
    <col min="5" max="5" width="16.26953125" style="298" customWidth="1"/>
    <col min="6" max="6" width="24.7265625" style="298" customWidth="1"/>
    <col min="7" max="9" width="11.453125" style="298" customWidth="1"/>
    <col min="10" max="10" width="13.7265625" style="298" customWidth="1"/>
    <col min="11" max="12" width="11.453125" style="298"/>
    <col min="13" max="13" width="12.54296875" style="298" customWidth="1"/>
    <col min="14" max="14" width="14.26953125" style="298" customWidth="1"/>
    <col min="15" max="15" width="11.453125" style="298"/>
    <col min="16" max="16" width="48" style="298" hidden="1" customWidth="1"/>
    <col min="17" max="17" width="11.453125" style="298" hidden="1" customWidth="1"/>
    <col min="18" max="18" width="34.453125" style="298" hidden="1" customWidth="1"/>
    <col min="19" max="49" width="11.453125" style="298" hidden="1" customWidth="1"/>
    <col min="50" max="50" width="20" style="298" hidden="1" customWidth="1"/>
    <col min="51" max="51" width="0" style="298" hidden="1" customWidth="1"/>
    <col min="52" max="52" width="21.7265625" style="298" hidden="1" customWidth="1"/>
    <col min="53" max="66" width="0" style="298" hidden="1" customWidth="1"/>
    <col min="67" max="67" width="55.54296875" style="298" hidden="1" customWidth="1"/>
    <col min="68" max="68" width="75.1796875" style="298" hidden="1" customWidth="1"/>
    <col min="69" max="69" width="24.453125" style="298" hidden="1" customWidth="1"/>
    <col min="70" max="85" width="0" style="298" hidden="1" customWidth="1"/>
    <col min="86" max="86" width="92.81640625" style="298" hidden="1" customWidth="1"/>
    <col min="87" max="87" width="85.453125" style="298" hidden="1" customWidth="1"/>
    <col min="88" max="88" width="95.7265625" style="298" customWidth="1"/>
    <col min="89" max="89" width="110.1796875" style="298" customWidth="1"/>
    <col min="90" max="90" width="15.54296875" style="298" customWidth="1"/>
    <col min="91" max="16384" width="11.453125" style="298"/>
  </cols>
  <sheetData>
    <row r="1" spans="1:90" x14ac:dyDescent="0.3">
      <c r="A1" s="660" t="s">
        <v>1805</v>
      </c>
      <c r="B1" s="660"/>
      <c r="C1" s="660"/>
      <c r="D1" s="660"/>
      <c r="E1" s="660"/>
      <c r="F1" s="660"/>
      <c r="G1" s="660"/>
      <c r="H1" s="660"/>
      <c r="I1" s="660"/>
      <c r="J1" s="660"/>
      <c r="K1" s="660"/>
      <c r="L1" s="660"/>
      <c r="M1" s="660"/>
      <c r="N1" s="660"/>
      <c r="O1" s="660"/>
      <c r="P1" s="290" t="s">
        <v>1312</v>
      </c>
      <c r="Q1" s="290"/>
      <c r="R1" s="290"/>
      <c r="S1" s="290"/>
      <c r="T1" s="290"/>
      <c r="U1" s="290"/>
      <c r="V1" s="290"/>
      <c r="W1" s="290"/>
      <c r="X1" s="291" t="s">
        <v>816</v>
      </c>
      <c r="Y1" s="291"/>
      <c r="Z1" s="291"/>
      <c r="AA1" s="291"/>
      <c r="AB1" s="291"/>
      <c r="AC1" s="367" t="s">
        <v>817</v>
      </c>
      <c r="AD1" s="367"/>
      <c r="AE1" s="367"/>
      <c r="AF1" s="367"/>
      <c r="AG1" s="290" t="s">
        <v>818</v>
      </c>
      <c r="AH1" s="290"/>
      <c r="AI1" s="290"/>
      <c r="AJ1" s="290"/>
      <c r="AK1" s="290"/>
      <c r="AL1" s="290"/>
      <c r="AM1" s="290"/>
      <c r="AN1" s="290"/>
      <c r="AO1" s="291" t="s">
        <v>816</v>
      </c>
      <c r="AP1" s="291"/>
      <c r="AQ1" s="291"/>
      <c r="AR1" s="291"/>
      <c r="AS1" s="291"/>
      <c r="AT1" s="367" t="s">
        <v>817</v>
      </c>
      <c r="AU1" s="367"/>
      <c r="AV1" s="367"/>
      <c r="AW1" s="367"/>
      <c r="AX1" s="290" t="s">
        <v>819</v>
      </c>
      <c r="AY1" s="290"/>
      <c r="AZ1" s="290"/>
      <c r="BA1" s="290"/>
      <c r="BB1" s="290"/>
      <c r="BC1" s="290"/>
      <c r="BD1" s="290"/>
      <c r="BE1" s="290"/>
      <c r="BF1" s="291" t="s">
        <v>816</v>
      </c>
      <c r="BG1" s="291"/>
      <c r="BH1" s="291"/>
      <c r="BI1" s="291"/>
      <c r="BJ1" s="291"/>
      <c r="BK1" s="367" t="s">
        <v>817</v>
      </c>
      <c r="BL1" s="367"/>
      <c r="BM1" s="367"/>
      <c r="BN1" s="367"/>
      <c r="BO1" s="661" t="s">
        <v>1806</v>
      </c>
      <c r="BP1" s="662" t="s">
        <v>1807</v>
      </c>
      <c r="BQ1" s="290" t="s">
        <v>820</v>
      </c>
      <c r="BR1" s="290"/>
      <c r="BS1" s="290"/>
      <c r="BT1" s="290"/>
      <c r="BU1" s="290"/>
      <c r="BV1" s="290"/>
      <c r="BW1" s="290"/>
      <c r="BX1" s="290"/>
      <c r="BY1" s="291" t="s">
        <v>816</v>
      </c>
      <c r="BZ1" s="291"/>
      <c r="CA1" s="291"/>
      <c r="CB1" s="291"/>
      <c r="CC1" s="291"/>
      <c r="CD1" s="367" t="s">
        <v>817</v>
      </c>
      <c r="CE1" s="367"/>
      <c r="CF1" s="367"/>
      <c r="CG1" s="367"/>
      <c r="CH1" s="661" t="s">
        <v>1806</v>
      </c>
      <c r="CI1" s="662" t="s">
        <v>1807</v>
      </c>
      <c r="CJ1" s="368" t="s">
        <v>821</v>
      </c>
      <c r="CK1" s="369" t="s">
        <v>822</v>
      </c>
      <c r="CL1" s="663" t="s">
        <v>1313</v>
      </c>
    </row>
    <row r="2" spans="1:90" x14ac:dyDescent="0.3">
      <c r="A2" s="664" t="s">
        <v>1808</v>
      </c>
      <c r="B2" s="665"/>
      <c r="C2" s="665"/>
      <c r="D2" s="665"/>
      <c r="E2" s="665"/>
      <c r="F2" s="665"/>
      <c r="G2" s="665"/>
      <c r="H2" s="665"/>
      <c r="I2" s="665"/>
      <c r="J2" s="665"/>
      <c r="K2" s="665"/>
      <c r="L2" s="666"/>
      <c r="M2" s="667"/>
      <c r="N2" s="667"/>
      <c r="O2" s="667"/>
      <c r="P2" s="191"/>
      <c r="Q2" s="191"/>
      <c r="R2" s="191"/>
      <c r="S2" s="191"/>
      <c r="T2" s="191"/>
      <c r="U2" s="191"/>
      <c r="V2" s="191"/>
      <c r="W2" s="191"/>
      <c r="X2" s="291"/>
      <c r="Y2" s="291"/>
      <c r="Z2" s="291"/>
      <c r="AA2" s="291"/>
      <c r="AB2" s="291"/>
      <c r="AC2" s="367"/>
      <c r="AD2" s="367"/>
      <c r="AE2" s="367"/>
      <c r="AF2" s="367"/>
      <c r="AG2" s="191"/>
      <c r="AH2" s="191"/>
      <c r="AI2" s="191"/>
      <c r="AJ2" s="191"/>
      <c r="AK2" s="191"/>
      <c r="AL2" s="191"/>
      <c r="AM2" s="191"/>
      <c r="AN2" s="191"/>
      <c r="AO2" s="291"/>
      <c r="AP2" s="291"/>
      <c r="AQ2" s="291"/>
      <c r="AR2" s="291"/>
      <c r="AS2" s="291"/>
      <c r="AT2" s="367"/>
      <c r="AU2" s="367"/>
      <c r="AV2" s="367"/>
      <c r="AW2" s="367"/>
      <c r="AX2" s="191"/>
      <c r="AY2" s="191"/>
      <c r="AZ2" s="191"/>
      <c r="BA2" s="191"/>
      <c r="BB2" s="191"/>
      <c r="BC2" s="191"/>
      <c r="BD2" s="191"/>
      <c r="BE2" s="191"/>
      <c r="BF2" s="291"/>
      <c r="BG2" s="291"/>
      <c r="BH2" s="291"/>
      <c r="BI2" s="291"/>
      <c r="BJ2" s="291"/>
      <c r="BK2" s="367"/>
      <c r="BL2" s="367"/>
      <c r="BM2" s="367"/>
      <c r="BN2" s="367"/>
      <c r="BO2" s="668"/>
      <c r="BP2" s="669"/>
      <c r="BQ2" s="191"/>
      <c r="BR2" s="191"/>
      <c r="BS2" s="191"/>
      <c r="BT2" s="191"/>
      <c r="BU2" s="191"/>
      <c r="BV2" s="191"/>
      <c r="BW2" s="191"/>
      <c r="BX2" s="191"/>
      <c r="BY2" s="291"/>
      <c r="BZ2" s="291"/>
      <c r="CA2" s="291"/>
      <c r="CB2" s="291"/>
      <c r="CC2" s="291"/>
      <c r="CD2" s="367"/>
      <c r="CE2" s="367"/>
      <c r="CF2" s="367"/>
      <c r="CG2" s="367"/>
      <c r="CH2" s="668"/>
      <c r="CI2" s="669"/>
      <c r="CJ2" s="375"/>
      <c r="CK2" s="376"/>
      <c r="CL2" s="663"/>
    </row>
    <row r="3" spans="1:90" x14ac:dyDescent="0.3">
      <c r="A3" s="670" t="s">
        <v>1809</v>
      </c>
      <c r="B3" s="671"/>
      <c r="C3" s="671"/>
      <c r="D3" s="671"/>
      <c r="E3" s="671"/>
      <c r="F3" s="671"/>
      <c r="G3" s="671"/>
      <c r="H3" s="671"/>
      <c r="I3" s="671"/>
      <c r="J3" s="671"/>
      <c r="K3" s="671"/>
      <c r="L3" s="672"/>
      <c r="M3" s="667"/>
      <c r="N3" s="667"/>
      <c r="O3" s="667"/>
      <c r="P3" s="191"/>
      <c r="Q3" s="191"/>
      <c r="R3" s="191"/>
      <c r="S3" s="191"/>
      <c r="T3" s="191"/>
      <c r="U3" s="191"/>
      <c r="V3" s="191"/>
      <c r="W3" s="191"/>
      <c r="X3" s="291"/>
      <c r="Y3" s="291"/>
      <c r="Z3" s="291"/>
      <c r="AA3" s="291"/>
      <c r="AB3" s="291"/>
      <c r="AC3" s="367"/>
      <c r="AD3" s="367"/>
      <c r="AE3" s="367"/>
      <c r="AF3" s="367"/>
      <c r="AG3" s="191"/>
      <c r="AH3" s="191"/>
      <c r="AI3" s="191"/>
      <c r="AJ3" s="191"/>
      <c r="AK3" s="191"/>
      <c r="AL3" s="191"/>
      <c r="AM3" s="191"/>
      <c r="AN3" s="191"/>
      <c r="AO3" s="291"/>
      <c r="AP3" s="291"/>
      <c r="AQ3" s="291"/>
      <c r="AR3" s="291"/>
      <c r="AS3" s="291"/>
      <c r="AT3" s="367"/>
      <c r="AU3" s="367"/>
      <c r="AV3" s="367"/>
      <c r="AW3" s="367"/>
      <c r="AX3" s="191"/>
      <c r="AY3" s="191"/>
      <c r="AZ3" s="191"/>
      <c r="BA3" s="191"/>
      <c r="BB3" s="191"/>
      <c r="BC3" s="191"/>
      <c r="BD3" s="191"/>
      <c r="BE3" s="191"/>
      <c r="BF3" s="291"/>
      <c r="BG3" s="291"/>
      <c r="BH3" s="291"/>
      <c r="BI3" s="291"/>
      <c r="BJ3" s="291"/>
      <c r="BK3" s="367"/>
      <c r="BL3" s="367"/>
      <c r="BM3" s="367"/>
      <c r="BN3" s="367"/>
      <c r="BO3" s="668"/>
      <c r="BP3" s="669"/>
      <c r="BQ3" s="191"/>
      <c r="BR3" s="191"/>
      <c r="BS3" s="191"/>
      <c r="BT3" s="191"/>
      <c r="BU3" s="191"/>
      <c r="BV3" s="191"/>
      <c r="BW3" s="191"/>
      <c r="BX3" s="191"/>
      <c r="BY3" s="291"/>
      <c r="BZ3" s="291"/>
      <c r="CA3" s="291"/>
      <c r="CB3" s="291"/>
      <c r="CC3" s="291"/>
      <c r="CD3" s="367"/>
      <c r="CE3" s="367"/>
      <c r="CF3" s="367"/>
      <c r="CG3" s="367"/>
      <c r="CH3" s="668"/>
      <c r="CI3" s="669"/>
      <c r="CJ3" s="375"/>
      <c r="CK3" s="376"/>
      <c r="CL3" s="663"/>
    </row>
    <row r="4" spans="1:90" x14ac:dyDescent="0.3">
      <c r="A4" s="673"/>
      <c r="B4" s="673"/>
      <c r="C4" s="674"/>
      <c r="D4" s="673"/>
      <c r="E4" s="673"/>
      <c r="F4" s="673"/>
      <c r="G4" s="673"/>
      <c r="H4" s="673"/>
      <c r="I4" s="673"/>
      <c r="J4" s="673"/>
      <c r="K4" s="673"/>
      <c r="L4" s="673"/>
      <c r="M4" s="667"/>
      <c r="N4" s="667"/>
      <c r="O4" s="667"/>
      <c r="P4" s="191"/>
      <c r="Q4" s="191"/>
      <c r="R4" s="191"/>
      <c r="S4" s="191"/>
      <c r="T4" s="191"/>
      <c r="U4" s="191"/>
      <c r="V4" s="191"/>
      <c r="W4" s="191"/>
      <c r="X4" s="291"/>
      <c r="Y4" s="291"/>
      <c r="Z4" s="291"/>
      <c r="AA4" s="291"/>
      <c r="AB4" s="291"/>
      <c r="AC4" s="367"/>
      <c r="AD4" s="367"/>
      <c r="AE4" s="367"/>
      <c r="AF4" s="367"/>
      <c r="AG4" s="191"/>
      <c r="AH4" s="191"/>
      <c r="AI4" s="191"/>
      <c r="AJ4" s="191"/>
      <c r="AK4" s="191"/>
      <c r="AL4" s="191"/>
      <c r="AM4" s="191"/>
      <c r="AN4" s="191"/>
      <c r="AO4" s="291"/>
      <c r="AP4" s="291"/>
      <c r="AQ4" s="291"/>
      <c r="AR4" s="291"/>
      <c r="AS4" s="291"/>
      <c r="AT4" s="367"/>
      <c r="AU4" s="367"/>
      <c r="AV4" s="367"/>
      <c r="AW4" s="367"/>
      <c r="AX4" s="191"/>
      <c r="AY4" s="191"/>
      <c r="AZ4" s="191"/>
      <c r="BA4" s="191"/>
      <c r="BB4" s="191"/>
      <c r="BC4" s="191"/>
      <c r="BD4" s="191"/>
      <c r="BE4" s="191"/>
      <c r="BF4" s="291"/>
      <c r="BG4" s="291"/>
      <c r="BH4" s="291"/>
      <c r="BI4" s="291"/>
      <c r="BJ4" s="291"/>
      <c r="BK4" s="367"/>
      <c r="BL4" s="367"/>
      <c r="BM4" s="367"/>
      <c r="BN4" s="367"/>
      <c r="BO4" s="668"/>
      <c r="BP4" s="669"/>
      <c r="BQ4" s="191"/>
      <c r="BR4" s="191"/>
      <c r="BS4" s="191"/>
      <c r="BT4" s="191"/>
      <c r="BU4" s="191"/>
      <c r="BV4" s="191"/>
      <c r="BW4" s="191"/>
      <c r="BX4" s="191"/>
      <c r="BY4" s="291"/>
      <c r="BZ4" s="291"/>
      <c r="CA4" s="291"/>
      <c r="CB4" s="291"/>
      <c r="CC4" s="291"/>
      <c r="CD4" s="367"/>
      <c r="CE4" s="367"/>
      <c r="CF4" s="367"/>
      <c r="CG4" s="367"/>
      <c r="CH4" s="668"/>
      <c r="CI4" s="669"/>
      <c r="CJ4" s="375"/>
      <c r="CK4" s="376"/>
      <c r="CL4" s="663"/>
    </row>
    <row r="5" spans="1:90" x14ac:dyDescent="0.3">
      <c r="A5" s="372" t="s">
        <v>825</v>
      </c>
      <c r="B5" s="372" t="s">
        <v>826</v>
      </c>
      <c r="C5" s="373" t="s">
        <v>1314</v>
      </c>
      <c r="D5" s="372" t="s">
        <v>828</v>
      </c>
      <c r="E5" s="372" t="s">
        <v>1315</v>
      </c>
      <c r="F5" s="372" t="s">
        <v>830</v>
      </c>
      <c r="G5" s="372" t="s">
        <v>831</v>
      </c>
      <c r="H5" s="372" t="s">
        <v>832</v>
      </c>
      <c r="I5" s="527" t="s">
        <v>833</v>
      </c>
      <c r="J5" s="372" t="s">
        <v>834</v>
      </c>
      <c r="K5" s="372" t="s">
        <v>382</v>
      </c>
      <c r="L5" s="372" t="s">
        <v>835</v>
      </c>
      <c r="M5" s="556"/>
      <c r="N5" s="556"/>
      <c r="O5" s="556"/>
      <c r="P5" s="290" t="s">
        <v>838</v>
      </c>
      <c r="Q5" s="290" t="s">
        <v>824</v>
      </c>
      <c r="R5" s="290"/>
      <c r="S5" s="290"/>
      <c r="T5" s="290"/>
      <c r="U5" s="290"/>
      <c r="V5" s="290"/>
      <c r="W5" s="290"/>
      <c r="X5" s="291"/>
      <c r="Y5" s="291"/>
      <c r="Z5" s="291"/>
      <c r="AA5" s="291"/>
      <c r="AB5" s="291"/>
      <c r="AC5" s="367"/>
      <c r="AD5" s="367"/>
      <c r="AE5" s="367"/>
      <c r="AF5" s="367"/>
      <c r="AG5" s="290" t="s">
        <v>838</v>
      </c>
      <c r="AH5" s="290" t="s">
        <v>824</v>
      </c>
      <c r="AI5" s="290"/>
      <c r="AJ5" s="290"/>
      <c r="AK5" s="290"/>
      <c r="AL5" s="290"/>
      <c r="AM5" s="290"/>
      <c r="AN5" s="290"/>
      <c r="AO5" s="291"/>
      <c r="AP5" s="291"/>
      <c r="AQ5" s="291"/>
      <c r="AR5" s="291"/>
      <c r="AS5" s="291"/>
      <c r="AT5" s="367"/>
      <c r="AU5" s="367"/>
      <c r="AV5" s="367"/>
      <c r="AW5" s="367"/>
      <c r="AX5" s="290" t="s">
        <v>838</v>
      </c>
      <c r="AY5" s="290" t="s">
        <v>824</v>
      </c>
      <c r="AZ5" s="290"/>
      <c r="BA5" s="290"/>
      <c r="BB5" s="290"/>
      <c r="BC5" s="290"/>
      <c r="BD5" s="290"/>
      <c r="BE5" s="290"/>
      <c r="BF5" s="291"/>
      <c r="BG5" s="291"/>
      <c r="BH5" s="291"/>
      <c r="BI5" s="291"/>
      <c r="BJ5" s="291"/>
      <c r="BK5" s="367"/>
      <c r="BL5" s="367"/>
      <c r="BM5" s="367"/>
      <c r="BN5" s="367"/>
      <c r="BO5" s="668"/>
      <c r="BP5" s="669"/>
      <c r="BQ5" s="290" t="s">
        <v>838</v>
      </c>
      <c r="BR5" s="290" t="s">
        <v>824</v>
      </c>
      <c r="BS5" s="290"/>
      <c r="BT5" s="290"/>
      <c r="BU5" s="290"/>
      <c r="BV5" s="290"/>
      <c r="BW5" s="290"/>
      <c r="BX5" s="290"/>
      <c r="BY5" s="291"/>
      <c r="BZ5" s="291"/>
      <c r="CA5" s="291"/>
      <c r="CB5" s="291"/>
      <c r="CC5" s="291"/>
      <c r="CD5" s="367"/>
      <c r="CE5" s="367"/>
      <c r="CF5" s="367"/>
      <c r="CG5" s="367"/>
      <c r="CH5" s="668"/>
      <c r="CI5" s="669"/>
      <c r="CJ5" s="375"/>
      <c r="CK5" s="376"/>
      <c r="CL5" s="663"/>
    </row>
    <row r="6" spans="1:90" ht="28" x14ac:dyDescent="0.3">
      <c r="A6" s="372"/>
      <c r="B6" s="372"/>
      <c r="C6" s="377"/>
      <c r="D6" s="372"/>
      <c r="E6" s="372"/>
      <c r="F6" s="372"/>
      <c r="G6" s="372"/>
      <c r="H6" s="372"/>
      <c r="I6" s="527"/>
      <c r="J6" s="372"/>
      <c r="K6" s="372"/>
      <c r="L6" s="372"/>
      <c r="M6" s="378" t="s">
        <v>1316</v>
      </c>
      <c r="N6" s="378" t="s">
        <v>1317</v>
      </c>
      <c r="O6" s="378" t="s">
        <v>1318</v>
      </c>
      <c r="P6" s="290"/>
      <c r="Q6" s="290" t="s">
        <v>839</v>
      </c>
      <c r="R6" s="290" t="s">
        <v>840</v>
      </c>
      <c r="S6" s="290" t="s">
        <v>841</v>
      </c>
      <c r="T6" s="290"/>
      <c r="U6" s="290" t="s">
        <v>842</v>
      </c>
      <c r="V6" s="290" t="s">
        <v>843</v>
      </c>
      <c r="W6" s="290" t="s">
        <v>844</v>
      </c>
      <c r="X6" s="291" t="s">
        <v>838</v>
      </c>
      <c r="Y6" s="291" t="s">
        <v>845</v>
      </c>
      <c r="Z6" s="291" t="s">
        <v>846</v>
      </c>
      <c r="AA6" s="291" t="s">
        <v>847</v>
      </c>
      <c r="AB6" s="291" t="s">
        <v>848</v>
      </c>
      <c r="AC6" s="292" t="s">
        <v>849</v>
      </c>
      <c r="AD6" s="288" t="s">
        <v>850</v>
      </c>
      <c r="AE6" s="288" t="s">
        <v>851</v>
      </c>
      <c r="AF6" s="289" t="s">
        <v>852</v>
      </c>
      <c r="AG6" s="290"/>
      <c r="AH6" s="290" t="s">
        <v>839</v>
      </c>
      <c r="AI6" s="290" t="s">
        <v>840</v>
      </c>
      <c r="AJ6" s="290" t="s">
        <v>841</v>
      </c>
      <c r="AK6" s="290"/>
      <c r="AL6" s="290" t="s">
        <v>842</v>
      </c>
      <c r="AM6" s="290" t="s">
        <v>843</v>
      </c>
      <c r="AN6" s="290" t="s">
        <v>844</v>
      </c>
      <c r="AO6" s="291" t="s">
        <v>838</v>
      </c>
      <c r="AP6" s="291" t="s">
        <v>845</v>
      </c>
      <c r="AQ6" s="291" t="s">
        <v>846</v>
      </c>
      <c r="AR6" s="291" t="s">
        <v>847</v>
      </c>
      <c r="AS6" s="291" t="s">
        <v>848</v>
      </c>
      <c r="AT6" s="292" t="s">
        <v>849</v>
      </c>
      <c r="AU6" s="288" t="s">
        <v>850</v>
      </c>
      <c r="AV6" s="288" t="s">
        <v>851</v>
      </c>
      <c r="AW6" s="289" t="s">
        <v>852</v>
      </c>
      <c r="AX6" s="290"/>
      <c r="AY6" s="290" t="s">
        <v>839</v>
      </c>
      <c r="AZ6" s="290" t="s">
        <v>840</v>
      </c>
      <c r="BA6" s="290" t="s">
        <v>841</v>
      </c>
      <c r="BB6" s="290"/>
      <c r="BC6" s="290" t="s">
        <v>842</v>
      </c>
      <c r="BD6" s="290" t="s">
        <v>843</v>
      </c>
      <c r="BE6" s="290" t="s">
        <v>844</v>
      </c>
      <c r="BF6" s="291" t="s">
        <v>838</v>
      </c>
      <c r="BG6" s="291" t="s">
        <v>845</v>
      </c>
      <c r="BH6" s="291" t="s">
        <v>846</v>
      </c>
      <c r="BI6" s="291" t="s">
        <v>847</v>
      </c>
      <c r="BJ6" s="291" t="s">
        <v>848</v>
      </c>
      <c r="BK6" s="292" t="s">
        <v>849</v>
      </c>
      <c r="BL6" s="288" t="s">
        <v>850</v>
      </c>
      <c r="BM6" s="288" t="s">
        <v>851</v>
      </c>
      <c r="BN6" s="289" t="s">
        <v>852</v>
      </c>
      <c r="BO6" s="668"/>
      <c r="BP6" s="669"/>
      <c r="BQ6" s="290"/>
      <c r="BR6" s="290" t="s">
        <v>839</v>
      </c>
      <c r="BS6" s="290" t="s">
        <v>840</v>
      </c>
      <c r="BT6" s="290" t="s">
        <v>841</v>
      </c>
      <c r="BU6" s="290"/>
      <c r="BV6" s="290" t="s">
        <v>842</v>
      </c>
      <c r="BW6" s="290" t="s">
        <v>843</v>
      </c>
      <c r="BX6" s="290" t="s">
        <v>844</v>
      </c>
      <c r="BY6" s="291" t="s">
        <v>838</v>
      </c>
      <c r="BZ6" s="291" t="s">
        <v>845</v>
      </c>
      <c r="CA6" s="291" t="s">
        <v>846</v>
      </c>
      <c r="CB6" s="291" t="s">
        <v>847</v>
      </c>
      <c r="CC6" s="291" t="s">
        <v>848</v>
      </c>
      <c r="CD6" s="292" t="s">
        <v>849</v>
      </c>
      <c r="CE6" s="288" t="s">
        <v>850</v>
      </c>
      <c r="CF6" s="288" t="s">
        <v>851</v>
      </c>
      <c r="CG6" s="289" t="s">
        <v>852</v>
      </c>
      <c r="CH6" s="668"/>
      <c r="CI6" s="669"/>
      <c r="CJ6" s="375"/>
      <c r="CK6" s="376"/>
      <c r="CL6" s="663"/>
    </row>
    <row r="7" spans="1:90" ht="28" x14ac:dyDescent="0.3">
      <c r="A7" s="372"/>
      <c r="B7" s="372"/>
      <c r="C7" s="379"/>
      <c r="D7" s="372"/>
      <c r="E7" s="372"/>
      <c r="F7" s="372"/>
      <c r="G7" s="372"/>
      <c r="H7" s="372"/>
      <c r="I7" s="527"/>
      <c r="J7" s="372"/>
      <c r="K7" s="372"/>
      <c r="L7" s="372"/>
      <c r="M7" s="380" t="s">
        <v>383</v>
      </c>
      <c r="N7" s="381" t="s">
        <v>836</v>
      </c>
      <c r="O7" s="382" t="s">
        <v>837</v>
      </c>
      <c r="P7" s="383"/>
      <c r="Q7" s="383"/>
      <c r="R7" s="383"/>
      <c r="S7" s="384" t="s">
        <v>840</v>
      </c>
      <c r="T7" s="384" t="s">
        <v>853</v>
      </c>
      <c r="U7" s="383"/>
      <c r="V7" s="383"/>
      <c r="W7" s="383"/>
      <c r="X7" s="385"/>
      <c r="Y7" s="385"/>
      <c r="Z7" s="385"/>
      <c r="AA7" s="385"/>
      <c r="AB7" s="385"/>
      <c r="AC7" s="386"/>
      <c r="AD7" s="387"/>
      <c r="AE7" s="387"/>
      <c r="AF7" s="388"/>
      <c r="AG7" s="383"/>
      <c r="AH7" s="383"/>
      <c r="AI7" s="383"/>
      <c r="AJ7" s="384" t="s">
        <v>840</v>
      </c>
      <c r="AK7" s="384" t="s">
        <v>853</v>
      </c>
      <c r="AL7" s="383"/>
      <c r="AM7" s="383"/>
      <c r="AN7" s="383"/>
      <c r="AO7" s="385"/>
      <c r="AP7" s="385"/>
      <c r="AQ7" s="385"/>
      <c r="AR7" s="385"/>
      <c r="AS7" s="385"/>
      <c r="AT7" s="386"/>
      <c r="AU7" s="387"/>
      <c r="AV7" s="387"/>
      <c r="AW7" s="388"/>
      <c r="AX7" s="383"/>
      <c r="AY7" s="383"/>
      <c r="AZ7" s="383"/>
      <c r="BA7" s="384" t="s">
        <v>840</v>
      </c>
      <c r="BB7" s="384" t="s">
        <v>853</v>
      </c>
      <c r="BC7" s="383"/>
      <c r="BD7" s="383"/>
      <c r="BE7" s="383"/>
      <c r="BF7" s="385"/>
      <c r="BG7" s="385"/>
      <c r="BH7" s="385"/>
      <c r="BI7" s="385"/>
      <c r="BJ7" s="385"/>
      <c r="BK7" s="386"/>
      <c r="BL7" s="387"/>
      <c r="BM7" s="387"/>
      <c r="BN7" s="388"/>
      <c r="BO7" s="675"/>
      <c r="BP7" s="676"/>
      <c r="BQ7" s="383"/>
      <c r="BR7" s="383"/>
      <c r="BS7" s="383"/>
      <c r="BT7" s="384" t="s">
        <v>840</v>
      </c>
      <c r="BU7" s="384" t="s">
        <v>853</v>
      </c>
      <c r="BV7" s="383"/>
      <c r="BW7" s="383"/>
      <c r="BX7" s="383"/>
      <c r="BY7" s="385"/>
      <c r="BZ7" s="385"/>
      <c r="CA7" s="385"/>
      <c r="CB7" s="385"/>
      <c r="CC7" s="385"/>
      <c r="CD7" s="386"/>
      <c r="CE7" s="387"/>
      <c r="CF7" s="387"/>
      <c r="CG7" s="388"/>
      <c r="CH7" s="675"/>
      <c r="CI7" s="676"/>
      <c r="CJ7" s="389"/>
      <c r="CK7" s="390"/>
      <c r="CL7" s="663"/>
    </row>
    <row r="8" spans="1:90" ht="322" x14ac:dyDescent="0.3">
      <c r="A8" s="677">
        <v>1</v>
      </c>
      <c r="B8" s="677" t="s">
        <v>1810</v>
      </c>
      <c r="C8" s="678" t="s">
        <v>1811</v>
      </c>
      <c r="D8" s="679" t="s">
        <v>856</v>
      </c>
      <c r="E8" s="197" t="s">
        <v>1134</v>
      </c>
      <c r="F8" s="197" t="s">
        <v>931</v>
      </c>
      <c r="G8" s="679" t="s">
        <v>1812</v>
      </c>
      <c r="H8" s="679" t="s">
        <v>386</v>
      </c>
      <c r="I8" s="197" t="s">
        <v>1813</v>
      </c>
      <c r="J8" s="679" t="s">
        <v>985</v>
      </c>
      <c r="K8" s="680">
        <v>1</v>
      </c>
      <c r="L8" s="679" t="s">
        <v>1814</v>
      </c>
      <c r="M8" s="681" t="s">
        <v>1815</v>
      </c>
      <c r="N8" s="531" t="s">
        <v>1816</v>
      </c>
      <c r="O8" s="553" t="s">
        <v>936</v>
      </c>
      <c r="P8" s="682"/>
      <c r="Q8" s="682"/>
      <c r="R8" s="682"/>
      <c r="S8" s="682"/>
      <c r="T8" s="682"/>
      <c r="U8" s="682"/>
      <c r="V8" s="682"/>
      <c r="W8" s="682"/>
      <c r="X8" s="683"/>
      <c r="Y8" s="683"/>
      <c r="Z8" s="683"/>
      <c r="AA8" s="683"/>
      <c r="AB8" s="683"/>
      <c r="AC8" s="684"/>
      <c r="AD8" s="685"/>
      <c r="AE8" s="685"/>
      <c r="AF8" s="686"/>
      <c r="AG8" s="687" t="s">
        <v>1817</v>
      </c>
      <c r="AH8" s="687">
        <v>1</v>
      </c>
      <c r="AI8" s="687" t="s">
        <v>1818</v>
      </c>
      <c r="AJ8" s="687" t="s">
        <v>985</v>
      </c>
      <c r="AK8" s="687">
        <v>0</v>
      </c>
      <c r="AL8" s="687" t="s">
        <v>985</v>
      </c>
      <c r="AM8" s="687" t="s">
        <v>985</v>
      </c>
      <c r="AN8" s="687" t="s">
        <v>1763</v>
      </c>
      <c r="AO8" s="412">
        <v>0</v>
      </c>
      <c r="AP8" s="412">
        <v>1</v>
      </c>
      <c r="AQ8" s="412">
        <v>1</v>
      </c>
      <c r="AR8" s="412"/>
      <c r="AS8" s="417" t="s">
        <v>1681</v>
      </c>
      <c r="AT8" s="647">
        <v>1</v>
      </c>
      <c r="AU8" s="648" t="s">
        <v>876</v>
      </c>
      <c r="AV8" s="574">
        <v>1</v>
      </c>
      <c r="AW8" s="647" t="str">
        <f>IF(AV8=0,"0%",IF(AV8=1,"100%",))</f>
        <v>100%</v>
      </c>
      <c r="AX8" s="687" t="s">
        <v>1819</v>
      </c>
      <c r="AY8" s="687">
        <v>1</v>
      </c>
      <c r="AZ8" s="687" t="s">
        <v>1820</v>
      </c>
      <c r="BA8" s="687" t="s">
        <v>985</v>
      </c>
      <c r="BB8" s="687">
        <v>0</v>
      </c>
      <c r="BC8" s="687" t="s">
        <v>985</v>
      </c>
      <c r="BD8" s="687" t="s">
        <v>985</v>
      </c>
      <c r="BE8" s="688" t="s">
        <v>1821</v>
      </c>
      <c r="BF8" s="683"/>
      <c r="BG8" s="683"/>
      <c r="BH8" s="683"/>
      <c r="BI8" s="683"/>
      <c r="BJ8" s="683"/>
      <c r="BK8" s="647">
        <v>1</v>
      </c>
      <c r="BL8" s="648"/>
      <c r="BM8" s="574">
        <v>1</v>
      </c>
      <c r="BN8" s="647" t="str">
        <f>IF(BM8=0,"0%",IF(BM8=1,"100%",))</f>
        <v>100%</v>
      </c>
      <c r="BO8" s="689"/>
      <c r="BP8" s="689"/>
      <c r="BQ8" s="423" t="s">
        <v>1822</v>
      </c>
      <c r="BR8" s="690">
        <v>0</v>
      </c>
      <c r="BS8" s="423" t="s">
        <v>1823</v>
      </c>
      <c r="BT8" s="690">
        <v>0</v>
      </c>
      <c r="BU8" s="690">
        <v>0</v>
      </c>
      <c r="BV8" s="423" t="s">
        <v>5</v>
      </c>
      <c r="BW8" s="423" t="s">
        <v>5</v>
      </c>
      <c r="BX8" s="423" t="s">
        <v>1824</v>
      </c>
      <c r="BY8" s="423">
        <v>1</v>
      </c>
      <c r="BZ8" s="423">
        <v>0</v>
      </c>
      <c r="CA8" s="423">
        <v>1</v>
      </c>
      <c r="CB8" s="423" t="s">
        <v>1825</v>
      </c>
      <c r="CC8" s="423" t="s">
        <v>125</v>
      </c>
      <c r="CD8" s="647">
        <f>CG8</f>
        <v>1</v>
      </c>
      <c r="CE8" s="648"/>
      <c r="CF8" s="574">
        <f>BM8+BR8</f>
        <v>1</v>
      </c>
      <c r="CG8" s="647">
        <f>CF8*100%/K8</f>
        <v>1</v>
      </c>
      <c r="CH8" s="689"/>
      <c r="CI8" s="691"/>
      <c r="CJ8" s="692" t="s">
        <v>1826</v>
      </c>
      <c r="CK8" s="693" t="s">
        <v>1827</v>
      </c>
      <c r="CL8" s="515" t="s">
        <v>7</v>
      </c>
    </row>
    <row r="9" spans="1:90" ht="376.5" customHeight="1" x14ac:dyDescent="0.3">
      <c r="A9" s="536">
        <f>A8+1</f>
        <v>2</v>
      </c>
      <c r="B9" s="536" t="s">
        <v>1828</v>
      </c>
      <c r="C9" s="678" t="s">
        <v>1829</v>
      </c>
      <c r="D9" s="694" t="s">
        <v>1416</v>
      </c>
      <c r="E9" s="197" t="s">
        <v>886</v>
      </c>
      <c r="F9" s="196" t="s">
        <v>858</v>
      </c>
      <c r="G9" s="196" t="s">
        <v>1830</v>
      </c>
      <c r="H9" s="197" t="s">
        <v>386</v>
      </c>
      <c r="I9" s="197" t="s">
        <v>1813</v>
      </c>
      <c r="J9" s="196" t="s">
        <v>5</v>
      </c>
      <c r="K9" s="199">
        <v>2</v>
      </c>
      <c r="L9" s="679" t="s">
        <v>1814</v>
      </c>
      <c r="M9" s="695" t="s">
        <v>1831</v>
      </c>
      <c r="N9" s="696">
        <v>44866</v>
      </c>
      <c r="O9" s="563" t="s">
        <v>936</v>
      </c>
      <c r="P9" s="568"/>
      <c r="Q9" s="395"/>
      <c r="R9" s="568"/>
      <c r="S9" s="395"/>
      <c r="T9" s="395"/>
      <c r="U9" s="395"/>
      <c r="V9" s="395"/>
      <c r="W9" s="206"/>
      <c r="X9" s="568"/>
      <c r="Y9" s="558"/>
      <c r="Z9" s="558"/>
      <c r="AA9" s="558"/>
      <c r="AB9" s="558"/>
      <c r="AC9" s="559"/>
      <c r="AD9" s="558"/>
      <c r="AE9" s="559"/>
      <c r="AF9" s="592"/>
      <c r="AG9" s="687" t="s">
        <v>1832</v>
      </c>
      <c r="AH9" s="687">
        <v>1</v>
      </c>
      <c r="AI9" s="687" t="s">
        <v>1833</v>
      </c>
      <c r="AJ9" s="687" t="s">
        <v>985</v>
      </c>
      <c r="AK9" s="687">
        <v>0</v>
      </c>
      <c r="AL9" s="687" t="s">
        <v>985</v>
      </c>
      <c r="AM9" s="687" t="s">
        <v>985</v>
      </c>
      <c r="AN9" s="687" t="s">
        <v>1834</v>
      </c>
      <c r="AO9" s="412">
        <v>0</v>
      </c>
      <c r="AP9" s="412">
        <v>0</v>
      </c>
      <c r="AQ9" s="412">
        <v>0</v>
      </c>
      <c r="AR9" s="412"/>
      <c r="AS9" s="412" t="s">
        <v>895</v>
      </c>
      <c r="AT9" s="647">
        <v>0</v>
      </c>
      <c r="AU9" s="648" t="s">
        <v>876</v>
      </c>
      <c r="AV9" s="574">
        <v>0</v>
      </c>
      <c r="AW9" s="647" t="str">
        <f>IF(AV9=0,"0%",IF(AV9=1,"100%",))</f>
        <v>0%</v>
      </c>
      <c r="AX9" s="687" t="s">
        <v>1835</v>
      </c>
      <c r="AY9" s="687">
        <v>0</v>
      </c>
      <c r="AZ9" s="687" t="s">
        <v>1836</v>
      </c>
      <c r="BA9" s="687" t="s">
        <v>985</v>
      </c>
      <c r="BB9" s="687">
        <v>0</v>
      </c>
      <c r="BC9" s="687" t="s">
        <v>985</v>
      </c>
      <c r="BD9" s="687" t="s">
        <v>985</v>
      </c>
      <c r="BE9" s="688" t="s">
        <v>1837</v>
      </c>
      <c r="BF9" s="569"/>
      <c r="BG9" s="558"/>
      <c r="BH9" s="558"/>
      <c r="BI9" s="558"/>
      <c r="BJ9" s="558"/>
      <c r="BK9" s="647">
        <v>0</v>
      </c>
      <c r="BL9" s="648"/>
      <c r="BM9" s="574">
        <v>0</v>
      </c>
      <c r="BN9" s="647" t="str">
        <f>IF(BM9=0,"0%",IF(BM9=1,"100%",))</f>
        <v>0%</v>
      </c>
      <c r="BO9" s="689"/>
      <c r="BP9" s="689"/>
      <c r="BQ9" s="687" t="s">
        <v>1838</v>
      </c>
      <c r="BR9" s="687">
        <v>1</v>
      </c>
      <c r="BS9" s="687" t="s">
        <v>1839</v>
      </c>
      <c r="BT9" s="687" t="s">
        <v>985</v>
      </c>
      <c r="BU9" s="687">
        <v>0</v>
      </c>
      <c r="BV9" s="687" t="s">
        <v>985</v>
      </c>
      <c r="BW9" s="687" t="s">
        <v>985</v>
      </c>
      <c r="BX9" s="688" t="s">
        <v>1840</v>
      </c>
      <c r="BY9" s="197">
        <v>1</v>
      </c>
      <c r="BZ9" s="697">
        <v>0</v>
      </c>
      <c r="CA9" s="697">
        <v>0</v>
      </c>
      <c r="CB9" s="197" t="s">
        <v>1841</v>
      </c>
      <c r="CC9" s="698"/>
      <c r="CD9" s="647">
        <f t="shared" ref="CD9:CD11" si="0">CG9</f>
        <v>0.5</v>
      </c>
      <c r="CE9" s="648"/>
      <c r="CF9" s="574">
        <f>BM9+BR9</f>
        <v>1</v>
      </c>
      <c r="CG9" s="647">
        <f>CF9*100%/K9</f>
        <v>0.5</v>
      </c>
      <c r="CH9" s="699"/>
      <c r="CI9" s="700"/>
      <c r="CJ9" s="701" t="s">
        <v>1842</v>
      </c>
      <c r="CK9" s="702" t="s">
        <v>1843</v>
      </c>
      <c r="CL9" s="414" t="s">
        <v>11</v>
      </c>
    </row>
    <row r="10" spans="1:90" ht="196" x14ac:dyDescent="0.3">
      <c r="A10" s="536">
        <f>A9+1</f>
        <v>3</v>
      </c>
      <c r="B10" s="536" t="s">
        <v>1844</v>
      </c>
      <c r="C10" s="213" t="s">
        <v>1845</v>
      </c>
      <c r="D10" s="694" t="s">
        <v>1416</v>
      </c>
      <c r="E10" s="197" t="s">
        <v>964</v>
      </c>
      <c r="F10" s="197" t="s">
        <v>946</v>
      </c>
      <c r="G10" s="197" t="s">
        <v>1846</v>
      </c>
      <c r="H10" s="197" t="s">
        <v>1847</v>
      </c>
      <c r="I10" s="197" t="s">
        <v>1848</v>
      </c>
      <c r="J10" s="197" t="s">
        <v>1849</v>
      </c>
      <c r="K10" s="199">
        <v>3</v>
      </c>
      <c r="L10" s="197" t="s">
        <v>1814</v>
      </c>
      <c r="M10" s="695">
        <v>44713</v>
      </c>
      <c r="N10" s="696">
        <v>44713</v>
      </c>
      <c r="O10" s="563" t="s">
        <v>936</v>
      </c>
      <c r="P10" s="195"/>
      <c r="Q10" s="395"/>
      <c r="R10" s="395"/>
      <c r="S10" s="395"/>
      <c r="T10" s="395"/>
      <c r="U10" s="395"/>
      <c r="V10" s="395"/>
      <c r="W10" s="395"/>
      <c r="X10" s="558"/>
      <c r="Y10" s="558"/>
      <c r="Z10" s="558"/>
      <c r="AA10" s="558"/>
      <c r="AB10" s="558"/>
      <c r="AC10" s="559"/>
      <c r="AD10" s="558"/>
      <c r="AE10" s="558"/>
      <c r="AF10" s="558"/>
      <c r="AG10" s="687" t="s">
        <v>1850</v>
      </c>
      <c r="AH10" s="687">
        <v>2</v>
      </c>
      <c r="AI10" s="687" t="s">
        <v>1851</v>
      </c>
      <c r="AJ10" s="687" t="s">
        <v>985</v>
      </c>
      <c r="AK10" s="687">
        <v>0</v>
      </c>
      <c r="AL10" s="687" t="s">
        <v>985</v>
      </c>
      <c r="AM10" s="687" t="s">
        <v>985</v>
      </c>
      <c r="AN10" s="687" t="s">
        <v>1852</v>
      </c>
      <c r="AO10" s="412">
        <v>0</v>
      </c>
      <c r="AP10" s="412">
        <v>0</v>
      </c>
      <c r="AQ10" s="412">
        <v>0</v>
      </c>
      <c r="AR10" s="412"/>
      <c r="AS10" s="412" t="s">
        <v>895</v>
      </c>
      <c r="AT10" s="647">
        <v>0</v>
      </c>
      <c r="AU10" s="648" t="s">
        <v>876</v>
      </c>
      <c r="AV10" s="574">
        <v>0</v>
      </c>
      <c r="AW10" s="647" t="str">
        <f>IF(AV10=0,"0%",IF(AV10=1,"100%",))</f>
        <v>0%</v>
      </c>
      <c r="AX10" s="703" t="s">
        <v>1853</v>
      </c>
      <c r="AY10" s="704">
        <v>2</v>
      </c>
      <c r="AZ10" s="703" t="s">
        <v>1854</v>
      </c>
      <c r="BA10" s="704" t="s">
        <v>985</v>
      </c>
      <c r="BB10" s="704">
        <v>0</v>
      </c>
      <c r="BC10" s="687" t="s">
        <v>985</v>
      </c>
      <c r="BD10" s="687" t="s">
        <v>985</v>
      </c>
      <c r="BE10" s="687" t="s">
        <v>1852</v>
      </c>
      <c r="BF10" s="397"/>
      <c r="BG10" s="397"/>
      <c r="BH10" s="397"/>
      <c r="BI10" s="397"/>
      <c r="BJ10" s="397"/>
      <c r="BK10" s="647">
        <v>0</v>
      </c>
      <c r="BL10" s="648"/>
      <c r="BM10" s="574">
        <v>0</v>
      </c>
      <c r="BN10" s="647" t="str">
        <f>IF(BM10=0,"0%",IF(BM10=1,"100%",))</f>
        <v>0%</v>
      </c>
      <c r="BO10" s="701"/>
      <c r="BP10" s="705"/>
      <c r="BQ10" s="195"/>
      <c r="BR10" s="395"/>
      <c r="BS10" s="569"/>
      <c r="BT10" s="395"/>
      <c r="BU10" s="395"/>
      <c r="BV10" s="395"/>
      <c r="BW10" s="395"/>
      <c r="BX10" s="600"/>
      <c r="BY10" s="197">
        <v>0</v>
      </c>
      <c r="BZ10" s="697">
        <v>0</v>
      </c>
      <c r="CA10" s="697">
        <v>0</v>
      </c>
      <c r="CB10" s="706"/>
      <c r="CC10" s="706" t="s">
        <v>901</v>
      </c>
      <c r="CD10" s="647">
        <f t="shared" si="0"/>
        <v>0</v>
      </c>
      <c r="CE10" s="648"/>
      <c r="CF10" s="574">
        <f t="shared" ref="CF10:CF11" si="1">BM10+BR10</f>
        <v>0</v>
      </c>
      <c r="CG10" s="647">
        <f>CF10*100%/K10</f>
        <v>0</v>
      </c>
      <c r="CH10" s="701" t="s">
        <v>1855</v>
      </c>
      <c r="CI10" s="705" t="s">
        <v>894</v>
      </c>
      <c r="CJ10" s="701" t="s">
        <v>1856</v>
      </c>
      <c r="CK10" s="705" t="s">
        <v>894</v>
      </c>
      <c r="CL10" s="421" t="s">
        <v>5</v>
      </c>
    </row>
    <row r="11" spans="1:90" ht="140" x14ac:dyDescent="0.3">
      <c r="A11" s="244">
        <f>A10+1</f>
        <v>4</v>
      </c>
      <c r="B11" s="218" t="s">
        <v>1857</v>
      </c>
      <c r="C11" s="200" t="s">
        <v>1858</v>
      </c>
      <c r="D11" s="566" t="s">
        <v>1416</v>
      </c>
      <c r="E11" s="567" t="s">
        <v>964</v>
      </c>
      <c r="F11" s="567" t="s">
        <v>946</v>
      </c>
      <c r="G11" s="194" t="s">
        <v>1846</v>
      </c>
      <c r="H11" s="197" t="s">
        <v>1847</v>
      </c>
      <c r="I11" s="223" t="s">
        <v>1848</v>
      </c>
      <c r="J11" s="223" t="s">
        <v>1849</v>
      </c>
      <c r="K11" s="392">
        <v>4</v>
      </c>
      <c r="L11" s="223" t="s">
        <v>1814</v>
      </c>
      <c r="M11" s="393">
        <v>44866</v>
      </c>
      <c r="N11" s="696">
        <v>44866</v>
      </c>
      <c r="O11" s="563" t="s">
        <v>936</v>
      </c>
      <c r="P11" s="569"/>
      <c r="Q11" s="558"/>
      <c r="R11" s="558"/>
      <c r="S11" s="558"/>
      <c r="T11" s="558"/>
      <c r="U11" s="558"/>
      <c r="V11" s="558"/>
      <c r="W11" s="558"/>
      <c r="X11" s="558"/>
      <c r="Y11" s="558"/>
      <c r="Z11" s="558"/>
      <c r="AA11" s="558"/>
      <c r="AB11" s="558"/>
      <c r="AC11" s="559"/>
      <c r="AD11" s="558"/>
      <c r="AE11" s="558"/>
      <c r="AF11" s="558"/>
      <c r="AG11" s="558"/>
      <c r="AH11" s="558"/>
      <c r="AI11" s="558"/>
      <c r="AJ11" s="558"/>
      <c r="AK11" s="558"/>
      <c r="AL11" s="558"/>
      <c r="AM11" s="558"/>
      <c r="AN11" s="558"/>
      <c r="AO11" s="412">
        <v>0</v>
      </c>
      <c r="AP11" s="412">
        <v>0</v>
      </c>
      <c r="AQ11" s="412">
        <v>0</v>
      </c>
      <c r="AR11" s="412"/>
      <c r="AS11" s="412" t="s">
        <v>895</v>
      </c>
      <c r="AT11" s="647">
        <v>0</v>
      </c>
      <c r="AU11" s="648" t="s">
        <v>876</v>
      </c>
      <c r="AV11" s="574">
        <v>0</v>
      </c>
      <c r="AW11" s="647" t="str">
        <f>IF(AV11=0,"0%",IF(AV11=1,"100%",))</f>
        <v>0%</v>
      </c>
      <c r="AX11" s="707" t="s">
        <v>1859</v>
      </c>
      <c r="AY11" s="708">
        <v>0</v>
      </c>
      <c r="AZ11" s="704"/>
      <c r="BA11" s="704"/>
      <c r="BB11" s="704"/>
      <c r="BC11" s="704"/>
      <c r="BD11" s="704"/>
      <c r="BE11" s="709"/>
      <c r="BF11" s="206"/>
      <c r="BG11" s="397"/>
      <c r="BH11" s="397"/>
      <c r="BI11" s="395"/>
      <c r="BJ11" s="395"/>
      <c r="BK11" s="647">
        <v>0</v>
      </c>
      <c r="BL11" s="648"/>
      <c r="BM11" s="574">
        <v>0</v>
      </c>
      <c r="BN11" s="647" t="str">
        <f>IF(BM11=0,"0%",IF(BM11=1,"100%",))</f>
        <v>0%</v>
      </c>
      <c r="BO11" s="557"/>
      <c r="BP11" s="705"/>
      <c r="BQ11" s="569"/>
      <c r="BR11" s="558"/>
      <c r="BS11" s="569"/>
      <c r="BT11" s="558"/>
      <c r="BU11" s="558"/>
      <c r="BV11" s="569"/>
      <c r="BW11" s="558"/>
      <c r="BX11" s="569"/>
      <c r="BY11" s="197">
        <v>0</v>
      </c>
      <c r="BZ11" s="697">
        <v>0</v>
      </c>
      <c r="CA11" s="697">
        <v>0</v>
      </c>
      <c r="CB11" s="697"/>
      <c r="CC11" s="697" t="s">
        <v>901</v>
      </c>
      <c r="CD11" s="647">
        <f t="shared" si="0"/>
        <v>0</v>
      </c>
      <c r="CE11" s="648"/>
      <c r="CF11" s="574">
        <f t="shared" si="1"/>
        <v>0</v>
      </c>
      <c r="CG11" s="647">
        <f>CF11*100%/K11</f>
        <v>0</v>
      </c>
      <c r="CH11" s="557" t="s">
        <v>1860</v>
      </c>
      <c r="CI11" s="705" t="s">
        <v>894</v>
      </c>
      <c r="CJ11" s="557" t="s">
        <v>1861</v>
      </c>
      <c r="CK11" s="705" t="s">
        <v>894</v>
      </c>
      <c r="CL11" s="421" t="s">
        <v>5</v>
      </c>
    </row>
    <row r="12" spans="1:90" x14ac:dyDescent="0.3">
      <c r="A12" s="654"/>
      <c r="B12" s="655"/>
      <c r="C12" s="426"/>
      <c r="D12" s="584"/>
      <c r="E12" s="657"/>
      <c r="F12" s="401"/>
      <c r="K12" s="433">
        <f>SUM(K8:K11)</f>
        <v>10</v>
      </c>
      <c r="AT12" s="710"/>
      <c r="AU12" s="710"/>
      <c r="AV12" s="522">
        <f>SUM(AV8:AV11)</f>
        <v>1</v>
      </c>
      <c r="AW12" s="711">
        <v>0.25</v>
      </c>
      <c r="BM12" s="433">
        <v>1</v>
      </c>
      <c r="BN12" s="487">
        <f>BM12*100%/$K$12</f>
        <v>0.1</v>
      </c>
      <c r="CF12" s="712">
        <f>SUM(CF8:CF11)</f>
        <v>2</v>
      </c>
      <c r="CG12" s="487">
        <f>CF12*100%/$K$12</f>
        <v>0.2</v>
      </c>
    </row>
    <row r="14" spans="1:90" x14ac:dyDescent="0.3">
      <c r="D14" s="488">
        <v>100</v>
      </c>
    </row>
  </sheetData>
  <mergeCells count="103">
    <mergeCell ref="CD6:CD7"/>
    <mergeCell ref="CE6:CE7"/>
    <mergeCell ref="CF6:CF7"/>
    <mergeCell ref="CG6:CG7"/>
    <mergeCell ref="A12:B12"/>
    <mergeCell ref="BX6:BX7"/>
    <mergeCell ref="BY6:BY7"/>
    <mergeCell ref="BZ6:BZ7"/>
    <mergeCell ref="CA6:CA7"/>
    <mergeCell ref="CB6:CB7"/>
    <mergeCell ref="CC6:CC7"/>
    <mergeCell ref="BL6:BL7"/>
    <mergeCell ref="BM6:BM7"/>
    <mergeCell ref="BN6:BN7"/>
    <mergeCell ref="BR6:BR7"/>
    <mergeCell ref="BS6:BS7"/>
    <mergeCell ref="BT6:BU6"/>
    <mergeCell ref="BF6:BF7"/>
    <mergeCell ref="BG6:BG7"/>
    <mergeCell ref="BH6:BH7"/>
    <mergeCell ref="BI6:BI7"/>
    <mergeCell ref="BJ6:BJ7"/>
    <mergeCell ref="BK6:BK7"/>
    <mergeCell ref="AY6:AY7"/>
    <mergeCell ref="AZ6:AZ7"/>
    <mergeCell ref="BA6:BB6"/>
    <mergeCell ref="BC6:BC7"/>
    <mergeCell ref="BD6:BD7"/>
    <mergeCell ref="BE6:BE7"/>
    <mergeCell ref="AP6:AP7"/>
    <mergeCell ref="AQ6:AQ7"/>
    <mergeCell ref="AR6:AR7"/>
    <mergeCell ref="AS6:AS7"/>
    <mergeCell ref="AT6:AT7"/>
    <mergeCell ref="AU6:AU7"/>
    <mergeCell ref="AI6:AI7"/>
    <mergeCell ref="AJ6:AK6"/>
    <mergeCell ref="AL6:AL7"/>
    <mergeCell ref="AM6:AM7"/>
    <mergeCell ref="AN6:AN7"/>
    <mergeCell ref="AO6:AO7"/>
    <mergeCell ref="AB6:AB7"/>
    <mergeCell ref="AC6:AC7"/>
    <mergeCell ref="AD6:AD7"/>
    <mergeCell ref="AE6:AE7"/>
    <mergeCell ref="AF6:AF7"/>
    <mergeCell ref="AH6:AH7"/>
    <mergeCell ref="V6:V7"/>
    <mergeCell ref="W6:W7"/>
    <mergeCell ref="X6:X7"/>
    <mergeCell ref="Y6:Y7"/>
    <mergeCell ref="Z6:Z7"/>
    <mergeCell ref="AA6:AA7"/>
    <mergeCell ref="K5:K7"/>
    <mergeCell ref="L5:L7"/>
    <mergeCell ref="P5:P7"/>
    <mergeCell ref="Q5:W5"/>
    <mergeCell ref="AG5:AG7"/>
    <mergeCell ref="AH5:AN5"/>
    <mergeCell ref="Q6:Q7"/>
    <mergeCell ref="R6:R7"/>
    <mergeCell ref="S6:T6"/>
    <mergeCell ref="U6:U7"/>
    <mergeCell ref="CK1:CK7"/>
    <mergeCell ref="CL1:CL7"/>
    <mergeCell ref="A2:L2"/>
    <mergeCell ref="A3:L3"/>
    <mergeCell ref="A5:A7"/>
    <mergeCell ref="B5:B7"/>
    <mergeCell ref="C5:C7"/>
    <mergeCell ref="D5:D7"/>
    <mergeCell ref="E5:E7"/>
    <mergeCell ref="F5:F7"/>
    <mergeCell ref="BQ1:BX1"/>
    <mergeCell ref="BY1:CC5"/>
    <mergeCell ref="CD1:CG5"/>
    <mergeCell ref="CH1:CH7"/>
    <mergeCell ref="CI1:CI7"/>
    <mergeCell ref="CJ1:CJ7"/>
    <mergeCell ref="BQ5:BQ7"/>
    <mergeCell ref="BR5:BX5"/>
    <mergeCell ref="BV6:BV7"/>
    <mergeCell ref="BW6:BW7"/>
    <mergeCell ref="AT1:AW5"/>
    <mergeCell ref="AX1:BE1"/>
    <mergeCell ref="BF1:BJ5"/>
    <mergeCell ref="BK1:BN5"/>
    <mergeCell ref="BO1:BO7"/>
    <mergeCell ref="BP1:BP7"/>
    <mergeCell ref="AX5:AX7"/>
    <mergeCell ref="AY5:BE5"/>
    <mergeCell ref="AV6:AV7"/>
    <mergeCell ref="AW6:AW7"/>
    <mergeCell ref="A1:O1"/>
    <mergeCell ref="P1:W1"/>
    <mergeCell ref="X1:AB5"/>
    <mergeCell ref="AC1:AF5"/>
    <mergeCell ref="AG1:AN1"/>
    <mergeCell ref="AO1:AS5"/>
    <mergeCell ref="G5:G7"/>
    <mergeCell ref="H5:H7"/>
    <mergeCell ref="I5:I7"/>
    <mergeCell ref="J5:J7"/>
  </mergeCells>
  <dataValidations count="2">
    <dataValidation type="list" allowBlank="1" showInputMessage="1" showErrorMessage="1" sqref="F9:F11" xr:uid="{CFA0900F-212D-429F-98BC-67B032716FBF}">
      <formula1>MOMENTO</formula1>
    </dataValidation>
    <dataValidation type="list" allowBlank="1" showInputMessage="1" showErrorMessage="1" sqref="E9:E11" xr:uid="{9DE3DD54-00A1-4CA6-87FF-7B324C379CEE}">
      <formula1>nivel</formula1>
    </dataValidation>
  </dataValidations>
  <pageMargins left="0.70866141732283472" right="0.70866141732283472" top="0.74803149606299213" bottom="0.74803149606299213" header="0.31496062992125984" footer="0.31496062992125984"/>
  <pageSetup paperSize="9" scale="25" fitToHeight="0" orientation="landscape" r:id="rId1"/>
  <headerFooter>
    <oddHeader>&amp;L&amp;G&amp;RCLASIFICACIÓN DE LA INFORMACIÓN
PÚBLICA</oddHeader>
  </headerFooter>
  <legacyDrawing r:id="rId2"/>
  <legacyDrawingHF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DC43A-AB27-48B7-BC7D-CFD02462E536}">
  <sheetPr>
    <pageSetUpPr fitToPage="1"/>
  </sheetPr>
  <dimension ref="A1:CH11"/>
  <sheetViews>
    <sheetView zoomScale="80" zoomScaleNormal="80" workbookViewId="0">
      <pane xSplit="2" ySplit="4" topLeftCell="O5" activePane="bottomRight" state="frozen"/>
      <selection activeCell="M6" sqref="M6"/>
      <selection pane="topRight" activeCell="M6" sqref="M6"/>
      <selection pane="bottomLeft" activeCell="M6" sqref="M6"/>
      <selection pane="bottomRight" activeCell="M6" sqref="M6"/>
    </sheetView>
  </sheetViews>
  <sheetFormatPr baseColWidth="10" defaultColWidth="11.453125" defaultRowHeight="14" x14ac:dyDescent="0.3"/>
  <cols>
    <col min="1" max="1" width="11.453125" style="298"/>
    <col min="2" max="2" width="17.7265625" style="298" customWidth="1"/>
    <col min="3" max="3" width="30.26953125" style="298" customWidth="1"/>
    <col min="4" max="4" width="25.7265625" style="298" customWidth="1"/>
    <col min="5" max="5" width="17.54296875" style="298" customWidth="1"/>
    <col min="6" max="6" width="24.1796875" style="298" customWidth="1"/>
    <col min="7" max="8" width="11.453125" style="298" customWidth="1"/>
    <col min="9" max="9" width="17.26953125" style="298" customWidth="1"/>
    <col min="10" max="10" width="11.453125" style="298" customWidth="1"/>
    <col min="11" max="11" width="11.453125" style="298"/>
    <col min="12" max="12" width="16.54296875" style="298" customWidth="1"/>
    <col min="13" max="15" width="11.453125" style="298"/>
    <col min="16" max="16" width="51.26953125" style="298" hidden="1" customWidth="1"/>
    <col min="17" max="17" width="11.453125" style="298" hidden="1" customWidth="1"/>
    <col min="18" max="18" width="47" style="298" hidden="1" customWidth="1"/>
    <col min="19" max="23" width="11.453125" style="298" hidden="1" customWidth="1"/>
    <col min="24" max="24" width="25.81640625" style="298" hidden="1" customWidth="1"/>
    <col min="25" max="32" width="11.453125" style="298" hidden="1" customWidth="1"/>
    <col min="33" max="33" width="46.1796875" style="298" hidden="1" customWidth="1"/>
    <col min="34" max="35" width="0" style="298" hidden="1" customWidth="1"/>
    <col min="36" max="36" width="17.26953125" style="298" hidden="1" customWidth="1"/>
    <col min="37" max="39" width="0" style="298" hidden="1" customWidth="1"/>
    <col min="40" max="40" width="30.26953125" style="298" hidden="1" customWidth="1"/>
    <col min="41" max="49" width="0" style="298" hidden="1" customWidth="1"/>
    <col min="50" max="50" width="25" style="298" hidden="1" customWidth="1"/>
    <col min="51" max="51" width="0" style="298" hidden="1" customWidth="1"/>
    <col min="52" max="52" width="24.26953125" style="298" hidden="1" customWidth="1"/>
    <col min="53" max="53" width="17.26953125" style="298" hidden="1" customWidth="1"/>
    <col min="54" max="54" width="0" style="298" hidden="1" customWidth="1"/>
    <col min="55" max="55" width="21.81640625" style="298" hidden="1" customWidth="1"/>
    <col min="56" max="56" width="0" style="298" hidden="1" customWidth="1"/>
    <col min="57" max="57" width="31.7265625" style="298" hidden="1" customWidth="1"/>
    <col min="58" max="58" width="23.1796875" style="298" hidden="1" customWidth="1"/>
    <col min="59" max="66" width="0" style="298" hidden="1" customWidth="1"/>
    <col min="67" max="67" width="28" style="298" hidden="1" customWidth="1"/>
    <col min="68" max="68" width="0" style="298" hidden="1" customWidth="1"/>
    <col min="69" max="69" width="19.1796875" style="298" hidden="1" customWidth="1"/>
    <col min="70" max="70" width="22.81640625" style="298" hidden="1" customWidth="1"/>
    <col min="71" max="73" width="0" style="298" hidden="1" customWidth="1"/>
    <col min="74" max="74" width="19" style="298" hidden="1" customWidth="1"/>
    <col min="75" max="75" width="24.453125" style="298" hidden="1" customWidth="1"/>
    <col min="76" max="83" width="0" style="298" hidden="1" customWidth="1"/>
    <col min="84" max="84" width="67" style="298" customWidth="1"/>
    <col min="85" max="85" width="58.54296875" style="298" customWidth="1"/>
    <col min="86" max="86" width="15.453125" style="298" bestFit="1" customWidth="1"/>
    <col min="87" max="16384" width="11.453125" style="298"/>
  </cols>
  <sheetData>
    <row r="1" spans="1:86" x14ac:dyDescent="0.3">
      <c r="A1" s="526" t="s">
        <v>1311</v>
      </c>
      <c r="B1" s="526"/>
      <c r="C1" s="526"/>
      <c r="D1" s="526"/>
      <c r="E1" s="526"/>
      <c r="F1" s="526"/>
      <c r="G1" s="526"/>
      <c r="H1" s="526"/>
      <c r="I1" s="526"/>
      <c r="J1" s="526"/>
      <c r="K1" s="526"/>
      <c r="L1" s="526"/>
      <c r="M1" s="526"/>
      <c r="N1" s="526"/>
      <c r="O1" s="526"/>
      <c r="P1" s="290" t="s">
        <v>1312</v>
      </c>
      <c r="Q1" s="290"/>
      <c r="R1" s="290"/>
      <c r="S1" s="290"/>
      <c r="T1" s="290"/>
      <c r="U1" s="290"/>
      <c r="V1" s="290"/>
      <c r="W1" s="290"/>
      <c r="X1" s="291" t="s">
        <v>816</v>
      </c>
      <c r="Y1" s="291"/>
      <c r="Z1" s="291"/>
      <c r="AA1" s="291"/>
      <c r="AB1" s="291"/>
      <c r="AC1" s="367" t="s">
        <v>817</v>
      </c>
      <c r="AD1" s="367"/>
      <c r="AE1" s="367"/>
      <c r="AF1" s="367"/>
      <c r="AG1" s="290" t="s">
        <v>818</v>
      </c>
      <c r="AH1" s="290"/>
      <c r="AI1" s="290"/>
      <c r="AJ1" s="290"/>
      <c r="AK1" s="290"/>
      <c r="AL1" s="290"/>
      <c r="AM1" s="290"/>
      <c r="AN1" s="290"/>
      <c r="AO1" s="291" t="s">
        <v>816</v>
      </c>
      <c r="AP1" s="291"/>
      <c r="AQ1" s="291"/>
      <c r="AR1" s="291"/>
      <c r="AS1" s="291"/>
      <c r="AT1" s="367" t="s">
        <v>817</v>
      </c>
      <c r="AU1" s="367"/>
      <c r="AV1" s="367"/>
      <c r="AW1" s="367"/>
      <c r="AX1" s="290" t="s">
        <v>819</v>
      </c>
      <c r="AY1" s="290"/>
      <c r="AZ1" s="290"/>
      <c r="BA1" s="290"/>
      <c r="BB1" s="290"/>
      <c r="BC1" s="290"/>
      <c r="BD1" s="290"/>
      <c r="BE1" s="290"/>
      <c r="BF1" s="291" t="s">
        <v>816</v>
      </c>
      <c r="BG1" s="291"/>
      <c r="BH1" s="291"/>
      <c r="BI1" s="291"/>
      <c r="BJ1" s="291"/>
      <c r="BK1" s="367" t="s">
        <v>817</v>
      </c>
      <c r="BL1" s="367"/>
      <c r="BM1" s="367"/>
      <c r="BN1" s="367"/>
      <c r="BO1" s="290" t="s">
        <v>820</v>
      </c>
      <c r="BP1" s="290"/>
      <c r="BQ1" s="290"/>
      <c r="BR1" s="290"/>
      <c r="BS1" s="290"/>
      <c r="BT1" s="290"/>
      <c r="BU1" s="290"/>
      <c r="BV1" s="290"/>
      <c r="BW1" s="291" t="s">
        <v>816</v>
      </c>
      <c r="BX1" s="291"/>
      <c r="BY1" s="291"/>
      <c r="BZ1" s="291"/>
      <c r="CA1" s="291"/>
      <c r="CB1" s="367" t="s">
        <v>817</v>
      </c>
      <c r="CC1" s="367"/>
      <c r="CD1" s="367"/>
      <c r="CE1" s="367"/>
      <c r="CF1" s="293" t="s">
        <v>821</v>
      </c>
      <c r="CG1" s="663" t="s">
        <v>822</v>
      </c>
      <c r="CH1" s="663" t="s">
        <v>1313</v>
      </c>
    </row>
    <row r="2" spans="1:86" x14ac:dyDescent="0.3">
      <c r="A2" s="372" t="s">
        <v>825</v>
      </c>
      <c r="B2" s="372" t="s">
        <v>826</v>
      </c>
      <c r="C2" s="373" t="s">
        <v>1314</v>
      </c>
      <c r="D2" s="372" t="s">
        <v>828</v>
      </c>
      <c r="E2" s="372" t="s">
        <v>1315</v>
      </c>
      <c r="F2" s="372" t="s">
        <v>830</v>
      </c>
      <c r="G2" s="372" t="s">
        <v>831</v>
      </c>
      <c r="H2" s="372" t="s">
        <v>832</v>
      </c>
      <c r="I2" s="527" t="s">
        <v>833</v>
      </c>
      <c r="J2" s="372" t="s">
        <v>834</v>
      </c>
      <c r="K2" s="372" t="s">
        <v>382</v>
      </c>
      <c r="L2" s="372" t="s">
        <v>835</v>
      </c>
      <c r="M2" s="556"/>
      <c r="N2" s="556"/>
      <c r="O2" s="556"/>
      <c r="P2" s="290" t="s">
        <v>838</v>
      </c>
      <c r="Q2" s="290" t="s">
        <v>824</v>
      </c>
      <c r="R2" s="290"/>
      <c r="S2" s="290"/>
      <c r="T2" s="290"/>
      <c r="U2" s="290"/>
      <c r="V2" s="290"/>
      <c r="W2" s="290"/>
      <c r="X2" s="291"/>
      <c r="Y2" s="291"/>
      <c r="Z2" s="291"/>
      <c r="AA2" s="291"/>
      <c r="AB2" s="291"/>
      <c r="AC2" s="367"/>
      <c r="AD2" s="367"/>
      <c r="AE2" s="367"/>
      <c r="AF2" s="367"/>
      <c r="AG2" s="290" t="s">
        <v>838</v>
      </c>
      <c r="AH2" s="290" t="s">
        <v>824</v>
      </c>
      <c r="AI2" s="290"/>
      <c r="AJ2" s="290"/>
      <c r="AK2" s="290"/>
      <c r="AL2" s="290"/>
      <c r="AM2" s="290"/>
      <c r="AN2" s="290"/>
      <c r="AO2" s="291"/>
      <c r="AP2" s="291"/>
      <c r="AQ2" s="291"/>
      <c r="AR2" s="291"/>
      <c r="AS2" s="291"/>
      <c r="AT2" s="367"/>
      <c r="AU2" s="367"/>
      <c r="AV2" s="367"/>
      <c r="AW2" s="367"/>
      <c r="AX2" s="290" t="s">
        <v>838</v>
      </c>
      <c r="AY2" s="290" t="s">
        <v>824</v>
      </c>
      <c r="AZ2" s="290"/>
      <c r="BA2" s="290"/>
      <c r="BB2" s="290"/>
      <c r="BC2" s="290"/>
      <c r="BD2" s="290"/>
      <c r="BE2" s="290"/>
      <c r="BF2" s="291"/>
      <c r="BG2" s="291"/>
      <c r="BH2" s="291"/>
      <c r="BI2" s="291"/>
      <c r="BJ2" s="291"/>
      <c r="BK2" s="367"/>
      <c r="BL2" s="367"/>
      <c r="BM2" s="367"/>
      <c r="BN2" s="367"/>
      <c r="BO2" s="290" t="s">
        <v>838</v>
      </c>
      <c r="BP2" s="290" t="s">
        <v>824</v>
      </c>
      <c r="BQ2" s="290"/>
      <c r="BR2" s="290"/>
      <c r="BS2" s="290"/>
      <c r="BT2" s="290"/>
      <c r="BU2" s="290"/>
      <c r="BV2" s="290"/>
      <c r="BW2" s="291"/>
      <c r="BX2" s="291"/>
      <c r="BY2" s="291"/>
      <c r="BZ2" s="291"/>
      <c r="CA2" s="291"/>
      <c r="CB2" s="367"/>
      <c r="CC2" s="367"/>
      <c r="CD2" s="367"/>
      <c r="CE2" s="367"/>
      <c r="CF2" s="293"/>
      <c r="CG2" s="663"/>
      <c r="CH2" s="663"/>
    </row>
    <row r="3" spans="1:86" ht="28" x14ac:dyDescent="0.3">
      <c r="A3" s="372"/>
      <c r="B3" s="372"/>
      <c r="C3" s="377"/>
      <c r="D3" s="372"/>
      <c r="E3" s="372"/>
      <c r="F3" s="372"/>
      <c r="G3" s="372"/>
      <c r="H3" s="372"/>
      <c r="I3" s="527"/>
      <c r="J3" s="372"/>
      <c r="K3" s="372"/>
      <c r="L3" s="372"/>
      <c r="M3" s="378" t="s">
        <v>1316</v>
      </c>
      <c r="N3" s="378" t="s">
        <v>1317</v>
      </c>
      <c r="O3" s="378" t="s">
        <v>1318</v>
      </c>
      <c r="P3" s="290"/>
      <c r="Q3" s="290" t="s">
        <v>839</v>
      </c>
      <c r="R3" s="290" t="s">
        <v>840</v>
      </c>
      <c r="S3" s="290" t="s">
        <v>841</v>
      </c>
      <c r="T3" s="290"/>
      <c r="U3" s="290" t="s">
        <v>842</v>
      </c>
      <c r="V3" s="290" t="s">
        <v>843</v>
      </c>
      <c r="W3" s="290" t="s">
        <v>844</v>
      </c>
      <c r="X3" s="291" t="s">
        <v>838</v>
      </c>
      <c r="Y3" s="291" t="s">
        <v>845</v>
      </c>
      <c r="Z3" s="291" t="s">
        <v>846</v>
      </c>
      <c r="AA3" s="291" t="s">
        <v>847</v>
      </c>
      <c r="AB3" s="291" t="s">
        <v>848</v>
      </c>
      <c r="AC3" s="292" t="s">
        <v>849</v>
      </c>
      <c r="AD3" s="288" t="s">
        <v>850</v>
      </c>
      <c r="AE3" s="288" t="s">
        <v>851</v>
      </c>
      <c r="AF3" s="289" t="s">
        <v>852</v>
      </c>
      <c r="AG3" s="290"/>
      <c r="AH3" s="290" t="s">
        <v>839</v>
      </c>
      <c r="AI3" s="290" t="s">
        <v>840</v>
      </c>
      <c r="AJ3" s="290" t="s">
        <v>841</v>
      </c>
      <c r="AK3" s="290"/>
      <c r="AL3" s="290" t="s">
        <v>842</v>
      </c>
      <c r="AM3" s="290" t="s">
        <v>843</v>
      </c>
      <c r="AN3" s="290" t="s">
        <v>844</v>
      </c>
      <c r="AO3" s="291" t="s">
        <v>838</v>
      </c>
      <c r="AP3" s="291" t="s">
        <v>845</v>
      </c>
      <c r="AQ3" s="291" t="s">
        <v>846</v>
      </c>
      <c r="AR3" s="291" t="s">
        <v>847</v>
      </c>
      <c r="AS3" s="291" t="s">
        <v>848</v>
      </c>
      <c r="AT3" s="292" t="s">
        <v>849</v>
      </c>
      <c r="AU3" s="288" t="s">
        <v>850</v>
      </c>
      <c r="AV3" s="288" t="s">
        <v>851</v>
      </c>
      <c r="AW3" s="289" t="s">
        <v>852</v>
      </c>
      <c r="AX3" s="290"/>
      <c r="AY3" s="290" t="s">
        <v>839</v>
      </c>
      <c r="AZ3" s="290" t="s">
        <v>840</v>
      </c>
      <c r="BA3" s="290" t="s">
        <v>841</v>
      </c>
      <c r="BB3" s="290"/>
      <c r="BC3" s="290" t="s">
        <v>842</v>
      </c>
      <c r="BD3" s="290" t="s">
        <v>843</v>
      </c>
      <c r="BE3" s="290" t="s">
        <v>844</v>
      </c>
      <c r="BF3" s="291" t="s">
        <v>838</v>
      </c>
      <c r="BG3" s="291" t="s">
        <v>845</v>
      </c>
      <c r="BH3" s="291" t="s">
        <v>846</v>
      </c>
      <c r="BI3" s="291" t="s">
        <v>847</v>
      </c>
      <c r="BJ3" s="291" t="s">
        <v>848</v>
      </c>
      <c r="BK3" s="292" t="s">
        <v>849</v>
      </c>
      <c r="BL3" s="288" t="s">
        <v>850</v>
      </c>
      <c r="BM3" s="288" t="s">
        <v>851</v>
      </c>
      <c r="BN3" s="289" t="s">
        <v>852</v>
      </c>
      <c r="BO3" s="290"/>
      <c r="BP3" s="290" t="s">
        <v>839</v>
      </c>
      <c r="BQ3" s="290" t="s">
        <v>840</v>
      </c>
      <c r="BR3" s="290" t="s">
        <v>841</v>
      </c>
      <c r="BS3" s="290"/>
      <c r="BT3" s="290" t="s">
        <v>842</v>
      </c>
      <c r="BU3" s="290" t="s">
        <v>843</v>
      </c>
      <c r="BV3" s="290" t="s">
        <v>844</v>
      </c>
      <c r="BW3" s="291" t="s">
        <v>838</v>
      </c>
      <c r="BX3" s="291" t="s">
        <v>845</v>
      </c>
      <c r="BY3" s="291" t="s">
        <v>846</v>
      </c>
      <c r="BZ3" s="291" t="s">
        <v>847</v>
      </c>
      <c r="CA3" s="291" t="s">
        <v>848</v>
      </c>
      <c r="CB3" s="292" t="s">
        <v>849</v>
      </c>
      <c r="CC3" s="288" t="s">
        <v>850</v>
      </c>
      <c r="CD3" s="288" t="s">
        <v>851</v>
      </c>
      <c r="CE3" s="289" t="s">
        <v>852</v>
      </c>
      <c r="CF3" s="293"/>
      <c r="CG3" s="663"/>
      <c r="CH3" s="663"/>
    </row>
    <row r="4" spans="1:86" ht="42" x14ac:dyDescent="0.3">
      <c r="A4" s="372"/>
      <c r="B4" s="372"/>
      <c r="C4" s="379"/>
      <c r="D4" s="372"/>
      <c r="E4" s="372"/>
      <c r="F4" s="372"/>
      <c r="G4" s="372"/>
      <c r="H4" s="372"/>
      <c r="I4" s="527"/>
      <c r="J4" s="372"/>
      <c r="K4" s="372"/>
      <c r="L4" s="372"/>
      <c r="M4" s="380" t="s">
        <v>383</v>
      </c>
      <c r="N4" s="381" t="s">
        <v>836</v>
      </c>
      <c r="O4" s="382" t="s">
        <v>837</v>
      </c>
      <c r="P4" s="383"/>
      <c r="Q4" s="383"/>
      <c r="R4" s="383"/>
      <c r="S4" s="384" t="s">
        <v>840</v>
      </c>
      <c r="T4" s="384" t="s">
        <v>853</v>
      </c>
      <c r="U4" s="383"/>
      <c r="V4" s="383"/>
      <c r="W4" s="383"/>
      <c r="X4" s="385"/>
      <c r="Y4" s="385"/>
      <c r="Z4" s="385"/>
      <c r="AA4" s="385"/>
      <c r="AB4" s="385"/>
      <c r="AC4" s="386"/>
      <c r="AD4" s="387"/>
      <c r="AE4" s="387"/>
      <c r="AF4" s="388"/>
      <c r="AG4" s="383"/>
      <c r="AH4" s="383"/>
      <c r="AI4" s="383"/>
      <c r="AJ4" s="384" t="s">
        <v>840</v>
      </c>
      <c r="AK4" s="384" t="s">
        <v>853</v>
      </c>
      <c r="AL4" s="383"/>
      <c r="AM4" s="383"/>
      <c r="AN4" s="383"/>
      <c r="AO4" s="385"/>
      <c r="AP4" s="385"/>
      <c r="AQ4" s="385"/>
      <c r="AR4" s="385"/>
      <c r="AS4" s="385"/>
      <c r="AT4" s="386"/>
      <c r="AU4" s="387"/>
      <c r="AV4" s="387"/>
      <c r="AW4" s="388"/>
      <c r="AX4" s="383"/>
      <c r="AY4" s="383"/>
      <c r="AZ4" s="383"/>
      <c r="BA4" s="384" t="s">
        <v>840</v>
      </c>
      <c r="BB4" s="384" t="s">
        <v>853</v>
      </c>
      <c r="BC4" s="383"/>
      <c r="BD4" s="383"/>
      <c r="BE4" s="383"/>
      <c r="BF4" s="385"/>
      <c r="BG4" s="385"/>
      <c r="BH4" s="385"/>
      <c r="BI4" s="385"/>
      <c r="BJ4" s="385"/>
      <c r="BK4" s="386"/>
      <c r="BL4" s="387"/>
      <c r="BM4" s="387"/>
      <c r="BN4" s="388"/>
      <c r="BO4" s="383"/>
      <c r="BP4" s="383"/>
      <c r="BQ4" s="383"/>
      <c r="BR4" s="384" t="s">
        <v>840</v>
      </c>
      <c r="BS4" s="384" t="s">
        <v>853</v>
      </c>
      <c r="BT4" s="383"/>
      <c r="BU4" s="383"/>
      <c r="BV4" s="383"/>
      <c r="BW4" s="385"/>
      <c r="BX4" s="385"/>
      <c r="BY4" s="385"/>
      <c r="BZ4" s="385"/>
      <c r="CA4" s="385"/>
      <c r="CB4" s="386"/>
      <c r="CC4" s="387"/>
      <c r="CD4" s="387"/>
      <c r="CE4" s="388"/>
      <c r="CF4" s="293"/>
      <c r="CG4" s="663"/>
      <c r="CH4" s="663"/>
    </row>
    <row r="5" spans="1:86" ht="150" customHeight="1" x14ac:dyDescent="0.3">
      <c r="A5" s="244">
        <v>1</v>
      </c>
      <c r="B5" s="536" t="s">
        <v>1862</v>
      </c>
      <c r="C5" s="416" t="s">
        <v>1863</v>
      </c>
      <c r="D5" s="416" t="s">
        <v>1416</v>
      </c>
      <c r="E5" s="197" t="s">
        <v>886</v>
      </c>
      <c r="F5" s="197" t="s">
        <v>858</v>
      </c>
      <c r="G5" s="197" t="s">
        <v>1864</v>
      </c>
      <c r="H5" s="197" t="s">
        <v>622</v>
      </c>
      <c r="I5" s="536" t="s">
        <v>1709</v>
      </c>
      <c r="J5" s="197" t="s">
        <v>5</v>
      </c>
      <c r="K5" s="199">
        <v>1</v>
      </c>
      <c r="L5" s="197" t="s">
        <v>1671</v>
      </c>
      <c r="M5" s="578">
        <v>44593</v>
      </c>
      <c r="N5" s="420">
        <v>44652</v>
      </c>
      <c r="O5" s="506" t="s">
        <v>1171</v>
      </c>
      <c r="P5" s="506" t="s">
        <v>1422</v>
      </c>
      <c r="Q5" s="507">
        <v>0</v>
      </c>
      <c r="R5" s="507" t="s">
        <v>5</v>
      </c>
      <c r="S5" s="507">
        <v>0</v>
      </c>
      <c r="T5" s="507">
        <v>0</v>
      </c>
      <c r="U5" s="507" t="s">
        <v>5</v>
      </c>
      <c r="V5" s="507">
        <v>0</v>
      </c>
      <c r="W5" s="507" t="s">
        <v>5</v>
      </c>
      <c r="X5" s="579">
        <v>0</v>
      </c>
      <c r="Y5" s="579">
        <v>0</v>
      </c>
      <c r="Z5" s="579">
        <v>0</v>
      </c>
      <c r="AA5" s="579">
        <v>0</v>
      </c>
      <c r="AB5" s="579">
        <v>0</v>
      </c>
      <c r="AC5" s="580">
        <f>1*(100/21)</f>
        <v>4.7619047619047619</v>
      </c>
      <c r="AD5" s="579">
        <v>0</v>
      </c>
      <c r="AE5" s="579">
        <v>0</v>
      </c>
      <c r="AF5" s="581"/>
      <c r="AG5" s="582" t="s">
        <v>1865</v>
      </c>
      <c r="AH5" s="581"/>
      <c r="AI5" s="581"/>
      <c r="AJ5" s="581" t="s">
        <v>1866</v>
      </c>
      <c r="AK5" s="581"/>
      <c r="AL5" s="581"/>
      <c r="AM5" s="581"/>
      <c r="AN5" s="581" t="s">
        <v>1867</v>
      </c>
      <c r="AO5" s="507">
        <v>1</v>
      </c>
      <c r="AP5" s="507">
        <v>1</v>
      </c>
      <c r="AQ5" s="507">
        <v>1</v>
      </c>
      <c r="AR5" s="507"/>
      <c r="AS5" s="507" t="s">
        <v>1007</v>
      </c>
      <c r="AT5" s="713">
        <v>0.5</v>
      </c>
      <c r="AU5" s="507" t="s">
        <v>876</v>
      </c>
      <c r="AV5" s="507">
        <v>1</v>
      </c>
      <c r="AW5" s="713">
        <v>0.5</v>
      </c>
      <c r="AX5" s="506" t="s">
        <v>1868</v>
      </c>
      <c r="AY5" s="507"/>
      <c r="AZ5" s="507"/>
      <c r="BA5" s="507" t="s">
        <v>1869</v>
      </c>
      <c r="BB5" s="507">
        <v>54</v>
      </c>
      <c r="BC5" s="507"/>
      <c r="BD5" s="507"/>
      <c r="BE5" s="714" t="s">
        <v>1870</v>
      </c>
      <c r="BF5" s="509">
        <v>1</v>
      </c>
      <c r="BG5" s="509">
        <v>1</v>
      </c>
      <c r="BH5" s="509">
        <v>1</v>
      </c>
      <c r="BI5" s="509"/>
      <c r="BJ5" s="509" t="s">
        <v>1871</v>
      </c>
      <c r="BK5" s="508">
        <v>100</v>
      </c>
      <c r="BL5" s="507" t="s">
        <v>876</v>
      </c>
      <c r="BM5" s="507">
        <v>1</v>
      </c>
      <c r="BN5" s="713">
        <v>1</v>
      </c>
      <c r="BO5" s="506"/>
      <c r="BP5" s="507"/>
      <c r="BQ5" s="507"/>
      <c r="BR5" s="507"/>
      <c r="BS5" s="507"/>
      <c r="BT5" s="507"/>
      <c r="BU5" s="507"/>
      <c r="BV5" s="507"/>
      <c r="BW5" s="509">
        <v>0</v>
      </c>
      <c r="BX5" s="509">
        <v>0</v>
      </c>
      <c r="BY5" s="509">
        <v>0</v>
      </c>
      <c r="BZ5" s="509"/>
      <c r="CA5" s="509" t="s">
        <v>125</v>
      </c>
      <c r="CB5" s="508" t="str">
        <f>CE5</f>
        <v>100%</v>
      </c>
      <c r="CC5" s="507"/>
      <c r="CD5" s="513">
        <f>BN5+BP5</f>
        <v>1</v>
      </c>
      <c r="CE5" s="507" t="str">
        <f>IF(CD5=0,"0%",IF(CD5=1,"100%"))</f>
        <v>100%</v>
      </c>
      <c r="CF5" s="228" t="s">
        <v>1872</v>
      </c>
      <c r="CG5" s="206" t="s">
        <v>1873</v>
      </c>
      <c r="CH5" s="515" t="s">
        <v>7</v>
      </c>
    </row>
    <row r="6" spans="1:86" ht="117" customHeight="1" x14ac:dyDescent="0.3">
      <c r="A6" s="244">
        <v>2</v>
      </c>
      <c r="B6" s="715" t="s">
        <v>1874</v>
      </c>
      <c r="C6" s="416" t="s">
        <v>1875</v>
      </c>
      <c r="D6" s="416" t="s">
        <v>1416</v>
      </c>
      <c r="E6" s="197" t="s">
        <v>1708</v>
      </c>
      <c r="F6" s="197" t="s">
        <v>931</v>
      </c>
      <c r="G6" s="197" t="s">
        <v>947</v>
      </c>
      <c r="H6" s="197" t="s">
        <v>622</v>
      </c>
      <c r="I6" s="536" t="s">
        <v>1709</v>
      </c>
      <c r="J6" s="223" t="s">
        <v>5</v>
      </c>
      <c r="K6" s="199">
        <v>1</v>
      </c>
      <c r="L6" s="197" t="s">
        <v>1876</v>
      </c>
      <c r="M6" s="578">
        <v>44593</v>
      </c>
      <c r="N6" s="420">
        <v>44682</v>
      </c>
      <c r="O6" s="506" t="s">
        <v>1421</v>
      </c>
      <c r="P6" s="506"/>
      <c r="Q6" s="507"/>
      <c r="R6" s="507"/>
      <c r="S6" s="507"/>
      <c r="T6" s="507"/>
      <c r="U6" s="507"/>
      <c r="V6" s="507"/>
      <c r="W6" s="507"/>
      <c r="X6" s="579"/>
      <c r="Y6" s="579"/>
      <c r="Z6" s="579"/>
      <c r="AA6" s="579"/>
      <c r="AB6" s="579"/>
      <c r="AC6" s="580"/>
      <c r="AD6" s="579"/>
      <c r="AE6" s="579"/>
      <c r="AF6" s="581"/>
      <c r="AG6" s="581"/>
      <c r="AH6" s="581"/>
      <c r="AI6" s="581"/>
      <c r="AJ6" s="581"/>
      <c r="AK6" s="581"/>
      <c r="AL6" s="581"/>
      <c r="AM6" s="581"/>
      <c r="AN6" s="581"/>
      <c r="AO6" s="507">
        <v>0</v>
      </c>
      <c r="AP6" s="507">
        <v>0</v>
      </c>
      <c r="AQ6" s="507">
        <v>0</v>
      </c>
      <c r="AR6" s="507"/>
      <c r="AS6" s="507" t="s">
        <v>895</v>
      </c>
      <c r="AT6" s="713" t="str">
        <f>AW6</f>
        <v>0%</v>
      </c>
      <c r="AU6" s="507" t="s">
        <v>876</v>
      </c>
      <c r="AV6" s="507">
        <v>0</v>
      </c>
      <c r="AW6" s="713" t="str">
        <f>IF(AV6=0,"0%",IF(AV6=1,"100%"))</f>
        <v>0%</v>
      </c>
      <c r="AX6" s="506"/>
      <c r="AY6" s="507"/>
      <c r="AZ6" s="507"/>
      <c r="BA6" s="507"/>
      <c r="BB6" s="507"/>
      <c r="BC6" s="507"/>
      <c r="BD6" s="507"/>
      <c r="BE6" s="714"/>
      <c r="BF6" s="509">
        <v>0</v>
      </c>
      <c r="BG6" s="509">
        <v>0</v>
      </c>
      <c r="BH6" s="509">
        <v>0</v>
      </c>
      <c r="BI6" s="509"/>
      <c r="BJ6" s="509" t="s">
        <v>895</v>
      </c>
      <c r="BK6" s="508" t="str">
        <f>BN6</f>
        <v>0%</v>
      </c>
      <c r="BL6" s="507" t="s">
        <v>876</v>
      </c>
      <c r="BM6" s="507">
        <v>0</v>
      </c>
      <c r="BN6" s="513" t="str">
        <f>IF(BM6=0,"0%",IF(BM6=1,"100%"))</f>
        <v>0%</v>
      </c>
      <c r="BO6" s="506"/>
      <c r="BP6" s="507"/>
      <c r="BQ6" s="507"/>
      <c r="BR6" s="507"/>
      <c r="BS6" s="507"/>
      <c r="BT6" s="507"/>
      <c r="BU6" s="507"/>
      <c r="BV6" s="507"/>
      <c r="BW6" s="509">
        <v>0</v>
      </c>
      <c r="BX6" s="509">
        <v>0</v>
      </c>
      <c r="BY6" s="509">
        <v>0</v>
      </c>
      <c r="BZ6" s="509"/>
      <c r="CA6" s="509" t="s">
        <v>901</v>
      </c>
      <c r="CB6" s="508" t="str">
        <f t="shared" ref="CB6:CB8" si="0">CE6</f>
        <v>0%</v>
      </c>
      <c r="CC6" s="507"/>
      <c r="CD6" s="513">
        <f>BN6+BP6</f>
        <v>0</v>
      </c>
      <c r="CE6" s="507" t="str">
        <f>IF(CD6=0,"0%",IF(CD6=1,"100%"))</f>
        <v>0%</v>
      </c>
      <c r="CF6" s="562" t="s">
        <v>1877</v>
      </c>
      <c r="CG6" s="397" t="s">
        <v>894</v>
      </c>
      <c r="CH6" s="551" t="s">
        <v>13</v>
      </c>
    </row>
    <row r="7" spans="1:86" ht="150" customHeight="1" x14ac:dyDescent="0.3">
      <c r="A7" s="244">
        <v>3</v>
      </c>
      <c r="B7" s="536" t="s">
        <v>1878</v>
      </c>
      <c r="C7" s="416" t="s">
        <v>1879</v>
      </c>
      <c r="D7" s="416" t="s">
        <v>1416</v>
      </c>
      <c r="E7" s="223" t="s">
        <v>1134</v>
      </c>
      <c r="F7" s="223" t="s">
        <v>946</v>
      </c>
      <c r="G7" s="223" t="s">
        <v>947</v>
      </c>
      <c r="H7" s="197" t="s">
        <v>386</v>
      </c>
      <c r="I7" s="536" t="s">
        <v>1880</v>
      </c>
      <c r="J7" s="223" t="s">
        <v>5</v>
      </c>
      <c r="K7" s="392">
        <v>1</v>
      </c>
      <c r="L7" s="197" t="s">
        <v>1671</v>
      </c>
      <c r="M7" s="578">
        <v>44593</v>
      </c>
      <c r="N7" s="420">
        <v>44713</v>
      </c>
      <c r="O7" s="563" t="s">
        <v>936</v>
      </c>
      <c r="P7" s="568" t="s">
        <v>1881</v>
      </c>
      <c r="Q7" s="395">
        <v>1</v>
      </c>
      <c r="R7" s="568" t="s">
        <v>1881</v>
      </c>
      <c r="S7" s="395" t="s">
        <v>5</v>
      </c>
      <c r="T7" s="395" t="s">
        <v>5</v>
      </c>
      <c r="U7" s="395" t="s">
        <v>5</v>
      </c>
      <c r="V7" s="395" t="s">
        <v>5</v>
      </c>
      <c r="W7" s="206" t="s">
        <v>1882</v>
      </c>
      <c r="X7" s="568" t="s">
        <v>1883</v>
      </c>
      <c r="Y7" s="558">
        <v>1</v>
      </c>
      <c r="Z7" s="558" t="s">
        <v>723</v>
      </c>
      <c r="AA7" s="558" t="s">
        <v>958</v>
      </c>
      <c r="AB7" s="558" t="s">
        <v>875</v>
      </c>
      <c r="AC7" s="559">
        <f>1*(100/21)</f>
        <v>4.7619047619047619</v>
      </c>
      <c r="AD7" s="558">
        <v>0</v>
      </c>
      <c r="AE7" s="559">
        <f>1*(100/4)</f>
        <v>25</v>
      </c>
      <c r="AF7" s="592"/>
      <c r="AG7" s="592"/>
      <c r="AH7" s="592"/>
      <c r="AI7" s="592"/>
      <c r="AJ7" s="592"/>
      <c r="AK7" s="592"/>
      <c r="AL7" s="592"/>
      <c r="AM7" s="592"/>
      <c r="AN7" s="592"/>
      <c r="AO7" s="507">
        <v>0</v>
      </c>
      <c r="AP7" s="507">
        <v>0</v>
      </c>
      <c r="AQ7" s="507">
        <v>0</v>
      </c>
      <c r="AR7" s="395"/>
      <c r="AS7" s="507" t="s">
        <v>895</v>
      </c>
      <c r="AT7" s="713" t="str">
        <f>AW7</f>
        <v>0%</v>
      </c>
      <c r="AU7" s="507" t="s">
        <v>876</v>
      </c>
      <c r="AV7" s="507">
        <v>0</v>
      </c>
      <c r="AW7" s="713" t="str">
        <f>IF(AV7=0,"0%",IF(AV7=1,"100%"))</f>
        <v>0%</v>
      </c>
      <c r="AX7" s="569"/>
      <c r="AY7" s="395"/>
      <c r="AZ7" s="569"/>
      <c r="BA7" s="195"/>
      <c r="BB7" s="195"/>
      <c r="BC7" s="395"/>
      <c r="BD7" s="395"/>
      <c r="BE7" s="594"/>
      <c r="BF7" s="509">
        <v>0</v>
      </c>
      <c r="BG7" s="509">
        <v>0</v>
      </c>
      <c r="BH7" s="509">
        <v>0</v>
      </c>
      <c r="BI7" s="509"/>
      <c r="BJ7" s="509" t="s">
        <v>895</v>
      </c>
      <c r="BK7" s="508" t="str">
        <f>BN7</f>
        <v>0%</v>
      </c>
      <c r="BL7" s="507" t="s">
        <v>876</v>
      </c>
      <c r="BM7" s="412">
        <v>0</v>
      </c>
      <c r="BN7" s="407" t="str">
        <f>IF(BM7=0,"0%",IF(BM7=1,"100%"))</f>
        <v>0%</v>
      </c>
      <c r="BO7" s="569"/>
      <c r="BP7" s="395"/>
      <c r="BQ7" s="569"/>
      <c r="BR7" s="395"/>
      <c r="BS7" s="395"/>
      <c r="BT7" s="395"/>
      <c r="BU7" s="395"/>
      <c r="BV7" s="206"/>
      <c r="BW7" s="569">
        <v>0</v>
      </c>
      <c r="BX7" s="558">
        <v>0</v>
      </c>
      <c r="BY7" s="558">
        <v>0</v>
      </c>
      <c r="BZ7" s="558"/>
      <c r="CA7" s="558" t="s">
        <v>901</v>
      </c>
      <c r="CB7" s="508" t="str">
        <f t="shared" si="0"/>
        <v>0%</v>
      </c>
      <c r="CC7" s="395"/>
      <c r="CD7" s="513">
        <f>BN7+BP7</f>
        <v>0</v>
      </c>
      <c r="CE7" s="395" t="str">
        <f>IF(CD7=0,"0%",IF(CD7=1,"100%"))</f>
        <v>0%</v>
      </c>
      <c r="CF7" s="562" t="s">
        <v>1877</v>
      </c>
      <c r="CG7" s="397" t="s">
        <v>894</v>
      </c>
      <c r="CH7" s="551" t="s">
        <v>13</v>
      </c>
    </row>
    <row r="8" spans="1:86" ht="186.75" customHeight="1" x14ac:dyDescent="0.3">
      <c r="A8" s="244">
        <v>4</v>
      </c>
      <c r="B8" s="536" t="s">
        <v>1884</v>
      </c>
      <c r="C8" s="416" t="s">
        <v>1885</v>
      </c>
      <c r="D8" s="416" t="s">
        <v>1416</v>
      </c>
      <c r="E8" s="223" t="s">
        <v>1134</v>
      </c>
      <c r="F8" s="223" t="s">
        <v>964</v>
      </c>
      <c r="G8" s="223" t="s">
        <v>1864</v>
      </c>
      <c r="H8" s="197" t="s">
        <v>386</v>
      </c>
      <c r="I8" s="536" t="s">
        <v>1886</v>
      </c>
      <c r="J8" s="223" t="s">
        <v>5</v>
      </c>
      <c r="K8" s="392">
        <v>1</v>
      </c>
      <c r="L8" s="197" t="s">
        <v>1671</v>
      </c>
      <c r="M8" s="578">
        <v>44593</v>
      </c>
      <c r="N8" s="420">
        <v>44743</v>
      </c>
      <c r="O8" s="563" t="s">
        <v>936</v>
      </c>
      <c r="P8" s="206"/>
      <c r="Q8" s="397"/>
      <c r="R8" s="397"/>
      <c r="S8" s="397"/>
      <c r="T8" s="397"/>
      <c r="U8" s="397"/>
      <c r="V8" s="397"/>
      <c r="W8" s="397"/>
      <c r="X8" s="558"/>
      <c r="Y8" s="558"/>
      <c r="Z8" s="558"/>
      <c r="AA8" s="558"/>
      <c r="AB8" s="558"/>
      <c r="AC8" s="559"/>
      <c r="AD8" s="558"/>
      <c r="AE8" s="558"/>
      <c r="AF8" s="558"/>
      <c r="AG8" s="558"/>
      <c r="AH8" s="558"/>
      <c r="AI8" s="558"/>
      <c r="AJ8" s="558"/>
      <c r="AK8" s="558"/>
      <c r="AL8" s="558"/>
      <c r="AM8" s="558"/>
      <c r="AN8" s="558"/>
      <c r="AO8" s="507">
        <v>0</v>
      </c>
      <c r="AP8" s="507">
        <v>0</v>
      </c>
      <c r="AQ8" s="507">
        <v>0</v>
      </c>
      <c r="AR8" s="395"/>
      <c r="AS8" s="507" t="s">
        <v>895</v>
      </c>
      <c r="AT8" s="713" t="str">
        <f>AW8</f>
        <v>0%</v>
      </c>
      <c r="AU8" s="507" t="s">
        <v>876</v>
      </c>
      <c r="AV8" s="507">
        <v>0</v>
      </c>
      <c r="AW8" s="713" t="str">
        <f>IF(AV8=0,"0%",IF(AV8=1,"100%"))</f>
        <v>0%</v>
      </c>
      <c r="AX8" s="206"/>
      <c r="AY8" s="397"/>
      <c r="AZ8" s="397"/>
      <c r="BA8" s="397"/>
      <c r="BB8" s="397"/>
      <c r="BC8" s="397"/>
      <c r="BD8" s="397"/>
      <c r="BE8" s="650"/>
      <c r="BF8" s="509">
        <v>0</v>
      </c>
      <c r="BG8" s="509">
        <v>0</v>
      </c>
      <c r="BH8" s="509">
        <v>0</v>
      </c>
      <c r="BI8" s="509"/>
      <c r="BJ8" s="509" t="s">
        <v>895</v>
      </c>
      <c r="BK8" s="508" t="str">
        <f>BN8</f>
        <v>0%</v>
      </c>
      <c r="BL8" s="507" t="s">
        <v>876</v>
      </c>
      <c r="BM8" s="395">
        <v>0</v>
      </c>
      <c r="BN8" s="407" t="str">
        <f>IF(BM8=0,"0%",IF(BM8=1,"100%"))</f>
        <v>0%</v>
      </c>
      <c r="BO8" s="206"/>
      <c r="BP8" s="397"/>
      <c r="BQ8" s="397"/>
      <c r="BR8" s="397"/>
      <c r="BS8" s="397"/>
      <c r="BT8" s="397"/>
      <c r="BU8" s="397"/>
      <c r="BV8" s="397"/>
      <c r="BW8" s="397">
        <v>0</v>
      </c>
      <c r="BX8" s="397">
        <v>0</v>
      </c>
      <c r="BY8" s="397">
        <v>0</v>
      </c>
      <c r="BZ8" s="397"/>
      <c r="CA8" s="397" t="s">
        <v>901</v>
      </c>
      <c r="CB8" s="508" t="str">
        <f t="shared" si="0"/>
        <v>0%</v>
      </c>
      <c r="CC8" s="395"/>
      <c r="CD8" s="513">
        <f>BN8+BP8</f>
        <v>0</v>
      </c>
      <c r="CE8" s="395" t="str">
        <f>IF(CD8=0,"0%",IF(CD8=1,"100%"))</f>
        <v>0%</v>
      </c>
      <c r="CF8" s="562" t="s">
        <v>1877</v>
      </c>
      <c r="CG8" s="397" t="s">
        <v>894</v>
      </c>
      <c r="CH8" s="551" t="s">
        <v>13</v>
      </c>
    </row>
    <row r="9" spans="1:86" x14ac:dyDescent="0.3">
      <c r="A9" s="480"/>
      <c r="B9" s="716"/>
      <c r="C9" s="371"/>
      <c r="D9" s="483"/>
      <c r="E9" s="371"/>
      <c r="K9" s="433">
        <f>SUM(K5:K8)</f>
        <v>4</v>
      </c>
      <c r="AW9" s="713" t="str">
        <f t="shared" ref="AW9" si="1">IF(AV9=0,"0%",IF(AV9=1,"100%"))</f>
        <v>0%</v>
      </c>
      <c r="BN9" s="717">
        <v>0</v>
      </c>
      <c r="CD9" s="486">
        <f>SUM(CD5:CD8)</f>
        <v>1</v>
      </c>
      <c r="CE9" s="487">
        <f>CD9*100%/$K$9</f>
        <v>0.25</v>
      </c>
    </row>
    <row r="11" spans="1:86" x14ac:dyDescent="0.3">
      <c r="B11" s="488">
        <v>100</v>
      </c>
    </row>
  </sheetData>
  <mergeCells count="97">
    <mergeCell ref="CD3:CD4"/>
    <mergeCell ref="CE3:CE4"/>
    <mergeCell ref="A9:B9"/>
    <mergeCell ref="BX3:BX4"/>
    <mergeCell ref="BY3:BY4"/>
    <mergeCell ref="BZ3:BZ4"/>
    <mergeCell ref="CA3:CA4"/>
    <mergeCell ref="CB3:CB4"/>
    <mergeCell ref="CC3:CC4"/>
    <mergeCell ref="BQ3:BQ4"/>
    <mergeCell ref="BR3:BS3"/>
    <mergeCell ref="BT3:BT4"/>
    <mergeCell ref="BU3:BU4"/>
    <mergeCell ref="BV3:BV4"/>
    <mergeCell ref="BW3:BW4"/>
    <mergeCell ref="BJ3:BJ4"/>
    <mergeCell ref="BK3:BK4"/>
    <mergeCell ref="BL3:BL4"/>
    <mergeCell ref="BM3:BM4"/>
    <mergeCell ref="BN3:BN4"/>
    <mergeCell ref="BP3:BP4"/>
    <mergeCell ref="BD3:BD4"/>
    <mergeCell ref="BE3:BE4"/>
    <mergeCell ref="BF3:BF4"/>
    <mergeCell ref="BG3:BG4"/>
    <mergeCell ref="BH3:BH4"/>
    <mergeCell ref="BI3:BI4"/>
    <mergeCell ref="AV3:AV4"/>
    <mergeCell ref="AW3:AW4"/>
    <mergeCell ref="AY3:AY4"/>
    <mergeCell ref="AZ3:AZ4"/>
    <mergeCell ref="BA3:BB3"/>
    <mergeCell ref="BC3:BC4"/>
    <mergeCell ref="AP3:AP4"/>
    <mergeCell ref="AQ3:AQ4"/>
    <mergeCell ref="AR3:AR4"/>
    <mergeCell ref="AS3:AS4"/>
    <mergeCell ref="AT3:AT4"/>
    <mergeCell ref="AU3:AU4"/>
    <mergeCell ref="AI3:AI4"/>
    <mergeCell ref="AJ3:AK3"/>
    <mergeCell ref="AL3:AL4"/>
    <mergeCell ref="AM3:AM4"/>
    <mergeCell ref="AN3:AN4"/>
    <mergeCell ref="AO3:AO4"/>
    <mergeCell ref="AB3:AB4"/>
    <mergeCell ref="AC3:AC4"/>
    <mergeCell ref="AD3:AD4"/>
    <mergeCell ref="AE3:AE4"/>
    <mergeCell ref="AF3:AF4"/>
    <mergeCell ref="AH3:AH4"/>
    <mergeCell ref="V3:V4"/>
    <mergeCell ref="W3:W4"/>
    <mergeCell ref="X3:X4"/>
    <mergeCell ref="Y3:Y4"/>
    <mergeCell ref="Z3:Z4"/>
    <mergeCell ref="AA3:AA4"/>
    <mergeCell ref="K2:K4"/>
    <mergeCell ref="L2:L4"/>
    <mergeCell ref="P2:P4"/>
    <mergeCell ref="Q2:W2"/>
    <mergeCell ref="AG2:AG4"/>
    <mergeCell ref="AH2:AN2"/>
    <mergeCell ref="Q3:Q4"/>
    <mergeCell ref="R3:R4"/>
    <mergeCell ref="S3:T3"/>
    <mergeCell ref="U3:U4"/>
    <mergeCell ref="CB1:CE2"/>
    <mergeCell ref="CF1:CF4"/>
    <mergeCell ref="CG1:CG4"/>
    <mergeCell ref="CH1:CH4"/>
    <mergeCell ref="A2:A4"/>
    <mergeCell ref="B2:B4"/>
    <mergeCell ref="C2:C4"/>
    <mergeCell ref="D2:D4"/>
    <mergeCell ref="E2:E4"/>
    <mergeCell ref="F2:F4"/>
    <mergeCell ref="AT1:AW2"/>
    <mergeCell ref="AX1:BE1"/>
    <mergeCell ref="BF1:BJ2"/>
    <mergeCell ref="BK1:BN2"/>
    <mergeCell ref="BO1:BV1"/>
    <mergeCell ref="BW1:CA2"/>
    <mergeCell ref="AX2:AX4"/>
    <mergeCell ref="AY2:BE2"/>
    <mergeCell ref="BO2:BO4"/>
    <mergeCell ref="BP2:BV2"/>
    <mergeCell ref="A1:O1"/>
    <mergeCell ref="P1:W1"/>
    <mergeCell ref="X1:AB2"/>
    <mergeCell ref="AC1:AF2"/>
    <mergeCell ref="AG1:AN1"/>
    <mergeCell ref="AO1:AS2"/>
    <mergeCell ref="G2:G4"/>
    <mergeCell ref="H2:H4"/>
    <mergeCell ref="I2:I4"/>
    <mergeCell ref="J2:J4"/>
  </mergeCells>
  <dataValidations count="2">
    <dataValidation type="list" allowBlank="1" showInputMessage="1" showErrorMessage="1" sqref="F5:F8" xr:uid="{748302FC-30EA-447C-A640-4736DE5D706E}">
      <formula1>MOMENTO</formula1>
    </dataValidation>
    <dataValidation type="list" allowBlank="1" showInputMessage="1" showErrorMessage="1" sqref="E5:E8" xr:uid="{80B5FDFA-FF12-41EA-8F29-F91D2435305C}">
      <formula1>nivel</formula1>
    </dataValidation>
  </dataValidations>
  <pageMargins left="0.70866141732283472" right="0.70866141732283472" top="0.74803149606299213" bottom="0.74803149606299213" header="0.31496062992125984" footer="0.31496062992125984"/>
  <pageSetup paperSize="9" scale="34" fitToHeight="0" orientation="landscape" r:id="rId1"/>
  <headerFooter>
    <oddHeader>&amp;L&amp;G&amp;RCLASIFICACIÓN DE LA INFORMACIÓN
PÚBLICA</oddHeader>
  </headerFooter>
  <legacyDrawing r:id="rId2"/>
  <legacyDrawingHF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C89E4-55F2-4D6B-9E75-F39710101025}">
  <sheetPr>
    <pageSetUpPr fitToPage="1"/>
  </sheetPr>
  <dimension ref="A1:CH11"/>
  <sheetViews>
    <sheetView zoomScale="70" zoomScaleNormal="70" workbookViewId="0">
      <pane xSplit="2" ySplit="4" topLeftCell="C5" activePane="bottomRight" state="frozen"/>
      <selection activeCell="M6" sqref="M6"/>
      <selection pane="topRight" activeCell="M6" sqref="M6"/>
      <selection pane="bottomLeft" activeCell="M6" sqref="M6"/>
      <selection pane="bottomRight" activeCell="M6" sqref="M6"/>
    </sheetView>
  </sheetViews>
  <sheetFormatPr baseColWidth="10" defaultColWidth="11.453125" defaultRowHeight="14" x14ac:dyDescent="0.35"/>
  <cols>
    <col min="1" max="1" width="11.453125" style="492"/>
    <col min="2" max="2" width="30.26953125" style="492" customWidth="1"/>
    <col min="3" max="3" width="41.1796875" style="492" customWidth="1"/>
    <col min="4" max="4" width="24.81640625" style="492" customWidth="1"/>
    <col min="5" max="5" width="19.1796875" style="492" customWidth="1"/>
    <col min="6" max="6" width="25.1796875" style="492" customWidth="1"/>
    <col min="7" max="7" width="26.7265625" style="492" customWidth="1"/>
    <col min="8" max="8" width="11.453125" style="492"/>
    <col min="9" max="9" width="19.1796875" style="492" customWidth="1"/>
    <col min="10" max="10" width="20.54296875" style="492" customWidth="1"/>
    <col min="11" max="11" width="11.453125" style="492"/>
    <col min="12" max="12" width="20.7265625" style="492" customWidth="1"/>
    <col min="13" max="13" width="17.7265625" style="492" customWidth="1"/>
    <col min="14" max="14" width="18" style="492" customWidth="1"/>
    <col min="15" max="15" width="16.26953125" style="492" customWidth="1"/>
    <col min="16" max="16" width="18.1796875" style="492" hidden="1" customWidth="1"/>
    <col min="17" max="32" width="0" style="492" hidden="1" customWidth="1"/>
    <col min="33" max="33" width="25.26953125" style="492" hidden="1" customWidth="1"/>
    <col min="34" max="34" width="0" style="492" hidden="1" customWidth="1"/>
    <col min="35" max="35" width="20.54296875" style="492" hidden="1" customWidth="1"/>
    <col min="36" max="37" width="0" style="492" hidden="1" customWidth="1"/>
    <col min="38" max="38" width="24.26953125" style="492" hidden="1" customWidth="1"/>
    <col min="39" max="39" width="29.1796875" style="492" hidden="1" customWidth="1"/>
    <col min="40" max="40" width="22.1796875" style="492" hidden="1" customWidth="1"/>
    <col min="41" max="41" width="9.54296875" style="492" hidden="1" customWidth="1"/>
    <col min="42" max="42" width="10.7265625" style="492" hidden="1" customWidth="1"/>
    <col min="43" max="43" width="10.54296875" style="492" hidden="1" customWidth="1"/>
    <col min="44" max="45" width="15.26953125" style="492" hidden="1" customWidth="1"/>
    <col min="46" max="46" width="10" style="492" hidden="1" customWidth="1"/>
    <col min="47" max="47" width="0" style="492" hidden="1" customWidth="1"/>
    <col min="48" max="48" width="7.453125" style="492" hidden="1" customWidth="1"/>
    <col min="49" max="49" width="0" style="492" hidden="1" customWidth="1"/>
    <col min="50" max="50" width="33" style="492" hidden="1" customWidth="1"/>
    <col min="51" max="51" width="0" style="492" hidden="1" customWidth="1"/>
    <col min="52" max="52" width="25.453125" style="492" hidden="1" customWidth="1"/>
    <col min="53" max="53" width="15" style="492" hidden="1" customWidth="1"/>
    <col min="54" max="54" width="0" style="492" hidden="1" customWidth="1"/>
    <col min="55" max="55" width="76" style="492" hidden="1" customWidth="1"/>
    <col min="56" max="56" width="14.453125" style="492" hidden="1" customWidth="1"/>
    <col min="57" max="57" width="0" style="492" hidden="1" customWidth="1"/>
    <col min="58" max="58" width="7.54296875" style="492" hidden="1" customWidth="1"/>
    <col min="59" max="59" width="8.54296875" style="492" hidden="1" customWidth="1"/>
    <col min="60" max="60" width="8.81640625" style="492" hidden="1" customWidth="1"/>
    <col min="61" max="61" width="12.54296875" style="492" hidden="1" customWidth="1"/>
    <col min="62" max="62" width="9" style="492" hidden="1" customWidth="1"/>
    <col min="63" max="63" width="8.1796875" style="492" hidden="1" customWidth="1"/>
    <col min="64" max="64" width="7.26953125" style="492" hidden="1" customWidth="1"/>
    <col min="65" max="66" width="8.26953125" style="492" hidden="1" customWidth="1"/>
    <col min="67" max="67" width="30.453125" style="492" hidden="1" customWidth="1"/>
    <col min="68" max="68" width="0" style="492" hidden="1" customWidth="1"/>
    <col min="69" max="69" width="20.54296875" style="492" hidden="1" customWidth="1"/>
    <col min="70" max="72" width="0" style="492" hidden="1" customWidth="1"/>
    <col min="73" max="73" width="22.26953125" style="492" hidden="1" customWidth="1"/>
    <col min="74" max="83" width="0" style="492" hidden="1" customWidth="1"/>
    <col min="84" max="84" width="73" style="492" customWidth="1"/>
    <col min="85" max="85" width="84.26953125" style="492" customWidth="1"/>
    <col min="86" max="86" width="16.81640625" style="492" customWidth="1"/>
    <col min="87" max="16384" width="11.453125" style="492"/>
  </cols>
  <sheetData>
    <row r="1" spans="1:86" x14ac:dyDescent="0.35">
      <c r="A1" s="526" t="s">
        <v>1887</v>
      </c>
      <c r="B1" s="526"/>
      <c r="C1" s="526"/>
      <c r="D1" s="526"/>
      <c r="E1" s="526"/>
      <c r="F1" s="526"/>
      <c r="G1" s="526"/>
      <c r="H1" s="526"/>
      <c r="I1" s="526"/>
      <c r="J1" s="526"/>
      <c r="K1" s="526"/>
      <c r="L1" s="526"/>
      <c r="M1" s="526"/>
      <c r="N1" s="526"/>
      <c r="O1" s="526"/>
      <c r="P1" s="290" t="s">
        <v>1312</v>
      </c>
      <c r="Q1" s="290"/>
      <c r="R1" s="290"/>
      <c r="S1" s="290"/>
      <c r="T1" s="290"/>
      <c r="U1" s="290"/>
      <c r="V1" s="290"/>
      <c r="W1" s="290"/>
      <c r="X1" s="291" t="s">
        <v>816</v>
      </c>
      <c r="Y1" s="291"/>
      <c r="Z1" s="291"/>
      <c r="AA1" s="291"/>
      <c r="AB1" s="291"/>
      <c r="AC1" s="367" t="s">
        <v>817</v>
      </c>
      <c r="AD1" s="367"/>
      <c r="AE1" s="367"/>
      <c r="AF1" s="367"/>
      <c r="AG1" s="290" t="s">
        <v>818</v>
      </c>
      <c r="AH1" s="290"/>
      <c r="AI1" s="290"/>
      <c r="AJ1" s="290"/>
      <c r="AK1" s="290"/>
      <c r="AL1" s="290"/>
      <c r="AM1" s="290"/>
      <c r="AN1" s="290"/>
      <c r="AO1" s="291" t="s">
        <v>816</v>
      </c>
      <c r="AP1" s="291"/>
      <c r="AQ1" s="291"/>
      <c r="AR1" s="291"/>
      <c r="AS1" s="291"/>
      <c r="AT1" s="367" t="s">
        <v>817</v>
      </c>
      <c r="AU1" s="367"/>
      <c r="AV1" s="367"/>
      <c r="AW1" s="367"/>
      <c r="AX1" s="290" t="s">
        <v>819</v>
      </c>
      <c r="AY1" s="290"/>
      <c r="AZ1" s="290"/>
      <c r="BA1" s="290"/>
      <c r="BB1" s="290"/>
      <c r="BC1" s="290"/>
      <c r="BD1" s="290"/>
      <c r="BE1" s="290"/>
      <c r="BF1" s="291" t="s">
        <v>816</v>
      </c>
      <c r="BG1" s="291"/>
      <c r="BH1" s="291"/>
      <c r="BI1" s="291"/>
      <c r="BJ1" s="291"/>
      <c r="BK1" s="367" t="s">
        <v>817</v>
      </c>
      <c r="BL1" s="367"/>
      <c r="BM1" s="367"/>
      <c r="BN1" s="367"/>
      <c r="BO1" s="290" t="s">
        <v>820</v>
      </c>
      <c r="BP1" s="290"/>
      <c r="BQ1" s="290"/>
      <c r="BR1" s="290"/>
      <c r="BS1" s="290"/>
      <c r="BT1" s="290"/>
      <c r="BU1" s="290"/>
      <c r="BV1" s="290"/>
      <c r="BW1" s="291" t="s">
        <v>816</v>
      </c>
      <c r="BX1" s="291"/>
      <c r="BY1" s="291"/>
      <c r="BZ1" s="291"/>
      <c r="CA1" s="291"/>
      <c r="CB1" s="367" t="s">
        <v>817</v>
      </c>
      <c r="CC1" s="367"/>
      <c r="CD1" s="367"/>
      <c r="CE1" s="367"/>
      <c r="CF1" s="293" t="s">
        <v>821</v>
      </c>
      <c r="CG1" s="369" t="s">
        <v>822</v>
      </c>
      <c r="CH1" s="370" t="s">
        <v>1313</v>
      </c>
    </row>
    <row r="2" spans="1:86" ht="15.75" customHeight="1" x14ac:dyDescent="0.35">
      <c r="A2" s="372" t="s">
        <v>825</v>
      </c>
      <c r="B2" s="372" t="s">
        <v>826</v>
      </c>
      <c r="C2" s="373" t="s">
        <v>1314</v>
      </c>
      <c r="D2" s="372" t="s">
        <v>828</v>
      </c>
      <c r="E2" s="372" t="s">
        <v>1315</v>
      </c>
      <c r="F2" s="372" t="s">
        <v>830</v>
      </c>
      <c r="G2" s="372" t="s">
        <v>831</v>
      </c>
      <c r="H2" s="372" t="s">
        <v>832</v>
      </c>
      <c r="I2" s="527" t="s">
        <v>833</v>
      </c>
      <c r="J2" s="372" t="s">
        <v>834</v>
      </c>
      <c r="K2" s="372" t="s">
        <v>382</v>
      </c>
      <c r="L2" s="372" t="s">
        <v>835</v>
      </c>
      <c r="M2" s="374"/>
      <c r="N2" s="374"/>
      <c r="O2" s="374"/>
      <c r="P2" s="290" t="s">
        <v>838</v>
      </c>
      <c r="Q2" s="290" t="s">
        <v>824</v>
      </c>
      <c r="R2" s="290"/>
      <c r="S2" s="290"/>
      <c r="T2" s="290"/>
      <c r="U2" s="290"/>
      <c r="V2" s="290"/>
      <c r="W2" s="290"/>
      <c r="X2" s="291"/>
      <c r="Y2" s="291"/>
      <c r="Z2" s="291"/>
      <c r="AA2" s="291"/>
      <c r="AB2" s="291"/>
      <c r="AC2" s="367"/>
      <c r="AD2" s="367"/>
      <c r="AE2" s="367"/>
      <c r="AF2" s="367"/>
      <c r="AG2" s="290" t="s">
        <v>838</v>
      </c>
      <c r="AH2" s="290" t="s">
        <v>824</v>
      </c>
      <c r="AI2" s="290"/>
      <c r="AJ2" s="290"/>
      <c r="AK2" s="290"/>
      <c r="AL2" s="290"/>
      <c r="AM2" s="290"/>
      <c r="AN2" s="290"/>
      <c r="AO2" s="291"/>
      <c r="AP2" s="291"/>
      <c r="AQ2" s="291"/>
      <c r="AR2" s="291"/>
      <c r="AS2" s="291"/>
      <c r="AT2" s="367"/>
      <c r="AU2" s="367"/>
      <c r="AV2" s="367"/>
      <c r="AW2" s="367"/>
      <c r="AX2" s="290" t="s">
        <v>838</v>
      </c>
      <c r="AY2" s="290" t="s">
        <v>824</v>
      </c>
      <c r="AZ2" s="290"/>
      <c r="BA2" s="290"/>
      <c r="BB2" s="290"/>
      <c r="BC2" s="290"/>
      <c r="BD2" s="290"/>
      <c r="BE2" s="290"/>
      <c r="BF2" s="291"/>
      <c r="BG2" s="291"/>
      <c r="BH2" s="291"/>
      <c r="BI2" s="291"/>
      <c r="BJ2" s="291"/>
      <c r="BK2" s="367"/>
      <c r="BL2" s="367"/>
      <c r="BM2" s="367"/>
      <c r="BN2" s="367"/>
      <c r="BO2" s="290" t="s">
        <v>838</v>
      </c>
      <c r="BP2" s="290" t="s">
        <v>824</v>
      </c>
      <c r="BQ2" s="290"/>
      <c r="BR2" s="290"/>
      <c r="BS2" s="290"/>
      <c r="BT2" s="290"/>
      <c r="BU2" s="290"/>
      <c r="BV2" s="290"/>
      <c r="BW2" s="291"/>
      <c r="BX2" s="291"/>
      <c r="BY2" s="291"/>
      <c r="BZ2" s="291"/>
      <c r="CA2" s="291"/>
      <c r="CB2" s="367"/>
      <c r="CC2" s="367"/>
      <c r="CD2" s="367"/>
      <c r="CE2" s="367"/>
      <c r="CF2" s="293"/>
      <c r="CG2" s="376"/>
      <c r="CH2" s="370"/>
    </row>
    <row r="3" spans="1:86" ht="47.25" customHeight="1" x14ac:dyDescent="0.35">
      <c r="A3" s="372"/>
      <c r="B3" s="372"/>
      <c r="C3" s="377"/>
      <c r="D3" s="372"/>
      <c r="E3" s="372"/>
      <c r="F3" s="372"/>
      <c r="G3" s="372"/>
      <c r="H3" s="372"/>
      <c r="I3" s="527"/>
      <c r="J3" s="372"/>
      <c r="K3" s="372"/>
      <c r="L3" s="372"/>
      <c r="M3" s="378" t="s">
        <v>1316</v>
      </c>
      <c r="N3" s="378" t="s">
        <v>1317</v>
      </c>
      <c r="O3" s="378" t="s">
        <v>1318</v>
      </c>
      <c r="P3" s="290"/>
      <c r="Q3" s="290" t="s">
        <v>839</v>
      </c>
      <c r="R3" s="290" t="s">
        <v>840</v>
      </c>
      <c r="S3" s="290" t="s">
        <v>841</v>
      </c>
      <c r="T3" s="290"/>
      <c r="U3" s="290" t="s">
        <v>842</v>
      </c>
      <c r="V3" s="290" t="s">
        <v>843</v>
      </c>
      <c r="W3" s="290" t="s">
        <v>844</v>
      </c>
      <c r="X3" s="291" t="s">
        <v>838</v>
      </c>
      <c r="Y3" s="291" t="s">
        <v>845</v>
      </c>
      <c r="Z3" s="291" t="s">
        <v>846</v>
      </c>
      <c r="AA3" s="291" t="s">
        <v>847</v>
      </c>
      <c r="AB3" s="291" t="s">
        <v>848</v>
      </c>
      <c r="AC3" s="292" t="s">
        <v>849</v>
      </c>
      <c r="AD3" s="288" t="s">
        <v>850</v>
      </c>
      <c r="AE3" s="288" t="s">
        <v>851</v>
      </c>
      <c r="AF3" s="289" t="s">
        <v>852</v>
      </c>
      <c r="AG3" s="290"/>
      <c r="AH3" s="290" t="s">
        <v>839</v>
      </c>
      <c r="AI3" s="290" t="s">
        <v>840</v>
      </c>
      <c r="AJ3" s="290" t="s">
        <v>841</v>
      </c>
      <c r="AK3" s="290"/>
      <c r="AL3" s="290" t="s">
        <v>842</v>
      </c>
      <c r="AM3" s="290" t="s">
        <v>843</v>
      </c>
      <c r="AN3" s="290" t="s">
        <v>844</v>
      </c>
      <c r="AO3" s="291" t="s">
        <v>838</v>
      </c>
      <c r="AP3" s="291" t="s">
        <v>845</v>
      </c>
      <c r="AQ3" s="291" t="s">
        <v>846</v>
      </c>
      <c r="AR3" s="291" t="s">
        <v>847</v>
      </c>
      <c r="AS3" s="291" t="s">
        <v>848</v>
      </c>
      <c r="AT3" s="292" t="s">
        <v>849</v>
      </c>
      <c r="AU3" s="288" t="s">
        <v>850</v>
      </c>
      <c r="AV3" s="288" t="s">
        <v>851</v>
      </c>
      <c r="AW3" s="289" t="s">
        <v>852</v>
      </c>
      <c r="AX3" s="290"/>
      <c r="AY3" s="290" t="s">
        <v>839</v>
      </c>
      <c r="AZ3" s="290" t="s">
        <v>840</v>
      </c>
      <c r="BA3" s="290" t="s">
        <v>841</v>
      </c>
      <c r="BB3" s="290"/>
      <c r="BC3" s="290" t="s">
        <v>842</v>
      </c>
      <c r="BD3" s="290" t="s">
        <v>843</v>
      </c>
      <c r="BE3" s="290" t="s">
        <v>844</v>
      </c>
      <c r="BF3" s="291" t="s">
        <v>838</v>
      </c>
      <c r="BG3" s="291" t="s">
        <v>845</v>
      </c>
      <c r="BH3" s="291" t="s">
        <v>846</v>
      </c>
      <c r="BI3" s="291" t="s">
        <v>847</v>
      </c>
      <c r="BJ3" s="291" t="s">
        <v>848</v>
      </c>
      <c r="BK3" s="292" t="s">
        <v>849</v>
      </c>
      <c r="BL3" s="288" t="s">
        <v>850</v>
      </c>
      <c r="BM3" s="288" t="s">
        <v>851</v>
      </c>
      <c r="BN3" s="289" t="s">
        <v>852</v>
      </c>
      <c r="BO3" s="290"/>
      <c r="BP3" s="290" t="s">
        <v>839</v>
      </c>
      <c r="BQ3" s="290" t="s">
        <v>840</v>
      </c>
      <c r="BR3" s="290" t="s">
        <v>841</v>
      </c>
      <c r="BS3" s="290"/>
      <c r="BT3" s="290" t="s">
        <v>842</v>
      </c>
      <c r="BU3" s="290" t="s">
        <v>843</v>
      </c>
      <c r="BV3" s="290" t="s">
        <v>844</v>
      </c>
      <c r="BW3" s="291" t="s">
        <v>838</v>
      </c>
      <c r="BX3" s="291" t="s">
        <v>845</v>
      </c>
      <c r="BY3" s="291" t="s">
        <v>846</v>
      </c>
      <c r="BZ3" s="291" t="s">
        <v>847</v>
      </c>
      <c r="CA3" s="291" t="s">
        <v>848</v>
      </c>
      <c r="CB3" s="292" t="s">
        <v>849</v>
      </c>
      <c r="CC3" s="288" t="s">
        <v>850</v>
      </c>
      <c r="CD3" s="288" t="s">
        <v>851</v>
      </c>
      <c r="CE3" s="289" t="s">
        <v>852</v>
      </c>
      <c r="CF3" s="293"/>
      <c r="CG3" s="376"/>
      <c r="CH3" s="370"/>
    </row>
    <row r="4" spans="1:86" ht="34.5" customHeight="1" x14ac:dyDescent="0.35">
      <c r="A4" s="372"/>
      <c r="B4" s="372"/>
      <c r="C4" s="379"/>
      <c r="D4" s="372"/>
      <c r="E4" s="372"/>
      <c r="F4" s="372"/>
      <c r="G4" s="372"/>
      <c r="H4" s="372"/>
      <c r="I4" s="527"/>
      <c r="J4" s="372"/>
      <c r="K4" s="372"/>
      <c r="L4" s="372"/>
      <c r="M4" s="380" t="s">
        <v>383</v>
      </c>
      <c r="N4" s="381" t="s">
        <v>836</v>
      </c>
      <c r="O4" s="382" t="s">
        <v>837</v>
      </c>
      <c r="P4" s="383"/>
      <c r="Q4" s="383"/>
      <c r="R4" s="383"/>
      <c r="S4" s="384" t="s">
        <v>840</v>
      </c>
      <c r="T4" s="384" t="s">
        <v>853</v>
      </c>
      <c r="U4" s="383"/>
      <c r="V4" s="383"/>
      <c r="W4" s="383"/>
      <c r="X4" s="385"/>
      <c r="Y4" s="385"/>
      <c r="Z4" s="385"/>
      <c r="AA4" s="385"/>
      <c r="AB4" s="385"/>
      <c r="AC4" s="386"/>
      <c r="AD4" s="387"/>
      <c r="AE4" s="387"/>
      <c r="AF4" s="388"/>
      <c r="AG4" s="383"/>
      <c r="AH4" s="383"/>
      <c r="AI4" s="383"/>
      <c r="AJ4" s="384" t="s">
        <v>840</v>
      </c>
      <c r="AK4" s="384" t="s">
        <v>853</v>
      </c>
      <c r="AL4" s="383"/>
      <c r="AM4" s="383"/>
      <c r="AN4" s="383"/>
      <c r="AO4" s="385"/>
      <c r="AP4" s="385"/>
      <c r="AQ4" s="385"/>
      <c r="AR4" s="385"/>
      <c r="AS4" s="385"/>
      <c r="AT4" s="386"/>
      <c r="AU4" s="387"/>
      <c r="AV4" s="387"/>
      <c r="AW4" s="388"/>
      <c r="AX4" s="383"/>
      <c r="AY4" s="383"/>
      <c r="AZ4" s="383"/>
      <c r="BA4" s="384" t="s">
        <v>840</v>
      </c>
      <c r="BB4" s="384" t="s">
        <v>853</v>
      </c>
      <c r="BC4" s="383"/>
      <c r="BD4" s="383"/>
      <c r="BE4" s="383"/>
      <c r="BF4" s="385"/>
      <c r="BG4" s="385"/>
      <c r="BH4" s="385"/>
      <c r="BI4" s="385"/>
      <c r="BJ4" s="385"/>
      <c r="BK4" s="386"/>
      <c r="BL4" s="387"/>
      <c r="BM4" s="387"/>
      <c r="BN4" s="388"/>
      <c r="BO4" s="383"/>
      <c r="BP4" s="383"/>
      <c r="BQ4" s="383"/>
      <c r="BR4" s="384" t="s">
        <v>840</v>
      </c>
      <c r="BS4" s="384" t="s">
        <v>853</v>
      </c>
      <c r="BT4" s="383"/>
      <c r="BU4" s="383"/>
      <c r="BV4" s="383"/>
      <c r="BW4" s="385"/>
      <c r="BX4" s="385"/>
      <c r="BY4" s="385"/>
      <c r="BZ4" s="385"/>
      <c r="CA4" s="385"/>
      <c r="CB4" s="386"/>
      <c r="CC4" s="387"/>
      <c r="CD4" s="387"/>
      <c r="CE4" s="388"/>
      <c r="CF4" s="293"/>
      <c r="CG4" s="390"/>
      <c r="CH4" s="370"/>
    </row>
    <row r="5" spans="1:86" ht="324.75" customHeight="1" x14ac:dyDescent="0.35">
      <c r="A5" s="391">
        <v>1</v>
      </c>
      <c r="B5" s="197" t="s">
        <v>1888</v>
      </c>
      <c r="C5" s="200" t="s">
        <v>1889</v>
      </c>
      <c r="D5" s="396" t="s">
        <v>1890</v>
      </c>
      <c r="E5" s="197" t="s">
        <v>1708</v>
      </c>
      <c r="F5" s="197" t="s">
        <v>858</v>
      </c>
      <c r="G5" s="197" t="s">
        <v>1891</v>
      </c>
      <c r="H5" s="197" t="s">
        <v>1892</v>
      </c>
      <c r="I5" s="197" t="s">
        <v>1893</v>
      </c>
      <c r="J5" s="197" t="s">
        <v>1894</v>
      </c>
      <c r="K5" s="199">
        <v>1</v>
      </c>
      <c r="L5" s="197" t="s">
        <v>1895</v>
      </c>
      <c r="M5" s="239">
        <v>44593</v>
      </c>
      <c r="N5" s="718">
        <v>44620</v>
      </c>
      <c r="O5" s="506" t="s">
        <v>936</v>
      </c>
      <c r="P5" s="506" t="s">
        <v>1422</v>
      </c>
      <c r="Q5" s="507">
        <v>0</v>
      </c>
      <c r="R5" s="507" t="s">
        <v>5</v>
      </c>
      <c r="S5" s="507">
        <v>0</v>
      </c>
      <c r="T5" s="507">
        <v>0</v>
      </c>
      <c r="U5" s="507" t="s">
        <v>5</v>
      </c>
      <c r="V5" s="507">
        <v>0</v>
      </c>
      <c r="W5" s="507" t="s">
        <v>5</v>
      </c>
      <c r="X5" s="507">
        <v>0</v>
      </c>
      <c r="Y5" s="507">
        <v>0</v>
      </c>
      <c r="Z5" s="507">
        <v>0</v>
      </c>
      <c r="AA5" s="507">
        <v>0</v>
      </c>
      <c r="AB5" s="507">
        <v>0</v>
      </c>
      <c r="AC5" s="508">
        <f>1*(100/21)</f>
        <v>4.7619047619047619</v>
      </c>
      <c r="AD5" s="507">
        <v>0</v>
      </c>
      <c r="AE5" s="507">
        <v>0</v>
      </c>
      <c r="AF5" s="509"/>
      <c r="AG5" s="514" t="s">
        <v>1896</v>
      </c>
      <c r="AH5" s="507">
        <v>1</v>
      </c>
      <c r="AI5" s="506" t="s">
        <v>1897</v>
      </c>
      <c r="AJ5" s="506" t="s">
        <v>1898</v>
      </c>
      <c r="AK5" s="507">
        <v>8</v>
      </c>
      <c r="AL5" s="506" t="s">
        <v>1899</v>
      </c>
      <c r="AM5" s="506" t="s">
        <v>1900</v>
      </c>
      <c r="AN5" s="506" t="s">
        <v>1901</v>
      </c>
      <c r="AO5" s="514">
        <v>1</v>
      </c>
      <c r="AP5" s="514">
        <v>1</v>
      </c>
      <c r="AQ5" s="514">
        <v>1</v>
      </c>
      <c r="AR5" s="514" t="s">
        <v>1429</v>
      </c>
      <c r="AS5" s="514" t="s">
        <v>125</v>
      </c>
      <c r="AT5" s="512">
        <v>1</v>
      </c>
      <c r="AU5" s="512" t="s">
        <v>876</v>
      </c>
      <c r="AV5" s="629">
        <v>1</v>
      </c>
      <c r="AW5" s="512" t="str">
        <f>IF(AV5=0,"0%",IF(AV5=1,"100%",))</f>
        <v>100%</v>
      </c>
      <c r="AX5" s="506"/>
      <c r="AY5" s="507"/>
      <c r="AZ5" s="507"/>
      <c r="BA5" s="507"/>
      <c r="BB5" s="507"/>
      <c r="BC5" s="507"/>
      <c r="BD5" s="507"/>
      <c r="BE5" s="714"/>
      <c r="BF5" s="514">
        <v>1</v>
      </c>
      <c r="BG5" s="514">
        <v>1</v>
      </c>
      <c r="BH5" s="514">
        <v>1</v>
      </c>
      <c r="BI5" s="514" t="s">
        <v>1429</v>
      </c>
      <c r="BJ5" s="514" t="s">
        <v>125</v>
      </c>
      <c r="BK5" s="512">
        <v>1</v>
      </c>
      <c r="BL5" s="719" t="s">
        <v>876</v>
      </c>
      <c r="BM5" s="629">
        <v>1</v>
      </c>
      <c r="BN5" s="507" t="str">
        <f>IF(BM5=0,"0%",IF(BM5=1,"100%",))</f>
        <v>100%</v>
      </c>
      <c r="BO5" s="506"/>
      <c r="BP5" s="507"/>
      <c r="BQ5" s="588"/>
      <c r="BR5" s="507"/>
      <c r="BS5" s="507"/>
      <c r="BT5" s="507"/>
      <c r="BU5" s="507"/>
      <c r="BV5" s="507"/>
      <c r="BW5" s="509"/>
      <c r="BX5" s="509"/>
      <c r="BY5" s="509"/>
      <c r="BZ5" s="509"/>
      <c r="CA5" s="509" t="s">
        <v>125</v>
      </c>
      <c r="CB5" s="508" t="str">
        <f>CE5</f>
        <v>100%</v>
      </c>
      <c r="CC5" s="507"/>
      <c r="CD5" s="513">
        <f>BM5+BP5</f>
        <v>1</v>
      </c>
      <c r="CE5" s="507" t="str">
        <f>IF(CD5=0,"0%",IF(CD5=1,"100%",))</f>
        <v>100%</v>
      </c>
      <c r="CF5" s="228" t="s">
        <v>1902</v>
      </c>
      <c r="CG5" s="589" t="s">
        <v>1903</v>
      </c>
      <c r="CH5" s="515" t="s">
        <v>7</v>
      </c>
    </row>
    <row r="6" spans="1:86" ht="303" customHeight="1" x14ac:dyDescent="0.35">
      <c r="A6" s="391">
        <v>2</v>
      </c>
      <c r="B6" s="197" t="s">
        <v>1904</v>
      </c>
      <c r="C6" s="200" t="s">
        <v>1905</v>
      </c>
      <c r="D6" s="396" t="s">
        <v>1906</v>
      </c>
      <c r="E6" s="197" t="s">
        <v>1344</v>
      </c>
      <c r="F6" s="197" t="s">
        <v>931</v>
      </c>
      <c r="G6" s="197" t="s">
        <v>1907</v>
      </c>
      <c r="H6" s="197" t="s">
        <v>1908</v>
      </c>
      <c r="I6" s="197" t="s">
        <v>1909</v>
      </c>
      <c r="J6" s="197" t="s">
        <v>1910</v>
      </c>
      <c r="K6" s="199">
        <v>1</v>
      </c>
      <c r="L6" s="197" t="s">
        <v>1911</v>
      </c>
      <c r="M6" s="241">
        <v>44621</v>
      </c>
      <c r="N6" s="718">
        <v>44651</v>
      </c>
      <c r="O6" s="506" t="s">
        <v>936</v>
      </c>
      <c r="P6" s="506"/>
      <c r="Q6" s="507"/>
      <c r="R6" s="507"/>
      <c r="S6" s="507"/>
      <c r="T6" s="507"/>
      <c r="U6" s="507"/>
      <c r="V6" s="507"/>
      <c r="W6" s="507"/>
      <c r="X6" s="507"/>
      <c r="Y6" s="507"/>
      <c r="Z6" s="507"/>
      <c r="AA6" s="507"/>
      <c r="AB6" s="507"/>
      <c r="AC6" s="508"/>
      <c r="AD6" s="507"/>
      <c r="AE6" s="507"/>
      <c r="AF6" s="509"/>
      <c r="AG6" s="509"/>
      <c r="AH6" s="509"/>
      <c r="AI6" s="509"/>
      <c r="AJ6" s="509"/>
      <c r="AK6" s="509"/>
      <c r="AL6" s="509"/>
      <c r="AM6" s="509"/>
      <c r="AN6" s="509"/>
      <c r="AO6" s="514">
        <v>0</v>
      </c>
      <c r="AP6" s="514">
        <v>0</v>
      </c>
      <c r="AQ6" s="514">
        <v>0</v>
      </c>
      <c r="AR6" s="514" t="s">
        <v>876</v>
      </c>
      <c r="AS6" s="514" t="s">
        <v>901</v>
      </c>
      <c r="AT6" s="507">
        <v>0</v>
      </c>
      <c r="AU6" s="507" t="s">
        <v>876</v>
      </c>
      <c r="AV6" s="513">
        <v>0</v>
      </c>
      <c r="AW6" s="507" t="str">
        <f>IF(AV6=0,"0%",IF(AV6=1,"100%",))</f>
        <v>0%</v>
      </c>
      <c r="AX6" s="506" t="s">
        <v>1912</v>
      </c>
      <c r="AY6" s="507">
        <v>1</v>
      </c>
      <c r="AZ6" s="514" t="s">
        <v>1913</v>
      </c>
      <c r="BA6" s="514" t="s">
        <v>1914</v>
      </c>
      <c r="BB6" s="507">
        <v>47</v>
      </c>
      <c r="BC6" s="514" t="s">
        <v>1915</v>
      </c>
      <c r="BD6" s="514" t="s">
        <v>1916</v>
      </c>
      <c r="BE6" s="587" t="s">
        <v>1917</v>
      </c>
      <c r="BF6" s="507">
        <v>1</v>
      </c>
      <c r="BG6" s="507">
        <v>1</v>
      </c>
      <c r="BH6" s="507">
        <v>1</v>
      </c>
      <c r="BI6" s="514" t="s">
        <v>1429</v>
      </c>
      <c r="BJ6" s="509" t="s">
        <v>125</v>
      </c>
      <c r="BK6" s="512">
        <v>1</v>
      </c>
      <c r="BL6" s="514" t="s">
        <v>876</v>
      </c>
      <c r="BM6" s="513">
        <v>1</v>
      </c>
      <c r="BN6" s="507" t="str">
        <f>IF(BM6=0,"0%",IF(BM6=1,"100%",))</f>
        <v>100%</v>
      </c>
      <c r="BO6" s="506" t="s">
        <v>1918</v>
      </c>
      <c r="BP6" s="714">
        <v>0</v>
      </c>
      <c r="BQ6" s="720" t="s">
        <v>1919</v>
      </c>
      <c r="BR6" s="188" t="s">
        <v>876</v>
      </c>
      <c r="BS6" s="588" t="s">
        <v>876</v>
      </c>
      <c r="BT6" s="588" t="s">
        <v>876</v>
      </c>
      <c r="BU6" s="514" t="s">
        <v>1920</v>
      </c>
      <c r="BV6" s="514" t="s">
        <v>1921</v>
      </c>
      <c r="BW6" s="509">
        <v>1</v>
      </c>
      <c r="BX6" s="509">
        <v>0</v>
      </c>
      <c r="BY6" s="509">
        <v>1</v>
      </c>
      <c r="BZ6" s="506" t="s">
        <v>1922</v>
      </c>
      <c r="CA6" s="509" t="s">
        <v>125</v>
      </c>
      <c r="CB6" s="508" t="str">
        <f t="shared" ref="CB6:CB8" si="0">CE6</f>
        <v>100%</v>
      </c>
      <c r="CC6" s="507"/>
      <c r="CD6" s="513">
        <f>BM6+BP6</f>
        <v>1</v>
      </c>
      <c r="CE6" s="507" t="str">
        <f>IF(CD6=0,"0%",IF(CD6=1,"100%",))</f>
        <v>100%</v>
      </c>
      <c r="CF6" s="506" t="s">
        <v>1923</v>
      </c>
      <c r="CG6" s="506" t="s">
        <v>1924</v>
      </c>
      <c r="CH6" s="515" t="s">
        <v>7</v>
      </c>
    </row>
    <row r="7" spans="1:86" ht="154.5" customHeight="1" x14ac:dyDescent="0.35">
      <c r="A7" s="391">
        <v>3</v>
      </c>
      <c r="B7" s="430" t="s">
        <v>1925</v>
      </c>
      <c r="C7" s="195" t="s">
        <v>1926</v>
      </c>
      <c r="D7" s="396" t="s">
        <v>1927</v>
      </c>
      <c r="E7" s="194" t="s">
        <v>886</v>
      </c>
      <c r="F7" s="194" t="s">
        <v>946</v>
      </c>
      <c r="G7" s="196" t="s">
        <v>1907</v>
      </c>
      <c r="H7" s="197" t="s">
        <v>1908</v>
      </c>
      <c r="I7" s="197" t="s">
        <v>1909</v>
      </c>
      <c r="J7" s="194" t="s">
        <v>1910</v>
      </c>
      <c r="K7" s="392">
        <v>3</v>
      </c>
      <c r="L7" s="196" t="s">
        <v>1928</v>
      </c>
      <c r="M7" s="393">
        <v>44652</v>
      </c>
      <c r="N7" s="393">
        <v>44772</v>
      </c>
      <c r="O7" s="563" t="s">
        <v>936</v>
      </c>
      <c r="P7" s="206"/>
      <c r="Q7" s="397"/>
      <c r="R7" s="397"/>
      <c r="S7" s="397"/>
      <c r="T7" s="397"/>
      <c r="U7" s="397"/>
      <c r="V7" s="397"/>
      <c r="W7" s="397"/>
      <c r="X7" s="397"/>
      <c r="Y7" s="397"/>
      <c r="Z7" s="397"/>
      <c r="AA7" s="397"/>
      <c r="AB7" s="397"/>
      <c r="AC7" s="519"/>
      <c r="AD7" s="397"/>
      <c r="AE7" s="397"/>
      <c r="AF7" s="397"/>
      <c r="AG7" s="397"/>
      <c r="AH7" s="397"/>
      <c r="AI7" s="397"/>
      <c r="AJ7" s="397"/>
      <c r="AK7" s="397"/>
      <c r="AL7" s="397"/>
      <c r="AM7" s="397"/>
      <c r="AN7" s="397"/>
      <c r="AO7" s="514">
        <v>0</v>
      </c>
      <c r="AP7" s="514">
        <v>0</v>
      </c>
      <c r="AQ7" s="514">
        <v>0</v>
      </c>
      <c r="AR7" s="514" t="s">
        <v>876</v>
      </c>
      <c r="AS7" s="514" t="s">
        <v>901</v>
      </c>
      <c r="AT7" s="395">
        <v>0</v>
      </c>
      <c r="AU7" s="395" t="s">
        <v>876</v>
      </c>
      <c r="AV7" s="407">
        <v>0</v>
      </c>
      <c r="AW7" s="395" t="str">
        <f>IF(AV7=0,"0%",IF(AV7=1,"33.3%",IF(AV7&lt;=2,"66.7%",IF(AV7&lt;=3,"100%",))))</f>
        <v>0%</v>
      </c>
      <c r="AX7" s="206"/>
      <c r="AY7" s="397"/>
      <c r="AZ7" s="397"/>
      <c r="BA7" s="397"/>
      <c r="BB7" s="397"/>
      <c r="BC7" s="397"/>
      <c r="BD7" s="397"/>
      <c r="BE7" s="650"/>
      <c r="BF7" s="395">
        <v>0</v>
      </c>
      <c r="BG7" s="395">
        <v>0</v>
      </c>
      <c r="BH7" s="395">
        <v>0</v>
      </c>
      <c r="BI7" s="397" t="s">
        <v>1327</v>
      </c>
      <c r="BJ7" s="397" t="s">
        <v>1929</v>
      </c>
      <c r="BK7" s="412">
        <v>0</v>
      </c>
      <c r="BL7" s="514" t="s">
        <v>876</v>
      </c>
      <c r="BM7" s="407">
        <v>0</v>
      </c>
      <c r="BN7" s="395" t="str">
        <f>IF(BM7=0,"0%",IF(BM7=1,"33.3%",IF(BM7&lt;=2,"66.7%",IF(BM7&lt;=3,"100%",))))</f>
        <v>0%</v>
      </c>
      <c r="BO7" s="206"/>
      <c r="BP7" s="650"/>
      <c r="BQ7" s="721"/>
      <c r="BR7" s="722"/>
      <c r="BS7" s="722"/>
      <c r="BT7" s="418"/>
      <c r="BU7" s="723"/>
      <c r="BV7" s="397"/>
      <c r="BW7" s="397">
        <v>0</v>
      </c>
      <c r="BX7" s="397">
        <v>0</v>
      </c>
      <c r="BY7" s="397">
        <v>0</v>
      </c>
      <c r="BZ7" s="397"/>
      <c r="CA7" s="397" t="s">
        <v>901</v>
      </c>
      <c r="CB7" s="508" t="str">
        <f t="shared" si="0"/>
        <v>0%</v>
      </c>
      <c r="CC7" s="395"/>
      <c r="CD7" s="513">
        <f>BM7+BP7</f>
        <v>0</v>
      </c>
      <c r="CE7" s="395" t="str">
        <f>IF(CD7=0,"0%",IF(CD7=1,"33.3%",IF(CD7&lt;=2,"66.7%",IF(CD7&lt;=3,"100%",))))</f>
        <v>0%</v>
      </c>
      <c r="CF7" s="562" t="s">
        <v>1930</v>
      </c>
      <c r="CG7" s="397" t="s">
        <v>894</v>
      </c>
      <c r="CH7" s="551" t="s">
        <v>13</v>
      </c>
    </row>
    <row r="8" spans="1:86" ht="150" customHeight="1" thickBot="1" x14ac:dyDescent="0.4">
      <c r="A8" s="391">
        <v>4</v>
      </c>
      <c r="B8" s="195" t="s">
        <v>1931</v>
      </c>
      <c r="C8" s="200" t="s">
        <v>1932</v>
      </c>
      <c r="D8" s="724" t="s">
        <v>1933</v>
      </c>
      <c r="E8" s="223" t="s">
        <v>1344</v>
      </c>
      <c r="F8" s="223" t="s">
        <v>946</v>
      </c>
      <c r="G8" s="599" t="s">
        <v>1934</v>
      </c>
      <c r="H8" s="197" t="s">
        <v>1908</v>
      </c>
      <c r="I8" s="197" t="s">
        <v>1909</v>
      </c>
      <c r="J8" s="223" t="s">
        <v>1935</v>
      </c>
      <c r="K8" s="392">
        <v>1</v>
      </c>
      <c r="L8" s="197" t="s">
        <v>1936</v>
      </c>
      <c r="M8" s="393">
        <v>44774</v>
      </c>
      <c r="N8" s="420">
        <v>44835</v>
      </c>
      <c r="O8" s="563" t="s">
        <v>936</v>
      </c>
      <c r="P8" s="195"/>
      <c r="Q8" s="395"/>
      <c r="R8" s="395"/>
      <c r="S8" s="395"/>
      <c r="T8" s="395"/>
      <c r="U8" s="395"/>
      <c r="V8" s="395"/>
      <c r="W8" s="395"/>
      <c r="X8" s="397"/>
      <c r="Y8" s="397"/>
      <c r="Z8" s="397"/>
      <c r="AA8" s="397"/>
      <c r="AB8" s="397"/>
      <c r="AC8" s="519"/>
      <c r="AD8" s="397"/>
      <c r="AE8" s="397"/>
      <c r="AF8" s="397"/>
      <c r="AG8" s="397"/>
      <c r="AH8" s="397"/>
      <c r="AI8" s="397"/>
      <c r="AJ8" s="397"/>
      <c r="AK8" s="397"/>
      <c r="AL8" s="397"/>
      <c r="AM8" s="397"/>
      <c r="AN8" s="397"/>
      <c r="AO8" s="514">
        <v>0</v>
      </c>
      <c r="AP8" s="514">
        <v>0</v>
      </c>
      <c r="AQ8" s="514">
        <v>0</v>
      </c>
      <c r="AR8" s="514" t="s">
        <v>876</v>
      </c>
      <c r="AS8" s="514" t="s">
        <v>901</v>
      </c>
      <c r="AT8" s="395">
        <v>0</v>
      </c>
      <c r="AU8" s="395" t="s">
        <v>876</v>
      </c>
      <c r="AV8" s="407">
        <v>0</v>
      </c>
      <c r="AW8" s="395" t="str">
        <f>IF(AV8=0,"0%",IF(AV8=1,"100%",))</f>
        <v>0%</v>
      </c>
      <c r="AX8" s="195"/>
      <c r="AY8" s="395"/>
      <c r="AZ8" s="395"/>
      <c r="BA8" s="395"/>
      <c r="BB8" s="395"/>
      <c r="BC8" s="395"/>
      <c r="BD8" s="395"/>
      <c r="BE8" s="474"/>
      <c r="BF8" s="395">
        <v>0</v>
      </c>
      <c r="BG8" s="395">
        <v>0</v>
      </c>
      <c r="BH8" s="395">
        <v>0</v>
      </c>
      <c r="BI8" s="397" t="s">
        <v>1327</v>
      </c>
      <c r="BJ8" s="397" t="s">
        <v>1929</v>
      </c>
      <c r="BK8" s="412">
        <v>0</v>
      </c>
      <c r="BL8" s="514" t="s">
        <v>876</v>
      </c>
      <c r="BM8" s="407">
        <v>0</v>
      </c>
      <c r="BN8" s="395" t="str">
        <f>IF(BM8=0,"0%",IF(BM8=1,"100%",))</f>
        <v>0%</v>
      </c>
      <c r="BO8" s="195"/>
      <c r="BP8" s="395"/>
      <c r="BQ8" s="506"/>
      <c r="BR8" s="507"/>
      <c r="BS8" s="507"/>
      <c r="BT8" s="507"/>
      <c r="BU8" s="395"/>
      <c r="BV8" s="600"/>
      <c r="BW8" s="195">
        <v>0</v>
      </c>
      <c r="BX8" s="395">
        <v>0</v>
      </c>
      <c r="BY8" s="395">
        <v>0</v>
      </c>
      <c r="BZ8" s="395"/>
      <c r="CA8" s="395" t="s">
        <v>901</v>
      </c>
      <c r="CB8" s="508" t="str">
        <f t="shared" si="0"/>
        <v>0%</v>
      </c>
      <c r="CC8" s="395"/>
      <c r="CD8" s="513">
        <f>BM8+BP8</f>
        <v>0</v>
      </c>
      <c r="CE8" s="395" t="str">
        <f>IF(CD8=0,"0%",IF(CD8=1,"100%",))</f>
        <v>0%</v>
      </c>
      <c r="CF8" s="228" t="s">
        <v>1937</v>
      </c>
      <c r="CG8" s="397" t="s">
        <v>894</v>
      </c>
      <c r="CH8" s="421" t="s">
        <v>5</v>
      </c>
    </row>
    <row r="9" spans="1:86" ht="14.5" thickBot="1" x14ac:dyDescent="0.4">
      <c r="C9" s="643"/>
      <c r="D9" s="725"/>
      <c r="F9" s="643"/>
      <c r="G9" s="484"/>
      <c r="J9" s="726"/>
      <c r="K9" s="433">
        <f>SUM(K5:K8)</f>
        <v>6</v>
      </c>
      <c r="AV9" s="433">
        <f>SUM(AV5:AV8)</f>
        <v>1</v>
      </c>
      <c r="BM9" s="433">
        <v>2</v>
      </c>
      <c r="BN9" s="524">
        <f>BM9*100%/$K$9</f>
        <v>0.33333333333333331</v>
      </c>
      <c r="CD9" s="523">
        <f>SUM(CD5:CD8)</f>
        <v>2</v>
      </c>
      <c r="CE9" s="524">
        <f>CD9*100%/$K$9</f>
        <v>0.33333333333333331</v>
      </c>
    </row>
    <row r="11" spans="1:86" x14ac:dyDescent="0.35">
      <c r="D11" s="525">
        <v>100</v>
      </c>
    </row>
  </sheetData>
  <mergeCells count="96">
    <mergeCell ref="CD3:CD4"/>
    <mergeCell ref="CE3:CE4"/>
    <mergeCell ref="BX3:BX4"/>
    <mergeCell ref="BY3:BY4"/>
    <mergeCell ref="BZ3:BZ4"/>
    <mergeCell ref="CA3:CA4"/>
    <mergeCell ref="CB3:CB4"/>
    <mergeCell ref="CC3:CC4"/>
    <mergeCell ref="BQ3:BQ4"/>
    <mergeCell ref="BR3:BS3"/>
    <mergeCell ref="BT3:BT4"/>
    <mergeCell ref="BU3:BU4"/>
    <mergeCell ref="BV3:BV4"/>
    <mergeCell ref="BW3:BW4"/>
    <mergeCell ref="BJ3:BJ4"/>
    <mergeCell ref="BK3:BK4"/>
    <mergeCell ref="BL3:BL4"/>
    <mergeCell ref="BM3:BM4"/>
    <mergeCell ref="BN3:BN4"/>
    <mergeCell ref="BP3:BP4"/>
    <mergeCell ref="BD3:BD4"/>
    <mergeCell ref="BE3:BE4"/>
    <mergeCell ref="BF3:BF4"/>
    <mergeCell ref="BG3:BG4"/>
    <mergeCell ref="BH3:BH4"/>
    <mergeCell ref="BI3:BI4"/>
    <mergeCell ref="AV3:AV4"/>
    <mergeCell ref="AW3:AW4"/>
    <mergeCell ref="AY3:AY4"/>
    <mergeCell ref="AZ3:AZ4"/>
    <mergeCell ref="BA3:BB3"/>
    <mergeCell ref="BC3:BC4"/>
    <mergeCell ref="AP3:AP4"/>
    <mergeCell ref="AQ3:AQ4"/>
    <mergeCell ref="AR3:AR4"/>
    <mergeCell ref="AS3:AS4"/>
    <mergeCell ref="AT3:AT4"/>
    <mergeCell ref="AU3:AU4"/>
    <mergeCell ref="AI3:AI4"/>
    <mergeCell ref="AJ3:AK3"/>
    <mergeCell ref="AL3:AL4"/>
    <mergeCell ref="AM3:AM4"/>
    <mergeCell ref="AN3:AN4"/>
    <mergeCell ref="AO3:AO4"/>
    <mergeCell ref="AB3:AB4"/>
    <mergeCell ref="AC3:AC4"/>
    <mergeCell ref="AD3:AD4"/>
    <mergeCell ref="AE3:AE4"/>
    <mergeCell ref="AF3:AF4"/>
    <mergeCell ref="AH3:AH4"/>
    <mergeCell ref="V3:V4"/>
    <mergeCell ref="W3:W4"/>
    <mergeCell ref="X3:X4"/>
    <mergeCell ref="Y3:Y4"/>
    <mergeCell ref="Z3:Z4"/>
    <mergeCell ref="AA3:AA4"/>
    <mergeCell ref="K2:K4"/>
    <mergeCell ref="L2:L4"/>
    <mergeCell ref="P2:P4"/>
    <mergeCell ref="Q2:W2"/>
    <mergeCell ref="AG2:AG4"/>
    <mergeCell ref="AH2:AN2"/>
    <mergeCell ref="Q3:Q4"/>
    <mergeCell ref="R3:R4"/>
    <mergeCell ref="S3:T3"/>
    <mergeCell ref="U3:U4"/>
    <mergeCell ref="CB1:CE2"/>
    <mergeCell ref="CF1:CF4"/>
    <mergeCell ref="CG1:CG4"/>
    <mergeCell ref="CH1:CH4"/>
    <mergeCell ref="A2:A4"/>
    <mergeCell ref="B2:B4"/>
    <mergeCell ref="C2:C4"/>
    <mergeCell ref="D2:D4"/>
    <mergeCell ref="E2:E4"/>
    <mergeCell ref="F2:F4"/>
    <mergeCell ref="AT1:AW2"/>
    <mergeCell ref="AX1:BE1"/>
    <mergeCell ref="BF1:BJ2"/>
    <mergeCell ref="BK1:BN2"/>
    <mergeCell ref="BO1:BV1"/>
    <mergeCell ref="BW1:CA2"/>
    <mergeCell ref="AX2:AX4"/>
    <mergeCell ref="AY2:BE2"/>
    <mergeCell ref="BO2:BO4"/>
    <mergeCell ref="BP2:BV2"/>
    <mergeCell ref="A1:O1"/>
    <mergeCell ref="P1:W1"/>
    <mergeCell ref="X1:AB2"/>
    <mergeCell ref="AC1:AF2"/>
    <mergeCell ref="AG1:AN1"/>
    <mergeCell ref="AO1:AS2"/>
    <mergeCell ref="G2:G4"/>
    <mergeCell ref="H2:H4"/>
    <mergeCell ref="I2:I4"/>
    <mergeCell ref="J2:J4"/>
  </mergeCells>
  <dataValidations count="2">
    <dataValidation type="list" allowBlank="1" showInputMessage="1" showErrorMessage="1" sqref="F5:F8" xr:uid="{0595D4CC-D146-41ED-9E3F-77B9C76E003E}">
      <formula1>MOMENTO</formula1>
    </dataValidation>
    <dataValidation type="list" allowBlank="1" showInputMessage="1" showErrorMessage="1" sqref="E5:E8" xr:uid="{44465695-2E4D-4D18-AB8A-5D5470749EC8}">
      <formula1>nivel</formula1>
    </dataValidation>
  </dataValidations>
  <pageMargins left="0.70866141732283472" right="0.70866141732283472" top="0.74803149606299213" bottom="0.74803149606299213" header="0.31496062992125984" footer="0.31496062992125984"/>
  <pageSetup paperSize="9" scale="26" fitToHeight="0" orientation="landscape" r:id="rId1"/>
  <headerFooter>
    <oddHeader>&amp;L&amp;G&amp;RCLASIFICACIÓN DE LA INFORMACIÓN
PÚBLICA</oddHead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2:X27"/>
  <sheetViews>
    <sheetView tabSelected="1" zoomScale="55" zoomScaleNormal="55" zoomScalePageLayoutView="40" workbookViewId="0">
      <selection activeCell="E12" sqref="E12"/>
    </sheetView>
  </sheetViews>
  <sheetFormatPr baseColWidth="10" defaultColWidth="11.453125" defaultRowHeight="14.5" x14ac:dyDescent="0.35"/>
  <cols>
    <col min="1" max="1" width="19" customWidth="1"/>
    <col min="2" max="2" width="6.7265625" customWidth="1"/>
    <col min="3" max="3" width="18.7265625" customWidth="1"/>
    <col min="4" max="4" width="19" customWidth="1"/>
    <col min="5" max="5" width="16.7265625" customWidth="1"/>
    <col min="6" max="6" width="12.81640625" customWidth="1"/>
    <col min="7" max="7" width="2.81640625" customWidth="1"/>
    <col min="8" max="8" width="13.54296875" customWidth="1"/>
    <col min="9" max="9" width="17.26953125" customWidth="1"/>
    <col min="10" max="10" width="14.26953125" customWidth="1"/>
    <col min="11" max="11" width="18.81640625" customWidth="1"/>
    <col min="12" max="12" width="87.54296875" customWidth="1"/>
    <col min="13" max="13" width="1.7265625" customWidth="1"/>
    <col min="14" max="14" width="13.54296875" hidden="1" customWidth="1"/>
    <col min="15" max="15" width="17.26953125" hidden="1" customWidth="1"/>
    <col min="16" max="16" width="16" hidden="1" customWidth="1"/>
    <col min="17" max="17" width="18.81640625" hidden="1" customWidth="1"/>
    <col min="18" max="18" width="87.54296875" hidden="1" customWidth="1"/>
    <col min="19" max="19" width="3.1796875" hidden="1" customWidth="1"/>
    <col min="20" max="21" width="19.1796875" hidden="1" customWidth="1"/>
    <col min="22" max="22" width="13.81640625" hidden="1" customWidth="1"/>
    <col min="23" max="23" width="15.81640625" hidden="1" customWidth="1"/>
    <col min="24" max="24" width="92.26953125" hidden="1" customWidth="1"/>
  </cols>
  <sheetData>
    <row r="2" spans="1:24" ht="15.5" x14ac:dyDescent="0.35">
      <c r="A2" s="77" t="s">
        <v>0</v>
      </c>
      <c r="B2" s="77"/>
      <c r="C2" s="78"/>
    </row>
    <row r="3" spans="1:24" ht="15.5" x14ac:dyDescent="0.35">
      <c r="A3" s="79"/>
      <c r="B3" s="80"/>
      <c r="C3" s="81"/>
    </row>
    <row r="4" spans="1:24" ht="15.5" x14ac:dyDescent="0.35">
      <c r="A4" s="80" t="s">
        <v>1</v>
      </c>
      <c r="B4" s="80"/>
      <c r="C4" s="82" t="s">
        <v>2</v>
      </c>
    </row>
    <row r="5" spans="1:24" ht="15.5" x14ac:dyDescent="0.35">
      <c r="A5" s="80" t="s">
        <v>3</v>
      </c>
      <c r="B5" s="80"/>
      <c r="C5" s="83">
        <v>2022</v>
      </c>
    </row>
    <row r="6" spans="1:24" ht="15.5" x14ac:dyDescent="0.35">
      <c r="A6" s="84" t="s">
        <v>4</v>
      </c>
      <c r="B6" s="84"/>
      <c r="C6" s="85" t="s">
        <v>1296</v>
      </c>
    </row>
    <row r="7" spans="1:24" ht="15" thickBot="1" x14ac:dyDescent="0.4"/>
    <row r="8" spans="1:24" ht="63" customHeight="1" thickBot="1" x14ac:dyDescent="0.4">
      <c r="A8" s="251" t="s">
        <v>17</v>
      </c>
      <c r="B8" s="259"/>
      <c r="C8" s="259"/>
      <c r="D8" s="259"/>
      <c r="E8" s="259"/>
      <c r="F8" s="252"/>
      <c r="G8" s="1"/>
      <c r="H8" s="260" t="s">
        <v>18</v>
      </c>
      <c r="I8" s="261"/>
      <c r="J8" s="261"/>
      <c r="K8" s="261"/>
      <c r="L8" s="262"/>
      <c r="M8" s="2"/>
      <c r="N8" s="260"/>
      <c r="O8" s="261"/>
      <c r="P8" s="261"/>
      <c r="Q8" s="261"/>
      <c r="R8" s="262"/>
      <c r="T8" s="260"/>
      <c r="U8" s="261"/>
      <c r="V8" s="261"/>
      <c r="W8" s="261"/>
      <c r="X8" s="262"/>
    </row>
    <row r="9" spans="1:24" ht="78" customHeight="1" thickBot="1" x14ac:dyDescent="0.4">
      <c r="A9" s="3" t="s">
        <v>19</v>
      </c>
      <c r="B9" s="263" t="s">
        <v>20</v>
      </c>
      <c r="C9" s="263"/>
      <c r="D9" s="263"/>
      <c r="E9" s="263"/>
      <c r="F9" s="264"/>
      <c r="G9" s="4"/>
      <c r="H9" s="42" t="s">
        <v>21</v>
      </c>
      <c r="I9" s="43"/>
      <c r="J9" s="92">
        <v>44681</v>
      </c>
      <c r="K9" s="265" t="s">
        <v>22</v>
      </c>
      <c r="L9" s="265" t="s">
        <v>23</v>
      </c>
      <c r="M9" s="2"/>
      <c r="N9" s="42"/>
      <c r="O9" s="43"/>
      <c r="P9" s="92"/>
      <c r="Q9" s="265"/>
      <c r="R9" s="265"/>
      <c r="T9" s="42"/>
      <c r="U9" s="43"/>
      <c r="V9" s="92"/>
      <c r="W9" s="265"/>
      <c r="X9" s="265"/>
    </row>
    <row r="10" spans="1:24" ht="60.5" customHeight="1" thickBot="1" x14ac:dyDescent="0.4">
      <c r="A10" s="5" t="s">
        <v>24</v>
      </c>
      <c r="B10" s="251" t="s">
        <v>25</v>
      </c>
      <c r="C10" s="252"/>
      <c r="D10" s="6" t="s">
        <v>26</v>
      </c>
      <c r="E10" s="6" t="s">
        <v>27</v>
      </c>
      <c r="F10" s="7" t="s">
        <v>28</v>
      </c>
      <c r="G10" s="8"/>
      <c r="H10" s="45" t="s">
        <v>29</v>
      </c>
      <c r="I10" s="130" t="s">
        <v>30</v>
      </c>
      <c r="J10" s="130" t="s">
        <v>31</v>
      </c>
      <c r="K10" s="266"/>
      <c r="L10" s="266"/>
      <c r="M10" s="2"/>
      <c r="N10" s="45"/>
      <c r="O10" s="130"/>
      <c r="P10" s="130"/>
      <c r="Q10" s="266"/>
      <c r="R10" s="266"/>
      <c r="T10" s="45"/>
      <c r="U10" s="130"/>
      <c r="V10" s="130"/>
      <c r="W10" s="266"/>
      <c r="X10" s="266"/>
    </row>
    <row r="11" spans="1:24" ht="48.75" customHeight="1" thickBot="1" x14ac:dyDescent="0.4">
      <c r="A11" s="248" t="s">
        <v>32</v>
      </c>
      <c r="B11" s="9"/>
      <c r="C11" s="257" t="s">
        <v>33</v>
      </c>
      <c r="D11" s="257"/>
      <c r="E11" s="257"/>
      <c r="F11" s="258"/>
      <c r="G11" s="4"/>
      <c r="H11" s="10">
        <v>1</v>
      </c>
      <c r="I11" s="11">
        <f>+COUNTIF(I12,"Cumplida "&amp;"*")</f>
        <v>0</v>
      </c>
      <c r="J11" s="14">
        <f>IFERROR(+I11/H11,"No se programaron actividades relacionadas con este objetivo")</f>
        <v>0</v>
      </c>
      <c r="K11" s="12"/>
      <c r="L11" s="13"/>
      <c r="M11" s="4"/>
      <c r="N11" s="10"/>
      <c r="O11" s="11"/>
      <c r="P11" s="14"/>
      <c r="Q11" s="12"/>
      <c r="R11" s="13"/>
      <c r="T11" s="10"/>
      <c r="U11" s="11"/>
      <c r="V11" s="14"/>
      <c r="W11" s="12"/>
      <c r="X11" s="13"/>
    </row>
    <row r="12" spans="1:24" ht="225" customHeight="1" thickBot="1" x14ac:dyDescent="0.4">
      <c r="A12" s="253"/>
      <c r="B12" s="15" t="s">
        <v>34</v>
      </c>
      <c r="C12" s="16" t="s">
        <v>35</v>
      </c>
      <c r="D12" s="16" t="s">
        <v>36</v>
      </c>
      <c r="E12" s="17" t="s">
        <v>37</v>
      </c>
      <c r="F12" s="18" t="s">
        <v>38</v>
      </c>
      <c r="G12" s="2"/>
      <c r="H12" s="19"/>
      <c r="I12" s="94" t="s">
        <v>11</v>
      </c>
      <c r="J12" s="95"/>
      <c r="K12" s="96" t="s">
        <v>665</v>
      </c>
      <c r="L12" s="150" t="s">
        <v>664</v>
      </c>
      <c r="M12" s="2"/>
      <c r="N12" s="19"/>
      <c r="O12" s="94"/>
      <c r="P12" s="95"/>
      <c r="Q12" s="96"/>
      <c r="R12" s="100"/>
      <c r="T12" s="19"/>
      <c r="U12" s="94"/>
      <c r="V12" s="95"/>
      <c r="W12" s="96"/>
      <c r="X12" s="97"/>
    </row>
    <row r="13" spans="1:24" ht="15" thickBot="1" x14ac:dyDescent="0.4">
      <c r="A13" s="248" t="s">
        <v>39</v>
      </c>
      <c r="B13" s="9"/>
      <c r="C13" s="257" t="s">
        <v>40</v>
      </c>
      <c r="D13" s="257"/>
      <c r="E13" s="257"/>
      <c r="F13" s="258"/>
      <c r="G13" s="4"/>
      <c r="H13" s="10">
        <v>3</v>
      </c>
      <c r="I13" s="11">
        <f>+COUNTIF(I14:I16,"Cumplida "&amp;"*")</f>
        <v>2</v>
      </c>
      <c r="J13" s="14">
        <f>IFERROR(+I13/H13,"No se programaron actividades relacionadas con este objetivo")</f>
        <v>0.66666666666666663</v>
      </c>
      <c r="K13" s="12"/>
      <c r="L13" s="13"/>
      <c r="M13" s="4"/>
      <c r="N13" s="10"/>
      <c r="O13" s="11"/>
      <c r="P13" s="14"/>
      <c r="Q13" s="12"/>
      <c r="R13" s="13"/>
      <c r="T13" s="10"/>
      <c r="U13" s="11"/>
      <c r="V13" s="14"/>
      <c r="W13" s="12"/>
      <c r="X13" s="13"/>
    </row>
    <row r="14" spans="1:24" ht="119.25" customHeight="1" x14ac:dyDescent="0.35">
      <c r="A14" s="249"/>
      <c r="B14" s="98" t="s">
        <v>41</v>
      </c>
      <c r="C14" s="93" t="s">
        <v>42</v>
      </c>
      <c r="D14" s="22" t="s">
        <v>43</v>
      </c>
      <c r="E14" s="22" t="s">
        <v>44</v>
      </c>
      <c r="F14" s="23">
        <v>44592</v>
      </c>
      <c r="G14" s="2"/>
      <c r="H14" s="24"/>
      <c r="I14" s="94" t="s">
        <v>7</v>
      </c>
      <c r="J14" s="99"/>
      <c r="K14" s="96" t="s">
        <v>665</v>
      </c>
      <c r="L14" s="100" t="s">
        <v>666</v>
      </c>
      <c r="M14" s="2"/>
      <c r="N14" s="24"/>
      <c r="O14" s="94"/>
      <c r="P14" s="99"/>
      <c r="Q14" s="96"/>
      <c r="R14" s="100"/>
      <c r="T14" s="24"/>
      <c r="U14" s="94"/>
      <c r="V14" s="99"/>
      <c r="W14" s="96"/>
      <c r="X14" s="100"/>
    </row>
    <row r="15" spans="1:24" ht="132.75" customHeight="1" x14ac:dyDescent="0.35">
      <c r="A15" s="249"/>
      <c r="B15" s="98" t="s">
        <v>45</v>
      </c>
      <c r="C15" s="93" t="s">
        <v>46</v>
      </c>
      <c r="D15" s="25" t="s">
        <v>47</v>
      </c>
      <c r="E15" s="26" t="s">
        <v>48</v>
      </c>
      <c r="F15" s="23">
        <v>44592</v>
      </c>
      <c r="G15" s="2"/>
      <c r="H15" s="24"/>
      <c r="I15" s="94" t="s">
        <v>7</v>
      </c>
      <c r="J15" s="99"/>
      <c r="K15" s="96" t="s">
        <v>665</v>
      </c>
      <c r="L15" s="150" t="s">
        <v>667</v>
      </c>
      <c r="M15" s="2"/>
      <c r="N15" s="24"/>
      <c r="O15" s="94"/>
      <c r="P15" s="99"/>
      <c r="Q15" s="96"/>
      <c r="R15" s="100"/>
      <c r="T15" s="24"/>
      <c r="U15" s="94"/>
      <c r="V15" s="99"/>
      <c r="W15" s="96"/>
      <c r="X15" s="100"/>
    </row>
    <row r="16" spans="1:24" ht="218.25" customHeight="1" thickBot="1" x14ac:dyDescent="0.4">
      <c r="A16" s="249"/>
      <c r="B16" s="98" t="s">
        <v>49</v>
      </c>
      <c r="C16" s="21" t="s">
        <v>50</v>
      </c>
      <c r="D16" s="22" t="s">
        <v>51</v>
      </c>
      <c r="E16" s="22" t="s">
        <v>37</v>
      </c>
      <c r="F16" s="23">
        <v>44925</v>
      </c>
      <c r="G16" s="2"/>
      <c r="H16" s="24"/>
      <c r="I16" s="94" t="s">
        <v>5</v>
      </c>
      <c r="J16" s="99"/>
      <c r="K16" s="96" t="s">
        <v>665</v>
      </c>
      <c r="L16" s="97" t="s">
        <v>668</v>
      </c>
      <c r="M16" s="2"/>
      <c r="N16" s="24"/>
      <c r="O16" s="94"/>
      <c r="P16" s="99"/>
      <c r="Q16" s="96"/>
      <c r="R16" s="97"/>
      <c r="T16" s="24"/>
      <c r="U16" s="94"/>
      <c r="V16" s="99"/>
      <c r="W16" s="96"/>
      <c r="X16" s="97"/>
    </row>
    <row r="17" spans="1:24" ht="15" thickBot="1" x14ac:dyDescent="0.4">
      <c r="A17" s="254" t="s">
        <v>52</v>
      </c>
      <c r="B17" s="9"/>
      <c r="C17" s="257" t="s">
        <v>53</v>
      </c>
      <c r="D17" s="257"/>
      <c r="E17" s="257"/>
      <c r="F17" s="258"/>
      <c r="G17" s="4"/>
      <c r="H17" s="10">
        <v>3</v>
      </c>
      <c r="I17" s="11">
        <f>+COUNTIF(I18:I19,"Cumplida "&amp;"*")</f>
        <v>1</v>
      </c>
      <c r="J17" s="14">
        <f>IFERROR(+I17/H17,"No se programaron actividades relacionadas con este objetivo")</f>
        <v>0.33333333333333331</v>
      </c>
      <c r="K17" s="12"/>
      <c r="L17" s="13"/>
      <c r="M17" s="4"/>
      <c r="N17" s="10"/>
      <c r="O17" s="11"/>
      <c r="P17" s="14"/>
      <c r="Q17" s="12"/>
      <c r="R17" s="13"/>
      <c r="T17" s="10"/>
      <c r="U17" s="11"/>
      <c r="V17" s="14"/>
      <c r="W17" s="12"/>
      <c r="X17" s="13"/>
    </row>
    <row r="18" spans="1:24" ht="168.75" customHeight="1" x14ac:dyDescent="0.35">
      <c r="A18" s="255"/>
      <c r="B18" s="114" t="s">
        <v>54</v>
      </c>
      <c r="C18" s="27" t="s">
        <v>55</v>
      </c>
      <c r="D18" s="28" t="s">
        <v>56</v>
      </c>
      <c r="E18" s="26" t="s">
        <v>44</v>
      </c>
      <c r="F18" s="23">
        <v>44620</v>
      </c>
      <c r="G18" s="2"/>
      <c r="H18" s="24"/>
      <c r="I18" s="94" t="s">
        <v>7</v>
      </c>
      <c r="J18" s="98"/>
      <c r="K18" s="96"/>
      <c r="L18" s="100" t="s">
        <v>669</v>
      </c>
      <c r="M18" s="2"/>
      <c r="N18" s="24"/>
      <c r="O18" s="94"/>
      <c r="P18" s="98"/>
      <c r="Q18" s="96"/>
      <c r="R18" s="100"/>
      <c r="T18" s="24"/>
      <c r="U18" s="94"/>
      <c r="V18" s="98"/>
      <c r="W18" s="96"/>
      <c r="X18" s="100"/>
    </row>
    <row r="19" spans="1:24" ht="251.5" customHeight="1" thickBot="1" x14ac:dyDescent="0.4">
      <c r="A19" s="256"/>
      <c r="B19" s="114" t="s">
        <v>57</v>
      </c>
      <c r="C19" s="21" t="s">
        <v>58</v>
      </c>
      <c r="D19" s="22" t="s">
        <v>59</v>
      </c>
      <c r="E19" s="26" t="s">
        <v>60</v>
      </c>
      <c r="F19" s="23">
        <v>44925</v>
      </c>
      <c r="G19" s="2"/>
      <c r="H19" s="24"/>
      <c r="I19" s="94" t="s">
        <v>11</v>
      </c>
      <c r="J19" s="98"/>
      <c r="K19" s="96"/>
      <c r="L19" s="150" t="s">
        <v>1297</v>
      </c>
      <c r="M19" s="2"/>
      <c r="N19" s="24"/>
      <c r="O19" s="94"/>
      <c r="P19" s="98"/>
      <c r="Q19" s="96"/>
      <c r="R19" s="100"/>
      <c r="T19" s="24"/>
      <c r="U19" s="94"/>
      <c r="V19" s="94"/>
      <c r="W19" s="96"/>
      <c r="X19" s="136"/>
    </row>
    <row r="20" spans="1:24" ht="15" thickBot="1" x14ac:dyDescent="0.4">
      <c r="A20" s="249" t="s">
        <v>61</v>
      </c>
      <c r="B20" s="9"/>
      <c r="C20" s="257" t="s">
        <v>62</v>
      </c>
      <c r="D20" s="257"/>
      <c r="E20" s="257"/>
      <c r="F20" s="258"/>
      <c r="G20" s="4"/>
      <c r="H20" s="10">
        <v>4</v>
      </c>
      <c r="I20" s="11">
        <f>+COUNTIF(I21:I24,"Cumplida "&amp;"*")</f>
        <v>0</v>
      </c>
      <c r="J20" s="14">
        <f>IFERROR(+I20/H20,"No se programaron actividades relacionadas con este objetivo")</f>
        <v>0</v>
      </c>
      <c r="K20" s="12"/>
      <c r="L20" s="13"/>
      <c r="M20" s="4"/>
      <c r="N20" s="10"/>
      <c r="O20" s="11"/>
      <c r="P20" s="14"/>
      <c r="Q20" s="12"/>
      <c r="R20" s="13"/>
      <c r="T20" s="10"/>
      <c r="U20" s="11"/>
      <c r="V20" s="14"/>
      <c r="W20" s="12"/>
      <c r="X20" s="13"/>
    </row>
    <row r="21" spans="1:24" ht="240" customHeight="1" x14ac:dyDescent="0.35">
      <c r="A21" s="249"/>
      <c r="B21" s="98" t="s">
        <v>63</v>
      </c>
      <c r="C21" s="21" t="s">
        <v>64</v>
      </c>
      <c r="D21" s="22" t="s">
        <v>65</v>
      </c>
      <c r="E21" s="22" t="s">
        <v>66</v>
      </c>
      <c r="F21" s="29">
        <v>44925</v>
      </c>
      <c r="G21" s="2"/>
      <c r="H21" s="24"/>
      <c r="I21" s="94" t="s">
        <v>11</v>
      </c>
      <c r="J21" s="98"/>
      <c r="K21" s="96"/>
      <c r="L21" s="101" t="s">
        <v>1298</v>
      </c>
      <c r="M21" s="2"/>
      <c r="N21" s="24"/>
      <c r="O21" s="94"/>
      <c r="P21" s="98"/>
      <c r="Q21" s="96"/>
      <c r="R21" s="101"/>
      <c r="T21" s="24"/>
      <c r="U21" s="94"/>
      <c r="V21" s="98"/>
      <c r="W21" s="96"/>
      <c r="X21" s="101"/>
    </row>
    <row r="22" spans="1:24" ht="256" customHeight="1" x14ac:dyDescent="0.35">
      <c r="A22" s="249"/>
      <c r="B22" s="98" t="s">
        <v>67</v>
      </c>
      <c r="C22" s="27" t="s">
        <v>68</v>
      </c>
      <c r="D22" s="28" t="s">
        <v>69</v>
      </c>
      <c r="E22" s="26" t="s">
        <v>37</v>
      </c>
      <c r="F22" s="30" t="s">
        <v>70</v>
      </c>
      <c r="G22" s="2"/>
      <c r="H22" s="24"/>
      <c r="I22" s="94" t="s">
        <v>11</v>
      </c>
      <c r="J22" s="98"/>
      <c r="K22" s="96"/>
      <c r="L22" s="90" t="s">
        <v>1299</v>
      </c>
      <c r="M22" s="2"/>
      <c r="N22" s="24"/>
      <c r="O22" s="94"/>
      <c r="P22" s="98"/>
      <c r="Q22" s="96"/>
      <c r="R22" s="102"/>
      <c r="T22" s="24"/>
      <c r="U22" s="94"/>
      <c r="V22" s="98"/>
      <c r="W22" s="96"/>
      <c r="X22" s="62"/>
    </row>
    <row r="23" spans="1:24" ht="264" customHeight="1" x14ac:dyDescent="0.35">
      <c r="A23" s="249"/>
      <c r="B23" s="98" t="s">
        <v>71</v>
      </c>
      <c r="C23" s="27" t="s">
        <v>72</v>
      </c>
      <c r="D23" s="28" t="s">
        <v>73</v>
      </c>
      <c r="E23" s="26" t="s">
        <v>37</v>
      </c>
      <c r="F23" s="30" t="s">
        <v>70</v>
      </c>
      <c r="G23" s="2"/>
      <c r="H23" s="24"/>
      <c r="I23" s="94" t="s">
        <v>11</v>
      </c>
      <c r="J23" s="98"/>
      <c r="K23" s="96"/>
      <c r="L23" s="103" t="s">
        <v>1300</v>
      </c>
      <c r="M23" s="2"/>
      <c r="N23" s="24"/>
      <c r="O23" s="94"/>
      <c r="P23" s="98"/>
      <c r="Q23" s="96"/>
      <c r="R23" s="90"/>
      <c r="T23" s="24"/>
      <c r="U23" s="94"/>
      <c r="V23" s="98"/>
      <c r="W23" s="96"/>
      <c r="X23" s="103"/>
    </row>
    <row r="24" spans="1:24" ht="114.75" customHeight="1" thickBot="1" x14ac:dyDescent="0.4">
      <c r="A24" s="253"/>
      <c r="B24" s="98" t="s">
        <v>74</v>
      </c>
      <c r="C24" s="31" t="s">
        <v>75</v>
      </c>
      <c r="D24" s="32" t="s">
        <v>76</v>
      </c>
      <c r="E24" s="33" t="s">
        <v>37</v>
      </c>
      <c r="F24" s="34" t="s">
        <v>77</v>
      </c>
      <c r="G24" s="2"/>
      <c r="H24" s="24"/>
      <c r="I24" s="94" t="s">
        <v>5</v>
      </c>
      <c r="J24" s="98"/>
      <c r="K24" s="96"/>
      <c r="L24" s="62" t="s">
        <v>1301</v>
      </c>
      <c r="M24" s="2"/>
      <c r="N24" s="24"/>
      <c r="O24" s="94"/>
      <c r="P24" s="98"/>
      <c r="Q24" s="96"/>
      <c r="R24" s="108"/>
      <c r="T24" s="24"/>
      <c r="U24" s="94"/>
      <c r="V24" s="98"/>
      <c r="W24" s="96"/>
      <c r="X24" s="103"/>
    </row>
    <row r="25" spans="1:24" ht="15" thickBot="1" x14ac:dyDescent="0.4">
      <c r="A25" s="248" t="s">
        <v>78</v>
      </c>
      <c r="B25" s="9"/>
      <c r="C25" s="257" t="s">
        <v>79</v>
      </c>
      <c r="D25" s="257"/>
      <c r="E25" s="257"/>
      <c r="F25" s="258"/>
      <c r="G25" s="4"/>
      <c r="H25" s="10">
        <v>2</v>
      </c>
      <c r="I25" s="11">
        <f>+COUNTIF(I26:I27,"Cumplida "&amp;"*")</f>
        <v>0</v>
      </c>
      <c r="J25" s="14">
        <f>IFERROR(+I25/H25,"No se programaron actividades relacionadas con este objetivo")</f>
        <v>0</v>
      </c>
      <c r="K25" s="12"/>
      <c r="L25" s="13"/>
      <c r="M25" s="4"/>
      <c r="N25" s="10"/>
      <c r="O25" s="11"/>
      <c r="P25" s="14"/>
      <c r="Q25" s="12"/>
      <c r="R25" s="13"/>
      <c r="T25" s="10"/>
      <c r="U25" s="11"/>
      <c r="V25" s="14"/>
      <c r="W25" s="12"/>
      <c r="X25" s="13"/>
    </row>
    <row r="26" spans="1:24" ht="206.25" customHeight="1" x14ac:dyDescent="0.35">
      <c r="A26" s="249"/>
      <c r="B26" s="135" t="s">
        <v>80</v>
      </c>
      <c r="C26" s="134" t="s">
        <v>81</v>
      </c>
      <c r="D26" s="250" t="s">
        <v>82</v>
      </c>
      <c r="E26" s="35" t="s">
        <v>83</v>
      </c>
      <c r="F26" s="34" t="s">
        <v>84</v>
      </c>
      <c r="G26" s="2"/>
      <c r="H26" s="24"/>
      <c r="I26" s="94" t="s">
        <v>11</v>
      </c>
      <c r="J26" s="98"/>
      <c r="K26" s="96"/>
      <c r="L26" s="106" t="s">
        <v>670</v>
      </c>
      <c r="M26" s="2"/>
      <c r="N26" s="24"/>
      <c r="O26" s="94"/>
      <c r="P26" s="98"/>
      <c r="Q26" s="96"/>
      <c r="R26" s="106"/>
      <c r="T26" s="24"/>
      <c r="U26" s="94"/>
      <c r="V26" s="98"/>
      <c r="W26" s="96"/>
      <c r="X26" s="137"/>
    </row>
    <row r="27" spans="1:24" ht="226.5" customHeight="1" thickBot="1" x14ac:dyDescent="0.4">
      <c r="A27" s="249"/>
      <c r="B27" s="135" t="s">
        <v>85</v>
      </c>
      <c r="C27" s="134" t="s">
        <v>86</v>
      </c>
      <c r="D27" s="250"/>
      <c r="E27" s="36" t="s">
        <v>83</v>
      </c>
      <c r="F27" s="34" t="s">
        <v>84</v>
      </c>
      <c r="G27" s="2"/>
      <c r="H27" s="24"/>
      <c r="I27" s="94" t="s">
        <v>11</v>
      </c>
      <c r="J27" s="98"/>
      <c r="K27" s="96"/>
      <c r="L27" s="107" t="s">
        <v>671</v>
      </c>
      <c r="M27" s="2"/>
      <c r="N27" s="24"/>
      <c r="O27" s="94"/>
      <c r="P27" s="98"/>
      <c r="Q27" s="96"/>
      <c r="R27" s="107"/>
      <c r="T27" s="24"/>
      <c r="U27" s="94"/>
      <c r="V27" s="98"/>
      <c r="W27" s="96"/>
      <c r="X27" s="138"/>
    </row>
  </sheetData>
  <mergeCells count="23">
    <mergeCell ref="N8:R8"/>
    <mergeCell ref="Q9:Q10"/>
    <mergeCell ref="R9:R10"/>
    <mergeCell ref="T8:X8"/>
    <mergeCell ref="W9:W10"/>
    <mergeCell ref="X9:X10"/>
    <mergeCell ref="A8:F8"/>
    <mergeCell ref="H8:L8"/>
    <mergeCell ref="B9:F9"/>
    <mergeCell ref="K9:K10"/>
    <mergeCell ref="L9:L10"/>
    <mergeCell ref="A25:A27"/>
    <mergeCell ref="D26:D27"/>
    <mergeCell ref="B10:C10"/>
    <mergeCell ref="A11:A12"/>
    <mergeCell ref="A13:A16"/>
    <mergeCell ref="A17:A19"/>
    <mergeCell ref="A20:A24"/>
    <mergeCell ref="C11:F11"/>
    <mergeCell ref="C13:F13"/>
    <mergeCell ref="C17:F17"/>
    <mergeCell ref="C20:F20"/>
    <mergeCell ref="C25:F25"/>
  </mergeCells>
  <conditionalFormatting sqref="I11 I13 I17 I20 I25">
    <cfRule type="cellIs" dxfId="1661" priority="463" operator="equal">
      <formula>"Vencida"</formula>
    </cfRule>
    <cfRule type="cellIs" dxfId="1660" priority="464" operator="equal">
      <formula>"No Cumplida"</formula>
    </cfRule>
    <cfRule type="cellIs" dxfId="1659" priority="465" operator="equal">
      <formula>"En Avance"</formula>
    </cfRule>
    <cfRule type="cellIs" dxfId="1658" priority="466" operator="equal">
      <formula>"Cumplida (FT)"</formula>
    </cfRule>
    <cfRule type="cellIs" dxfId="1657" priority="467" operator="equal">
      <formula>"Cumplida (DT)"</formula>
    </cfRule>
    <cfRule type="cellIs" dxfId="1656" priority="468" operator="equal">
      <formula>"Sin Avance"</formula>
    </cfRule>
  </conditionalFormatting>
  <conditionalFormatting sqref="O11 O13 O17 O20 O25">
    <cfRule type="cellIs" dxfId="1655" priority="391" operator="equal">
      <formula>"Vencida"</formula>
    </cfRule>
    <cfRule type="cellIs" dxfId="1654" priority="392" operator="equal">
      <formula>"No Cumplida"</formula>
    </cfRule>
    <cfRule type="cellIs" dxfId="1653" priority="393" operator="equal">
      <formula>"En Avance"</formula>
    </cfRule>
    <cfRule type="cellIs" dxfId="1652" priority="394" operator="equal">
      <formula>"Cumplida (FT)"</formula>
    </cfRule>
    <cfRule type="cellIs" dxfId="1651" priority="395" operator="equal">
      <formula>"Cumplida (DT)"</formula>
    </cfRule>
    <cfRule type="cellIs" dxfId="1650" priority="396" operator="equal">
      <formula>"Sin Avance"</formula>
    </cfRule>
  </conditionalFormatting>
  <conditionalFormatting sqref="U11 U13 U17 U20 U25">
    <cfRule type="cellIs" dxfId="1649" priority="319" operator="equal">
      <formula>"Vencida"</formula>
    </cfRule>
    <cfRule type="cellIs" dxfId="1648" priority="320" operator="equal">
      <formula>"No Cumplida"</formula>
    </cfRule>
    <cfRule type="cellIs" dxfId="1647" priority="321" operator="equal">
      <formula>"En Avance"</formula>
    </cfRule>
    <cfRule type="cellIs" dxfId="1646" priority="322" operator="equal">
      <formula>"Cumplida (FT)"</formula>
    </cfRule>
    <cfRule type="cellIs" dxfId="1645" priority="323" operator="equal">
      <formula>"Cumplida (DT)"</formula>
    </cfRule>
    <cfRule type="cellIs" dxfId="1644" priority="324" operator="equal">
      <formula>"Sin Avance"</formula>
    </cfRule>
  </conditionalFormatting>
  <conditionalFormatting sqref="O23">
    <cfRule type="cellIs" dxfId="1643" priority="175" operator="equal">
      <formula>"Vencida"</formula>
    </cfRule>
    <cfRule type="cellIs" dxfId="1642" priority="176" operator="equal">
      <formula>"No Cumplida"</formula>
    </cfRule>
    <cfRule type="cellIs" dxfId="1641" priority="177" operator="equal">
      <formula>"En Avance"</formula>
    </cfRule>
    <cfRule type="cellIs" dxfId="1640" priority="178" operator="equal">
      <formula>"Cumplida (FT)"</formula>
    </cfRule>
    <cfRule type="cellIs" dxfId="1639" priority="179" operator="equal">
      <formula>"Cumplida (DT)"</formula>
    </cfRule>
    <cfRule type="cellIs" dxfId="1638" priority="180" operator="equal">
      <formula>"Sin Avance"</formula>
    </cfRule>
  </conditionalFormatting>
  <conditionalFormatting sqref="O21">
    <cfRule type="cellIs" dxfId="1637" priority="187" operator="equal">
      <formula>"Vencida"</formula>
    </cfRule>
    <cfRule type="cellIs" dxfId="1636" priority="188" operator="equal">
      <formula>"No Cumplida"</formula>
    </cfRule>
    <cfRule type="cellIs" dxfId="1635" priority="189" operator="equal">
      <formula>"En Avance"</formula>
    </cfRule>
    <cfRule type="cellIs" dxfId="1634" priority="190" operator="equal">
      <formula>"Cumplida (FT)"</formula>
    </cfRule>
    <cfRule type="cellIs" dxfId="1633" priority="191" operator="equal">
      <formula>"Cumplida (DT)"</formula>
    </cfRule>
    <cfRule type="cellIs" dxfId="1632" priority="192" operator="equal">
      <formula>"Sin Avance"</formula>
    </cfRule>
  </conditionalFormatting>
  <conditionalFormatting sqref="O19">
    <cfRule type="cellIs" dxfId="1631" priority="193" operator="equal">
      <formula>"Vencida"</formula>
    </cfRule>
    <cfRule type="cellIs" dxfId="1630" priority="194" operator="equal">
      <formula>"No Cumplida"</formula>
    </cfRule>
    <cfRule type="cellIs" dxfId="1629" priority="195" operator="equal">
      <formula>"En Avance"</formula>
    </cfRule>
    <cfRule type="cellIs" dxfId="1628" priority="196" operator="equal">
      <formula>"Cumplida (FT)"</formula>
    </cfRule>
    <cfRule type="cellIs" dxfId="1627" priority="197" operator="equal">
      <formula>"Cumplida (DT)"</formula>
    </cfRule>
    <cfRule type="cellIs" dxfId="1626" priority="198" operator="equal">
      <formula>"Sin Avance"</formula>
    </cfRule>
  </conditionalFormatting>
  <conditionalFormatting sqref="O14">
    <cfRule type="cellIs" dxfId="1625" priority="211" operator="equal">
      <formula>"Vencida"</formula>
    </cfRule>
    <cfRule type="cellIs" dxfId="1624" priority="212" operator="equal">
      <formula>"No Cumplida"</formula>
    </cfRule>
    <cfRule type="cellIs" dxfId="1623" priority="213" operator="equal">
      <formula>"En Avance"</formula>
    </cfRule>
    <cfRule type="cellIs" dxfId="1622" priority="214" operator="equal">
      <formula>"Cumplida (FT)"</formula>
    </cfRule>
    <cfRule type="cellIs" dxfId="1621" priority="215" operator="equal">
      <formula>"Cumplida (DT)"</formula>
    </cfRule>
    <cfRule type="cellIs" dxfId="1620" priority="216" operator="equal">
      <formula>"Sin Avance"</formula>
    </cfRule>
  </conditionalFormatting>
  <conditionalFormatting sqref="O16">
    <cfRule type="cellIs" dxfId="1619" priority="217" operator="equal">
      <formula>"Vencida"</formula>
    </cfRule>
    <cfRule type="cellIs" dxfId="1618" priority="218" operator="equal">
      <formula>"No Cumplida"</formula>
    </cfRule>
    <cfRule type="cellIs" dxfId="1617" priority="219" operator="equal">
      <formula>"En Avance"</formula>
    </cfRule>
    <cfRule type="cellIs" dxfId="1616" priority="220" operator="equal">
      <formula>"Cumplida (FT)"</formula>
    </cfRule>
    <cfRule type="cellIs" dxfId="1615" priority="221" operator="equal">
      <formula>"Cumplida (DT)"</formula>
    </cfRule>
    <cfRule type="cellIs" dxfId="1614" priority="222" operator="equal">
      <formula>"Sin Avance"</formula>
    </cfRule>
  </conditionalFormatting>
  <conditionalFormatting sqref="O15">
    <cfRule type="cellIs" dxfId="1613" priority="205" operator="equal">
      <formula>"Vencida"</formula>
    </cfRule>
    <cfRule type="cellIs" dxfId="1612" priority="206" operator="equal">
      <formula>"No Cumplida"</formula>
    </cfRule>
    <cfRule type="cellIs" dxfId="1611" priority="207" operator="equal">
      <formula>"En Avance"</formula>
    </cfRule>
    <cfRule type="cellIs" dxfId="1610" priority="208" operator="equal">
      <formula>"Cumplida (FT)"</formula>
    </cfRule>
    <cfRule type="cellIs" dxfId="1609" priority="209" operator="equal">
      <formula>"Cumplida (DT)"</formula>
    </cfRule>
    <cfRule type="cellIs" dxfId="1608" priority="210" operator="equal">
      <formula>"Sin Avance"</formula>
    </cfRule>
  </conditionalFormatting>
  <conditionalFormatting sqref="O18">
    <cfRule type="cellIs" dxfId="1607" priority="199" operator="equal">
      <formula>"Vencida"</formula>
    </cfRule>
    <cfRule type="cellIs" dxfId="1606" priority="200" operator="equal">
      <formula>"No Cumplida"</formula>
    </cfRule>
    <cfRule type="cellIs" dxfId="1605" priority="201" operator="equal">
      <formula>"En Avance"</formula>
    </cfRule>
    <cfRule type="cellIs" dxfId="1604" priority="202" operator="equal">
      <formula>"Cumplida (FT)"</formula>
    </cfRule>
    <cfRule type="cellIs" dxfId="1603" priority="203" operator="equal">
      <formula>"Cumplida (DT)"</formula>
    </cfRule>
    <cfRule type="cellIs" dxfId="1602" priority="204" operator="equal">
      <formula>"Sin Avance"</formula>
    </cfRule>
  </conditionalFormatting>
  <conditionalFormatting sqref="O24">
    <cfRule type="cellIs" dxfId="1601" priority="169" operator="equal">
      <formula>"Vencida"</formula>
    </cfRule>
    <cfRule type="cellIs" dxfId="1600" priority="170" operator="equal">
      <formula>"No Cumplida"</formula>
    </cfRule>
    <cfRule type="cellIs" dxfId="1599" priority="171" operator="equal">
      <formula>"En Avance"</formula>
    </cfRule>
    <cfRule type="cellIs" dxfId="1598" priority="172" operator="equal">
      <formula>"Cumplida (FT)"</formula>
    </cfRule>
    <cfRule type="cellIs" dxfId="1597" priority="173" operator="equal">
      <formula>"Cumplida (DT)"</formula>
    </cfRule>
    <cfRule type="cellIs" dxfId="1596" priority="174" operator="equal">
      <formula>"Sin Avance"</formula>
    </cfRule>
  </conditionalFormatting>
  <conditionalFormatting sqref="O22">
    <cfRule type="cellIs" dxfId="1595" priority="181" operator="equal">
      <formula>"Vencida"</formula>
    </cfRule>
    <cfRule type="cellIs" dxfId="1594" priority="182" operator="equal">
      <formula>"No Cumplida"</formula>
    </cfRule>
    <cfRule type="cellIs" dxfId="1593" priority="183" operator="equal">
      <formula>"En Avance"</formula>
    </cfRule>
    <cfRule type="cellIs" dxfId="1592" priority="184" operator="equal">
      <formula>"Cumplida (FT)"</formula>
    </cfRule>
    <cfRule type="cellIs" dxfId="1591" priority="185" operator="equal">
      <formula>"Cumplida (DT)"</formula>
    </cfRule>
    <cfRule type="cellIs" dxfId="1590" priority="186" operator="equal">
      <formula>"Sin Avance"</formula>
    </cfRule>
  </conditionalFormatting>
  <conditionalFormatting sqref="O26">
    <cfRule type="cellIs" dxfId="1589" priority="163" operator="equal">
      <formula>"Vencida"</formula>
    </cfRule>
    <cfRule type="cellIs" dxfId="1588" priority="164" operator="equal">
      <formula>"No Cumplida"</formula>
    </cfRule>
    <cfRule type="cellIs" dxfId="1587" priority="165" operator="equal">
      <formula>"En Avance"</formula>
    </cfRule>
    <cfRule type="cellIs" dxfId="1586" priority="166" operator="equal">
      <formula>"Cumplida (FT)"</formula>
    </cfRule>
    <cfRule type="cellIs" dxfId="1585" priority="167" operator="equal">
      <formula>"Cumplida (DT)"</formula>
    </cfRule>
    <cfRule type="cellIs" dxfId="1584" priority="168" operator="equal">
      <formula>"Sin Avance"</formula>
    </cfRule>
  </conditionalFormatting>
  <conditionalFormatting sqref="O27">
    <cfRule type="cellIs" dxfId="1583" priority="157" operator="equal">
      <formula>"Vencida"</formula>
    </cfRule>
    <cfRule type="cellIs" dxfId="1582" priority="158" operator="equal">
      <formula>"No Cumplida"</formula>
    </cfRule>
    <cfRule type="cellIs" dxfId="1581" priority="159" operator="equal">
      <formula>"En Avance"</formula>
    </cfRule>
    <cfRule type="cellIs" dxfId="1580" priority="160" operator="equal">
      <formula>"Cumplida (FT)"</formula>
    </cfRule>
    <cfRule type="cellIs" dxfId="1579" priority="161" operator="equal">
      <formula>"Cumplida (DT)"</formula>
    </cfRule>
    <cfRule type="cellIs" dxfId="1578" priority="162" operator="equal">
      <formula>"Sin Avance"</formula>
    </cfRule>
  </conditionalFormatting>
  <conditionalFormatting sqref="O12">
    <cfRule type="cellIs" dxfId="1577" priority="151" operator="equal">
      <formula>"Vencida"</formula>
    </cfRule>
    <cfRule type="cellIs" dxfId="1576" priority="152" operator="equal">
      <formula>"No Cumplida"</formula>
    </cfRule>
    <cfRule type="cellIs" dxfId="1575" priority="153" operator="equal">
      <formula>"En Avance"</formula>
    </cfRule>
    <cfRule type="cellIs" dxfId="1574" priority="154" operator="equal">
      <formula>"Cumplida (FT)"</formula>
    </cfRule>
    <cfRule type="cellIs" dxfId="1573" priority="155" operator="equal">
      <formula>"Cumplida (DT)"</formula>
    </cfRule>
    <cfRule type="cellIs" dxfId="1572" priority="156" operator="equal">
      <formula>"Sin Avance"</formula>
    </cfRule>
  </conditionalFormatting>
  <conditionalFormatting sqref="U12">
    <cfRule type="cellIs" dxfId="1571" priority="145" operator="equal">
      <formula>"Vencida"</formula>
    </cfRule>
    <cfRule type="cellIs" dxfId="1570" priority="146" operator="equal">
      <formula>"No Cumplida"</formula>
    </cfRule>
    <cfRule type="cellIs" dxfId="1569" priority="147" operator="equal">
      <formula>"En Avance"</formula>
    </cfRule>
    <cfRule type="cellIs" dxfId="1568" priority="148" operator="equal">
      <formula>"Cumplida (FT)"</formula>
    </cfRule>
    <cfRule type="cellIs" dxfId="1567" priority="149" operator="equal">
      <formula>"Cumplida (DT)"</formula>
    </cfRule>
    <cfRule type="cellIs" dxfId="1566" priority="150" operator="equal">
      <formula>"Sin Avance"</formula>
    </cfRule>
  </conditionalFormatting>
  <conditionalFormatting sqref="U14">
    <cfRule type="cellIs" dxfId="1565" priority="139" operator="equal">
      <formula>"Vencida"</formula>
    </cfRule>
    <cfRule type="cellIs" dxfId="1564" priority="140" operator="equal">
      <formula>"No Cumplida"</formula>
    </cfRule>
    <cfRule type="cellIs" dxfId="1563" priority="141" operator="equal">
      <formula>"En Avance"</formula>
    </cfRule>
    <cfRule type="cellIs" dxfId="1562" priority="142" operator="equal">
      <formula>"Cumplida (FT)"</formula>
    </cfRule>
    <cfRule type="cellIs" dxfId="1561" priority="143" operator="equal">
      <formula>"Cumplida (DT)"</formula>
    </cfRule>
    <cfRule type="cellIs" dxfId="1560" priority="144" operator="equal">
      <formula>"Sin Avance"</formula>
    </cfRule>
  </conditionalFormatting>
  <conditionalFormatting sqref="U15">
    <cfRule type="cellIs" dxfId="1559" priority="133" operator="equal">
      <formula>"Vencida"</formula>
    </cfRule>
    <cfRule type="cellIs" dxfId="1558" priority="134" operator="equal">
      <formula>"No Cumplida"</formula>
    </cfRule>
    <cfRule type="cellIs" dxfId="1557" priority="135" operator="equal">
      <formula>"En Avance"</formula>
    </cfRule>
    <cfRule type="cellIs" dxfId="1556" priority="136" operator="equal">
      <formula>"Cumplida (FT)"</formula>
    </cfRule>
    <cfRule type="cellIs" dxfId="1555" priority="137" operator="equal">
      <formula>"Cumplida (DT)"</formula>
    </cfRule>
    <cfRule type="cellIs" dxfId="1554" priority="138" operator="equal">
      <formula>"Sin Avance"</formula>
    </cfRule>
  </conditionalFormatting>
  <conditionalFormatting sqref="U18">
    <cfRule type="cellIs" dxfId="1553" priority="115" operator="equal">
      <formula>"Vencida"</formula>
    </cfRule>
    <cfRule type="cellIs" dxfId="1552" priority="116" operator="equal">
      <formula>"No Cumplida"</formula>
    </cfRule>
    <cfRule type="cellIs" dxfId="1551" priority="117" operator="equal">
      <formula>"En Avance"</formula>
    </cfRule>
    <cfRule type="cellIs" dxfId="1550" priority="118" operator="equal">
      <formula>"Cumplida (FT)"</formula>
    </cfRule>
    <cfRule type="cellIs" dxfId="1549" priority="119" operator="equal">
      <formula>"Cumplida (DT)"</formula>
    </cfRule>
    <cfRule type="cellIs" dxfId="1548" priority="120" operator="equal">
      <formula>"Sin Avance"</formula>
    </cfRule>
  </conditionalFormatting>
  <conditionalFormatting sqref="U26">
    <cfRule type="cellIs" dxfId="1547" priority="79" operator="equal">
      <formula>"Vencida"</formula>
    </cfRule>
    <cfRule type="cellIs" dxfId="1546" priority="80" operator="equal">
      <formula>"No Cumplida"</formula>
    </cfRule>
    <cfRule type="cellIs" dxfId="1545" priority="81" operator="equal">
      <formula>"En Avance"</formula>
    </cfRule>
    <cfRule type="cellIs" dxfId="1544" priority="82" operator="equal">
      <formula>"Cumplida (FT)"</formula>
    </cfRule>
    <cfRule type="cellIs" dxfId="1543" priority="83" operator="equal">
      <formula>"Cumplida (DT)"</formula>
    </cfRule>
    <cfRule type="cellIs" dxfId="1542" priority="84" operator="equal">
      <formula>"Sin Avance"</formula>
    </cfRule>
  </conditionalFormatting>
  <conditionalFormatting sqref="U21">
    <cfRule type="cellIs" dxfId="1541" priority="103" operator="equal">
      <formula>"Vencida"</formula>
    </cfRule>
    <cfRule type="cellIs" dxfId="1540" priority="104" operator="equal">
      <formula>"No Cumplida"</formula>
    </cfRule>
    <cfRule type="cellIs" dxfId="1539" priority="105" operator="equal">
      <formula>"En Avance"</formula>
    </cfRule>
    <cfRule type="cellIs" dxfId="1538" priority="106" operator="equal">
      <formula>"Cumplida (FT)"</formula>
    </cfRule>
    <cfRule type="cellIs" dxfId="1537" priority="107" operator="equal">
      <formula>"Cumplida (DT)"</formula>
    </cfRule>
    <cfRule type="cellIs" dxfId="1536" priority="108" operator="equal">
      <formula>"Sin Avance"</formula>
    </cfRule>
  </conditionalFormatting>
  <conditionalFormatting sqref="U27">
    <cfRule type="cellIs" dxfId="1535" priority="73" operator="equal">
      <formula>"Vencida"</formula>
    </cfRule>
    <cfRule type="cellIs" dxfId="1534" priority="74" operator="equal">
      <formula>"No Cumplida"</formula>
    </cfRule>
    <cfRule type="cellIs" dxfId="1533" priority="75" operator="equal">
      <formula>"En Avance"</formula>
    </cfRule>
    <cfRule type="cellIs" dxfId="1532" priority="76" operator="equal">
      <formula>"Cumplida (FT)"</formula>
    </cfRule>
    <cfRule type="cellIs" dxfId="1531" priority="77" operator="equal">
      <formula>"Cumplida (DT)"</formula>
    </cfRule>
    <cfRule type="cellIs" dxfId="1530" priority="78" operator="equal">
      <formula>"Sin Avance"</formula>
    </cfRule>
  </conditionalFormatting>
  <conditionalFormatting sqref="U16">
    <cfRule type="cellIs" dxfId="1529" priority="67" operator="equal">
      <formula>"Vencida"</formula>
    </cfRule>
    <cfRule type="cellIs" dxfId="1528" priority="68" operator="equal">
      <formula>"No Cumplida"</formula>
    </cfRule>
    <cfRule type="cellIs" dxfId="1527" priority="69" operator="equal">
      <formula>"En Avance"</formula>
    </cfRule>
    <cfRule type="cellIs" dxfId="1526" priority="70" operator="equal">
      <formula>"Cumplida (FT)"</formula>
    </cfRule>
    <cfRule type="cellIs" dxfId="1525" priority="71" operator="equal">
      <formula>"Cumplida (DT)"</formula>
    </cfRule>
    <cfRule type="cellIs" dxfId="1524" priority="72" operator="equal">
      <formula>"Sin Avance"</formula>
    </cfRule>
  </conditionalFormatting>
  <conditionalFormatting sqref="V19">
    <cfRule type="cellIs" dxfId="1523" priority="61" operator="equal">
      <formula>"Vencida"</formula>
    </cfRule>
    <cfRule type="cellIs" dxfId="1522" priority="62" operator="equal">
      <formula>"No Cumplida"</formula>
    </cfRule>
    <cfRule type="cellIs" dxfId="1521" priority="63" operator="equal">
      <formula>"En Avance"</formula>
    </cfRule>
    <cfRule type="cellIs" dxfId="1520" priority="64" operator="equal">
      <formula>"Cumplida (FT)"</formula>
    </cfRule>
    <cfRule type="cellIs" dxfId="1519" priority="65" operator="equal">
      <formula>"Cumplida (DT)"</formula>
    </cfRule>
    <cfRule type="cellIs" dxfId="1518" priority="66" operator="equal">
      <formula>"Sin Avance"</formula>
    </cfRule>
  </conditionalFormatting>
  <conditionalFormatting sqref="U19">
    <cfRule type="cellIs" dxfId="1517" priority="55" operator="equal">
      <formula>"Vencida"</formula>
    </cfRule>
    <cfRule type="cellIs" dxfId="1516" priority="56" operator="equal">
      <formula>"No Cumplida"</formula>
    </cfRule>
    <cfRule type="cellIs" dxfId="1515" priority="57" operator="equal">
      <formula>"En Avance"</formula>
    </cfRule>
    <cfRule type="cellIs" dxfId="1514" priority="58" operator="equal">
      <formula>"Cumplida (FT)"</formula>
    </cfRule>
    <cfRule type="cellIs" dxfId="1513" priority="59" operator="equal">
      <formula>"Cumplida (DT)"</formula>
    </cfRule>
    <cfRule type="cellIs" dxfId="1512" priority="60" operator="equal">
      <formula>"Sin Avance"</formula>
    </cfRule>
  </conditionalFormatting>
  <conditionalFormatting sqref="U22">
    <cfRule type="cellIs" dxfId="1511" priority="49" operator="equal">
      <formula>"Vencida"</formula>
    </cfRule>
    <cfRule type="cellIs" dxfId="1510" priority="50" operator="equal">
      <formula>"No Cumplida"</formula>
    </cfRule>
    <cfRule type="cellIs" dxfId="1509" priority="51" operator="equal">
      <formula>"En Avance"</formula>
    </cfRule>
    <cfRule type="cellIs" dxfId="1508" priority="52" operator="equal">
      <formula>"Cumplida (FT)"</formula>
    </cfRule>
    <cfRule type="cellIs" dxfId="1507" priority="53" operator="equal">
      <formula>"Cumplida (DT)"</formula>
    </cfRule>
    <cfRule type="cellIs" dxfId="1506" priority="54" operator="equal">
      <formula>"Sin Avance"</formula>
    </cfRule>
  </conditionalFormatting>
  <conditionalFormatting sqref="U23">
    <cfRule type="cellIs" dxfId="1505" priority="43" operator="equal">
      <formula>"Vencida"</formula>
    </cfRule>
    <cfRule type="cellIs" dxfId="1504" priority="44" operator="equal">
      <formula>"No Cumplida"</formula>
    </cfRule>
    <cfRule type="cellIs" dxfId="1503" priority="45" operator="equal">
      <formula>"En Avance"</formula>
    </cfRule>
    <cfRule type="cellIs" dxfId="1502" priority="46" operator="equal">
      <formula>"Cumplida (FT)"</formula>
    </cfRule>
    <cfRule type="cellIs" dxfId="1501" priority="47" operator="equal">
      <formula>"Cumplida (DT)"</formula>
    </cfRule>
    <cfRule type="cellIs" dxfId="1500" priority="48" operator="equal">
      <formula>"Sin Avance"</formula>
    </cfRule>
  </conditionalFormatting>
  <conditionalFormatting sqref="U24">
    <cfRule type="cellIs" dxfId="1499" priority="37" operator="equal">
      <formula>"Vencida"</formula>
    </cfRule>
    <cfRule type="cellIs" dxfId="1498" priority="38" operator="equal">
      <formula>"No Cumplida"</formula>
    </cfRule>
    <cfRule type="cellIs" dxfId="1497" priority="39" operator="equal">
      <formula>"En Avance"</formula>
    </cfRule>
    <cfRule type="cellIs" dxfId="1496" priority="40" operator="equal">
      <formula>"Cumplida (FT)"</formula>
    </cfRule>
    <cfRule type="cellIs" dxfId="1495" priority="41" operator="equal">
      <formula>"Cumplida (DT)"</formula>
    </cfRule>
    <cfRule type="cellIs" dxfId="1494" priority="42" operator="equal">
      <formula>"Sin Avance"</formula>
    </cfRule>
  </conditionalFormatting>
  <conditionalFormatting sqref="I12">
    <cfRule type="cellIs" dxfId="1493" priority="31" operator="equal">
      <formula>"Vencida"</formula>
    </cfRule>
    <cfRule type="cellIs" dxfId="1492" priority="32" operator="equal">
      <formula>"No Cumplida"</formula>
    </cfRule>
    <cfRule type="cellIs" dxfId="1491" priority="33" operator="equal">
      <formula>"En Avance"</formula>
    </cfRule>
    <cfRule type="cellIs" dxfId="1490" priority="34" operator="equal">
      <formula>"Cumplida (FT)"</formula>
    </cfRule>
    <cfRule type="cellIs" dxfId="1489" priority="35" operator="equal">
      <formula>"Cumplida (DT)"</formula>
    </cfRule>
    <cfRule type="cellIs" dxfId="1488" priority="36" operator="equal">
      <formula>"Sin Avance"</formula>
    </cfRule>
  </conditionalFormatting>
  <conditionalFormatting sqref="I14:I16">
    <cfRule type="cellIs" dxfId="1487" priority="25" operator="equal">
      <formula>"Vencida"</formula>
    </cfRule>
    <cfRule type="cellIs" dxfId="1486" priority="26" operator="equal">
      <formula>"No Cumplida"</formula>
    </cfRule>
    <cfRule type="cellIs" dxfId="1485" priority="27" operator="equal">
      <formula>"En Avance"</formula>
    </cfRule>
    <cfRule type="cellIs" dxfId="1484" priority="28" operator="equal">
      <formula>"Cumplida (FT)"</formula>
    </cfRule>
    <cfRule type="cellIs" dxfId="1483" priority="29" operator="equal">
      <formula>"Cumplida (DT)"</formula>
    </cfRule>
    <cfRule type="cellIs" dxfId="1482" priority="30" operator="equal">
      <formula>"Sin Avance"</formula>
    </cfRule>
  </conditionalFormatting>
  <conditionalFormatting sqref="I18">
    <cfRule type="cellIs" dxfId="1481" priority="19" operator="equal">
      <formula>"Vencida"</formula>
    </cfRule>
    <cfRule type="cellIs" dxfId="1480" priority="20" operator="equal">
      <formula>"No Cumplida"</formula>
    </cfRule>
    <cfRule type="cellIs" dxfId="1479" priority="21" operator="equal">
      <formula>"En Avance"</formula>
    </cfRule>
    <cfRule type="cellIs" dxfId="1478" priority="22" operator="equal">
      <formula>"Cumplida (FT)"</formula>
    </cfRule>
    <cfRule type="cellIs" dxfId="1477" priority="23" operator="equal">
      <formula>"Cumplida (DT)"</formula>
    </cfRule>
    <cfRule type="cellIs" dxfId="1476" priority="24" operator="equal">
      <formula>"Sin Avance"</formula>
    </cfRule>
  </conditionalFormatting>
  <conditionalFormatting sqref="I19">
    <cfRule type="cellIs" dxfId="1475" priority="13" operator="equal">
      <formula>"Vencida"</formula>
    </cfRule>
    <cfRule type="cellIs" dxfId="1474" priority="14" operator="equal">
      <formula>"No Cumplida"</formula>
    </cfRule>
    <cfRule type="cellIs" dxfId="1473" priority="15" operator="equal">
      <formula>"En Avance"</formula>
    </cfRule>
    <cfRule type="cellIs" dxfId="1472" priority="16" operator="equal">
      <formula>"Cumplida (FT)"</formula>
    </cfRule>
    <cfRule type="cellIs" dxfId="1471" priority="17" operator="equal">
      <formula>"Cumplida (DT)"</formula>
    </cfRule>
    <cfRule type="cellIs" dxfId="1470" priority="18" operator="equal">
      <formula>"Sin Avance"</formula>
    </cfRule>
  </conditionalFormatting>
  <conditionalFormatting sqref="I21:I24">
    <cfRule type="cellIs" dxfId="1469" priority="7" operator="equal">
      <formula>"Vencida"</formula>
    </cfRule>
    <cfRule type="cellIs" dxfId="1468" priority="8" operator="equal">
      <formula>"No Cumplida"</formula>
    </cfRule>
    <cfRule type="cellIs" dxfId="1467" priority="9" operator="equal">
      <formula>"En Avance"</formula>
    </cfRule>
    <cfRule type="cellIs" dxfId="1466" priority="10" operator="equal">
      <formula>"Cumplida (FT)"</formula>
    </cfRule>
    <cfRule type="cellIs" dxfId="1465" priority="11" operator="equal">
      <formula>"Cumplida (DT)"</formula>
    </cfRule>
    <cfRule type="cellIs" dxfId="1464" priority="12" operator="equal">
      <formula>"Sin Avance"</formula>
    </cfRule>
  </conditionalFormatting>
  <conditionalFormatting sqref="I26:I27">
    <cfRule type="cellIs" dxfId="1463" priority="1" operator="equal">
      <formula>"Vencida"</formula>
    </cfRule>
    <cfRule type="cellIs" dxfId="1462" priority="2" operator="equal">
      <formula>"No Cumplida"</formula>
    </cfRule>
    <cfRule type="cellIs" dxfId="1461" priority="3" operator="equal">
      <formula>"En Avance"</formula>
    </cfRule>
    <cfRule type="cellIs" dxfId="1460" priority="4" operator="equal">
      <formula>"Cumplida (FT)"</formula>
    </cfRule>
    <cfRule type="cellIs" dxfId="1459" priority="5" operator="equal">
      <formula>"Cumplida (DT)"</formula>
    </cfRule>
    <cfRule type="cellIs" dxfId="1458" priority="6" operator="equal">
      <formula>"Sin Avance"</formula>
    </cfRule>
  </conditionalFormatting>
  <pageMargins left="0.70866141732283472" right="0.70866141732283472" top="0.74803149606299213" bottom="0.74803149606299213" header="0.31496062992125984" footer="0.31496062992125984"/>
  <pageSetup scale="36" orientation="portrait" r:id="rId1"/>
  <headerFooter>
    <oddHeader>&amp;L&amp;G&amp;RCLASIFICACIÓN DE LA INFORMACIÓN
PÚBLICA</oddHeader>
    <oddFooter>&amp;LAprobó: Yanira Villamil S. - Jefe  Oficina de Control Interno
Elaboró: Maritza Beltran/ Yaneth Burgos/&amp;C&amp;G</oddFooter>
  </headerFooter>
  <legacy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2:N35"/>
  <sheetViews>
    <sheetView workbookViewId="0">
      <selection activeCell="H8" sqref="H8"/>
    </sheetView>
  </sheetViews>
  <sheetFormatPr baseColWidth="10" defaultColWidth="11.453125" defaultRowHeight="14.5" x14ac:dyDescent="0.35"/>
  <cols>
    <col min="5" max="5" width="17.7265625" customWidth="1"/>
    <col min="11" max="11" width="16.1796875" customWidth="1"/>
  </cols>
  <sheetData>
    <row r="2" spans="3:14" ht="15" thickBot="1" x14ac:dyDescent="0.4">
      <c r="C2" t="s">
        <v>620</v>
      </c>
      <c r="E2" t="s">
        <v>621</v>
      </c>
    </row>
    <row r="3" spans="3:14" ht="15" thickBot="1" x14ac:dyDescent="0.4">
      <c r="C3" t="s">
        <v>622</v>
      </c>
      <c r="E3" t="s">
        <v>623</v>
      </c>
      <c r="G3" s="70">
        <v>1</v>
      </c>
      <c r="H3" s="71" t="s">
        <v>624</v>
      </c>
    </row>
    <row r="4" spans="3:14" ht="15" thickBot="1" x14ac:dyDescent="0.4">
      <c r="C4" t="s">
        <v>625</v>
      </c>
      <c r="E4" t="s">
        <v>626</v>
      </c>
      <c r="G4" s="72">
        <v>2</v>
      </c>
      <c r="H4" s="71" t="s">
        <v>627</v>
      </c>
      <c r="K4" t="s">
        <v>628</v>
      </c>
    </row>
    <row r="5" spans="3:14" ht="36" customHeight="1" thickBot="1" x14ac:dyDescent="0.4">
      <c r="G5" s="72">
        <v>3</v>
      </c>
      <c r="H5" s="71" t="s">
        <v>629</v>
      </c>
      <c r="K5" t="s">
        <v>9</v>
      </c>
    </row>
    <row r="6" spans="3:14" ht="30.75" customHeight="1" thickBot="1" x14ac:dyDescent="0.4">
      <c r="G6" s="72">
        <v>4</v>
      </c>
      <c r="H6" s="71" t="s">
        <v>630</v>
      </c>
      <c r="K6" t="s">
        <v>631</v>
      </c>
    </row>
    <row r="7" spans="3:14" ht="15" thickBot="1" x14ac:dyDescent="0.4">
      <c r="G7" s="72">
        <v>5</v>
      </c>
      <c r="H7" s="71" t="s">
        <v>632</v>
      </c>
      <c r="K7" t="s">
        <v>633</v>
      </c>
    </row>
    <row r="8" spans="3:14" ht="15" thickBot="1" x14ac:dyDescent="0.4">
      <c r="G8" s="72">
        <v>6</v>
      </c>
      <c r="H8" s="71" t="s">
        <v>634</v>
      </c>
      <c r="K8" t="s">
        <v>635</v>
      </c>
    </row>
    <row r="9" spans="3:14" ht="15" thickBot="1" x14ac:dyDescent="0.4">
      <c r="G9" s="72">
        <v>7</v>
      </c>
      <c r="H9" s="71" t="s">
        <v>636</v>
      </c>
    </row>
    <row r="10" spans="3:14" ht="15" thickBot="1" x14ac:dyDescent="0.4">
      <c r="G10" s="72">
        <v>8</v>
      </c>
      <c r="H10" s="73" t="s">
        <v>637</v>
      </c>
      <c r="N10" t="s">
        <v>638</v>
      </c>
    </row>
    <row r="11" spans="3:14" ht="15" thickBot="1" x14ac:dyDescent="0.4">
      <c r="G11" s="72">
        <v>9</v>
      </c>
      <c r="H11" s="73" t="s">
        <v>639</v>
      </c>
      <c r="N11" t="s">
        <v>640</v>
      </c>
    </row>
    <row r="12" spans="3:14" ht="15" thickBot="1" x14ac:dyDescent="0.4">
      <c r="G12" s="72">
        <v>10</v>
      </c>
      <c r="H12" s="73" t="s">
        <v>641</v>
      </c>
    </row>
    <row r="13" spans="3:14" ht="15" thickBot="1" x14ac:dyDescent="0.4">
      <c r="G13" s="72">
        <v>11</v>
      </c>
      <c r="H13" s="73" t="s">
        <v>642</v>
      </c>
    </row>
    <row r="14" spans="3:14" ht="15" thickBot="1" x14ac:dyDescent="0.4">
      <c r="G14" s="72">
        <v>12</v>
      </c>
      <c r="H14" s="73" t="s">
        <v>643</v>
      </c>
    </row>
    <row r="15" spans="3:14" ht="15" thickBot="1" x14ac:dyDescent="0.4">
      <c r="G15" s="72">
        <v>13</v>
      </c>
      <c r="H15" s="73" t="s">
        <v>644</v>
      </c>
    </row>
    <row r="16" spans="3:14" ht="15" thickBot="1" x14ac:dyDescent="0.4">
      <c r="G16" s="72">
        <v>14</v>
      </c>
      <c r="H16" s="73" t="s">
        <v>645</v>
      </c>
    </row>
    <row r="17" spans="7:8" ht="15" thickBot="1" x14ac:dyDescent="0.4">
      <c r="G17" s="72">
        <v>15</v>
      </c>
      <c r="H17" s="73" t="s">
        <v>646</v>
      </c>
    </row>
    <row r="18" spans="7:8" ht="27" thickBot="1" x14ac:dyDescent="0.4">
      <c r="G18" s="72">
        <v>16</v>
      </c>
      <c r="H18" s="73" t="s">
        <v>647</v>
      </c>
    </row>
    <row r="19" spans="7:8" ht="15" thickBot="1" x14ac:dyDescent="0.4">
      <c r="G19" s="72">
        <v>17</v>
      </c>
      <c r="H19" s="73" t="s">
        <v>648</v>
      </c>
    </row>
    <row r="20" spans="7:8" ht="15" thickBot="1" x14ac:dyDescent="0.4">
      <c r="G20" s="72">
        <v>18</v>
      </c>
      <c r="H20" s="73" t="s">
        <v>649</v>
      </c>
    </row>
    <row r="21" spans="7:8" ht="15" thickBot="1" x14ac:dyDescent="0.4">
      <c r="G21" s="72">
        <v>19</v>
      </c>
      <c r="H21" s="73" t="s">
        <v>650</v>
      </c>
    </row>
    <row r="22" spans="7:8" ht="15" thickBot="1" x14ac:dyDescent="0.4">
      <c r="G22" s="72">
        <v>20</v>
      </c>
      <c r="H22" s="73" t="s">
        <v>382</v>
      </c>
    </row>
    <row r="23" spans="7:8" ht="15" thickBot="1" x14ac:dyDescent="0.4">
      <c r="G23" s="72">
        <v>21</v>
      </c>
      <c r="H23" s="73" t="s">
        <v>651</v>
      </c>
    </row>
    <row r="24" spans="7:8" ht="15" thickBot="1" x14ac:dyDescent="0.4">
      <c r="G24" s="72">
        <v>22</v>
      </c>
      <c r="H24" s="73" t="s">
        <v>652</v>
      </c>
    </row>
    <row r="25" spans="7:8" ht="15" thickBot="1" x14ac:dyDescent="0.4">
      <c r="G25" s="72">
        <v>23</v>
      </c>
      <c r="H25" s="73" t="s">
        <v>653</v>
      </c>
    </row>
    <row r="26" spans="7:8" ht="15" thickBot="1" x14ac:dyDescent="0.4">
      <c r="G26" s="72">
        <v>24</v>
      </c>
      <c r="H26" s="73" t="s">
        <v>654</v>
      </c>
    </row>
    <row r="27" spans="7:8" ht="15" thickBot="1" x14ac:dyDescent="0.4">
      <c r="G27" s="72">
        <v>25</v>
      </c>
      <c r="H27" s="73" t="s">
        <v>655</v>
      </c>
    </row>
    <row r="28" spans="7:8" ht="15" thickBot="1" x14ac:dyDescent="0.4">
      <c r="G28" s="72">
        <v>26</v>
      </c>
      <c r="H28" s="73" t="s">
        <v>656</v>
      </c>
    </row>
    <row r="29" spans="7:8" ht="15" thickBot="1" x14ac:dyDescent="0.4">
      <c r="G29" s="72">
        <v>27</v>
      </c>
      <c r="H29" s="73" t="s">
        <v>657</v>
      </c>
    </row>
    <row r="30" spans="7:8" ht="15" thickBot="1" x14ac:dyDescent="0.4">
      <c r="G30" s="72">
        <v>28</v>
      </c>
      <c r="H30" s="73" t="s">
        <v>658</v>
      </c>
    </row>
    <row r="31" spans="7:8" ht="15" thickBot="1" x14ac:dyDescent="0.4">
      <c r="G31" s="72">
        <v>29</v>
      </c>
      <c r="H31" s="73" t="s">
        <v>659</v>
      </c>
    </row>
    <row r="32" spans="7:8" ht="15" thickBot="1" x14ac:dyDescent="0.4">
      <c r="G32" s="72">
        <v>30</v>
      </c>
      <c r="H32" s="73" t="s">
        <v>660</v>
      </c>
    </row>
    <row r="33" spans="7:8" ht="15" thickBot="1" x14ac:dyDescent="0.4">
      <c r="G33" s="72">
        <v>31</v>
      </c>
      <c r="H33" s="73" t="s">
        <v>661</v>
      </c>
    </row>
    <row r="34" spans="7:8" ht="15" thickBot="1" x14ac:dyDescent="0.4">
      <c r="G34" s="72">
        <v>32</v>
      </c>
      <c r="H34" s="74" t="s">
        <v>662</v>
      </c>
    </row>
    <row r="35" spans="7:8" ht="15" thickBot="1" x14ac:dyDescent="0.4">
      <c r="G35" s="75">
        <v>33</v>
      </c>
      <c r="H35" s="76" t="s">
        <v>663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67772-B7F0-4C96-9228-51605806F27C}">
  <sheetPr>
    <pageSetUpPr fitToPage="1"/>
  </sheetPr>
  <dimension ref="A1:AD26"/>
  <sheetViews>
    <sheetView topLeftCell="A26" zoomScale="50" zoomScaleNormal="50" zoomScaleSheetLayoutView="40" zoomScalePageLayoutView="70" workbookViewId="0">
      <selection activeCell="M6" sqref="M6"/>
    </sheetView>
  </sheetViews>
  <sheetFormatPr baseColWidth="10" defaultColWidth="11" defaultRowHeight="15.5" x14ac:dyDescent="0.35"/>
  <cols>
    <col min="1" max="1" width="16.453125" style="309" customWidth="1"/>
    <col min="2" max="3" width="8.54296875" style="309" customWidth="1"/>
    <col min="4" max="5" width="20.1796875" style="309" customWidth="1"/>
    <col min="6" max="6" width="27.1796875" style="309" customWidth="1"/>
    <col min="7" max="7" width="37.1796875" style="309" customWidth="1"/>
    <col min="8" max="8" width="15.81640625" style="309" customWidth="1"/>
    <col min="9" max="9" width="8.81640625" style="309" customWidth="1"/>
    <col min="10" max="10" width="14.453125" style="309" customWidth="1"/>
    <col min="11" max="11" width="10.453125" style="309" customWidth="1"/>
    <col min="12" max="12" width="13.7265625" style="309" customWidth="1"/>
    <col min="13" max="13" width="8.1796875" style="309" customWidth="1"/>
    <col min="14" max="14" width="20.1796875" style="309" customWidth="1"/>
    <col min="15" max="15" width="26.81640625" style="309" customWidth="1"/>
    <col min="16" max="16" width="19.453125" style="309" customWidth="1"/>
    <col min="17" max="17" width="16.54296875" style="309" customWidth="1"/>
    <col min="18" max="18" width="18.26953125" style="309" customWidth="1"/>
    <col min="19" max="19" width="16.26953125" style="309" customWidth="1"/>
    <col min="20" max="20" width="160.54296875" style="309" customWidth="1"/>
    <col min="21" max="21" width="32.1796875" style="309" hidden="1" customWidth="1"/>
    <col min="22" max="22" width="23.54296875" style="309" hidden="1" customWidth="1"/>
    <col min="23" max="23" width="19" style="309" hidden="1" customWidth="1"/>
    <col min="24" max="24" width="22.54296875" style="309" hidden="1" customWidth="1"/>
    <col min="25" max="25" width="207.7265625" style="309" hidden="1" customWidth="1"/>
    <col min="26" max="26" width="18.54296875" style="309" hidden="1" customWidth="1"/>
    <col min="27" max="27" width="18.81640625" style="309" hidden="1" customWidth="1"/>
    <col min="28" max="28" width="25.54296875" style="309" hidden="1" customWidth="1"/>
    <col min="29" max="29" width="15.54296875" style="309" hidden="1" customWidth="1"/>
    <col min="30" max="30" width="255.453125" style="309" hidden="1" customWidth="1"/>
    <col min="31" max="16384" width="11" style="309"/>
  </cols>
  <sheetData>
    <row r="1" spans="1:15" s="298" customFormat="1" ht="14" x14ac:dyDescent="0.3"/>
    <row r="2" spans="1:15" s="298" customFormat="1" x14ac:dyDescent="0.3">
      <c r="A2" s="299" t="s">
        <v>0</v>
      </c>
      <c r="B2" s="299"/>
      <c r="C2" s="300"/>
    </row>
    <row r="3" spans="1:15" s="298" customFormat="1" x14ac:dyDescent="0.35">
      <c r="A3" s="301"/>
      <c r="B3" s="302"/>
      <c r="C3" s="303"/>
    </row>
    <row r="4" spans="1:15" s="298" customFormat="1" x14ac:dyDescent="0.35">
      <c r="A4" s="302" t="s">
        <v>1</v>
      </c>
      <c r="B4" s="302"/>
      <c r="C4" s="304" t="s">
        <v>2</v>
      </c>
    </row>
    <row r="5" spans="1:15" s="298" customFormat="1" x14ac:dyDescent="0.35">
      <c r="A5" s="302" t="s">
        <v>3</v>
      </c>
      <c r="B5" s="302"/>
      <c r="C5" s="305">
        <v>2022</v>
      </c>
    </row>
    <row r="6" spans="1:15" s="298" customFormat="1" x14ac:dyDescent="0.3">
      <c r="A6" s="306" t="s">
        <v>4</v>
      </c>
      <c r="B6" s="306"/>
      <c r="C6" s="307" t="s">
        <v>1296</v>
      </c>
    </row>
    <row r="7" spans="1:15" s="298" customFormat="1" ht="14" x14ac:dyDescent="0.3"/>
    <row r="9" spans="1:15" x14ac:dyDescent="0.35">
      <c r="A9" s="308"/>
      <c r="B9" s="308"/>
      <c r="C9" s="308"/>
      <c r="D9" s="308"/>
      <c r="E9" s="308"/>
      <c r="F9" s="308"/>
      <c r="G9" s="308"/>
      <c r="H9" s="308"/>
      <c r="I9" s="308"/>
      <c r="J9" s="308"/>
      <c r="K9" s="308"/>
      <c r="L9" s="308"/>
      <c r="M9" s="308"/>
      <c r="N9" s="308"/>
      <c r="O9" s="308"/>
    </row>
    <row r="10" spans="1:15" x14ac:dyDescent="0.35">
      <c r="A10" s="310" t="s">
        <v>87</v>
      </c>
      <c r="B10" s="311"/>
      <c r="C10" s="312" t="s">
        <v>88</v>
      </c>
      <c r="D10" s="312"/>
      <c r="E10" s="312"/>
      <c r="F10" s="312"/>
      <c r="G10" s="312"/>
      <c r="H10" s="312"/>
      <c r="I10" s="313"/>
      <c r="J10" s="313"/>
      <c r="K10" s="313"/>
      <c r="L10" s="313"/>
      <c r="M10" s="313"/>
      <c r="N10" s="313"/>
      <c r="O10" s="313"/>
    </row>
    <row r="11" spans="1:15" x14ac:dyDescent="0.35">
      <c r="A11" s="313"/>
      <c r="B11" s="313"/>
      <c r="C11" s="313"/>
      <c r="D11" s="313"/>
      <c r="E11" s="313"/>
      <c r="F11" s="313"/>
      <c r="G11" s="313"/>
      <c r="H11" s="313"/>
      <c r="I11" s="313"/>
      <c r="J11" s="313"/>
      <c r="K11" s="310" t="s">
        <v>89</v>
      </c>
      <c r="L11" s="311"/>
      <c r="M11" s="314" t="s">
        <v>90</v>
      </c>
      <c r="N11" s="314"/>
      <c r="O11" s="314"/>
    </row>
    <row r="12" spans="1:15" x14ac:dyDescent="0.35">
      <c r="A12" s="310" t="s">
        <v>91</v>
      </c>
      <c r="B12" s="311"/>
      <c r="C12" s="315" t="s">
        <v>92</v>
      </c>
      <c r="D12" s="316"/>
      <c r="E12" s="316"/>
      <c r="F12" s="316"/>
      <c r="G12" s="316"/>
      <c r="H12" s="317"/>
      <c r="I12" s="313"/>
      <c r="J12" s="313"/>
      <c r="K12" s="310"/>
      <c r="L12" s="311"/>
      <c r="M12" s="314"/>
      <c r="N12" s="314"/>
      <c r="O12" s="314"/>
    </row>
    <row r="13" spans="1:15" x14ac:dyDescent="0.35">
      <c r="A13" s="310"/>
      <c r="B13" s="311"/>
      <c r="C13" s="318"/>
      <c r="D13" s="319"/>
      <c r="E13" s="319"/>
      <c r="F13" s="319"/>
      <c r="G13" s="319"/>
      <c r="H13" s="320"/>
      <c r="I13" s="313"/>
      <c r="J13" s="313"/>
      <c r="K13" s="313"/>
      <c r="L13" s="313"/>
      <c r="M13" s="313"/>
      <c r="N13" s="313"/>
      <c r="O13" s="313"/>
    </row>
    <row r="14" spans="1:15" x14ac:dyDescent="0.35">
      <c r="A14" s="313"/>
      <c r="B14" s="313"/>
      <c r="C14" s="313"/>
      <c r="D14" s="313"/>
      <c r="E14" s="313"/>
      <c r="F14" s="313"/>
      <c r="G14" s="313"/>
      <c r="H14" s="313"/>
      <c r="I14" s="313"/>
      <c r="J14" s="313"/>
      <c r="K14" s="310" t="s">
        <v>93</v>
      </c>
      <c r="L14" s="311"/>
      <c r="M14" s="314">
        <v>2022</v>
      </c>
      <c r="N14" s="314"/>
      <c r="O14" s="314"/>
    </row>
    <row r="15" spans="1:15" ht="16" thickBot="1" x14ac:dyDescent="0.4">
      <c r="A15" s="310" t="s">
        <v>94</v>
      </c>
      <c r="B15" s="321"/>
      <c r="C15" s="322" t="s">
        <v>95</v>
      </c>
      <c r="D15" s="323"/>
      <c r="E15" s="323"/>
      <c r="F15" s="323"/>
      <c r="G15" s="323"/>
      <c r="H15" s="324"/>
      <c r="I15" s="313"/>
      <c r="J15" s="313"/>
      <c r="K15" s="310"/>
      <c r="L15" s="311"/>
      <c r="M15" s="314"/>
      <c r="N15" s="314"/>
      <c r="O15" s="314"/>
    </row>
    <row r="16" spans="1:15" ht="16" thickBot="1" x14ac:dyDescent="0.4">
      <c r="A16" s="310"/>
      <c r="B16" s="321"/>
      <c r="C16" s="325"/>
      <c r="D16" s="326"/>
      <c r="E16" s="326"/>
      <c r="F16" s="326"/>
      <c r="G16" s="326"/>
      <c r="H16" s="327"/>
      <c r="I16" s="313"/>
      <c r="J16" s="313"/>
      <c r="K16" s="313"/>
      <c r="L16" s="313"/>
      <c r="M16" s="313"/>
      <c r="N16" s="313"/>
      <c r="O16" s="313"/>
    </row>
    <row r="17" spans="1:30" x14ac:dyDescent="0.35">
      <c r="A17" s="310"/>
      <c r="B17" s="321"/>
      <c r="C17" s="328"/>
      <c r="D17" s="329"/>
      <c r="E17" s="329"/>
      <c r="F17" s="329"/>
      <c r="G17" s="329"/>
      <c r="H17" s="330"/>
      <c r="I17" s="313"/>
      <c r="J17" s="313"/>
      <c r="K17" s="308"/>
      <c r="L17" s="308"/>
      <c r="M17" s="308"/>
      <c r="N17" s="308"/>
      <c r="O17" s="308"/>
    </row>
    <row r="18" spans="1:30" x14ac:dyDescent="0.35">
      <c r="A18" s="313"/>
      <c r="B18" s="313"/>
      <c r="C18" s="313"/>
      <c r="D18" s="313"/>
      <c r="E18" s="313"/>
      <c r="F18" s="313"/>
      <c r="G18" s="313"/>
      <c r="H18" s="313"/>
      <c r="I18" s="313"/>
      <c r="J18" s="313"/>
      <c r="K18" s="308"/>
      <c r="L18" s="308"/>
      <c r="M18" s="308"/>
      <c r="N18" s="308"/>
      <c r="O18" s="308"/>
    </row>
    <row r="19" spans="1:30" ht="16" thickBot="1" x14ac:dyDescent="0.4">
      <c r="A19" s="310" t="s">
        <v>96</v>
      </c>
      <c r="B19" s="311"/>
      <c r="C19" s="322" t="s">
        <v>97</v>
      </c>
      <c r="D19" s="323"/>
      <c r="E19" s="323"/>
      <c r="F19" s="323"/>
      <c r="G19" s="323"/>
      <c r="H19" s="331"/>
      <c r="I19" s="332"/>
      <c r="J19" s="313"/>
      <c r="K19" s="308"/>
      <c r="L19" s="308"/>
      <c r="M19" s="308"/>
      <c r="N19" s="308"/>
      <c r="O19" s="308"/>
    </row>
    <row r="20" spans="1:30" x14ac:dyDescent="0.35">
      <c r="A20" s="310"/>
      <c r="B20" s="311"/>
      <c r="C20" s="328"/>
      <c r="D20" s="329"/>
      <c r="E20" s="329"/>
      <c r="F20" s="329"/>
      <c r="G20" s="329"/>
      <c r="H20" s="333"/>
      <c r="I20" s="334"/>
      <c r="J20" s="313"/>
      <c r="K20" s="313"/>
      <c r="L20" s="313"/>
      <c r="M20" s="313"/>
      <c r="N20" s="313"/>
      <c r="O20" s="313"/>
    </row>
    <row r="21" spans="1:30" ht="29.25" customHeight="1" x14ac:dyDescent="0.35">
      <c r="A21" s="335"/>
      <c r="B21" s="335"/>
      <c r="C21" s="335"/>
      <c r="D21" s="335"/>
      <c r="E21" s="335"/>
      <c r="F21" s="335"/>
      <c r="G21" s="335"/>
      <c r="H21" s="335"/>
      <c r="I21" s="335"/>
      <c r="J21" s="335"/>
      <c r="K21" s="335"/>
      <c r="L21" s="335"/>
      <c r="M21" s="335"/>
      <c r="N21" s="335"/>
      <c r="O21" s="335"/>
      <c r="P21" s="336" t="s">
        <v>21</v>
      </c>
      <c r="Q21" s="336"/>
      <c r="R21" s="337">
        <v>44681</v>
      </c>
      <c r="S21" s="336" t="s">
        <v>22</v>
      </c>
      <c r="T21" s="336" t="s">
        <v>98</v>
      </c>
      <c r="U21" s="336" t="s">
        <v>21</v>
      </c>
      <c r="V21" s="336"/>
      <c r="W21" s="337">
        <v>44439</v>
      </c>
      <c r="X21" s="336" t="s">
        <v>22</v>
      </c>
      <c r="Y21" s="336" t="s">
        <v>99</v>
      </c>
      <c r="Z21" s="336" t="s">
        <v>21</v>
      </c>
      <c r="AA21" s="336"/>
      <c r="AB21" s="337">
        <v>44561</v>
      </c>
      <c r="AC21" s="336" t="s">
        <v>22</v>
      </c>
      <c r="AD21" s="336" t="s">
        <v>100</v>
      </c>
    </row>
    <row r="22" spans="1:30" ht="55.5" customHeight="1" x14ac:dyDescent="0.35">
      <c r="A22" s="338" t="s">
        <v>101</v>
      </c>
      <c r="B22" s="338"/>
      <c r="C22" s="338"/>
      <c r="D22" s="338"/>
      <c r="E22" s="338"/>
      <c r="F22" s="338" t="s">
        <v>102</v>
      </c>
      <c r="G22" s="338"/>
      <c r="H22" s="338"/>
      <c r="I22" s="338"/>
      <c r="J22" s="338"/>
      <c r="K22" s="338"/>
      <c r="L22" s="338" t="s">
        <v>103</v>
      </c>
      <c r="M22" s="338"/>
      <c r="N22" s="338"/>
      <c r="O22" s="339"/>
      <c r="P22" s="340" t="s">
        <v>29</v>
      </c>
      <c r="Q22" s="340" t="s">
        <v>30</v>
      </c>
      <c r="R22" s="340" t="s">
        <v>31</v>
      </c>
      <c r="S22" s="336"/>
      <c r="T22" s="341"/>
      <c r="U22" s="340" t="s">
        <v>29</v>
      </c>
      <c r="V22" s="340" t="s">
        <v>30</v>
      </c>
      <c r="W22" s="340" t="s">
        <v>31</v>
      </c>
      <c r="X22" s="336"/>
      <c r="Y22" s="341"/>
      <c r="Z22" s="340" t="s">
        <v>29</v>
      </c>
      <c r="AA22" s="340" t="s">
        <v>30</v>
      </c>
      <c r="AB22" s="340" t="s">
        <v>31</v>
      </c>
      <c r="AC22" s="336"/>
      <c r="AD22" s="341"/>
    </row>
    <row r="23" spans="1:30" ht="27" customHeight="1" x14ac:dyDescent="0.35">
      <c r="A23" s="342" t="s">
        <v>104</v>
      </c>
      <c r="B23" s="343" t="s">
        <v>105</v>
      </c>
      <c r="C23" s="344"/>
      <c r="D23" s="342" t="s">
        <v>106</v>
      </c>
      <c r="E23" s="342" t="s">
        <v>107</v>
      </c>
      <c r="F23" s="342" t="s">
        <v>108</v>
      </c>
      <c r="G23" s="342" t="s">
        <v>109</v>
      </c>
      <c r="H23" s="343" t="s">
        <v>110</v>
      </c>
      <c r="I23" s="344"/>
      <c r="J23" s="345" t="s">
        <v>111</v>
      </c>
      <c r="K23" s="345"/>
      <c r="L23" s="345" t="s">
        <v>112</v>
      </c>
      <c r="M23" s="345"/>
      <c r="N23" s="342" t="s">
        <v>113</v>
      </c>
      <c r="O23" s="346" t="s">
        <v>114</v>
      </c>
      <c r="P23" s="347"/>
      <c r="Q23" s="347"/>
      <c r="R23" s="348"/>
      <c r="S23" s="347"/>
      <c r="T23" s="349"/>
      <c r="U23" s="347"/>
      <c r="V23" s="347">
        <f>+COUNTIF(V24:V24,"Cumplida "&amp;"*")</f>
        <v>0</v>
      </c>
      <c r="W23" s="348"/>
      <c r="X23" s="347"/>
      <c r="Y23" s="349"/>
      <c r="Z23" s="347">
        <v>3</v>
      </c>
      <c r="AA23" s="347">
        <f>+COUNTIF(AA24:AA29,"Cumplida"&amp;"*")</f>
        <v>3</v>
      </c>
      <c r="AB23" s="350">
        <f>IFERROR(+AA23/Z23,"No se programaron actividades relacionadas con este objetivo")</f>
        <v>1</v>
      </c>
      <c r="AC23" s="347"/>
      <c r="AD23" s="349"/>
    </row>
    <row r="24" spans="1:30" ht="409.6" customHeight="1" x14ac:dyDescent="0.35">
      <c r="A24" s="351" t="s">
        <v>115</v>
      </c>
      <c r="B24" s="352">
        <v>700</v>
      </c>
      <c r="C24" s="353"/>
      <c r="D24" s="351" t="s">
        <v>116</v>
      </c>
      <c r="E24" s="351" t="s">
        <v>117</v>
      </c>
      <c r="F24" s="351" t="s">
        <v>118</v>
      </c>
      <c r="G24" s="351" t="s">
        <v>119</v>
      </c>
      <c r="H24" s="352" t="s">
        <v>120</v>
      </c>
      <c r="I24" s="353"/>
      <c r="J24" s="352" t="s">
        <v>121</v>
      </c>
      <c r="K24" s="353"/>
      <c r="L24" s="354">
        <v>44576</v>
      </c>
      <c r="M24" s="355"/>
      <c r="N24" s="356">
        <v>44834</v>
      </c>
      <c r="O24" s="351" t="s">
        <v>122</v>
      </c>
      <c r="P24" s="86"/>
      <c r="Q24" s="94" t="s">
        <v>11</v>
      </c>
      <c r="R24" s="86"/>
      <c r="S24" s="115" t="s">
        <v>672</v>
      </c>
      <c r="T24" s="357" t="s">
        <v>1302</v>
      </c>
      <c r="U24" s="86"/>
      <c r="V24" s="94" t="s">
        <v>11</v>
      </c>
      <c r="W24" s="86"/>
      <c r="X24" s="115" t="s">
        <v>123</v>
      </c>
      <c r="Y24" s="358" t="s">
        <v>1303</v>
      </c>
      <c r="Z24" s="151" t="s">
        <v>124</v>
      </c>
      <c r="AA24" s="147" t="s">
        <v>125</v>
      </c>
      <c r="AB24" s="152"/>
      <c r="AC24" s="153" t="s">
        <v>123</v>
      </c>
      <c r="AD24" s="359" t="s">
        <v>1304</v>
      </c>
    </row>
    <row r="25" spans="1:30" ht="409.6" customHeight="1" x14ac:dyDescent="0.35">
      <c r="A25" s="351" t="s">
        <v>115</v>
      </c>
      <c r="B25" s="360">
        <v>3421</v>
      </c>
      <c r="C25" s="361"/>
      <c r="D25" s="351" t="s">
        <v>126</v>
      </c>
      <c r="E25" s="351" t="s">
        <v>117</v>
      </c>
      <c r="F25" s="351" t="s">
        <v>118</v>
      </c>
      <c r="G25" s="351" t="s">
        <v>119</v>
      </c>
      <c r="H25" s="360" t="s">
        <v>120</v>
      </c>
      <c r="I25" s="361"/>
      <c r="J25" s="360" t="s">
        <v>121</v>
      </c>
      <c r="K25" s="361"/>
      <c r="L25" s="362">
        <v>44576</v>
      </c>
      <c r="M25" s="363"/>
      <c r="N25" s="356">
        <v>44834</v>
      </c>
      <c r="O25" s="351" t="s">
        <v>122</v>
      </c>
      <c r="P25" s="86"/>
      <c r="Q25" s="94" t="s">
        <v>11</v>
      </c>
      <c r="R25" s="86"/>
      <c r="S25" s="115" t="s">
        <v>672</v>
      </c>
      <c r="T25" s="357" t="s">
        <v>1305</v>
      </c>
      <c r="U25" s="86"/>
      <c r="V25" s="94" t="s">
        <v>11</v>
      </c>
      <c r="W25" s="86"/>
      <c r="X25" s="115" t="s">
        <v>123</v>
      </c>
      <c r="Y25" s="358" t="s">
        <v>1306</v>
      </c>
      <c r="Z25" s="86"/>
      <c r="AA25" s="147" t="s">
        <v>125</v>
      </c>
      <c r="AB25" s="152"/>
      <c r="AC25" s="153" t="s">
        <v>123</v>
      </c>
      <c r="AD25" s="359" t="s">
        <v>1304</v>
      </c>
    </row>
    <row r="26" spans="1:30" ht="409.5" customHeight="1" x14ac:dyDescent="0.35">
      <c r="A26" s="351" t="s">
        <v>127</v>
      </c>
      <c r="B26" s="360">
        <v>77007</v>
      </c>
      <c r="C26" s="361"/>
      <c r="D26" s="351" t="s">
        <v>128</v>
      </c>
      <c r="E26" s="351" t="s">
        <v>117</v>
      </c>
      <c r="F26" s="351" t="s">
        <v>118</v>
      </c>
      <c r="G26" s="351" t="s">
        <v>129</v>
      </c>
      <c r="H26" s="360" t="s">
        <v>120</v>
      </c>
      <c r="I26" s="361"/>
      <c r="J26" s="360" t="s">
        <v>121</v>
      </c>
      <c r="K26" s="361"/>
      <c r="L26" s="362">
        <v>44576</v>
      </c>
      <c r="M26" s="363"/>
      <c r="N26" s="356">
        <v>44834</v>
      </c>
      <c r="O26" s="351" t="s">
        <v>130</v>
      </c>
      <c r="P26" s="86"/>
      <c r="Q26" s="94" t="s">
        <v>11</v>
      </c>
      <c r="R26" s="86"/>
      <c r="S26" s="115" t="s">
        <v>672</v>
      </c>
      <c r="T26" s="364" t="s">
        <v>1307</v>
      </c>
      <c r="U26" s="86"/>
      <c r="V26" s="94" t="s">
        <v>11</v>
      </c>
      <c r="W26" s="86"/>
      <c r="X26" s="115" t="s">
        <v>123</v>
      </c>
      <c r="Y26" s="365" t="s">
        <v>1308</v>
      </c>
      <c r="Z26" s="86"/>
      <c r="AA26" s="147" t="s">
        <v>125</v>
      </c>
      <c r="AB26" s="152"/>
      <c r="AC26" s="153" t="s">
        <v>123</v>
      </c>
      <c r="AD26" s="359" t="s">
        <v>1309</v>
      </c>
    </row>
  </sheetData>
  <mergeCells count="43">
    <mergeCell ref="B25:C25"/>
    <mergeCell ref="H25:I25"/>
    <mergeCell ref="J25:K25"/>
    <mergeCell ref="L25:M25"/>
    <mergeCell ref="B26:C26"/>
    <mergeCell ref="H26:I26"/>
    <mergeCell ref="J26:K26"/>
    <mergeCell ref="L26:M26"/>
    <mergeCell ref="B23:C23"/>
    <mergeCell ref="H23:I23"/>
    <mergeCell ref="J23:K23"/>
    <mergeCell ref="L23:M23"/>
    <mergeCell ref="B24:C24"/>
    <mergeCell ref="H24:I24"/>
    <mergeCell ref="J24:K24"/>
    <mergeCell ref="L24:M24"/>
    <mergeCell ref="Y21:Y22"/>
    <mergeCell ref="Z21:AA21"/>
    <mergeCell ref="AC21:AC22"/>
    <mergeCell ref="AD21:AD22"/>
    <mergeCell ref="A22:E22"/>
    <mergeCell ref="F22:K22"/>
    <mergeCell ref="L22:O22"/>
    <mergeCell ref="A21:O21"/>
    <mergeCell ref="P21:Q21"/>
    <mergeCell ref="S21:S22"/>
    <mergeCell ref="T21:T22"/>
    <mergeCell ref="U21:V21"/>
    <mergeCell ref="X21:X22"/>
    <mergeCell ref="K14:L15"/>
    <mergeCell ref="M14:O15"/>
    <mergeCell ref="A15:B17"/>
    <mergeCell ref="C15:H17"/>
    <mergeCell ref="K17:O19"/>
    <mergeCell ref="A19:B20"/>
    <mergeCell ref="C19:H20"/>
    <mergeCell ref="A9:O9"/>
    <mergeCell ref="A10:B10"/>
    <mergeCell ref="C10:H10"/>
    <mergeCell ref="K11:L12"/>
    <mergeCell ref="M11:O12"/>
    <mergeCell ref="A12:B13"/>
    <mergeCell ref="C12:H13"/>
  </mergeCells>
  <conditionalFormatting sqref="V24:V26">
    <cfRule type="cellIs" dxfId="1457" priority="43" operator="equal">
      <formula>"Vencida"</formula>
    </cfRule>
    <cfRule type="cellIs" dxfId="1456" priority="44" operator="equal">
      <formula>"No Cumplida"</formula>
    </cfRule>
    <cfRule type="cellIs" dxfId="1455" priority="45" operator="equal">
      <formula>"En Avance"</formula>
    </cfRule>
    <cfRule type="cellIs" dxfId="1454" priority="46" operator="equal">
      <formula>"Cumplida (FT)"</formula>
    </cfRule>
    <cfRule type="cellIs" dxfId="1453" priority="47" operator="equal">
      <formula>"Cumplida (DT)"</formula>
    </cfRule>
    <cfRule type="cellIs" dxfId="1452" priority="48" operator="equal">
      <formula>"Sin Avance"</formula>
    </cfRule>
  </conditionalFormatting>
  <conditionalFormatting sqref="AA25">
    <cfRule type="cellIs" dxfId="1451" priority="31" operator="equal">
      <formula>"Vencida"</formula>
    </cfRule>
    <cfRule type="cellIs" dxfId="1450" priority="32" operator="equal">
      <formula>"No Cumplida"</formula>
    </cfRule>
    <cfRule type="cellIs" dxfId="1449" priority="33" operator="equal">
      <formula>"En Avance"</formula>
    </cfRule>
    <cfRule type="cellIs" dxfId="1448" priority="34" operator="equal">
      <formula>"Cumplida (FT)"</formula>
    </cfRule>
    <cfRule type="cellIs" dxfId="1447" priority="35" operator="equal">
      <formula>"Cumplida (DT)"</formula>
    </cfRule>
    <cfRule type="cellIs" dxfId="1446" priority="36" operator="equal">
      <formula>"Sin Avance"</formula>
    </cfRule>
  </conditionalFormatting>
  <conditionalFormatting sqref="AA24">
    <cfRule type="cellIs" dxfId="1445" priority="37" operator="equal">
      <formula>"Vencida"</formula>
    </cfRule>
    <cfRule type="cellIs" dxfId="1444" priority="38" operator="equal">
      <formula>"No Cumplida"</formula>
    </cfRule>
    <cfRule type="cellIs" dxfId="1443" priority="39" operator="equal">
      <formula>"En Avance"</formula>
    </cfRule>
    <cfRule type="cellIs" dxfId="1442" priority="40" operator="equal">
      <formula>"Cumplida (FT)"</formula>
    </cfRule>
    <cfRule type="cellIs" dxfId="1441" priority="41" operator="equal">
      <formula>"Cumplida (DT)"</formula>
    </cfRule>
    <cfRule type="cellIs" dxfId="1440" priority="42" operator="equal">
      <formula>"Sin Avance"</formula>
    </cfRule>
  </conditionalFormatting>
  <conditionalFormatting sqref="AA26">
    <cfRule type="cellIs" dxfId="1439" priority="25" operator="equal">
      <formula>"Vencida"</formula>
    </cfRule>
    <cfRule type="cellIs" dxfId="1438" priority="26" operator="equal">
      <formula>"No Cumplida"</formula>
    </cfRule>
    <cfRule type="cellIs" dxfId="1437" priority="27" operator="equal">
      <formula>"En Avance"</formula>
    </cfRule>
    <cfRule type="cellIs" dxfId="1436" priority="28" operator="equal">
      <formula>"Cumplida (FT)"</formula>
    </cfRule>
    <cfRule type="cellIs" dxfId="1435" priority="29" operator="equal">
      <formula>"Cumplida (DT)"</formula>
    </cfRule>
    <cfRule type="cellIs" dxfId="1434" priority="30" operator="equal">
      <formula>"Sin Avance"</formula>
    </cfRule>
  </conditionalFormatting>
  <conditionalFormatting sqref="Q24:Q26">
    <cfRule type="cellIs" dxfId="1415" priority="1" operator="equal">
      <formula>"Vencida"</formula>
    </cfRule>
    <cfRule type="cellIs" dxfId="1414" priority="2" operator="equal">
      <formula>"No Cumplida"</formula>
    </cfRule>
    <cfRule type="cellIs" dxfId="1413" priority="3" operator="equal">
      <formula>"En Avance"</formula>
    </cfRule>
    <cfRule type="cellIs" dxfId="1412" priority="4" operator="equal">
      <formula>"Cumplida (FT)"</formula>
    </cfRule>
    <cfRule type="cellIs" dxfId="1411" priority="5" operator="equal">
      <formula>"Cumplida (DT)"</formula>
    </cfRule>
    <cfRule type="cellIs" dxfId="1410" priority="6" operator="equal">
      <formula>"Sin Avance"</formula>
    </cfRule>
  </conditionalFormatting>
  <dataValidations count="1">
    <dataValidation type="list" allowBlank="1" showInputMessage="1" showErrorMessage="1" sqref="WVY983063:WVY983065 JM24:JM26 TI24:TI26 ADE24:ADE26 ANA24:ANA26 AWW24:AWW26 BGS24:BGS26 BQO24:BQO26 CAK24:CAK26 CKG24:CKG26 CUC24:CUC26 DDY24:DDY26 DNU24:DNU26 DXQ24:DXQ26 EHM24:EHM26 ERI24:ERI26 FBE24:FBE26 FLA24:FLA26 FUW24:FUW26 GES24:GES26 GOO24:GOO26 GYK24:GYK26 HIG24:HIG26 HSC24:HSC26 IBY24:IBY26 ILU24:ILU26 IVQ24:IVQ26 JFM24:JFM26 JPI24:JPI26 JZE24:JZE26 KJA24:KJA26 KSW24:KSW26 LCS24:LCS26 LMO24:LMO26 LWK24:LWK26 MGG24:MGG26 MQC24:MQC26 MZY24:MZY26 NJU24:NJU26 NTQ24:NTQ26 ODM24:ODM26 ONI24:ONI26 OXE24:OXE26 PHA24:PHA26 PQW24:PQW26 QAS24:QAS26 QKO24:QKO26 QUK24:QUK26 REG24:REG26 ROC24:ROC26 RXY24:RXY26 SHU24:SHU26 SRQ24:SRQ26 TBM24:TBM26 TLI24:TLI26 TVE24:TVE26 UFA24:UFA26 UOW24:UOW26 UYS24:UYS26 VIO24:VIO26 VSK24:VSK26 WCG24:WCG26 WMC24:WMC26 WVY24:WVY26 Q65559:Q65561 JM65559:JM65561 TI65559:TI65561 ADE65559:ADE65561 ANA65559:ANA65561 AWW65559:AWW65561 BGS65559:BGS65561 BQO65559:BQO65561 CAK65559:CAK65561 CKG65559:CKG65561 CUC65559:CUC65561 DDY65559:DDY65561 DNU65559:DNU65561 DXQ65559:DXQ65561 EHM65559:EHM65561 ERI65559:ERI65561 FBE65559:FBE65561 FLA65559:FLA65561 FUW65559:FUW65561 GES65559:GES65561 GOO65559:GOO65561 GYK65559:GYK65561 HIG65559:HIG65561 HSC65559:HSC65561 IBY65559:IBY65561 ILU65559:ILU65561 IVQ65559:IVQ65561 JFM65559:JFM65561 JPI65559:JPI65561 JZE65559:JZE65561 KJA65559:KJA65561 KSW65559:KSW65561 LCS65559:LCS65561 LMO65559:LMO65561 LWK65559:LWK65561 MGG65559:MGG65561 MQC65559:MQC65561 MZY65559:MZY65561 NJU65559:NJU65561 NTQ65559:NTQ65561 ODM65559:ODM65561 ONI65559:ONI65561 OXE65559:OXE65561 PHA65559:PHA65561 PQW65559:PQW65561 QAS65559:QAS65561 QKO65559:QKO65561 QUK65559:QUK65561 REG65559:REG65561 ROC65559:ROC65561 RXY65559:RXY65561 SHU65559:SHU65561 SRQ65559:SRQ65561 TBM65559:TBM65561 TLI65559:TLI65561 TVE65559:TVE65561 UFA65559:UFA65561 UOW65559:UOW65561 UYS65559:UYS65561 VIO65559:VIO65561 VSK65559:VSK65561 WCG65559:WCG65561 WMC65559:WMC65561 WVY65559:WVY65561 Q131095:Q131097 JM131095:JM131097 TI131095:TI131097 ADE131095:ADE131097 ANA131095:ANA131097 AWW131095:AWW131097 BGS131095:BGS131097 BQO131095:BQO131097 CAK131095:CAK131097 CKG131095:CKG131097 CUC131095:CUC131097 DDY131095:DDY131097 DNU131095:DNU131097 DXQ131095:DXQ131097 EHM131095:EHM131097 ERI131095:ERI131097 FBE131095:FBE131097 FLA131095:FLA131097 FUW131095:FUW131097 GES131095:GES131097 GOO131095:GOO131097 GYK131095:GYK131097 HIG131095:HIG131097 HSC131095:HSC131097 IBY131095:IBY131097 ILU131095:ILU131097 IVQ131095:IVQ131097 JFM131095:JFM131097 JPI131095:JPI131097 JZE131095:JZE131097 KJA131095:KJA131097 KSW131095:KSW131097 LCS131095:LCS131097 LMO131095:LMO131097 LWK131095:LWK131097 MGG131095:MGG131097 MQC131095:MQC131097 MZY131095:MZY131097 NJU131095:NJU131097 NTQ131095:NTQ131097 ODM131095:ODM131097 ONI131095:ONI131097 OXE131095:OXE131097 PHA131095:PHA131097 PQW131095:PQW131097 QAS131095:QAS131097 QKO131095:QKO131097 QUK131095:QUK131097 REG131095:REG131097 ROC131095:ROC131097 RXY131095:RXY131097 SHU131095:SHU131097 SRQ131095:SRQ131097 TBM131095:TBM131097 TLI131095:TLI131097 TVE131095:TVE131097 UFA131095:UFA131097 UOW131095:UOW131097 UYS131095:UYS131097 VIO131095:VIO131097 VSK131095:VSK131097 WCG131095:WCG131097 WMC131095:WMC131097 WVY131095:WVY131097 Q196631:Q196633 JM196631:JM196633 TI196631:TI196633 ADE196631:ADE196633 ANA196631:ANA196633 AWW196631:AWW196633 BGS196631:BGS196633 BQO196631:BQO196633 CAK196631:CAK196633 CKG196631:CKG196633 CUC196631:CUC196633 DDY196631:DDY196633 DNU196631:DNU196633 DXQ196631:DXQ196633 EHM196631:EHM196633 ERI196631:ERI196633 FBE196631:FBE196633 FLA196631:FLA196633 FUW196631:FUW196633 GES196631:GES196633 GOO196631:GOO196633 GYK196631:GYK196633 HIG196631:HIG196633 HSC196631:HSC196633 IBY196631:IBY196633 ILU196631:ILU196633 IVQ196631:IVQ196633 JFM196631:JFM196633 JPI196631:JPI196633 JZE196631:JZE196633 KJA196631:KJA196633 KSW196631:KSW196633 LCS196631:LCS196633 LMO196631:LMO196633 LWK196631:LWK196633 MGG196631:MGG196633 MQC196631:MQC196633 MZY196631:MZY196633 NJU196631:NJU196633 NTQ196631:NTQ196633 ODM196631:ODM196633 ONI196631:ONI196633 OXE196631:OXE196633 PHA196631:PHA196633 PQW196631:PQW196633 QAS196631:QAS196633 QKO196631:QKO196633 QUK196631:QUK196633 REG196631:REG196633 ROC196631:ROC196633 RXY196631:RXY196633 SHU196631:SHU196633 SRQ196631:SRQ196633 TBM196631:TBM196633 TLI196631:TLI196633 TVE196631:TVE196633 UFA196631:UFA196633 UOW196631:UOW196633 UYS196631:UYS196633 VIO196631:VIO196633 VSK196631:VSK196633 WCG196631:WCG196633 WMC196631:WMC196633 WVY196631:WVY196633 Q262167:Q262169 JM262167:JM262169 TI262167:TI262169 ADE262167:ADE262169 ANA262167:ANA262169 AWW262167:AWW262169 BGS262167:BGS262169 BQO262167:BQO262169 CAK262167:CAK262169 CKG262167:CKG262169 CUC262167:CUC262169 DDY262167:DDY262169 DNU262167:DNU262169 DXQ262167:DXQ262169 EHM262167:EHM262169 ERI262167:ERI262169 FBE262167:FBE262169 FLA262167:FLA262169 FUW262167:FUW262169 GES262167:GES262169 GOO262167:GOO262169 GYK262167:GYK262169 HIG262167:HIG262169 HSC262167:HSC262169 IBY262167:IBY262169 ILU262167:ILU262169 IVQ262167:IVQ262169 JFM262167:JFM262169 JPI262167:JPI262169 JZE262167:JZE262169 KJA262167:KJA262169 KSW262167:KSW262169 LCS262167:LCS262169 LMO262167:LMO262169 LWK262167:LWK262169 MGG262167:MGG262169 MQC262167:MQC262169 MZY262167:MZY262169 NJU262167:NJU262169 NTQ262167:NTQ262169 ODM262167:ODM262169 ONI262167:ONI262169 OXE262167:OXE262169 PHA262167:PHA262169 PQW262167:PQW262169 QAS262167:QAS262169 QKO262167:QKO262169 QUK262167:QUK262169 REG262167:REG262169 ROC262167:ROC262169 RXY262167:RXY262169 SHU262167:SHU262169 SRQ262167:SRQ262169 TBM262167:TBM262169 TLI262167:TLI262169 TVE262167:TVE262169 UFA262167:UFA262169 UOW262167:UOW262169 UYS262167:UYS262169 VIO262167:VIO262169 VSK262167:VSK262169 WCG262167:WCG262169 WMC262167:WMC262169 WVY262167:WVY262169 Q327703:Q327705 JM327703:JM327705 TI327703:TI327705 ADE327703:ADE327705 ANA327703:ANA327705 AWW327703:AWW327705 BGS327703:BGS327705 BQO327703:BQO327705 CAK327703:CAK327705 CKG327703:CKG327705 CUC327703:CUC327705 DDY327703:DDY327705 DNU327703:DNU327705 DXQ327703:DXQ327705 EHM327703:EHM327705 ERI327703:ERI327705 FBE327703:FBE327705 FLA327703:FLA327705 FUW327703:FUW327705 GES327703:GES327705 GOO327703:GOO327705 GYK327703:GYK327705 HIG327703:HIG327705 HSC327703:HSC327705 IBY327703:IBY327705 ILU327703:ILU327705 IVQ327703:IVQ327705 JFM327703:JFM327705 JPI327703:JPI327705 JZE327703:JZE327705 KJA327703:KJA327705 KSW327703:KSW327705 LCS327703:LCS327705 LMO327703:LMO327705 LWK327703:LWK327705 MGG327703:MGG327705 MQC327703:MQC327705 MZY327703:MZY327705 NJU327703:NJU327705 NTQ327703:NTQ327705 ODM327703:ODM327705 ONI327703:ONI327705 OXE327703:OXE327705 PHA327703:PHA327705 PQW327703:PQW327705 QAS327703:QAS327705 QKO327703:QKO327705 QUK327703:QUK327705 REG327703:REG327705 ROC327703:ROC327705 RXY327703:RXY327705 SHU327703:SHU327705 SRQ327703:SRQ327705 TBM327703:TBM327705 TLI327703:TLI327705 TVE327703:TVE327705 UFA327703:UFA327705 UOW327703:UOW327705 UYS327703:UYS327705 VIO327703:VIO327705 VSK327703:VSK327705 WCG327703:WCG327705 WMC327703:WMC327705 WVY327703:WVY327705 Q393239:Q393241 JM393239:JM393241 TI393239:TI393241 ADE393239:ADE393241 ANA393239:ANA393241 AWW393239:AWW393241 BGS393239:BGS393241 BQO393239:BQO393241 CAK393239:CAK393241 CKG393239:CKG393241 CUC393239:CUC393241 DDY393239:DDY393241 DNU393239:DNU393241 DXQ393239:DXQ393241 EHM393239:EHM393241 ERI393239:ERI393241 FBE393239:FBE393241 FLA393239:FLA393241 FUW393239:FUW393241 GES393239:GES393241 GOO393239:GOO393241 GYK393239:GYK393241 HIG393239:HIG393241 HSC393239:HSC393241 IBY393239:IBY393241 ILU393239:ILU393241 IVQ393239:IVQ393241 JFM393239:JFM393241 JPI393239:JPI393241 JZE393239:JZE393241 KJA393239:KJA393241 KSW393239:KSW393241 LCS393239:LCS393241 LMO393239:LMO393241 LWK393239:LWK393241 MGG393239:MGG393241 MQC393239:MQC393241 MZY393239:MZY393241 NJU393239:NJU393241 NTQ393239:NTQ393241 ODM393239:ODM393241 ONI393239:ONI393241 OXE393239:OXE393241 PHA393239:PHA393241 PQW393239:PQW393241 QAS393239:QAS393241 QKO393239:QKO393241 QUK393239:QUK393241 REG393239:REG393241 ROC393239:ROC393241 RXY393239:RXY393241 SHU393239:SHU393241 SRQ393239:SRQ393241 TBM393239:TBM393241 TLI393239:TLI393241 TVE393239:TVE393241 UFA393239:UFA393241 UOW393239:UOW393241 UYS393239:UYS393241 VIO393239:VIO393241 VSK393239:VSK393241 WCG393239:WCG393241 WMC393239:WMC393241 WVY393239:WVY393241 Q458775:Q458777 JM458775:JM458777 TI458775:TI458777 ADE458775:ADE458777 ANA458775:ANA458777 AWW458775:AWW458777 BGS458775:BGS458777 BQO458775:BQO458777 CAK458775:CAK458777 CKG458775:CKG458777 CUC458775:CUC458777 DDY458775:DDY458777 DNU458775:DNU458777 DXQ458775:DXQ458777 EHM458775:EHM458777 ERI458775:ERI458777 FBE458775:FBE458777 FLA458775:FLA458777 FUW458775:FUW458777 GES458775:GES458777 GOO458775:GOO458777 GYK458775:GYK458777 HIG458775:HIG458777 HSC458775:HSC458777 IBY458775:IBY458777 ILU458775:ILU458777 IVQ458775:IVQ458777 JFM458775:JFM458777 JPI458775:JPI458777 JZE458775:JZE458777 KJA458775:KJA458777 KSW458775:KSW458777 LCS458775:LCS458777 LMO458775:LMO458777 LWK458775:LWK458777 MGG458775:MGG458777 MQC458775:MQC458777 MZY458775:MZY458777 NJU458775:NJU458777 NTQ458775:NTQ458777 ODM458775:ODM458777 ONI458775:ONI458777 OXE458775:OXE458777 PHA458775:PHA458777 PQW458775:PQW458777 QAS458775:QAS458777 QKO458775:QKO458777 QUK458775:QUK458777 REG458775:REG458777 ROC458775:ROC458777 RXY458775:RXY458777 SHU458775:SHU458777 SRQ458775:SRQ458777 TBM458775:TBM458777 TLI458775:TLI458777 TVE458775:TVE458777 UFA458775:UFA458777 UOW458775:UOW458777 UYS458775:UYS458777 VIO458775:VIO458777 VSK458775:VSK458777 WCG458775:WCG458777 WMC458775:WMC458777 WVY458775:WVY458777 Q524311:Q524313 JM524311:JM524313 TI524311:TI524313 ADE524311:ADE524313 ANA524311:ANA524313 AWW524311:AWW524313 BGS524311:BGS524313 BQO524311:BQO524313 CAK524311:CAK524313 CKG524311:CKG524313 CUC524311:CUC524313 DDY524311:DDY524313 DNU524311:DNU524313 DXQ524311:DXQ524313 EHM524311:EHM524313 ERI524311:ERI524313 FBE524311:FBE524313 FLA524311:FLA524313 FUW524311:FUW524313 GES524311:GES524313 GOO524311:GOO524313 GYK524311:GYK524313 HIG524311:HIG524313 HSC524311:HSC524313 IBY524311:IBY524313 ILU524311:ILU524313 IVQ524311:IVQ524313 JFM524311:JFM524313 JPI524311:JPI524313 JZE524311:JZE524313 KJA524311:KJA524313 KSW524311:KSW524313 LCS524311:LCS524313 LMO524311:LMO524313 LWK524311:LWK524313 MGG524311:MGG524313 MQC524311:MQC524313 MZY524311:MZY524313 NJU524311:NJU524313 NTQ524311:NTQ524313 ODM524311:ODM524313 ONI524311:ONI524313 OXE524311:OXE524313 PHA524311:PHA524313 PQW524311:PQW524313 QAS524311:QAS524313 QKO524311:QKO524313 QUK524311:QUK524313 REG524311:REG524313 ROC524311:ROC524313 RXY524311:RXY524313 SHU524311:SHU524313 SRQ524311:SRQ524313 TBM524311:TBM524313 TLI524311:TLI524313 TVE524311:TVE524313 UFA524311:UFA524313 UOW524311:UOW524313 UYS524311:UYS524313 VIO524311:VIO524313 VSK524311:VSK524313 WCG524311:WCG524313 WMC524311:WMC524313 WVY524311:WVY524313 Q589847:Q589849 JM589847:JM589849 TI589847:TI589849 ADE589847:ADE589849 ANA589847:ANA589849 AWW589847:AWW589849 BGS589847:BGS589849 BQO589847:BQO589849 CAK589847:CAK589849 CKG589847:CKG589849 CUC589847:CUC589849 DDY589847:DDY589849 DNU589847:DNU589849 DXQ589847:DXQ589849 EHM589847:EHM589849 ERI589847:ERI589849 FBE589847:FBE589849 FLA589847:FLA589849 FUW589847:FUW589849 GES589847:GES589849 GOO589847:GOO589849 GYK589847:GYK589849 HIG589847:HIG589849 HSC589847:HSC589849 IBY589847:IBY589849 ILU589847:ILU589849 IVQ589847:IVQ589849 JFM589847:JFM589849 JPI589847:JPI589849 JZE589847:JZE589849 KJA589847:KJA589849 KSW589847:KSW589849 LCS589847:LCS589849 LMO589847:LMO589849 LWK589847:LWK589849 MGG589847:MGG589849 MQC589847:MQC589849 MZY589847:MZY589849 NJU589847:NJU589849 NTQ589847:NTQ589849 ODM589847:ODM589849 ONI589847:ONI589849 OXE589847:OXE589849 PHA589847:PHA589849 PQW589847:PQW589849 QAS589847:QAS589849 QKO589847:QKO589849 QUK589847:QUK589849 REG589847:REG589849 ROC589847:ROC589849 RXY589847:RXY589849 SHU589847:SHU589849 SRQ589847:SRQ589849 TBM589847:TBM589849 TLI589847:TLI589849 TVE589847:TVE589849 UFA589847:UFA589849 UOW589847:UOW589849 UYS589847:UYS589849 VIO589847:VIO589849 VSK589847:VSK589849 WCG589847:WCG589849 WMC589847:WMC589849 WVY589847:WVY589849 Q655383:Q655385 JM655383:JM655385 TI655383:TI655385 ADE655383:ADE655385 ANA655383:ANA655385 AWW655383:AWW655385 BGS655383:BGS655385 BQO655383:BQO655385 CAK655383:CAK655385 CKG655383:CKG655385 CUC655383:CUC655385 DDY655383:DDY655385 DNU655383:DNU655385 DXQ655383:DXQ655385 EHM655383:EHM655385 ERI655383:ERI655385 FBE655383:FBE655385 FLA655383:FLA655385 FUW655383:FUW655385 GES655383:GES655385 GOO655383:GOO655385 GYK655383:GYK655385 HIG655383:HIG655385 HSC655383:HSC655385 IBY655383:IBY655385 ILU655383:ILU655385 IVQ655383:IVQ655385 JFM655383:JFM655385 JPI655383:JPI655385 JZE655383:JZE655385 KJA655383:KJA655385 KSW655383:KSW655385 LCS655383:LCS655385 LMO655383:LMO655385 LWK655383:LWK655385 MGG655383:MGG655385 MQC655383:MQC655385 MZY655383:MZY655385 NJU655383:NJU655385 NTQ655383:NTQ655385 ODM655383:ODM655385 ONI655383:ONI655385 OXE655383:OXE655385 PHA655383:PHA655385 PQW655383:PQW655385 QAS655383:QAS655385 QKO655383:QKO655385 QUK655383:QUK655385 REG655383:REG655385 ROC655383:ROC655385 RXY655383:RXY655385 SHU655383:SHU655385 SRQ655383:SRQ655385 TBM655383:TBM655385 TLI655383:TLI655385 TVE655383:TVE655385 UFA655383:UFA655385 UOW655383:UOW655385 UYS655383:UYS655385 VIO655383:VIO655385 VSK655383:VSK655385 WCG655383:WCG655385 WMC655383:WMC655385 WVY655383:WVY655385 Q720919:Q720921 JM720919:JM720921 TI720919:TI720921 ADE720919:ADE720921 ANA720919:ANA720921 AWW720919:AWW720921 BGS720919:BGS720921 BQO720919:BQO720921 CAK720919:CAK720921 CKG720919:CKG720921 CUC720919:CUC720921 DDY720919:DDY720921 DNU720919:DNU720921 DXQ720919:DXQ720921 EHM720919:EHM720921 ERI720919:ERI720921 FBE720919:FBE720921 FLA720919:FLA720921 FUW720919:FUW720921 GES720919:GES720921 GOO720919:GOO720921 GYK720919:GYK720921 HIG720919:HIG720921 HSC720919:HSC720921 IBY720919:IBY720921 ILU720919:ILU720921 IVQ720919:IVQ720921 JFM720919:JFM720921 JPI720919:JPI720921 JZE720919:JZE720921 KJA720919:KJA720921 KSW720919:KSW720921 LCS720919:LCS720921 LMO720919:LMO720921 LWK720919:LWK720921 MGG720919:MGG720921 MQC720919:MQC720921 MZY720919:MZY720921 NJU720919:NJU720921 NTQ720919:NTQ720921 ODM720919:ODM720921 ONI720919:ONI720921 OXE720919:OXE720921 PHA720919:PHA720921 PQW720919:PQW720921 QAS720919:QAS720921 QKO720919:QKO720921 QUK720919:QUK720921 REG720919:REG720921 ROC720919:ROC720921 RXY720919:RXY720921 SHU720919:SHU720921 SRQ720919:SRQ720921 TBM720919:TBM720921 TLI720919:TLI720921 TVE720919:TVE720921 UFA720919:UFA720921 UOW720919:UOW720921 UYS720919:UYS720921 VIO720919:VIO720921 VSK720919:VSK720921 WCG720919:WCG720921 WMC720919:WMC720921 WVY720919:WVY720921 Q786455:Q786457 JM786455:JM786457 TI786455:TI786457 ADE786455:ADE786457 ANA786455:ANA786457 AWW786455:AWW786457 BGS786455:BGS786457 BQO786455:BQO786457 CAK786455:CAK786457 CKG786455:CKG786457 CUC786455:CUC786457 DDY786455:DDY786457 DNU786455:DNU786457 DXQ786455:DXQ786457 EHM786455:EHM786457 ERI786455:ERI786457 FBE786455:FBE786457 FLA786455:FLA786457 FUW786455:FUW786457 GES786455:GES786457 GOO786455:GOO786457 GYK786455:GYK786457 HIG786455:HIG786457 HSC786455:HSC786457 IBY786455:IBY786457 ILU786455:ILU786457 IVQ786455:IVQ786457 JFM786455:JFM786457 JPI786455:JPI786457 JZE786455:JZE786457 KJA786455:KJA786457 KSW786455:KSW786457 LCS786455:LCS786457 LMO786455:LMO786457 LWK786455:LWK786457 MGG786455:MGG786457 MQC786455:MQC786457 MZY786455:MZY786457 NJU786455:NJU786457 NTQ786455:NTQ786457 ODM786455:ODM786457 ONI786455:ONI786457 OXE786455:OXE786457 PHA786455:PHA786457 PQW786455:PQW786457 QAS786455:QAS786457 QKO786455:QKO786457 QUK786455:QUK786457 REG786455:REG786457 ROC786455:ROC786457 RXY786455:RXY786457 SHU786455:SHU786457 SRQ786455:SRQ786457 TBM786455:TBM786457 TLI786455:TLI786457 TVE786455:TVE786457 UFA786455:UFA786457 UOW786455:UOW786457 UYS786455:UYS786457 VIO786455:VIO786457 VSK786455:VSK786457 WCG786455:WCG786457 WMC786455:WMC786457 WVY786455:WVY786457 Q851991:Q851993 JM851991:JM851993 TI851991:TI851993 ADE851991:ADE851993 ANA851991:ANA851993 AWW851991:AWW851993 BGS851991:BGS851993 BQO851991:BQO851993 CAK851991:CAK851993 CKG851991:CKG851993 CUC851991:CUC851993 DDY851991:DDY851993 DNU851991:DNU851993 DXQ851991:DXQ851993 EHM851991:EHM851993 ERI851991:ERI851993 FBE851991:FBE851993 FLA851991:FLA851993 FUW851991:FUW851993 GES851991:GES851993 GOO851991:GOO851993 GYK851991:GYK851993 HIG851991:HIG851993 HSC851991:HSC851993 IBY851991:IBY851993 ILU851991:ILU851993 IVQ851991:IVQ851993 JFM851991:JFM851993 JPI851991:JPI851993 JZE851991:JZE851993 KJA851991:KJA851993 KSW851991:KSW851993 LCS851991:LCS851993 LMO851991:LMO851993 LWK851991:LWK851993 MGG851991:MGG851993 MQC851991:MQC851993 MZY851991:MZY851993 NJU851991:NJU851993 NTQ851991:NTQ851993 ODM851991:ODM851993 ONI851991:ONI851993 OXE851991:OXE851993 PHA851991:PHA851993 PQW851991:PQW851993 QAS851991:QAS851993 QKO851991:QKO851993 QUK851991:QUK851993 REG851991:REG851993 ROC851991:ROC851993 RXY851991:RXY851993 SHU851991:SHU851993 SRQ851991:SRQ851993 TBM851991:TBM851993 TLI851991:TLI851993 TVE851991:TVE851993 UFA851991:UFA851993 UOW851991:UOW851993 UYS851991:UYS851993 VIO851991:VIO851993 VSK851991:VSK851993 WCG851991:WCG851993 WMC851991:WMC851993 WVY851991:WVY851993 Q917527:Q917529 JM917527:JM917529 TI917527:TI917529 ADE917527:ADE917529 ANA917527:ANA917529 AWW917527:AWW917529 BGS917527:BGS917529 BQO917527:BQO917529 CAK917527:CAK917529 CKG917527:CKG917529 CUC917527:CUC917529 DDY917527:DDY917529 DNU917527:DNU917529 DXQ917527:DXQ917529 EHM917527:EHM917529 ERI917527:ERI917529 FBE917527:FBE917529 FLA917527:FLA917529 FUW917527:FUW917529 GES917527:GES917529 GOO917527:GOO917529 GYK917527:GYK917529 HIG917527:HIG917529 HSC917527:HSC917529 IBY917527:IBY917529 ILU917527:ILU917529 IVQ917527:IVQ917529 JFM917527:JFM917529 JPI917527:JPI917529 JZE917527:JZE917529 KJA917527:KJA917529 KSW917527:KSW917529 LCS917527:LCS917529 LMO917527:LMO917529 LWK917527:LWK917529 MGG917527:MGG917529 MQC917527:MQC917529 MZY917527:MZY917529 NJU917527:NJU917529 NTQ917527:NTQ917529 ODM917527:ODM917529 ONI917527:ONI917529 OXE917527:OXE917529 PHA917527:PHA917529 PQW917527:PQW917529 QAS917527:QAS917529 QKO917527:QKO917529 QUK917527:QUK917529 REG917527:REG917529 ROC917527:ROC917529 RXY917527:RXY917529 SHU917527:SHU917529 SRQ917527:SRQ917529 TBM917527:TBM917529 TLI917527:TLI917529 TVE917527:TVE917529 UFA917527:UFA917529 UOW917527:UOW917529 UYS917527:UYS917529 VIO917527:VIO917529 VSK917527:VSK917529 WCG917527:WCG917529 WMC917527:WMC917529 WVY917527:WVY917529 Q983063:Q983065 JM983063:JM983065 TI983063:TI983065 ADE983063:ADE983065 ANA983063:ANA983065 AWW983063:AWW983065 BGS983063:BGS983065 BQO983063:BQO983065 CAK983063:CAK983065 CKG983063:CKG983065 CUC983063:CUC983065 DDY983063:DDY983065 DNU983063:DNU983065 DXQ983063:DXQ983065 EHM983063:EHM983065 ERI983063:ERI983065 FBE983063:FBE983065 FLA983063:FLA983065 FUW983063:FUW983065 GES983063:GES983065 GOO983063:GOO983065 GYK983063:GYK983065 HIG983063:HIG983065 HSC983063:HSC983065 IBY983063:IBY983065 ILU983063:ILU983065 IVQ983063:IVQ983065 JFM983063:JFM983065 JPI983063:JPI983065 JZE983063:JZE983065 KJA983063:KJA983065 KSW983063:KSW983065 LCS983063:LCS983065 LMO983063:LMO983065 LWK983063:LWK983065 MGG983063:MGG983065 MQC983063:MQC983065 MZY983063:MZY983065 NJU983063:NJU983065 NTQ983063:NTQ983065 ODM983063:ODM983065 ONI983063:ONI983065 OXE983063:OXE983065 PHA983063:PHA983065 PQW983063:PQW983065 QAS983063:QAS983065 QKO983063:QKO983065 QUK983063:QUK983065 REG983063:REG983065 ROC983063:ROC983065 RXY983063:RXY983065 SHU983063:SHU983065 SRQ983063:SRQ983065 TBM983063:TBM983065 TLI983063:TLI983065 TVE983063:TVE983065 UFA983063:UFA983065 UOW983063:UOW983065 UYS983063:UYS983065 VIO983063:VIO983065 VSK983063:VSK983065 WCG983063:WCG983065 WMC983063:WMC983065" xr:uid="{988DADAF-8DB1-4782-BAF0-003040CFA6A3}">
      <formula1>bvxbv</formula1>
    </dataValidation>
  </dataValidations>
  <printOptions horizontalCentered="1"/>
  <pageMargins left="0.62992125984251968" right="0.70866141732283472" top="0.74803149606299213" bottom="0.74803149606299213" header="0.31496062992125984" footer="0.31496062992125984"/>
  <pageSetup paperSize="9" scale="27" orientation="landscape" r:id="rId1"/>
  <headerFooter>
    <oddHeader>&amp;L&amp;G&amp;RCLASIFICACIÓN DE LA INFORMACIÓN
PÚBLICA</oddHeader>
    <oddFooter>&amp;LAprobó: Yanira Villamil S. - Jefe  Oficina de Control Interno
Elaboró: Elizabeth Castillo&amp;C&amp;G</oddFooter>
  </headerFooter>
  <legacyDrawingHF r:id="rId2"/>
  <picture r:id="rId3"/>
  <extLst>
    <ext xmlns:x14="http://schemas.microsoft.com/office/spreadsheetml/2009/9/main" uri="{CCE6A557-97BC-4b89-ADB6-D9C93CAAB3DF}">
      <x14:dataValidations xmlns:xm="http://schemas.microsoft.com/office/excel/2006/main" count="1">
        <x14:dataValidation type="list" allowBlank="1" showInputMessage="1" showErrorMessage="1" xr:uid="{7DD20000-85B7-4BF4-8BF4-722EA3815E36}">
          <x14:formula1>
            <xm:f>'https://icbfgob.sharepoint.com/Users/Maritza.Beltran/AppData/Local/Microsoft/Windows/INetCache/Content.Outlook/P86LDKLA/[Sgto_PAAC_30_abril_2020 - Componente 5.xlsx]Hoja1'!#REF!</xm:f>
          </x14:formula1>
          <xm:sqref>Q24:Q26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2:X36"/>
  <sheetViews>
    <sheetView view="pageBreakPreview" zoomScale="60" zoomScaleNormal="55" zoomScalePageLayoutView="55" workbookViewId="0">
      <selection activeCell="M6" sqref="M6"/>
    </sheetView>
  </sheetViews>
  <sheetFormatPr baseColWidth="10" defaultColWidth="11.453125" defaultRowHeight="14.5" x14ac:dyDescent="0.35"/>
  <cols>
    <col min="1" max="1" width="7.26953125" customWidth="1"/>
    <col min="2" max="2" width="4.7265625" customWidth="1"/>
    <col min="3" max="3" width="21" customWidth="1"/>
    <col min="4" max="4" width="19.81640625" customWidth="1"/>
    <col min="5" max="5" width="18.453125" customWidth="1"/>
    <col min="6" max="6" width="14.1796875" customWidth="1"/>
    <col min="7" max="7" width="1.7265625" customWidth="1"/>
    <col min="8" max="8" width="30.26953125" customWidth="1"/>
    <col min="9" max="9" width="20.1796875" customWidth="1"/>
    <col min="10" max="10" width="15" customWidth="1"/>
    <col min="11" max="11" width="17" customWidth="1"/>
    <col min="12" max="12" width="117.81640625" customWidth="1"/>
    <col min="13" max="13" width="1.1796875" customWidth="1"/>
    <col min="14" max="14" width="15.7265625" hidden="1" customWidth="1"/>
    <col min="15" max="15" width="20.1796875" hidden="1" customWidth="1"/>
    <col min="16" max="16" width="15" hidden="1" customWidth="1"/>
    <col min="17" max="17" width="16.7265625" hidden="1" customWidth="1"/>
    <col min="18" max="18" width="78.26953125" hidden="1" customWidth="1"/>
    <col min="19" max="19" width="3.81640625" hidden="1" customWidth="1"/>
    <col min="20" max="20" width="11.453125" hidden="1" customWidth="1"/>
    <col min="21" max="21" width="15.7265625" hidden="1" customWidth="1"/>
    <col min="22" max="22" width="18.1796875" hidden="1" customWidth="1"/>
    <col min="23" max="23" width="12.453125" hidden="1" customWidth="1"/>
    <col min="24" max="24" width="189.81640625" hidden="1" customWidth="1"/>
  </cols>
  <sheetData>
    <row r="2" spans="1:24" ht="15.5" x14ac:dyDescent="0.35">
      <c r="A2" s="77" t="s">
        <v>0</v>
      </c>
      <c r="B2" s="77"/>
      <c r="C2" s="78"/>
    </row>
    <row r="3" spans="1:24" ht="15.5" x14ac:dyDescent="0.35">
      <c r="A3" s="79"/>
      <c r="B3" s="80"/>
      <c r="C3" s="81"/>
    </row>
    <row r="4" spans="1:24" ht="15.5" x14ac:dyDescent="0.35">
      <c r="A4" s="80" t="s">
        <v>1</v>
      </c>
      <c r="B4" s="80"/>
      <c r="C4" s="82" t="s">
        <v>2</v>
      </c>
    </row>
    <row r="5" spans="1:24" ht="15.5" x14ac:dyDescent="0.35">
      <c r="A5" s="80" t="s">
        <v>3</v>
      </c>
      <c r="B5" s="80"/>
      <c r="C5" s="83">
        <v>2022</v>
      </c>
    </row>
    <row r="6" spans="1:24" ht="15.5" x14ac:dyDescent="0.35">
      <c r="A6" s="84" t="s">
        <v>4</v>
      </c>
      <c r="B6" s="84"/>
      <c r="C6" s="85" t="s">
        <v>1296</v>
      </c>
    </row>
    <row r="7" spans="1:24" ht="15" thickBot="1" x14ac:dyDescent="0.4"/>
    <row r="8" spans="1:24" ht="36.75" customHeight="1" thickBot="1" x14ac:dyDescent="0.4">
      <c r="A8" s="251" t="s">
        <v>17</v>
      </c>
      <c r="B8" s="259"/>
      <c r="C8" s="259"/>
      <c r="D8" s="259"/>
      <c r="E8" s="259"/>
      <c r="F8" s="252"/>
      <c r="G8" s="1"/>
      <c r="H8" s="260" t="s">
        <v>131</v>
      </c>
      <c r="I8" s="261"/>
      <c r="J8" s="261"/>
      <c r="K8" s="261"/>
      <c r="L8" s="262"/>
      <c r="N8" s="260" t="s">
        <v>132</v>
      </c>
      <c r="O8" s="261"/>
      <c r="P8" s="261"/>
      <c r="Q8" s="261"/>
      <c r="R8" s="262"/>
      <c r="T8" s="260" t="s">
        <v>133</v>
      </c>
      <c r="U8" s="261"/>
      <c r="V8" s="261"/>
      <c r="W8" s="261"/>
      <c r="X8" s="262"/>
    </row>
    <row r="9" spans="1:24" ht="81" customHeight="1" thickBot="1" x14ac:dyDescent="0.4">
      <c r="A9" s="3" t="s">
        <v>134</v>
      </c>
      <c r="B9" s="263" t="s">
        <v>135</v>
      </c>
      <c r="C9" s="267"/>
      <c r="D9" s="267"/>
      <c r="E9" s="267"/>
      <c r="F9" s="268"/>
      <c r="G9" s="37"/>
      <c r="H9" s="42" t="s">
        <v>21</v>
      </c>
      <c r="I9" s="43"/>
      <c r="J9" s="113">
        <v>44681</v>
      </c>
      <c r="K9" s="265" t="s">
        <v>22</v>
      </c>
      <c r="L9" s="265" t="s">
        <v>23</v>
      </c>
      <c r="N9" s="42" t="s">
        <v>21</v>
      </c>
      <c r="O9" s="43"/>
      <c r="P9" s="92">
        <v>44439</v>
      </c>
      <c r="Q9" s="265" t="s">
        <v>22</v>
      </c>
      <c r="R9" s="265" t="s">
        <v>23</v>
      </c>
      <c r="T9" s="42" t="s">
        <v>21</v>
      </c>
      <c r="U9" s="43"/>
      <c r="V9" s="92">
        <v>44561</v>
      </c>
      <c r="W9" s="265" t="s">
        <v>22</v>
      </c>
      <c r="X9" s="265" t="s">
        <v>23</v>
      </c>
    </row>
    <row r="10" spans="1:24" ht="39.5" thickBot="1" x14ac:dyDescent="0.4">
      <c r="A10" s="5" t="s">
        <v>24</v>
      </c>
      <c r="B10" s="251" t="s">
        <v>25</v>
      </c>
      <c r="C10" s="252"/>
      <c r="D10" s="6" t="s">
        <v>26</v>
      </c>
      <c r="E10" s="6" t="s">
        <v>27</v>
      </c>
      <c r="F10" s="7" t="s">
        <v>28</v>
      </c>
      <c r="G10" s="2"/>
      <c r="H10" s="45" t="s">
        <v>136</v>
      </c>
      <c r="I10" s="130" t="s">
        <v>137</v>
      </c>
      <c r="J10" s="130" t="s">
        <v>138</v>
      </c>
      <c r="K10" s="266"/>
      <c r="L10" s="266"/>
      <c r="N10" s="45" t="s">
        <v>136</v>
      </c>
      <c r="O10" s="130" t="s">
        <v>137</v>
      </c>
      <c r="P10" s="130" t="s">
        <v>138</v>
      </c>
      <c r="Q10" s="266"/>
      <c r="R10" s="266"/>
      <c r="T10" s="45" t="s">
        <v>136</v>
      </c>
      <c r="U10" s="130" t="s">
        <v>137</v>
      </c>
      <c r="V10" s="130" t="s">
        <v>138</v>
      </c>
      <c r="W10" s="266"/>
      <c r="X10" s="266"/>
    </row>
    <row r="11" spans="1:24" ht="15" thickBot="1" x14ac:dyDescent="0.4">
      <c r="A11" s="271" t="s">
        <v>139</v>
      </c>
      <c r="B11" s="9"/>
      <c r="C11" s="269" t="s">
        <v>140</v>
      </c>
      <c r="D11" s="269"/>
      <c r="E11" s="269"/>
      <c r="F11" s="270"/>
      <c r="G11" s="4"/>
      <c r="H11" s="10">
        <v>9</v>
      </c>
      <c r="I11" s="11">
        <f>+COUNTIF(I12:I20,"Cumplida "&amp;"*")</f>
        <v>5</v>
      </c>
      <c r="J11" s="14">
        <f>IFERROR(+I11/H11,"No se programaron actividades relacionadas con este objetivo")</f>
        <v>0.55555555555555558</v>
      </c>
      <c r="K11" s="12"/>
      <c r="L11" s="13"/>
      <c r="N11" s="10">
        <v>9</v>
      </c>
      <c r="O11" s="11">
        <f>+COUNTIF(O12:O20,"Cumplida "&amp;"*")</f>
        <v>6</v>
      </c>
      <c r="P11" s="14">
        <f>IFERROR(+O11/N11,"No se programaron actividades relacionadas con este objetivo")</f>
        <v>0.66666666666666663</v>
      </c>
      <c r="Q11" s="12"/>
      <c r="R11" s="13"/>
      <c r="T11" s="10">
        <v>9</v>
      </c>
      <c r="U11" s="11">
        <f>+COUNTIF(U12:U20,"Cumplida "&amp;"*")</f>
        <v>9</v>
      </c>
      <c r="V11" s="14">
        <f>IFERROR(+U11/T11,"No se programaron actividades relacionadas con este objetivo")</f>
        <v>1</v>
      </c>
      <c r="W11" s="12"/>
      <c r="X11" s="13"/>
    </row>
    <row r="12" spans="1:24" ht="279.75" customHeight="1" x14ac:dyDescent="0.35">
      <c r="A12" s="272"/>
      <c r="B12" s="98">
        <v>1</v>
      </c>
      <c r="C12" s="38" t="s">
        <v>141</v>
      </c>
      <c r="D12" s="38" t="s">
        <v>142</v>
      </c>
      <c r="E12" s="39" t="s">
        <v>143</v>
      </c>
      <c r="F12" s="34">
        <v>44592</v>
      </c>
      <c r="G12" s="2"/>
      <c r="H12" s="24"/>
      <c r="I12" s="94" t="s">
        <v>7</v>
      </c>
      <c r="J12" s="98"/>
      <c r="K12" s="96" t="s">
        <v>801</v>
      </c>
      <c r="L12" s="102" t="s">
        <v>802</v>
      </c>
      <c r="N12" s="24"/>
      <c r="O12" s="94" t="s">
        <v>7</v>
      </c>
      <c r="P12" s="98"/>
      <c r="Q12" s="96" t="s">
        <v>144</v>
      </c>
      <c r="R12" s="100" t="s">
        <v>145</v>
      </c>
      <c r="T12" s="24"/>
      <c r="U12" s="94" t="s">
        <v>7</v>
      </c>
      <c r="V12" s="98"/>
      <c r="W12" s="96" t="s">
        <v>144</v>
      </c>
      <c r="X12" s="100" t="s">
        <v>145</v>
      </c>
    </row>
    <row r="13" spans="1:24" ht="176.25" customHeight="1" x14ac:dyDescent="0.35">
      <c r="A13" s="272"/>
      <c r="B13" s="40">
        <v>2</v>
      </c>
      <c r="C13" s="38" t="s">
        <v>146</v>
      </c>
      <c r="D13" s="38" t="s">
        <v>147</v>
      </c>
      <c r="E13" s="39" t="s">
        <v>143</v>
      </c>
      <c r="F13" s="34">
        <v>44651</v>
      </c>
      <c r="G13" s="2"/>
      <c r="H13" s="24"/>
      <c r="I13" s="94" t="s">
        <v>7</v>
      </c>
      <c r="J13" s="98"/>
      <c r="K13" s="96" t="s">
        <v>801</v>
      </c>
      <c r="L13" s="184" t="s">
        <v>803</v>
      </c>
      <c r="N13" s="24"/>
      <c r="O13" s="94" t="s">
        <v>7</v>
      </c>
      <c r="P13" s="98"/>
      <c r="Q13" s="96" t="s">
        <v>144</v>
      </c>
      <c r="R13" s="100" t="s">
        <v>145</v>
      </c>
      <c r="T13" s="24"/>
      <c r="U13" s="94" t="s">
        <v>7</v>
      </c>
      <c r="V13" s="98"/>
      <c r="W13" s="96" t="s">
        <v>144</v>
      </c>
      <c r="X13" s="100" t="s">
        <v>145</v>
      </c>
    </row>
    <row r="14" spans="1:24" ht="200.25" customHeight="1" x14ac:dyDescent="0.35">
      <c r="A14" s="272"/>
      <c r="B14" s="40">
        <v>3</v>
      </c>
      <c r="C14" s="38" t="s">
        <v>148</v>
      </c>
      <c r="D14" s="38" t="s">
        <v>149</v>
      </c>
      <c r="E14" s="39" t="s">
        <v>143</v>
      </c>
      <c r="F14" s="34">
        <v>44651</v>
      </c>
      <c r="G14" s="2"/>
      <c r="H14" s="24"/>
      <c r="I14" s="94" t="s">
        <v>9</v>
      </c>
      <c r="J14" s="98"/>
      <c r="K14" s="96" t="s">
        <v>801</v>
      </c>
      <c r="L14" s="185" t="s">
        <v>1281</v>
      </c>
      <c r="N14" s="24"/>
      <c r="O14" s="94" t="s">
        <v>7</v>
      </c>
      <c r="P14" s="98"/>
      <c r="Q14" s="96" t="s">
        <v>144</v>
      </c>
      <c r="R14" s="100" t="s">
        <v>145</v>
      </c>
      <c r="T14" s="24"/>
      <c r="U14" s="94" t="s">
        <v>7</v>
      </c>
      <c r="V14" s="98"/>
      <c r="W14" s="96" t="s">
        <v>144</v>
      </c>
      <c r="X14" s="100" t="s">
        <v>145</v>
      </c>
    </row>
    <row r="15" spans="1:24" ht="268" customHeight="1" x14ac:dyDescent="0.35">
      <c r="A15" s="272"/>
      <c r="B15" s="98">
        <v>4</v>
      </c>
      <c r="C15" s="38" t="s">
        <v>150</v>
      </c>
      <c r="D15" s="38" t="s">
        <v>151</v>
      </c>
      <c r="E15" s="39" t="s">
        <v>143</v>
      </c>
      <c r="F15" s="34">
        <v>44651</v>
      </c>
      <c r="G15" s="2"/>
      <c r="H15" s="24"/>
      <c r="I15" s="94" t="s">
        <v>7</v>
      </c>
      <c r="J15" s="98"/>
      <c r="K15" s="96" t="s">
        <v>801</v>
      </c>
      <c r="L15" s="101" t="s">
        <v>804</v>
      </c>
      <c r="N15" s="24"/>
      <c r="O15" s="94" t="s">
        <v>7</v>
      </c>
      <c r="P15" s="98"/>
      <c r="Q15" s="96" t="s">
        <v>144</v>
      </c>
      <c r="R15" s="100" t="s">
        <v>145</v>
      </c>
      <c r="T15" s="24"/>
      <c r="U15" s="94" t="s">
        <v>7</v>
      </c>
      <c r="V15" s="98"/>
      <c r="W15" s="96" t="s">
        <v>144</v>
      </c>
      <c r="X15" s="100" t="s">
        <v>145</v>
      </c>
    </row>
    <row r="16" spans="1:24" ht="127.5" x14ac:dyDescent="0.35">
      <c r="A16" s="272"/>
      <c r="B16" s="40">
        <v>5</v>
      </c>
      <c r="C16" s="38" t="s">
        <v>152</v>
      </c>
      <c r="D16" s="38" t="s">
        <v>153</v>
      </c>
      <c r="E16" s="39" t="s">
        <v>143</v>
      </c>
      <c r="F16" s="34">
        <v>44681</v>
      </c>
      <c r="G16" s="2"/>
      <c r="H16" s="24"/>
      <c r="I16" s="94" t="s">
        <v>7</v>
      </c>
      <c r="J16" s="98"/>
      <c r="K16" s="96" t="s">
        <v>801</v>
      </c>
      <c r="L16" s="184" t="s">
        <v>803</v>
      </c>
      <c r="N16" s="24"/>
      <c r="O16" s="94" t="s">
        <v>7</v>
      </c>
      <c r="P16" s="98"/>
      <c r="Q16" s="96" t="s">
        <v>144</v>
      </c>
      <c r="R16" s="100" t="s">
        <v>145</v>
      </c>
      <c r="T16" s="24"/>
      <c r="U16" s="94" t="s">
        <v>7</v>
      </c>
      <c r="V16" s="98"/>
      <c r="W16" s="96" t="s">
        <v>144</v>
      </c>
      <c r="X16" s="100" t="s">
        <v>145</v>
      </c>
    </row>
    <row r="17" spans="1:24" ht="409.5" customHeight="1" x14ac:dyDescent="0.35">
      <c r="A17" s="272"/>
      <c r="B17" s="40">
        <v>6</v>
      </c>
      <c r="C17" s="38" t="s">
        <v>154</v>
      </c>
      <c r="D17" s="38" t="s">
        <v>155</v>
      </c>
      <c r="E17" s="39" t="s">
        <v>156</v>
      </c>
      <c r="F17" s="34" t="s">
        <v>157</v>
      </c>
      <c r="G17" s="2"/>
      <c r="H17" s="24"/>
      <c r="I17" s="110" t="s">
        <v>5</v>
      </c>
      <c r="J17" s="98"/>
      <c r="K17" s="96" t="s">
        <v>801</v>
      </c>
      <c r="L17" s="101" t="s">
        <v>805</v>
      </c>
      <c r="N17" s="24"/>
      <c r="O17" s="94" t="s">
        <v>5</v>
      </c>
      <c r="P17" s="98"/>
      <c r="Q17" s="96" t="s">
        <v>144</v>
      </c>
      <c r="R17" s="101" t="s">
        <v>158</v>
      </c>
      <c r="T17" s="24"/>
      <c r="U17" s="94" t="s">
        <v>7</v>
      </c>
      <c r="V17" s="98"/>
      <c r="W17" s="96" t="s">
        <v>144</v>
      </c>
      <c r="X17" s="101" t="s">
        <v>159</v>
      </c>
    </row>
    <row r="18" spans="1:24" ht="243.65" customHeight="1" x14ac:dyDescent="0.35">
      <c r="A18" s="272"/>
      <c r="B18" s="98">
        <v>7</v>
      </c>
      <c r="C18" s="38" t="s">
        <v>160</v>
      </c>
      <c r="D18" s="38" t="s">
        <v>161</v>
      </c>
      <c r="E18" s="39" t="s">
        <v>162</v>
      </c>
      <c r="F18" s="41">
        <v>44910</v>
      </c>
      <c r="G18" s="2"/>
      <c r="H18" s="24"/>
      <c r="I18" s="94" t="s">
        <v>11</v>
      </c>
      <c r="J18" s="98"/>
      <c r="K18" s="96" t="s">
        <v>801</v>
      </c>
      <c r="L18" s="100" t="s">
        <v>806</v>
      </c>
      <c r="N18" s="24"/>
      <c r="O18" s="94" t="s">
        <v>11</v>
      </c>
      <c r="P18" s="98"/>
      <c r="Q18" s="96" t="s">
        <v>144</v>
      </c>
      <c r="R18" s="100" t="s">
        <v>163</v>
      </c>
      <c r="T18" s="24"/>
      <c r="U18" s="94" t="s">
        <v>7</v>
      </c>
      <c r="V18" s="98"/>
      <c r="W18" s="96" t="s">
        <v>144</v>
      </c>
      <c r="X18" s="100" t="s">
        <v>164</v>
      </c>
    </row>
    <row r="19" spans="1:24" ht="276.5" x14ac:dyDescent="0.35">
      <c r="A19" s="272"/>
      <c r="B19" s="40">
        <v>8</v>
      </c>
      <c r="C19" s="38" t="s">
        <v>165</v>
      </c>
      <c r="D19" s="38" t="s">
        <v>166</v>
      </c>
      <c r="E19" s="39" t="s">
        <v>143</v>
      </c>
      <c r="F19" s="41">
        <v>44712</v>
      </c>
      <c r="G19" s="2"/>
      <c r="H19" s="24"/>
      <c r="I19" s="94" t="s">
        <v>11</v>
      </c>
      <c r="J19" s="98"/>
      <c r="K19" s="96" t="s">
        <v>801</v>
      </c>
      <c r="L19" s="101" t="s">
        <v>807</v>
      </c>
      <c r="N19" s="24"/>
      <c r="O19" s="94" t="s">
        <v>7</v>
      </c>
      <c r="P19" s="98"/>
      <c r="Q19" s="96" t="s">
        <v>144</v>
      </c>
      <c r="R19" s="101" t="s">
        <v>167</v>
      </c>
      <c r="T19" s="24"/>
      <c r="U19" s="94" t="s">
        <v>7</v>
      </c>
      <c r="V19" s="98"/>
      <c r="W19" s="96" t="s">
        <v>144</v>
      </c>
      <c r="X19" s="101" t="s">
        <v>168</v>
      </c>
    </row>
    <row r="20" spans="1:24" ht="129.75" customHeight="1" thickBot="1" x14ac:dyDescent="0.4">
      <c r="A20" s="272"/>
      <c r="B20" s="40">
        <v>9</v>
      </c>
      <c r="C20" s="38" t="s">
        <v>169</v>
      </c>
      <c r="D20" s="38" t="s">
        <v>170</v>
      </c>
      <c r="E20" s="39" t="s">
        <v>143</v>
      </c>
      <c r="F20" s="41">
        <v>44865</v>
      </c>
      <c r="G20" s="2"/>
      <c r="H20" s="24"/>
      <c r="I20" s="94" t="s">
        <v>11</v>
      </c>
      <c r="J20" s="98"/>
      <c r="K20" s="96" t="s">
        <v>801</v>
      </c>
      <c r="L20" s="185" t="s">
        <v>1276</v>
      </c>
      <c r="N20" s="24"/>
      <c r="O20" s="110" t="s">
        <v>5</v>
      </c>
      <c r="P20" s="98"/>
      <c r="Q20" s="96" t="s">
        <v>144</v>
      </c>
      <c r="R20" s="101" t="s">
        <v>171</v>
      </c>
      <c r="T20" s="24"/>
      <c r="U20" s="94" t="s">
        <v>7</v>
      </c>
      <c r="V20" s="98"/>
      <c r="W20" s="96" t="s">
        <v>144</v>
      </c>
      <c r="X20" s="101" t="s">
        <v>172</v>
      </c>
    </row>
    <row r="21" spans="1:24" ht="39" customHeight="1" thickBot="1" x14ac:dyDescent="0.4">
      <c r="A21" s="248" t="s">
        <v>173</v>
      </c>
      <c r="B21" s="9"/>
      <c r="C21" s="269" t="s">
        <v>174</v>
      </c>
      <c r="D21" s="269"/>
      <c r="E21" s="269"/>
      <c r="F21" s="270"/>
      <c r="G21" s="4"/>
      <c r="H21" s="10">
        <v>2</v>
      </c>
      <c r="I21" s="11">
        <f>+COUNTIF(I22:I23,"Cumplida "&amp;"*")</f>
        <v>0</v>
      </c>
      <c r="J21" s="14">
        <f>IFERROR(+I21/H21,"No se programaron actividades relacionadas con este objetivo")</f>
        <v>0</v>
      </c>
      <c r="K21" s="12"/>
      <c r="L21" s="13"/>
      <c r="N21" s="10">
        <v>2</v>
      </c>
      <c r="O21" s="11">
        <f>+COUNTIF(O22:O23,"Cumplida "&amp;"*")</f>
        <v>0</v>
      </c>
      <c r="P21" s="14">
        <f>IFERROR(+O21/N21,"No se programaron actividades relacionadas con este objetivo")</f>
        <v>0</v>
      </c>
      <c r="Q21" s="12"/>
      <c r="R21" s="13"/>
      <c r="T21" s="10">
        <v>2</v>
      </c>
      <c r="U21" s="11">
        <f>+COUNTIF(U22:U23,"Cumplida "&amp;"*")</f>
        <v>2</v>
      </c>
      <c r="V21" s="14">
        <f>IFERROR(+U21/T21,"No se programaron actividades relacionadas con este objetivo")</f>
        <v>1</v>
      </c>
      <c r="W21" s="12"/>
      <c r="X21" s="13"/>
    </row>
    <row r="22" spans="1:24" ht="138" customHeight="1" x14ac:dyDescent="0.35">
      <c r="A22" s="249"/>
      <c r="B22" s="22">
        <v>10</v>
      </c>
      <c r="C22" s="38" t="s">
        <v>175</v>
      </c>
      <c r="D22" s="38" t="s">
        <v>176</v>
      </c>
      <c r="E22" s="39" t="s">
        <v>143</v>
      </c>
      <c r="F22" s="34">
        <v>44910</v>
      </c>
      <c r="G22" s="2"/>
      <c r="H22" s="24"/>
      <c r="I22" s="110" t="s">
        <v>5</v>
      </c>
      <c r="J22" s="98"/>
      <c r="K22" s="96" t="s">
        <v>801</v>
      </c>
      <c r="L22" s="101" t="s">
        <v>808</v>
      </c>
      <c r="N22" s="24"/>
      <c r="O22" s="110" t="s">
        <v>5</v>
      </c>
      <c r="P22" s="98"/>
      <c r="Q22" s="96" t="s">
        <v>144</v>
      </c>
      <c r="R22" s="101" t="s">
        <v>177</v>
      </c>
      <c r="T22" s="24"/>
      <c r="U22" s="94" t="s">
        <v>7</v>
      </c>
      <c r="V22" s="98"/>
      <c r="W22" s="96" t="s">
        <v>144</v>
      </c>
      <c r="X22" s="101" t="s">
        <v>178</v>
      </c>
    </row>
    <row r="23" spans="1:24" ht="308.14999999999998" customHeight="1" thickBot="1" x14ac:dyDescent="0.4">
      <c r="A23" s="249"/>
      <c r="B23" s="22">
        <v>11</v>
      </c>
      <c r="C23" s="38" t="s">
        <v>179</v>
      </c>
      <c r="D23" s="38" t="s">
        <v>180</v>
      </c>
      <c r="E23" s="39" t="s">
        <v>143</v>
      </c>
      <c r="F23" s="41">
        <v>44910</v>
      </c>
      <c r="G23" s="2"/>
      <c r="H23" s="24"/>
      <c r="I23" s="110" t="s">
        <v>5</v>
      </c>
      <c r="J23" s="98"/>
      <c r="K23" s="96" t="s">
        <v>801</v>
      </c>
      <c r="L23" s="101" t="s">
        <v>808</v>
      </c>
      <c r="N23" s="24"/>
      <c r="O23" s="94" t="s">
        <v>11</v>
      </c>
      <c r="P23" s="98"/>
      <c r="Q23" s="96" t="s">
        <v>144</v>
      </c>
      <c r="R23" s="101" t="s">
        <v>181</v>
      </c>
      <c r="T23" s="24"/>
      <c r="U23" s="94" t="s">
        <v>7</v>
      </c>
      <c r="V23" s="98"/>
      <c r="W23" s="96" t="s">
        <v>144</v>
      </c>
      <c r="X23" s="101" t="s">
        <v>182</v>
      </c>
    </row>
    <row r="24" spans="1:24" ht="39.5" thickBot="1" x14ac:dyDescent="0.4">
      <c r="A24" s="248" t="s">
        <v>183</v>
      </c>
      <c r="B24" s="9"/>
      <c r="C24" s="131" t="s">
        <v>184</v>
      </c>
      <c r="D24" s="9"/>
      <c r="E24" s="9"/>
      <c r="F24" s="20"/>
      <c r="G24" s="4"/>
      <c r="H24" s="10">
        <v>2</v>
      </c>
      <c r="I24" s="11">
        <f>+COUNTIF(I25:I26,"Cumplida "&amp;"*")</f>
        <v>0</v>
      </c>
      <c r="J24" s="14">
        <f>IFERROR(+I24/H24,"No se programaron actividades relacionadas con este objetivo")</f>
        <v>0</v>
      </c>
      <c r="K24" s="12"/>
      <c r="L24" s="13"/>
      <c r="N24" s="10">
        <v>2</v>
      </c>
      <c r="O24" s="11">
        <f>+COUNTIF(O25:O26,"Cumplida "&amp;"*")</f>
        <v>0</v>
      </c>
      <c r="P24" s="14">
        <f>IFERROR(+O24/N24,"No se programaron actividades relacionadas con este objetivo")</f>
        <v>0</v>
      </c>
      <c r="Q24" s="12"/>
      <c r="R24" s="13"/>
      <c r="T24" s="10">
        <v>2</v>
      </c>
      <c r="U24" s="11">
        <f>+COUNTIF(U25:U26,"Cumplida "&amp;"*")</f>
        <v>2</v>
      </c>
      <c r="V24" s="14">
        <f>IFERROR(+U24/T24,"No se programaron actividades relacionadas con este objetivo")</f>
        <v>1</v>
      </c>
      <c r="W24" s="12"/>
      <c r="X24" s="13"/>
    </row>
    <row r="25" spans="1:24" ht="108" customHeight="1" x14ac:dyDescent="0.35">
      <c r="A25" s="249"/>
      <c r="B25" s="22">
        <v>2.1</v>
      </c>
      <c r="C25" s="38" t="s">
        <v>185</v>
      </c>
      <c r="D25" s="38" t="s">
        <v>186</v>
      </c>
      <c r="E25" s="39" t="s">
        <v>143</v>
      </c>
      <c r="F25" s="41">
        <v>44910</v>
      </c>
      <c r="G25" s="2"/>
      <c r="H25" s="24"/>
      <c r="I25" s="110" t="s">
        <v>5</v>
      </c>
      <c r="J25" s="98"/>
      <c r="K25" s="96" t="s">
        <v>801</v>
      </c>
      <c r="L25" s="101" t="s">
        <v>808</v>
      </c>
      <c r="N25" s="24"/>
      <c r="O25" s="94" t="s">
        <v>11</v>
      </c>
      <c r="P25" s="98"/>
      <c r="Q25" s="96" t="s">
        <v>144</v>
      </c>
      <c r="R25" s="101" t="s">
        <v>187</v>
      </c>
      <c r="T25" s="24"/>
      <c r="U25" s="94" t="s">
        <v>7</v>
      </c>
      <c r="V25" s="98"/>
      <c r="W25" s="96" t="s">
        <v>144</v>
      </c>
      <c r="X25" s="101" t="s">
        <v>188</v>
      </c>
    </row>
    <row r="26" spans="1:24" ht="148.5" customHeight="1" thickBot="1" x14ac:dyDescent="0.4">
      <c r="A26" s="249"/>
      <c r="B26" s="22">
        <v>2.2000000000000002</v>
      </c>
      <c r="C26" s="38" t="s">
        <v>189</v>
      </c>
      <c r="D26" s="38" t="s">
        <v>190</v>
      </c>
      <c r="E26" s="39" t="s">
        <v>143</v>
      </c>
      <c r="F26" s="41">
        <v>44910</v>
      </c>
      <c r="G26" s="2"/>
      <c r="H26" s="24"/>
      <c r="I26" s="110" t="s">
        <v>5</v>
      </c>
      <c r="J26" s="98"/>
      <c r="K26" s="96" t="s">
        <v>801</v>
      </c>
      <c r="L26" s="101" t="s">
        <v>809</v>
      </c>
      <c r="N26" s="24"/>
      <c r="O26" s="94" t="s">
        <v>11</v>
      </c>
      <c r="P26" s="98"/>
      <c r="Q26" s="96" t="s">
        <v>144</v>
      </c>
      <c r="R26" s="101" t="s">
        <v>191</v>
      </c>
      <c r="T26" s="24"/>
      <c r="U26" s="94" t="s">
        <v>7</v>
      </c>
      <c r="V26" s="98"/>
      <c r="W26" s="96" t="s">
        <v>144</v>
      </c>
      <c r="X26" s="101" t="s">
        <v>192</v>
      </c>
    </row>
    <row r="27" spans="1:24" ht="52.5" thickBot="1" x14ac:dyDescent="0.4">
      <c r="A27" s="248" t="s">
        <v>193</v>
      </c>
      <c r="B27" s="9"/>
      <c r="C27" s="131" t="s">
        <v>194</v>
      </c>
      <c r="D27" s="9"/>
      <c r="E27" s="9"/>
      <c r="F27" s="20"/>
      <c r="G27" s="4"/>
      <c r="H27" s="10">
        <v>3</v>
      </c>
      <c r="I27" s="11">
        <f>+COUNTIF(I28:I29,"Cumplida "&amp;"*")</f>
        <v>1</v>
      </c>
      <c r="J27" s="14">
        <f>IFERROR(+I27/H27,"No se programaron actividades relacionadas con este objetivo")</f>
        <v>0.33333333333333331</v>
      </c>
      <c r="K27" s="12"/>
      <c r="L27" s="13"/>
      <c r="N27" s="10">
        <v>3</v>
      </c>
      <c r="O27" s="11">
        <f>+COUNTIF(O28:O29,"Cumplida "&amp;"*")</f>
        <v>1</v>
      </c>
      <c r="P27" s="14">
        <f>IFERROR(+O27/N27,"No se programaron actividades relacionadas con este objetivo")</f>
        <v>0.33333333333333331</v>
      </c>
      <c r="Q27" s="12"/>
      <c r="R27" s="13"/>
      <c r="T27" s="10">
        <v>2</v>
      </c>
      <c r="U27" s="11">
        <f>+COUNTIF(U28:U29,"Cumplida "&amp;"*")</f>
        <v>2</v>
      </c>
      <c r="V27" s="14">
        <f>IFERROR(+U27/T27,"No se programaron actividades relacionadas con este objetivo")</f>
        <v>1</v>
      </c>
      <c r="W27" s="12"/>
      <c r="X27" s="109"/>
    </row>
    <row r="28" spans="1:24" ht="209.25" customHeight="1" x14ac:dyDescent="0.35">
      <c r="A28" s="249"/>
      <c r="B28" s="22" t="s">
        <v>54</v>
      </c>
      <c r="C28" s="38" t="s">
        <v>195</v>
      </c>
      <c r="D28" s="38" t="s">
        <v>196</v>
      </c>
      <c r="E28" s="39" t="s">
        <v>143</v>
      </c>
      <c r="F28" s="41">
        <v>44681</v>
      </c>
      <c r="G28" s="2"/>
      <c r="H28" s="24"/>
      <c r="I28" s="94" t="s">
        <v>7</v>
      </c>
      <c r="J28" s="98"/>
      <c r="K28" s="96" t="s">
        <v>801</v>
      </c>
      <c r="L28" s="120" t="s">
        <v>810</v>
      </c>
      <c r="N28" s="24"/>
      <c r="O28" s="94" t="s">
        <v>7</v>
      </c>
      <c r="P28" s="98"/>
      <c r="Q28" s="96" t="s">
        <v>144</v>
      </c>
      <c r="R28" s="100" t="s">
        <v>145</v>
      </c>
      <c r="T28" s="24"/>
      <c r="U28" s="94" t="s">
        <v>7</v>
      </c>
      <c r="V28" s="98"/>
      <c r="W28" s="96" t="s">
        <v>144</v>
      </c>
      <c r="X28" s="100" t="s">
        <v>197</v>
      </c>
    </row>
    <row r="29" spans="1:24" ht="325" customHeight="1" thickBot="1" x14ac:dyDescent="0.4">
      <c r="A29" s="249"/>
      <c r="B29" s="22" t="s">
        <v>57</v>
      </c>
      <c r="C29" s="38" t="s">
        <v>198</v>
      </c>
      <c r="D29" s="38" t="s">
        <v>199</v>
      </c>
      <c r="E29" s="39" t="s">
        <v>200</v>
      </c>
      <c r="F29" s="41">
        <v>44910</v>
      </c>
      <c r="G29" s="2"/>
      <c r="H29" s="24"/>
      <c r="I29" s="94" t="s">
        <v>11</v>
      </c>
      <c r="J29" s="98"/>
      <c r="K29" s="96" t="s">
        <v>801</v>
      </c>
      <c r="L29" s="105" t="s">
        <v>1282</v>
      </c>
      <c r="N29" s="24"/>
      <c r="O29" s="94" t="s">
        <v>11</v>
      </c>
      <c r="P29" s="98"/>
      <c r="Q29" s="96" t="s">
        <v>144</v>
      </c>
      <c r="R29" s="132" t="s">
        <v>201</v>
      </c>
      <c r="T29" s="24"/>
      <c r="U29" s="94" t="s">
        <v>7</v>
      </c>
      <c r="V29" s="98"/>
      <c r="W29" s="96" t="s">
        <v>144</v>
      </c>
      <c r="X29" s="105" t="s">
        <v>202</v>
      </c>
    </row>
    <row r="30" spans="1:24" ht="48" customHeight="1" thickBot="1" x14ac:dyDescent="0.4">
      <c r="A30" s="112"/>
      <c r="B30" s="9"/>
      <c r="C30" s="131" t="s">
        <v>203</v>
      </c>
      <c r="D30" s="9"/>
      <c r="E30" s="9"/>
      <c r="F30" s="20"/>
      <c r="G30" s="4"/>
      <c r="H30" s="10">
        <v>7</v>
      </c>
      <c r="I30" s="11">
        <f>+COUNTIF(I31:I36,"Cumplida "&amp;"*")</f>
        <v>1</v>
      </c>
      <c r="J30" s="14">
        <f>IFERROR(+I30/H30,"No se programaron actividades relacionadas con este objetivo")</f>
        <v>0.14285714285714285</v>
      </c>
      <c r="K30" s="12"/>
      <c r="L30" s="13"/>
      <c r="N30" s="10">
        <v>7</v>
      </c>
      <c r="O30" s="11">
        <f>+COUNTIF(O31:O36,"Cumplida "&amp;"*")</f>
        <v>1</v>
      </c>
      <c r="P30" s="14">
        <f>IFERROR(+O30/N30,"No se programaron actividades relacionadas con este objetivo")</f>
        <v>0.14285714285714285</v>
      </c>
      <c r="Q30" s="12"/>
      <c r="R30" s="13"/>
      <c r="T30" s="10">
        <v>7</v>
      </c>
      <c r="U30" s="11">
        <f>+COUNTIF(U31:U36,"Cumplida "&amp;"*")</f>
        <v>6</v>
      </c>
      <c r="V30" s="14">
        <f>IFERROR(+U30/T30,"No se programaron actividades relacionadas con este objetivo")</f>
        <v>0.8571428571428571</v>
      </c>
      <c r="W30" s="12"/>
      <c r="X30" s="13"/>
    </row>
    <row r="31" spans="1:24" ht="171" customHeight="1" x14ac:dyDescent="0.35">
      <c r="A31" s="248" t="s">
        <v>204</v>
      </c>
      <c r="B31" s="22" t="s">
        <v>205</v>
      </c>
      <c r="C31" s="38" t="s">
        <v>206</v>
      </c>
      <c r="D31" s="38" t="s">
        <v>207</v>
      </c>
      <c r="E31" s="39" t="s">
        <v>143</v>
      </c>
      <c r="F31" s="41">
        <v>44925</v>
      </c>
      <c r="G31" s="2"/>
      <c r="H31" s="24"/>
      <c r="I31" s="94" t="s">
        <v>11</v>
      </c>
      <c r="J31" s="98"/>
      <c r="K31" s="96" t="s">
        <v>801</v>
      </c>
      <c r="L31" s="185" t="s">
        <v>1277</v>
      </c>
      <c r="N31" s="24"/>
      <c r="O31" s="94" t="s">
        <v>11</v>
      </c>
      <c r="P31" s="98"/>
      <c r="Q31" s="96" t="s">
        <v>144</v>
      </c>
      <c r="R31" s="101" t="s">
        <v>208</v>
      </c>
      <c r="T31" s="24"/>
      <c r="U31" s="94" t="s">
        <v>7</v>
      </c>
      <c r="V31" s="98"/>
      <c r="W31" s="96" t="s">
        <v>144</v>
      </c>
      <c r="X31" s="101" t="s">
        <v>209</v>
      </c>
    </row>
    <row r="32" spans="1:24" ht="196.5" customHeight="1" x14ac:dyDescent="0.35">
      <c r="A32" s="249"/>
      <c r="B32" s="22" t="s">
        <v>67</v>
      </c>
      <c r="C32" s="38" t="s">
        <v>210</v>
      </c>
      <c r="D32" s="38" t="s">
        <v>211</v>
      </c>
      <c r="E32" s="39" t="s">
        <v>143</v>
      </c>
      <c r="F32" s="41">
        <v>44910</v>
      </c>
      <c r="G32" s="2"/>
      <c r="H32" s="24"/>
      <c r="I32" s="110" t="s">
        <v>13</v>
      </c>
      <c r="J32" s="98"/>
      <c r="K32" s="96" t="s">
        <v>801</v>
      </c>
      <c r="L32" s="101" t="s">
        <v>811</v>
      </c>
      <c r="N32" s="24"/>
      <c r="O32" s="94" t="s">
        <v>11</v>
      </c>
      <c r="P32" s="98"/>
      <c r="Q32" s="96" t="s">
        <v>144</v>
      </c>
      <c r="R32" s="101" t="s">
        <v>212</v>
      </c>
      <c r="T32" s="24"/>
      <c r="U32" s="94" t="s">
        <v>7</v>
      </c>
      <c r="V32" s="98"/>
      <c r="W32" s="96" t="s">
        <v>144</v>
      </c>
      <c r="X32" s="102" t="s">
        <v>213</v>
      </c>
    </row>
    <row r="33" spans="1:24" ht="185.25" customHeight="1" thickBot="1" x14ac:dyDescent="0.4">
      <c r="A33" s="249"/>
      <c r="B33" s="22" t="s">
        <v>71</v>
      </c>
      <c r="C33" s="38" t="s">
        <v>214</v>
      </c>
      <c r="D33" s="38" t="s">
        <v>215</v>
      </c>
      <c r="E33" s="39" t="s">
        <v>143</v>
      </c>
      <c r="F33" s="41">
        <v>44926</v>
      </c>
      <c r="G33" s="2"/>
      <c r="H33" s="24"/>
      <c r="I33" s="110" t="s">
        <v>5</v>
      </c>
      <c r="J33" s="98"/>
      <c r="K33" s="96" t="s">
        <v>801</v>
      </c>
      <c r="L33" s="101" t="s">
        <v>812</v>
      </c>
      <c r="N33" s="24"/>
      <c r="O33" s="94" t="s">
        <v>11</v>
      </c>
      <c r="P33" s="98"/>
      <c r="Q33" s="96" t="s">
        <v>144</v>
      </c>
      <c r="R33" s="102" t="s">
        <v>216</v>
      </c>
      <c r="T33" s="24"/>
      <c r="U33" s="94" t="s">
        <v>7</v>
      </c>
      <c r="V33" s="98"/>
      <c r="W33" s="96" t="s">
        <v>144</v>
      </c>
      <c r="X33" s="101" t="s">
        <v>217</v>
      </c>
    </row>
    <row r="34" spans="1:24" ht="202.5" customHeight="1" x14ac:dyDescent="0.35">
      <c r="A34" s="248" t="s">
        <v>218</v>
      </c>
      <c r="B34" s="22" t="s">
        <v>80</v>
      </c>
      <c r="C34" s="38" t="s">
        <v>219</v>
      </c>
      <c r="D34" s="38" t="s">
        <v>220</v>
      </c>
      <c r="E34" s="39" t="s">
        <v>221</v>
      </c>
      <c r="F34" s="41">
        <v>44651</v>
      </c>
      <c r="G34" s="2"/>
      <c r="H34" s="24"/>
      <c r="I34" s="94" t="s">
        <v>7</v>
      </c>
      <c r="J34" s="98"/>
      <c r="K34" s="96" t="s">
        <v>801</v>
      </c>
      <c r="L34" s="101" t="s">
        <v>813</v>
      </c>
      <c r="N34" s="24"/>
      <c r="O34" s="94" t="s">
        <v>7</v>
      </c>
      <c r="P34" s="98"/>
      <c r="Q34" s="96" t="s">
        <v>144</v>
      </c>
      <c r="R34" s="100" t="s">
        <v>145</v>
      </c>
      <c r="T34" s="24"/>
      <c r="U34" s="94" t="s">
        <v>7</v>
      </c>
      <c r="V34" s="98"/>
      <c r="W34" s="96" t="s">
        <v>144</v>
      </c>
      <c r="X34" s="100" t="s">
        <v>197</v>
      </c>
    </row>
    <row r="35" spans="1:24" ht="173.5" customHeight="1" x14ac:dyDescent="0.35">
      <c r="A35" s="249"/>
      <c r="B35" s="22" t="s">
        <v>85</v>
      </c>
      <c r="C35" s="38" t="s">
        <v>1278</v>
      </c>
      <c r="D35" s="38" t="s">
        <v>222</v>
      </c>
      <c r="E35" s="39" t="s">
        <v>223</v>
      </c>
      <c r="F35" s="34">
        <v>44926</v>
      </c>
      <c r="G35" s="2"/>
      <c r="H35" s="24"/>
      <c r="I35" s="110" t="s">
        <v>5</v>
      </c>
      <c r="J35" s="98"/>
      <c r="K35" s="96" t="s">
        <v>801</v>
      </c>
      <c r="L35" s="101" t="s">
        <v>1279</v>
      </c>
      <c r="N35" s="24"/>
      <c r="O35" s="94" t="s">
        <v>11</v>
      </c>
      <c r="P35" s="98"/>
      <c r="Q35" s="96" t="s">
        <v>144</v>
      </c>
      <c r="R35" s="102" t="s">
        <v>224</v>
      </c>
      <c r="T35" s="24"/>
      <c r="U35" s="94" t="s">
        <v>7</v>
      </c>
      <c r="V35" s="98"/>
      <c r="W35" s="96" t="s">
        <v>144</v>
      </c>
      <c r="X35" s="101" t="s">
        <v>225</v>
      </c>
    </row>
    <row r="36" spans="1:24" ht="409.5" customHeight="1" thickBot="1" x14ac:dyDescent="0.4">
      <c r="A36" s="253"/>
      <c r="B36" s="87" t="s">
        <v>226</v>
      </c>
      <c r="C36" s="88" t="s">
        <v>227</v>
      </c>
      <c r="D36" s="88" t="s">
        <v>228</v>
      </c>
      <c r="E36" s="87" t="s">
        <v>200</v>
      </c>
      <c r="F36" s="89">
        <v>44910</v>
      </c>
      <c r="G36" s="2"/>
      <c r="H36" s="24"/>
      <c r="I36" s="94" t="s">
        <v>11</v>
      </c>
      <c r="J36" s="98"/>
      <c r="K36" s="96"/>
      <c r="L36" s="185" t="s">
        <v>1280</v>
      </c>
      <c r="N36" s="24"/>
      <c r="O36" s="94" t="s">
        <v>11</v>
      </c>
      <c r="P36" s="98"/>
      <c r="Q36" s="96" t="s">
        <v>144</v>
      </c>
      <c r="R36" s="102" t="s">
        <v>229</v>
      </c>
      <c r="T36" s="24"/>
      <c r="U36" s="94" t="s">
        <v>7</v>
      </c>
      <c r="V36" s="98"/>
      <c r="W36" s="96" t="s">
        <v>144</v>
      </c>
      <c r="X36" s="102" t="s">
        <v>230</v>
      </c>
    </row>
  </sheetData>
  <mergeCells count="20">
    <mergeCell ref="C21:F21"/>
    <mergeCell ref="A31:A33"/>
    <mergeCell ref="A34:A36"/>
    <mergeCell ref="A11:A20"/>
    <mergeCell ref="A21:A23"/>
    <mergeCell ref="A24:A26"/>
    <mergeCell ref="A27:A29"/>
    <mergeCell ref="C11:F11"/>
    <mergeCell ref="A8:F8"/>
    <mergeCell ref="H8:L8"/>
    <mergeCell ref="B9:F9"/>
    <mergeCell ref="K9:K10"/>
    <mergeCell ref="L9:L10"/>
    <mergeCell ref="B10:C10"/>
    <mergeCell ref="T8:X8"/>
    <mergeCell ref="W9:W10"/>
    <mergeCell ref="X9:X10"/>
    <mergeCell ref="N8:R8"/>
    <mergeCell ref="Q9:Q10"/>
    <mergeCell ref="R9:R10"/>
  </mergeCells>
  <conditionalFormatting sqref="I9:I10 I21 I30 I27 I24">
    <cfRule type="cellIs" dxfId="1409" priority="955" operator="equal">
      <formula>"Vencida"</formula>
    </cfRule>
    <cfRule type="cellIs" dxfId="1408" priority="956" operator="equal">
      <formula>"No Cumplida"</formula>
    </cfRule>
    <cfRule type="cellIs" dxfId="1407" priority="957" operator="equal">
      <formula>"En Avance"</formula>
    </cfRule>
    <cfRule type="cellIs" dxfId="1406" priority="958" operator="equal">
      <formula>"Cumplida (FT)"</formula>
    </cfRule>
    <cfRule type="cellIs" dxfId="1405" priority="959" operator="equal">
      <formula>"Cumplida (DT)"</formula>
    </cfRule>
    <cfRule type="cellIs" dxfId="1404" priority="960" operator="equal">
      <formula>"Sin Avance"</formula>
    </cfRule>
  </conditionalFormatting>
  <conditionalFormatting sqref="I11">
    <cfRule type="cellIs" dxfId="1403" priority="949" operator="equal">
      <formula>"Vencida"</formula>
    </cfRule>
    <cfRule type="cellIs" dxfId="1402" priority="950" operator="equal">
      <formula>"No Cumplida"</formula>
    </cfRule>
    <cfRule type="cellIs" dxfId="1401" priority="951" operator="equal">
      <formula>"En Avance"</formula>
    </cfRule>
    <cfRule type="cellIs" dxfId="1400" priority="952" operator="equal">
      <formula>"Cumplida (FT)"</formula>
    </cfRule>
    <cfRule type="cellIs" dxfId="1399" priority="953" operator="equal">
      <formula>"Cumplida (DT)"</formula>
    </cfRule>
    <cfRule type="cellIs" dxfId="1398" priority="954" operator="equal">
      <formula>"Sin Avance"</formula>
    </cfRule>
  </conditionalFormatting>
  <conditionalFormatting sqref="O11">
    <cfRule type="cellIs" dxfId="1397" priority="841" operator="equal">
      <formula>"Vencida"</formula>
    </cfRule>
    <cfRule type="cellIs" dxfId="1396" priority="842" operator="equal">
      <formula>"No Cumplida"</formula>
    </cfRule>
    <cfRule type="cellIs" dxfId="1395" priority="843" operator="equal">
      <formula>"En Avance"</formula>
    </cfRule>
    <cfRule type="cellIs" dxfId="1394" priority="844" operator="equal">
      <formula>"Cumplida (FT)"</formula>
    </cfRule>
    <cfRule type="cellIs" dxfId="1393" priority="845" operator="equal">
      <formula>"Cumplida (DT)"</formula>
    </cfRule>
    <cfRule type="cellIs" dxfId="1392" priority="846" operator="equal">
      <formula>"Sin Avance"</formula>
    </cfRule>
  </conditionalFormatting>
  <conditionalFormatting sqref="O9:O10 O21 O30 O27 O24">
    <cfRule type="cellIs" dxfId="1391" priority="847" operator="equal">
      <formula>"Vencida"</formula>
    </cfRule>
    <cfRule type="cellIs" dxfId="1390" priority="848" operator="equal">
      <formula>"No Cumplida"</formula>
    </cfRule>
    <cfRule type="cellIs" dxfId="1389" priority="849" operator="equal">
      <formula>"En Avance"</formula>
    </cfRule>
    <cfRule type="cellIs" dxfId="1388" priority="850" operator="equal">
      <formula>"Cumplida (FT)"</formula>
    </cfRule>
    <cfRule type="cellIs" dxfId="1387" priority="851" operator="equal">
      <formula>"Cumplida (DT)"</formula>
    </cfRule>
    <cfRule type="cellIs" dxfId="1386" priority="852" operator="equal">
      <formula>"Sin Avance"</formula>
    </cfRule>
  </conditionalFormatting>
  <conditionalFormatting sqref="U9:U10 U21 U30 U27 U24">
    <cfRule type="cellIs" dxfId="1385" priority="763" operator="equal">
      <formula>"Vencida"</formula>
    </cfRule>
    <cfRule type="cellIs" dxfId="1384" priority="764" operator="equal">
      <formula>"No Cumplida"</formula>
    </cfRule>
    <cfRule type="cellIs" dxfId="1383" priority="765" operator="equal">
      <formula>"En Avance"</formula>
    </cfRule>
    <cfRule type="cellIs" dxfId="1382" priority="766" operator="equal">
      <formula>"Cumplida (FT)"</formula>
    </cfRule>
    <cfRule type="cellIs" dxfId="1381" priority="767" operator="equal">
      <formula>"Cumplida (DT)"</formula>
    </cfRule>
    <cfRule type="cellIs" dxfId="1380" priority="768" operator="equal">
      <formula>"Sin Avance"</formula>
    </cfRule>
  </conditionalFormatting>
  <conditionalFormatting sqref="U11">
    <cfRule type="cellIs" dxfId="1379" priority="757" operator="equal">
      <formula>"Vencida"</formula>
    </cfRule>
    <cfRule type="cellIs" dxfId="1378" priority="758" operator="equal">
      <formula>"No Cumplida"</formula>
    </cfRule>
    <cfRule type="cellIs" dxfId="1377" priority="759" operator="equal">
      <formula>"En Avance"</formula>
    </cfRule>
    <cfRule type="cellIs" dxfId="1376" priority="760" operator="equal">
      <formula>"Cumplida (FT)"</formula>
    </cfRule>
    <cfRule type="cellIs" dxfId="1375" priority="761" operator="equal">
      <formula>"Cumplida (DT)"</formula>
    </cfRule>
    <cfRule type="cellIs" dxfId="1374" priority="762" operator="equal">
      <formula>"Sin Avance"</formula>
    </cfRule>
  </conditionalFormatting>
  <conditionalFormatting sqref="O12 O17:O18">
    <cfRule type="cellIs" dxfId="1373" priority="451" operator="equal">
      <formula>"Vencida"</formula>
    </cfRule>
    <cfRule type="cellIs" dxfId="1372" priority="452" operator="equal">
      <formula>"No Cumplida"</formula>
    </cfRule>
    <cfRule type="cellIs" dxfId="1371" priority="453" operator="equal">
      <formula>"En Avance"</formula>
    </cfRule>
    <cfRule type="cellIs" dxfId="1370" priority="454" operator="equal">
      <formula>"Cumplida (FT)"</formula>
    </cfRule>
    <cfRule type="cellIs" dxfId="1369" priority="455" operator="equal">
      <formula>"Cumplida (DT)"</formula>
    </cfRule>
    <cfRule type="cellIs" dxfId="1368" priority="456" operator="equal">
      <formula>"Sin Avance"</formula>
    </cfRule>
  </conditionalFormatting>
  <conditionalFormatting sqref="U13">
    <cfRule type="cellIs" dxfId="1367" priority="253" operator="equal">
      <formula>"Vencida"</formula>
    </cfRule>
    <cfRule type="cellIs" dxfId="1366" priority="254" operator="equal">
      <formula>"No Cumplida"</formula>
    </cfRule>
    <cfRule type="cellIs" dxfId="1365" priority="255" operator="equal">
      <formula>"En Avance"</formula>
    </cfRule>
    <cfRule type="cellIs" dxfId="1364" priority="256" operator="equal">
      <formula>"Cumplida (FT)"</formula>
    </cfRule>
    <cfRule type="cellIs" dxfId="1363" priority="257" operator="equal">
      <formula>"Cumplida (DT)"</formula>
    </cfRule>
    <cfRule type="cellIs" dxfId="1362" priority="258" operator="equal">
      <formula>"Sin Avance"</formula>
    </cfRule>
  </conditionalFormatting>
  <conditionalFormatting sqref="O29">
    <cfRule type="cellIs" dxfId="1361" priority="307" operator="equal">
      <formula>"Vencida"</formula>
    </cfRule>
    <cfRule type="cellIs" dxfId="1360" priority="308" operator="equal">
      <formula>"No Cumplida"</formula>
    </cfRule>
    <cfRule type="cellIs" dxfId="1359" priority="309" operator="equal">
      <formula>"En Avance"</formula>
    </cfRule>
    <cfRule type="cellIs" dxfId="1358" priority="310" operator="equal">
      <formula>"Cumplida (FT)"</formula>
    </cfRule>
    <cfRule type="cellIs" dxfId="1357" priority="311" operator="equal">
      <formula>"Cumplida (DT)"</formula>
    </cfRule>
    <cfRule type="cellIs" dxfId="1356" priority="312" operator="equal">
      <formula>"Sin Avance"</formula>
    </cfRule>
  </conditionalFormatting>
  <conditionalFormatting sqref="O22">
    <cfRule type="cellIs" dxfId="1355" priority="319" operator="equal">
      <formula>"Vencida"</formula>
    </cfRule>
    <cfRule type="cellIs" dxfId="1354" priority="320" operator="equal">
      <formula>"No Cumplida"</formula>
    </cfRule>
    <cfRule type="cellIs" dxfId="1353" priority="321" operator="equal">
      <formula>"En Avance"</formula>
    </cfRule>
    <cfRule type="cellIs" dxfId="1352" priority="322" operator="equal">
      <formula>"Cumplida (FT)"</formula>
    </cfRule>
    <cfRule type="cellIs" dxfId="1351" priority="323" operator="equal">
      <formula>"Cumplida (DT)"</formula>
    </cfRule>
    <cfRule type="cellIs" dxfId="1350" priority="324" operator="equal">
      <formula>"Sin Avance"</formula>
    </cfRule>
  </conditionalFormatting>
  <conditionalFormatting sqref="O13">
    <cfRule type="cellIs" dxfId="1349" priority="367" operator="equal">
      <formula>"Vencida"</formula>
    </cfRule>
    <cfRule type="cellIs" dxfId="1348" priority="368" operator="equal">
      <formula>"No Cumplida"</formula>
    </cfRule>
    <cfRule type="cellIs" dxfId="1347" priority="369" operator="equal">
      <formula>"En Avance"</formula>
    </cfRule>
    <cfRule type="cellIs" dxfId="1346" priority="370" operator="equal">
      <formula>"Cumplida (FT)"</formula>
    </cfRule>
    <cfRule type="cellIs" dxfId="1345" priority="371" operator="equal">
      <formula>"Cumplida (DT)"</formula>
    </cfRule>
    <cfRule type="cellIs" dxfId="1344" priority="372" operator="equal">
      <formula>"Sin Avance"</formula>
    </cfRule>
  </conditionalFormatting>
  <conditionalFormatting sqref="O14">
    <cfRule type="cellIs" dxfId="1343" priority="361" operator="equal">
      <formula>"Vencida"</formula>
    </cfRule>
    <cfRule type="cellIs" dxfId="1342" priority="362" operator="equal">
      <formula>"No Cumplida"</formula>
    </cfRule>
    <cfRule type="cellIs" dxfId="1341" priority="363" operator="equal">
      <formula>"En Avance"</formula>
    </cfRule>
    <cfRule type="cellIs" dxfId="1340" priority="364" operator="equal">
      <formula>"Cumplida (FT)"</formula>
    </cfRule>
    <cfRule type="cellIs" dxfId="1339" priority="365" operator="equal">
      <formula>"Cumplida (DT)"</formula>
    </cfRule>
    <cfRule type="cellIs" dxfId="1338" priority="366" operator="equal">
      <formula>"Sin Avance"</formula>
    </cfRule>
  </conditionalFormatting>
  <conditionalFormatting sqref="O15">
    <cfRule type="cellIs" dxfId="1337" priority="355" operator="equal">
      <formula>"Vencida"</formula>
    </cfRule>
    <cfRule type="cellIs" dxfId="1336" priority="356" operator="equal">
      <formula>"No Cumplida"</formula>
    </cfRule>
    <cfRule type="cellIs" dxfId="1335" priority="357" operator="equal">
      <formula>"En Avance"</formula>
    </cfRule>
    <cfRule type="cellIs" dxfId="1334" priority="358" operator="equal">
      <formula>"Cumplida (FT)"</formula>
    </cfRule>
    <cfRule type="cellIs" dxfId="1333" priority="359" operator="equal">
      <formula>"Cumplida (DT)"</formula>
    </cfRule>
    <cfRule type="cellIs" dxfId="1332" priority="360" operator="equal">
      <formula>"Sin Avance"</formula>
    </cfRule>
  </conditionalFormatting>
  <conditionalFormatting sqref="O16">
    <cfRule type="cellIs" dxfId="1331" priority="349" operator="equal">
      <formula>"Vencida"</formula>
    </cfRule>
    <cfRule type="cellIs" dxfId="1330" priority="350" operator="equal">
      <formula>"No Cumplida"</formula>
    </cfRule>
    <cfRule type="cellIs" dxfId="1329" priority="351" operator="equal">
      <formula>"En Avance"</formula>
    </cfRule>
    <cfRule type="cellIs" dxfId="1328" priority="352" operator="equal">
      <formula>"Cumplida (FT)"</formula>
    </cfRule>
    <cfRule type="cellIs" dxfId="1327" priority="353" operator="equal">
      <formula>"Cumplida (DT)"</formula>
    </cfRule>
    <cfRule type="cellIs" dxfId="1326" priority="354" operator="equal">
      <formula>"Sin Avance"</formula>
    </cfRule>
  </conditionalFormatting>
  <conditionalFormatting sqref="O28">
    <cfRule type="cellIs" dxfId="1325" priority="343" operator="equal">
      <formula>"Vencida"</formula>
    </cfRule>
    <cfRule type="cellIs" dxfId="1324" priority="344" operator="equal">
      <formula>"No Cumplida"</formula>
    </cfRule>
    <cfRule type="cellIs" dxfId="1323" priority="345" operator="equal">
      <formula>"En Avance"</formula>
    </cfRule>
    <cfRule type="cellIs" dxfId="1322" priority="346" operator="equal">
      <formula>"Cumplida (FT)"</formula>
    </cfRule>
    <cfRule type="cellIs" dxfId="1321" priority="347" operator="equal">
      <formula>"Cumplida (DT)"</formula>
    </cfRule>
    <cfRule type="cellIs" dxfId="1320" priority="348" operator="equal">
      <formula>"Sin Avance"</formula>
    </cfRule>
  </conditionalFormatting>
  <conditionalFormatting sqref="O34">
    <cfRule type="cellIs" dxfId="1319" priority="337" operator="equal">
      <formula>"Vencida"</formula>
    </cfRule>
    <cfRule type="cellIs" dxfId="1318" priority="338" operator="equal">
      <formula>"No Cumplida"</formula>
    </cfRule>
    <cfRule type="cellIs" dxfId="1317" priority="339" operator="equal">
      <formula>"En Avance"</formula>
    </cfRule>
    <cfRule type="cellIs" dxfId="1316" priority="340" operator="equal">
      <formula>"Cumplida (FT)"</formula>
    </cfRule>
    <cfRule type="cellIs" dxfId="1315" priority="341" operator="equal">
      <formula>"Cumplida (DT)"</formula>
    </cfRule>
    <cfRule type="cellIs" dxfId="1314" priority="342" operator="equal">
      <formula>"Sin Avance"</formula>
    </cfRule>
  </conditionalFormatting>
  <conditionalFormatting sqref="O19">
    <cfRule type="cellIs" dxfId="1313" priority="331" operator="equal">
      <formula>"Vencida"</formula>
    </cfRule>
    <cfRule type="cellIs" dxfId="1312" priority="332" operator="equal">
      <formula>"No Cumplida"</formula>
    </cfRule>
    <cfRule type="cellIs" dxfId="1311" priority="333" operator="equal">
      <formula>"En Avance"</formula>
    </cfRule>
    <cfRule type="cellIs" dxfId="1310" priority="334" operator="equal">
      <formula>"Cumplida (FT)"</formula>
    </cfRule>
    <cfRule type="cellIs" dxfId="1309" priority="335" operator="equal">
      <formula>"Cumplida (DT)"</formula>
    </cfRule>
    <cfRule type="cellIs" dxfId="1308" priority="336" operator="equal">
      <formula>"Sin Avance"</formula>
    </cfRule>
  </conditionalFormatting>
  <conditionalFormatting sqref="O20">
    <cfRule type="cellIs" dxfId="1307" priority="325" operator="equal">
      <formula>"Vencida"</formula>
    </cfRule>
    <cfRule type="cellIs" dxfId="1306" priority="326" operator="equal">
      <formula>"No Cumplida"</formula>
    </cfRule>
    <cfRule type="cellIs" dxfId="1305" priority="327" operator="equal">
      <formula>"En Avance"</formula>
    </cfRule>
    <cfRule type="cellIs" dxfId="1304" priority="328" operator="equal">
      <formula>"Cumplida (FT)"</formula>
    </cfRule>
    <cfRule type="cellIs" dxfId="1303" priority="329" operator="equal">
      <formula>"Cumplida (DT)"</formula>
    </cfRule>
    <cfRule type="cellIs" dxfId="1302" priority="330" operator="equal">
      <formula>"Sin Avance"</formula>
    </cfRule>
  </conditionalFormatting>
  <conditionalFormatting sqref="O25">
    <cfRule type="cellIs" dxfId="1301" priority="313" operator="equal">
      <formula>"Vencida"</formula>
    </cfRule>
    <cfRule type="cellIs" dxfId="1300" priority="314" operator="equal">
      <formula>"No Cumplida"</formula>
    </cfRule>
    <cfRule type="cellIs" dxfId="1299" priority="315" operator="equal">
      <formula>"En Avance"</formula>
    </cfRule>
    <cfRule type="cellIs" dxfId="1298" priority="316" operator="equal">
      <formula>"Cumplida (FT)"</formula>
    </cfRule>
    <cfRule type="cellIs" dxfId="1297" priority="317" operator="equal">
      <formula>"Cumplida (DT)"</formula>
    </cfRule>
    <cfRule type="cellIs" dxfId="1296" priority="318" operator="equal">
      <formula>"Sin Avance"</formula>
    </cfRule>
  </conditionalFormatting>
  <conditionalFormatting sqref="O31">
    <cfRule type="cellIs" dxfId="1295" priority="301" operator="equal">
      <formula>"Vencida"</formula>
    </cfRule>
    <cfRule type="cellIs" dxfId="1294" priority="302" operator="equal">
      <formula>"No Cumplida"</formula>
    </cfRule>
    <cfRule type="cellIs" dxfId="1293" priority="303" operator="equal">
      <formula>"En Avance"</formula>
    </cfRule>
    <cfRule type="cellIs" dxfId="1292" priority="304" operator="equal">
      <formula>"Cumplida (FT)"</formula>
    </cfRule>
    <cfRule type="cellIs" dxfId="1291" priority="305" operator="equal">
      <formula>"Cumplida (DT)"</formula>
    </cfRule>
    <cfRule type="cellIs" dxfId="1290" priority="306" operator="equal">
      <formula>"Sin Avance"</formula>
    </cfRule>
  </conditionalFormatting>
  <conditionalFormatting sqref="O26">
    <cfRule type="cellIs" dxfId="1289" priority="295" operator="equal">
      <formula>"Vencida"</formula>
    </cfRule>
    <cfRule type="cellIs" dxfId="1288" priority="296" operator="equal">
      <formula>"No Cumplida"</formula>
    </cfRule>
    <cfRule type="cellIs" dxfId="1287" priority="297" operator="equal">
      <formula>"En Avance"</formula>
    </cfRule>
    <cfRule type="cellIs" dxfId="1286" priority="298" operator="equal">
      <formula>"Cumplida (FT)"</formula>
    </cfRule>
    <cfRule type="cellIs" dxfId="1285" priority="299" operator="equal">
      <formula>"Cumplida (DT)"</formula>
    </cfRule>
    <cfRule type="cellIs" dxfId="1284" priority="300" operator="equal">
      <formula>"Sin Avance"</formula>
    </cfRule>
  </conditionalFormatting>
  <conditionalFormatting sqref="O35">
    <cfRule type="cellIs" dxfId="1283" priority="289" operator="equal">
      <formula>"Vencida"</formula>
    </cfRule>
    <cfRule type="cellIs" dxfId="1282" priority="290" operator="equal">
      <formula>"No Cumplida"</formula>
    </cfRule>
    <cfRule type="cellIs" dxfId="1281" priority="291" operator="equal">
      <formula>"En Avance"</formula>
    </cfRule>
    <cfRule type="cellIs" dxfId="1280" priority="292" operator="equal">
      <formula>"Cumplida (FT)"</formula>
    </cfRule>
    <cfRule type="cellIs" dxfId="1279" priority="293" operator="equal">
      <formula>"Cumplida (DT)"</formula>
    </cfRule>
    <cfRule type="cellIs" dxfId="1278" priority="294" operator="equal">
      <formula>"Sin Avance"</formula>
    </cfRule>
  </conditionalFormatting>
  <conditionalFormatting sqref="O36">
    <cfRule type="cellIs" dxfId="1277" priority="283" operator="equal">
      <formula>"Vencida"</formula>
    </cfRule>
    <cfRule type="cellIs" dxfId="1276" priority="284" operator="equal">
      <formula>"No Cumplida"</formula>
    </cfRule>
    <cfRule type="cellIs" dxfId="1275" priority="285" operator="equal">
      <formula>"En Avance"</formula>
    </cfRule>
    <cfRule type="cellIs" dxfId="1274" priority="286" operator="equal">
      <formula>"Cumplida (FT)"</formula>
    </cfRule>
    <cfRule type="cellIs" dxfId="1273" priority="287" operator="equal">
      <formula>"Cumplida (DT)"</formula>
    </cfRule>
    <cfRule type="cellIs" dxfId="1272" priority="288" operator="equal">
      <formula>"Sin Avance"</formula>
    </cfRule>
  </conditionalFormatting>
  <conditionalFormatting sqref="O23">
    <cfRule type="cellIs" dxfId="1271" priority="277" operator="equal">
      <formula>"Vencida"</formula>
    </cfRule>
    <cfRule type="cellIs" dxfId="1270" priority="278" operator="equal">
      <formula>"No Cumplida"</formula>
    </cfRule>
    <cfRule type="cellIs" dxfId="1269" priority="279" operator="equal">
      <formula>"En Avance"</formula>
    </cfRule>
    <cfRule type="cellIs" dxfId="1268" priority="280" operator="equal">
      <formula>"Cumplida (FT)"</formula>
    </cfRule>
    <cfRule type="cellIs" dxfId="1267" priority="281" operator="equal">
      <formula>"Cumplida (DT)"</formula>
    </cfRule>
    <cfRule type="cellIs" dxfId="1266" priority="282" operator="equal">
      <formula>"Sin Avance"</formula>
    </cfRule>
  </conditionalFormatting>
  <conditionalFormatting sqref="O32">
    <cfRule type="cellIs" dxfId="1265" priority="271" operator="equal">
      <formula>"Vencida"</formula>
    </cfRule>
    <cfRule type="cellIs" dxfId="1264" priority="272" operator="equal">
      <formula>"No Cumplida"</formula>
    </cfRule>
    <cfRule type="cellIs" dxfId="1263" priority="273" operator="equal">
      <formula>"En Avance"</formula>
    </cfRule>
    <cfRule type="cellIs" dxfId="1262" priority="274" operator="equal">
      <formula>"Cumplida (FT)"</formula>
    </cfRule>
    <cfRule type="cellIs" dxfId="1261" priority="275" operator="equal">
      <formula>"Cumplida (DT)"</formula>
    </cfRule>
    <cfRule type="cellIs" dxfId="1260" priority="276" operator="equal">
      <formula>"Sin Avance"</formula>
    </cfRule>
  </conditionalFormatting>
  <conditionalFormatting sqref="O33">
    <cfRule type="cellIs" dxfId="1259" priority="265" operator="equal">
      <formula>"Vencida"</formula>
    </cfRule>
    <cfRule type="cellIs" dxfId="1258" priority="266" operator="equal">
      <formula>"No Cumplida"</formula>
    </cfRule>
    <cfRule type="cellIs" dxfId="1257" priority="267" operator="equal">
      <formula>"En Avance"</formula>
    </cfRule>
    <cfRule type="cellIs" dxfId="1256" priority="268" operator="equal">
      <formula>"Cumplida (FT)"</formula>
    </cfRule>
    <cfRule type="cellIs" dxfId="1255" priority="269" operator="equal">
      <formula>"Cumplida (DT)"</formula>
    </cfRule>
    <cfRule type="cellIs" dxfId="1254" priority="270" operator="equal">
      <formula>"Sin Avance"</formula>
    </cfRule>
  </conditionalFormatting>
  <conditionalFormatting sqref="U12">
    <cfRule type="cellIs" dxfId="1253" priority="259" operator="equal">
      <formula>"Vencida"</formula>
    </cfRule>
    <cfRule type="cellIs" dxfId="1252" priority="260" operator="equal">
      <formula>"No Cumplida"</formula>
    </cfRule>
    <cfRule type="cellIs" dxfId="1251" priority="261" operator="equal">
      <formula>"En Avance"</formula>
    </cfRule>
    <cfRule type="cellIs" dxfId="1250" priority="262" operator="equal">
      <formula>"Cumplida (FT)"</formula>
    </cfRule>
    <cfRule type="cellIs" dxfId="1249" priority="263" operator="equal">
      <formula>"Cumplida (DT)"</formula>
    </cfRule>
    <cfRule type="cellIs" dxfId="1248" priority="264" operator="equal">
      <formula>"Sin Avance"</formula>
    </cfRule>
  </conditionalFormatting>
  <conditionalFormatting sqref="U14">
    <cfRule type="cellIs" dxfId="1247" priority="247" operator="equal">
      <formula>"Vencida"</formula>
    </cfRule>
    <cfRule type="cellIs" dxfId="1246" priority="248" operator="equal">
      <formula>"No Cumplida"</formula>
    </cfRule>
    <cfRule type="cellIs" dxfId="1245" priority="249" operator="equal">
      <formula>"En Avance"</formula>
    </cfRule>
    <cfRule type="cellIs" dxfId="1244" priority="250" operator="equal">
      <formula>"Cumplida (FT)"</formula>
    </cfRule>
    <cfRule type="cellIs" dxfId="1243" priority="251" operator="equal">
      <formula>"Cumplida (DT)"</formula>
    </cfRule>
    <cfRule type="cellIs" dxfId="1242" priority="252" operator="equal">
      <formula>"Sin Avance"</formula>
    </cfRule>
  </conditionalFormatting>
  <conditionalFormatting sqref="U15">
    <cfRule type="cellIs" dxfId="1241" priority="241" operator="equal">
      <formula>"Vencida"</formula>
    </cfRule>
    <cfRule type="cellIs" dxfId="1240" priority="242" operator="equal">
      <formula>"No Cumplida"</formula>
    </cfRule>
    <cfRule type="cellIs" dxfId="1239" priority="243" operator="equal">
      <formula>"En Avance"</formula>
    </cfRule>
    <cfRule type="cellIs" dxfId="1238" priority="244" operator="equal">
      <formula>"Cumplida (FT)"</formula>
    </cfRule>
    <cfRule type="cellIs" dxfId="1237" priority="245" operator="equal">
      <formula>"Cumplida (DT)"</formula>
    </cfRule>
    <cfRule type="cellIs" dxfId="1236" priority="246" operator="equal">
      <formula>"Sin Avance"</formula>
    </cfRule>
  </conditionalFormatting>
  <conditionalFormatting sqref="U16">
    <cfRule type="cellIs" dxfId="1235" priority="235" operator="equal">
      <formula>"Vencida"</formula>
    </cfRule>
    <cfRule type="cellIs" dxfId="1234" priority="236" operator="equal">
      <formula>"No Cumplida"</formula>
    </cfRule>
    <cfRule type="cellIs" dxfId="1233" priority="237" operator="equal">
      <formula>"En Avance"</formula>
    </cfRule>
    <cfRule type="cellIs" dxfId="1232" priority="238" operator="equal">
      <formula>"Cumplida (FT)"</formula>
    </cfRule>
    <cfRule type="cellIs" dxfId="1231" priority="239" operator="equal">
      <formula>"Cumplida (DT)"</formula>
    </cfRule>
    <cfRule type="cellIs" dxfId="1230" priority="240" operator="equal">
      <formula>"Sin Avance"</formula>
    </cfRule>
  </conditionalFormatting>
  <conditionalFormatting sqref="U19">
    <cfRule type="cellIs" dxfId="1229" priority="229" operator="equal">
      <formula>"Vencida"</formula>
    </cfRule>
    <cfRule type="cellIs" dxfId="1228" priority="230" operator="equal">
      <formula>"No Cumplida"</formula>
    </cfRule>
    <cfRule type="cellIs" dxfId="1227" priority="231" operator="equal">
      <formula>"En Avance"</formula>
    </cfRule>
    <cfRule type="cellIs" dxfId="1226" priority="232" operator="equal">
      <formula>"Cumplida (FT)"</formula>
    </cfRule>
    <cfRule type="cellIs" dxfId="1225" priority="233" operator="equal">
      <formula>"Cumplida (DT)"</formula>
    </cfRule>
    <cfRule type="cellIs" dxfId="1224" priority="234" operator="equal">
      <formula>"Sin Avance"</formula>
    </cfRule>
  </conditionalFormatting>
  <conditionalFormatting sqref="U28">
    <cfRule type="cellIs" dxfId="1223" priority="223" operator="equal">
      <formula>"Vencida"</formula>
    </cfRule>
    <cfRule type="cellIs" dxfId="1222" priority="224" operator="equal">
      <formula>"No Cumplida"</formula>
    </cfRule>
    <cfRule type="cellIs" dxfId="1221" priority="225" operator="equal">
      <formula>"En Avance"</formula>
    </cfRule>
    <cfRule type="cellIs" dxfId="1220" priority="226" operator="equal">
      <formula>"Cumplida (FT)"</formula>
    </cfRule>
    <cfRule type="cellIs" dxfId="1219" priority="227" operator="equal">
      <formula>"Cumplida (DT)"</formula>
    </cfRule>
    <cfRule type="cellIs" dxfId="1218" priority="228" operator="equal">
      <formula>"Sin Avance"</formula>
    </cfRule>
  </conditionalFormatting>
  <conditionalFormatting sqref="U36">
    <cfRule type="cellIs" dxfId="1217" priority="115" operator="equal">
      <formula>"Vencida"</formula>
    </cfRule>
    <cfRule type="cellIs" dxfId="1216" priority="116" operator="equal">
      <formula>"No Cumplida"</formula>
    </cfRule>
    <cfRule type="cellIs" dxfId="1215" priority="117" operator="equal">
      <formula>"En Avance"</formula>
    </cfRule>
    <cfRule type="cellIs" dxfId="1214" priority="118" operator="equal">
      <formula>"Cumplida (FT)"</formula>
    </cfRule>
    <cfRule type="cellIs" dxfId="1213" priority="119" operator="equal">
      <formula>"Cumplida (DT)"</formula>
    </cfRule>
    <cfRule type="cellIs" dxfId="1212" priority="120" operator="equal">
      <formula>"Sin Avance"</formula>
    </cfRule>
  </conditionalFormatting>
  <conditionalFormatting sqref="U34">
    <cfRule type="cellIs" dxfId="1211" priority="211" operator="equal">
      <formula>"Vencida"</formula>
    </cfRule>
    <cfRule type="cellIs" dxfId="1210" priority="212" operator="equal">
      <formula>"No Cumplida"</formula>
    </cfRule>
    <cfRule type="cellIs" dxfId="1209" priority="213" operator="equal">
      <formula>"En Avance"</formula>
    </cfRule>
    <cfRule type="cellIs" dxfId="1208" priority="214" operator="equal">
      <formula>"Cumplida (FT)"</formula>
    </cfRule>
    <cfRule type="cellIs" dxfId="1207" priority="215" operator="equal">
      <formula>"Cumplida (DT)"</formula>
    </cfRule>
    <cfRule type="cellIs" dxfId="1206" priority="216" operator="equal">
      <formula>"Sin Avance"</formula>
    </cfRule>
  </conditionalFormatting>
  <conditionalFormatting sqref="U18">
    <cfRule type="cellIs" dxfId="1205" priority="205" operator="equal">
      <formula>"Vencida"</formula>
    </cfRule>
    <cfRule type="cellIs" dxfId="1204" priority="206" operator="equal">
      <formula>"No Cumplida"</formula>
    </cfRule>
    <cfRule type="cellIs" dxfId="1203" priority="207" operator="equal">
      <formula>"En Avance"</formula>
    </cfRule>
    <cfRule type="cellIs" dxfId="1202" priority="208" operator="equal">
      <formula>"Cumplida (FT)"</formula>
    </cfRule>
    <cfRule type="cellIs" dxfId="1201" priority="209" operator="equal">
      <formula>"Cumplida (DT)"</formula>
    </cfRule>
    <cfRule type="cellIs" dxfId="1200" priority="210" operator="equal">
      <formula>"Sin Avance"</formula>
    </cfRule>
  </conditionalFormatting>
  <conditionalFormatting sqref="U20">
    <cfRule type="cellIs" dxfId="1199" priority="199" operator="equal">
      <formula>"Vencida"</formula>
    </cfRule>
    <cfRule type="cellIs" dxfId="1198" priority="200" operator="equal">
      <formula>"No Cumplida"</formula>
    </cfRule>
    <cfRule type="cellIs" dxfId="1197" priority="201" operator="equal">
      <formula>"En Avance"</formula>
    </cfRule>
    <cfRule type="cellIs" dxfId="1196" priority="202" operator="equal">
      <formula>"Cumplida (FT)"</formula>
    </cfRule>
    <cfRule type="cellIs" dxfId="1195" priority="203" operator="equal">
      <formula>"Cumplida (DT)"</formula>
    </cfRule>
    <cfRule type="cellIs" dxfId="1194" priority="204" operator="equal">
      <formula>"Sin Avance"</formula>
    </cfRule>
  </conditionalFormatting>
  <conditionalFormatting sqref="U22">
    <cfRule type="cellIs" dxfId="1193" priority="193" operator="equal">
      <formula>"Vencida"</formula>
    </cfRule>
    <cfRule type="cellIs" dxfId="1192" priority="194" operator="equal">
      <formula>"No Cumplida"</formula>
    </cfRule>
    <cfRule type="cellIs" dxfId="1191" priority="195" operator="equal">
      <formula>"En Avance"</formula>
    </cfRule>
    <cfRule type="cellIs" dxfId="1190" priority="196" operator="equal">
      <formula>"Cumplida (FT)"</formula>
    </cfRule>
    <cfRule type="cellIs" dxfId="1189" priority="197" operator="equal">
      <formula>"Cumplida (DT)"</formula>
    </cfRule>
    <cfRule type="cellIs" dxfId="1188" priority="198" operator="equal">
      <formula>"Sin Avance"</formula>
    </cfRule>
  </conditionalFormatting>
  <conditionalFormatting sqref="U23">
    <cfRule type="cellIs" dxfId="1187" priority="187" operator="equal">
      <formula>"Vencida"</formula>
    </cfRule>
    <cfRule type="cellIs" dxfId="1186" priority="188" operator="equal">
      <formula>"No Cumplida"</formula>
    </cfRule>
    <cfRule type="cellIs" dxfId="1185" priority="189" operator="equal">
      <formula>"En Avance"</formula>
    </cfRule>
    <cfRule type="cellIs" dxfId="1184" priority="190" operator="equal">
      <formula>"Cumplida (FT)"</formula>
    </cfRule>
    <cfRule type="cellIs" dxfId="1183" priority="191" operator="equal">
      <formula>"Cumplida (DT)"</formula>
    </cfRule>
    <cfRule type="cellIs" dxfId="1182" priority="192" operator="equal">
      <formula>"Sin Avance"</formula>
    </cfRule>
  </conditionalFormatting>
  <conditionalFormatting sqref="U25">
    <cfRule type="cellIs" dxfId="1181" priority="181" operator="equal">
      <formula>"Vencida"</formula>
    </cfRule>
    <cfRule type="cellIs" dxfId="1180" priority="182" operator="equal">
      <formula>"No Cumplida"</formula>
    </cfRule>
    <cfRule type="cellIs" dxfId="1179" priority="183" operator="equal">
      <formula>"En Avance"</formula>
    </cfRule>
    <cfRule type="cellIs" dxfId="1178" priority="184" operator="equal">
      <formula>"Cumplida (FT)"</formula>
    </cfRule>
    <cfRule type="cellIs" dxfId="1177" priority="185" operator="equal">
      <formula>"Cumplida (DT)"</formula>
    </cfRule>
    <cfRule type="cellIs" dxfId="1176" priority="186" operator="equal">
      <formula>"Sin Avance"</formula>
    </cfRule>
  </conditionalFormatting>
  <conditionalFormatting sqref="U26">
    <cfRule type="cellIs" dxfId="1175" priority="175" operator="equal">
      <formula>"Vencida"</formula>
    </cfRule>
    <cfRule type="cellIs" dxfId="1174" priority="176" operator="equal">
      <formula>"No Cumplida"</formula>
    </cfRule>
    <cfRule type="cellIs" dxfId="1173" priority="177" operator="equal">
      <formula>"En Avance"</formula>
    </cfRule>
    <cfRule type="cellIs" dxfId="1172" priority="178" operator="equal">
      <formula>"Cumplida (FT)"</formula>
    </cfRule>
    <cfRule type="cellIs" dxfId="1171" priority="179" operator="equal">
      <formula>"Cumplida (DT)"</formula>
    </cfRule>
    <cfRule type="cellIs" dxfId="1170" priority="180" operator="equal">
      <formula>"Sin Avance"</formula>
    </cfRule>
  </conditionalFormatting>
  <conditionalFormatting sqref="U29">
    <cfRule type="cellIs" dxfId="1169" priority="169" operator="equal">
      <formula>"Vencida"</formula>
    </cfRule>
    <cfRule type="cellIs" dxfId="1168" priority="170" operator="equal">
      <formula>"No Cumplida"</formula>
    </cfRule>
    <cfRule type="cellIs" dxfId="1167" priority="171" operator="equal">
      <formula>"En Avance"</formula>
    </cfRule>
    <cfRule type="cellIs" dxfId="1166" priority="172" operator="equal">
      <formula>"Cumplida (FT)"</formula>
    </cfRule>
    <cfRule type="cellIs" dxfId="1165" priority="173" operator="equal">
      <formula>"Cumplida (DT)"</formula>
    </cfRule>
    <cfRule type="cellIs" dxfId="1164" priority="174" operator="equal">
      <formula>"Sin Avance"</formula>
    </cfRule>
  </conditionalFormatting>
  <conditionalFormatting sqref="U32">
    <cfRule type="cellIs" dxfId="1163" priority="133" operator="equal">
      <formula>"Vencida"</formula>
    </cfRule>
    <cfRule type="cellIs" dxfId="1162" priority="134" operator="equal">
      <formula>"No Cumplida"</formula>
    </cfRule>
    <cfRule type="cellIs" dxfId="1161" priority="135" operator="equal">
      <formula>"En Avance"</formula>
    </cfRule>
    <cfRule type="cellIs" dxfId="1160" priority="136" operator="equal">
      <formula>"Cumplida (FT)"</formula>
    </cfRule>
    <cfRule type="cellIs" dxfId="1159" priority="137" operator="equal">
      <formula>"Cumplida (DT)"</formula>
    </cfRule>
    <cfRule type="cellIs" dxfId="1158" priority="138" operator="equal">
      <formula>"Sin Avance"</formula>
    </cfRule>
  </conditionalFormatting>
  <conditionalFormatting sqref="U17">
    <cfRule type="cellIs" dxfId="1157" priority="127" operator="equal">
      <formula>"Vencida"</formula>
    </cfRule>
    <cfRule type="cellIs" dxfId="1156" priority="128" operator="equal">
      <formula>"No Cumplida"</formula>
    </cfRule>
    <cfRule type="cellIs" dxfId="1155" priority="129" operator="equal">
      <formula>"En Avance"</formula>
    </cfRule>
    <cfRule type="cellIs" dxfId="1154" priority="130" operator="equal">
      <formula>"Cumplida (FT)"</formula>
    </cfRule>
    <cfRule type="cellIs" dxfId="1153" priority="131" operator="equal">
      <formula>"Cumplida (DT)"</formula>
    </cfRule>
    <cfRule type="cellIs" dxfId="1152" priority="132" operator="equal">
      <formula>"Sin Avance"</formula>
    </cfRule>
  </conditionalFormatting>
  <conditionalFormatting sqref="U33">
    <cfRule type="cellIs" dxfId="1151" priority="145" operator="equal">
      <formula>"Vencida"</formula>
    </cfRule>
    <cfRule type="cellIs" dxfId="1150" priority="146" operator="equal">
      <formula>"No Cumplida"</formula>
    </cfRule>
    <cfRule type="cellIs" dxfId="1149" priority="147" operator="equal">
      <formula>"En Avance"</formula>
    </cfRule>
    <cfRule type="cellIs" dxfId="1148" priority="148" operator="equal">
      <formula>"Cumplida (FT)"</formula>
    </cfRule>
    <cfRule type="cellIs" dxfId="1147" priority="149" operator="equal">
      <formula>"Cumplida (DT)"</formula>
    </cfRule>
    <cfRule type="cellIs" dxfId="1146" priority="150" operator="equal">
      <formula>"Sin Avance"</formula>
    </cfRule>
  </conditionalFormatting>
  <conditionalFormatting sqref="U31">
    <cfRule type="cellIs" dxfId="1145" priority="139" operator="equal">
      <formula>"Vencida"</formula>
    </cfRule>
    <cfRule type="cellIs" dxfId="1144" priority="140" operator="equal">
      <formula>"No Cumplida"</formula>
    </cfRule>
    <cfRule type="cellIs" dxfId="1143" priority="141" operator="equal">
      <formula>"En Avance"</formula>
    </cfRule>
    <cfRule type="cellIs" dxfId="1142" priority="142" operator="equal">
      <formula>"Cumplida (FT)"</formula>
    </cfRule>
    <cfRule type="cellIs" dxfId="1141" priority="143" operator="equal">
      <formula>"Cumplida (DT)"</formula>
    </cfRule>
    <cfRule type="cellIs" dxfId="1140" priority="144" operator="equal">
      <formula>"Sin Avance"</formula>
    </cfRule>
  </conditionalFormatting>
  <conditionalFormatting sqref="U35">
    <cfRule type="cellIs" dxfId="1139" priority="121" operator="equal">
      <formula>"Vencida"</formula>
    </cfRule>
    <cfRule type="cellIs" dxfId="1138" priority="122" operator="equal">
      <formula>"No Cumplida"</formula>
    </cfRule>
    <cfRule type="cellIs" dxfId="1137" priority="123" operator="equal">
      <formula>"En Avance"</formula>
    </cfRule>
    <cfRule type="cellIs" dxfId="1136" priority="124" operator="equal">
      <formula>"Cumplida (FT)"</formula>
    </cfRule>
    <cfRule type="cellIs" dxfId="1135" priority="125" operator="equal">
      <formula>"Cumplida (DT)"</formula>
    </cfRule>
    <cfRule type="cellIs" dxfId="1134" priority="126" operator="equal">
      <formula>"Sin Avance"</formula>
    </cfRule>
  </conditionalFormatting>
  <conditionalFormatting sqref="I14">
    <cfRule type="cellIs" dxfId="1133" priority="103" operator="equal">
      <formula>"Vencida"</formula>
    </cfRule>
    <cfRule type="cellIs" dxfId="1132" priority="104" operator="equal">
      <formula>"No Cumplida"</formula>
    </cfRule>
    <cfRule type="cellIs" dxfId="1131" priority="105" operator="equal">
      <formula>"En Avance"</formula>
    </cfRule>
    <cfRule type="cellIs" dxfId="1130" priority="106" operator="equal">
      <formula>"Cumplida (FT)"</formula>
    </cfRule>
    <cfRule type="cellIs" dxfId="1129" priority="107" operator="equal">
      <formula>"Cumplida (DT)"</formula>
    </cfRule>
    <cfRule type="cellIs" dxfId="1128" priority="108" operator="equal">
      <formula>"Sin Avance"</formula>
    </cfRule>
  </conditionalFormatting>
  <conditionalFormatting sqref="I17">
    <cfRule type="cellIs" dxfId="1127" priority="97" operator="equal">
      <formula>"Vencida"</formula>
    </cfRule>
    <cfRule type="cellIs" dxfId="1126" priority="98" operator="equal">
      <formula>"No Cumplida"</formula>
    </cfRule>
    <cfRule type="cellIs" dxfId="1125" priority="99" operator="equal">
      <formula>"En Avance"</formula>
    </cfRule>
    <cfRule type="cellIs" dxfId="1124" priority="100" operator="equal">
      <formula>"Cumplida (FT)"</formula>
    </cfRule>
    <cfRule type="cellIs" dxfId="1123" priority="101" operator="equal">
      <formula>"Cumplida (DT)"</formula>
    </cfRule>
    <cfRule type="cellIs" dxfId="1122" priority="102" operator="equal">
      <formula>"Sin Avance"</formula>
    </cfRule>
  </conditionalFormatting>
  <conditionalFormatting sqref="I15:I16 I12:I13">
    <cfRule type="cellIs" dxfId="1121" priority="79" operator="equal">
      <formula>"Vencida"</formula>
    </cfRule>
    <cfRule type="cellIs" dxfId="1120" priority="80" operator="equal">
      <formula>"No Cumplida"</formula>
    </cfRule>
    <cfRule type="cellIs" dxfId="1119" priority="81" operator="equal">
      <formula>"En Avance"</formula>
    </cfRule>
    <cfRule type="cellIs" dxfId="1118" priority="82" operator="equal">
      <formula>"Cumplida (FT)"</formula>
    </cfRule>
    <cfRule type="cellIs" dxfId="1117" priority="83" operator="equal">
      <formula>"Cumplida (DT)"</formula>
    </cfRule>
    <cfRule type="cellIs" dxfId="1116" priority="84" operator="equal">
      <formula>"Sin Avance"</formula>
    </cfRule>
  </conditionalFormatting>
  <conditionalFormatting sqref="I18:I20">
    <cfRule type="cellIs" dxfId="1115" priority="73" operator="equal">
      <formula>"Vencida"</formula>
    </cfRule>
    <cfRule type="cellIs" dxfId="1114" priority="74" operator="equal">
      <formula>"No Cumplida"</formula>
    </cfRule>
    <cfRule type="cellIs" dxfId="1113" priority="75" operator="equal">
      <formula>"En Avance"</formula>
    </cfRule>
    <cfRule type="cellIs" dxfId="1112" priority="76" operator="equal">
      <formula>"Cumplida (FT)"</formula>
    </cfRule>
    <cfRule type="cellIs" dxfId="1111" priority="77" operator="equal">
      <formula>"Cumplida (DT)"</formula>
    </cfRule>
    <cfRule type="cellIs" dxfId="1110" priority="78" operator="equal">
      <formula>"Sin Avance"</formula>
    </cfRule>
  </conditionalFormatting>
  <conditionalFormatting sqref="I22:I23">
    <cfRule type="cellIs" dxfId="1109" priority="67" operator="equal">
      <formula>"Vencida"</formula>
    </cfRule>
    <cfRule type="cellIs" dxfId="1108" priority="68" operator="equal">
      <formula>"No Cumplida"</formula>
    </cfRule>
    <cfRule type="cellIs" dxfId="1107" priority="69" operator="equal">
      <formula>"En Avance"</formula>
    </cfRule>
    <cfRule type="cellIs" dxfId="1106" priority="70" operator="equal">
      <formula>"Cumplida (FT)"</formula>
    </cfRule>
    <cfRule type="cellIs" dxfId="1105" priority="71" operator="equal">
      <formula>"Cumplida (DT)"</formula>
    </cfRule>
    <cfRule type="cellIs" dxfId="1104" priority="72" operator="equal">
      <formula>"Sin Avance"</formula>
    </cfRule>
  </conditionalFormatting>
  <conditionalFormatting sqref="I25:I26">
    <cfRule type="cellIs" dxfId="1103" priority="61" operator="equal">
      <formula>"Vencida"</formula>
    </cfRule>
    <cfRule type="cellIs" dxfId="1102" priority="62" operator="equal">
      <formula>"No Cumplida"</formula>
    </cfRule>
    <cfRule type="cellIs" dxfId="1101" priority="63" operator="equal">
      <formula>"En Avance"</formula>
    </cfRule>
    <cfRule type="cellIs" dxfId="1100" priority="64" operator="equal">
      <formula>"Cumplida (FT)"</formula>
    </cfRule>
    <cfRule type="cellIs" dxfId="1099" priority="65" operator="equal">
      <formula>"Cumplida (DT)"</formula>
    </cfRule>
    <cfRule type="cellIs" dxfId="1098" priority="66" operator="equal">
      <formula>"Sin Avance"</formula>
    </cfRule>
  </conditionalFormatting>
  <conditionalFormatting sqref="I28">
    <cfRule type="cellIs" dxfId="1097" priority="55" operator="equal">
      <formula>"Vencida"</formula>
    </cfRule>
    <cfRule type="cellIs" dxfId="1096" priority="56" operator="equal">
      <formula>"No Cumplida"</formula>
    </cfRule>
    <cfRule type="cellIs" dxfId="1095" priority="57" operator="equal">
      <formula>"En Avance"</formula>
    </cfRule>
    <cfRule type="cellIs" dxfId="1094" priority="58" operator="equal">
      <formula>"Cumplida (FT)"</formula>
    </cfRule>
    <cfRule type="cellIs" dxfId="1093" priority="59" operator="equal">
      <formula>"Cumplida (DT)"</formula>
    </cfRule>
    <cfRule type="cellIs" dxfId="1092" priority="60" operator="equal">
      <formula>"Sin Avance"</formula>
    </cfRule>
  </conditionalFormatting>
  <conditionalFormatting sqref="I29">
    <cfRule type="cellIs" dxfId="1091" priority="49" operator="equal">
      <formula>"Vencida"</formula>
    </cfRule>
    <cfRule type="cellIs" dxfId="1090" priority="50" operator="equal">
      <formula>"No Cumplida"</formula>
    </cfRule>
    <cfRule type="cellIs" dxfId="1089" priority="51" operator="equal">
      <formula>"En Avance"</formula>
    </cfRule>
    <cfRule type="cellIs" dxfId="1088" priority="52" operator="equal">
      <formula>"Cumplida (FT)"</formula>
    </cfRule>
    <cfRule type="cellIs" dxfId="1087" priority="53" operator="equal">
      <formula>"Cumplida (DT)"</formula>
    </cfRule>
    <cfRule type="cellIs" dxfId="1086" priority="54" operator="equal">
      <formula>"Sin Avance"</formula>
    </cfRule>
  </conditionalFormatting>
  <conditionalFormatting sqref="I32">
    <cfRule type="cellIs" dxfId="1085" priority="43" operator="equal">
      <formula>"Vencida"</formula>
    </cfRule>
    <cfRule type="cellIs" dxfId="1084" priority="44" operator="equal">
      <formula>"No Cumplida"</formula>
    </cfRule>
    <cfRule type="cellIs" dxfId="1083" priority="45" operator="equal">
      <formula>"En Avance"</formula>
    </cfRule>
    <cfRule type="cellIs" dxfId="1082" priority="46" operator="equal">
      <formula>"Cumplida (FT)"</formula>
    </cfRule>
    <cfRule type="cellIs" dxfId="1081" priority="47" operator="equal">
      <formula>"Cumplida (DT)"</formula>
    </cfRule>
    <cfRule type="cellIs" dxfId="1080" priority="48" operator="equal">
      <formula>"Sin Avance"</formula>
    </cfRule>
  </conditionalFormatting>
  <conditionalFormatting sqref="I33">
    <cfRule type="cellIs" dxfId="1079" priority="37" operator="equal">
      <formula>"Vencida"</formula>
    </cfRule>
    <cfRule type="cellIs" dxfId="1078" priority="38" operator="equal">
      <formula>"No Cumplida"</formula>
    </cfRule>
    <cfRule type="cellIs" dxfId="1077" priority="39" operator="equal">
      <formula>"En Avance"</formula>
    </cfRule>
    <cfRule type="cellIs" dxfId="1076" priority="40" operator="equal">
      <formula>"Cumplida (FT)"</formula>
    </cfRule>
    <cfRule type="cellIs" dxfId="1075" priority="41" operator="equal">
      <formula>"Cumplida (DT)"</formula>
    </cfRule>
    <cfRule type="cellIs" dxfId="1074" priority="42" operator="equal">
      <formula>"Sin Avance"</formula>
    </cfRule>
  </conditionalFormatting>
  <conditionalFormatting sqref="I34">
    <cfRule type="cellIs" dxfId="1073" priority="31" operator="equal">
      <formula>"Vencida"</formula>
    </cfRule>
    <cfRule type="cellIs" dxfId="1072" priority="32" operator="equal">
      <formula>"No Cumplida"</formula>
    </cfRule>
    <cfRule type="cellIs" dxfId="1071" priority="33" operator="equal">
      <formula>"En Avance"</formula>
    </cfRule>
    <cfRule type="cellIs" dxfId="1070" priority="34" operator="equal">
      <formula>"Cumplida (FT)"</formula>
    </cfRule>
    <cfRule type="cellIs" dxfId="1069" priority="35" operator="equal">
      <formula>"Cumplida (DT)"</formula>
    </cfRule>
    <cfRule type="cellIs" dxfId="1068" priority="36" operator="equal">
      <formula>"Sin Avance"</formula>
    </cfRule>
  </conditionalFormatting>
  <conditionalFormatting sqref="I31">
    <cfRule type="cellIs" dxfId="1055" priority="13" operator="equal">
      <formula>"Vencida"</formula>
    </cfRule>
    <cfRule type="cellIs" dxfId="1054" priority="14" operator="equal">
      <formula>"No Cumplida"</formula>
    </cfRule>
    <cfRule type="cellIs" dxfId="1053" priority="15" operator="equal">
      <formula>"En Avance"</formula>
    </cfRule>
    <cfRule type="cellIs" dxfId="1052" priority="16" operator="equal">
      <formula>"Cumplida (FT)"</formula>
    </cfRule>
    <cfRule type="cellIs" dxfId="1051" priority="17" operator="equal">
      <formula>"Cumplida (DT)"</formula>
    </cfRule>
    <cfRule type="cellIs" dxfId="1050" priority="18" operator="equal">
      <formula>"Sin Avance"</formula>
    </cfRule>
  </conditionalFormatting>
  <conditionalFormatting sqref="I35">
    <cfRule type="cellIs" dxfId="1049" priority="7" operator="equal">
      <formula>"Vencida"</formula>
    </cfRule>
    <cfRule type="cellIs" dxfId="1048" priority="8" operator="equal">
      <formula>"No Cumplida"</formula>
    </cfRule>
    <cfRule type="cellIs" dxfId="1047" priority="9" operator="equal">
      <formula>"En Avance"</formula>
    </cfRule>
    <cfRule type="cellIs" dxfId="1046" priority="10" operator="equal">
      <formula>"Cumplida (FT)"</formula>
    </cfRule>
    <cfRule type="cellIs" dxfId="1045" priority="11" operator="equal">
      <formula>"Cumplida (DT)"</formula>
    </cfRule>
    <cfRule type="cellIs" dxfId="1044" priority="12" operator="equal">
      <formula>"Sin Avance"</formula>
    </cfRule>
  </conditionalFormatting>
  <conditionalFormatting sqref="I36">
    <cfRule type="cellIs" dxfId="1043" priority="1" operator="equal">
      <formula>"Vencida"</formula>
    </cfRule>
    <cfRule type="cellIs" dxfId="1042" priority="2" operator="equal">
      <formula>"No Cumplida"</formula>
    </cfRule>
    <cfRule type="cellIs" dxfId="1041" priority="3" operator="equal">
      <formula>"En Avance"</formula>
    </cfRule>
    <cfRule type="cellIs" dxfId="1040" priority="4" operator="equal">
      <formula>"Cumplida (FT)"</formula>
    </cfRule>
    <cfRule type="cellIs" dxfId="1039" priority="5" operator="equal">
      <formula>"Cumplida (DT)"</formula>
    </cfRule>
    <cfRule type="cellIs" dxfId="1038" priority="6" operator="equal">
      <formula>"Sin Avance"</formula>
    </cfRule>
  </conditionalFormatting>
  <pageMargins left="0.70866141732283472" right="0.70866141732283472" top="0.74803149606299213" bottom="0.74803149606299213" header="0.31496062992125984" footer="0.31496062992125984"/>
  <pageSetup paperSize="9" scale="30" orientation="portrait" r:id="rId1"/>
  <headerFooter>
    <oddHeader>&amp;L&amp;G&amp;RCLASIFICACIÓN DE LA INFORMACIÓN
PÚBLICA</oddHeader>
    <oddFooter>&amp;LAprobó: Yanira Villamil S. - Jefe  Oficina de Control Interno
Elaboró: Maritza Beltran/ Yaneth Burgos/&amp;C&amp;G</oddFooter>
  </headerFooter>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'https://icbfgob.sharepoint.com/Users/Yaneth.Burgos/Documents/Yanet Burgos Duitama/PLAN ANTICORRUPCIÓN PAAC/PAAC 2020/1er Cuatrimestre/[Sgto_PAAC_30_abril_2020.xlsx]Hoja1'!#REF!</xm:f>
          </x14:formula1>
          <xm:sqref>O22 I17 I32:I33 I22:I23 I25:I26 O20 I35</xm:sqref>
        </x14:dataValidation>
        <x14:dataValidation type="list" allowBlank="1" showInputMessage="1" showErrorMessage="1" xr:uid="{00000000-0002-0000-0400-000001000000}">
          <x14:formula1>
            <xm:f>'https://icbfgob.sharepoint.com/Users/Maritza.Beltran/AppData/Local/Microsoft/Windows/INetCache/Content.Outlook/P86LDKLA/[Sgto_PAAC_30_abril_2020 - Componente 5.xlsx]Hoja1'!#REF!</xm:f>
          </x14:formula1>
          <xm:sqref>I18:I20 I29 O35:O36 O29 O31:O33 I31 I36</xm:sqref>
        </x14:dataValidation>
        <x14:dataValidation type="list" allowBlank="1" showInputMessage="1" showErrorMessage="1" xr:uid="{00000000-0002-0000-0400-000002000000}">
          <x14:formula1>
            <xm:f>ESTADOS!$C$4:$C$9</xm:f>
          </x14:formula1>
          <xm:sqref>U12:U13 O17:O18 O12:O13 O25:O26 O23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X21"/>
  <sheetViews>
    <sheetView zoomScale="55" zoomScaleNormal="55" zoomScalePageLayoutView="25" workbookViewId="0">
      <selection activeCell="M6" sqref="M6"/>
    </sheetView>
  </sheetViews>
  <sheetFormatPr baseColWidth="10" defaultColWidth="11.453125" defaultRowHeight="14.5" x14ac:dyDescent="0.35"/>
  <cols>
    <col min="1" max="1" width="17" customWidth="1"/>
    <col min="3" max="4" width="21.453125" customWidth="1"/>
    <col min="7" max="7" width="1.26953125" customWidth="1"/>
    <col min="8" max="8" width="14.453125" customWidth="1"/>
    <col min="9" max="9" width="16" customWidth="1"/>
    <col min="10" max="10" width="15.54296875" customWidth="1"/>
    <col min="11" max="11" width="19.7265625" customWidth="1"/>
    <col min="12" max="12" width="111.90625" customWidth="1"/>
    <col min="13" max="13" width="0.7265625" customWidth="1"/>
    <col min="14" max="14" width="14.453125" hidden="1" customWidth="1"/>
    <col min="15" max="15" width="16" hidden="1" customWidth="1"/>
    <col min="16" max="16" width="14.54296875" hidden="1" customWidth="1"/>
    <col min="17" max="17" width="19.453125" hidden="1" customWidth="1"/>
    <col min="18" max="18" width="129.81640625" hidden="1" customWidth="1"/>
    <col min="19" max="19" width="4.453125" hidden="1" customWidth="1"/>
    <col min="20" max="20" width="16.1796875" hidden="1" customWidth="1"/>
    <col min="21" max="21" width="19.7265625" hidden="1" customWidth="1"/>
    <col min="22" max="22" width="15.26953125" hidden="1" customWidth="1"/>
    <col min="23" max="23" width="18" hidden="1" customWidth="1"/>
    <col min="24" max="24" width="144.453125" hidden="1" customWidth="1"/>
  </cols>
  <sheetData>
    <row r="2" spans="1:24" ht="15.5" x14ac:dyDescent="0.35">
      <c r="A2" s="77" t="s">
        <v>0</v>
      </c>
      <c r="B2" s="77"/>
      <c r="C2" s="78"/>
    </row>
    <row r="3" spans="1:24" ht="15.5" x14ac:dyDescent="0.35">
      <c r="A3" s="79"/>
      <c r="B3" s="80"/>
      <c r="C3" s="81"/>
    </row>
    <row r="4" spans="1:24" ht="15.5" x14ac:dyDescent="0.35">
      <c r="A4" s="80" t="s">
        <v>1</v>
      </c>
      <c r="B4" s="80"/>
      <c r="C4" s="82" t="s">
        <v>2</v>
      </c>
    </row>
    <row r="5" spans="1:24" ht="15.5" x14ac:dyDescent="0.35">
      <c r="A5" s="80" t="s">
        <v>3</v>
      </c>
      <c r="B5" s="80"/>
      <c r="C5" s="83">
        <v>2022</v>
      </c>
    </row>
    <row r="6" spans="1:24" ht="15.5" x14ac:dyDescent="0.35">
      <c r="A6" s="84" t="s">
        <v>4</v>
      </c>
      <c r="B6" s="84"/>
      <c r="C6" s="85" t="s">
        <v>1296</v>
      </c>
    </row>
    <row r="7" spans="1:24" ht="15" thickBot="1" x14ac:dyDescent="0.4"/>
    <row r="8" spans="1:24" ht="41.25" customHeight="1" thickBot="1" x14ac:dyDescent="0.4">
      <c r="A8" s="251" t="s">
        <v>17</v>
      </c>
      <c r="B8" s="259"/>
      <c r="C8" s="259"/>
      <c r="D8" s="259"/>
      <c r="E8" s="259"/>
      <c r="F8" s="252"/>
      <c r="G8" s="1"/>
      <c r="H8" s="273" t="s">
        <v>231</v>
      </c>
      <c r="I8" s="276"/>
      <c r="J8" s="276"/>
      <c r="K8" s="276"/>
      <c r="L8" s="277"/>
      <c r="M8" s="2"/>
      <c r="N8" s="273" t="s">
        <v>232</v>
      </c>
      <c r="O8" s="274"/>
      <c r="P8" s="274"/>
      <c r="Q8" s="274"/>
      <c r="R8" s="275"/>
      <c r="T8" s="273" t="s">
        <v>233</v>
      </c>
      <c r="U8" s="274"/>
      <c r="V8" s="274"/>
      <c r="W8" s="274"/>
      <c r="X8" s="275"/>
    </row>
    <row r="9" spans="1:24" ht="109.5" customHeight="1" thickBot="1" x14ac:dyDescent="0.4">
      <c r="A9" s="3" t="s">
        <v>234</v>
      </c>
      <c r="B9" s="263" t="s">
        <v>235</v>
      </c>
      <c r="C9" s="267"/>
      <c r="D9" s="267"/>
      <c r="E9" s="267"/>
      <c r="F9" s="268"/>
      <c r="G9" s="37"/>
      <c r="H9" s="42" t="s">
        <v>236</v>
      </c>
      <c r="I9" s="43"/>
      <c r="J9" s="44"/>
      <c r="K9" s="265" t="s">
        <v>22</v>
      </c>
      <c r="L9" s="265" t="s">
        <v>23</v>
      </c>
      <c r="M9" s="2"/>
      <c r="N9" s="42" t="s">
        <v>237</v>
      </c>
      <c r="O9" s="43"/>
      <c r="P9" s="44"/>
      <c r="Q9" s="265" t="s">
        <v>22</v>
      </c>
      <c r="R9" s="265" t="s">
        <v>23</v>
      </c>
      <c r="T9" s="42" t="s">
        <v>238</v>
      </c>
      <c r="U9" s="43"/>
      <c r="V9" s="44"/>
      <c r="W9" s="265" t="s">
        <v>22</v>
      </c>
      <c r="X9" s="265" t="s">
        <v>23</v>
      </c>
    </row>
    <row r="10" spans="1:24" ht="26.5" thickBot="1" x14ac:dyDescent="0.4">
      <c r="A10" s="5" t="s">
        <v>24</v>
      </c>
      <c r="B10" s="251" t="s">
        <v>25</v>
      </c>
      <c r="C10" s="252"/>
      <c r="D10" s="6" t="s">
        <v>26</v>
      </c>
      <c r="E10" s="6" t="s">
        <v>27</v>
      </c>
      <c r="F10" s="7" t="s">
        <v>28</v>
      </c>
      <c r="G10" s="2"/>
      <c r="H10" s="45" t="s">
        <v>136</v>
      </c>
      <c r="I10" s="130" t="s">
        <v>137</v>
      </c>
      <c r="J10" s="130" t="s">
        <v>138</v>
      </c>
      <c r="K10" s="266"/>
      <c r="L10" s="266"/>
      <c r="M10" s="2"/>
      <c r="N10" s="45" t="s">
        <v>136</v>
      </c>
      <c r="O10" s="130" t="s">
        <v>137</v>
      </c>
      <c r="P10" s="130" t="s">
        <v>138</v>
      </c>
      <c r="Q10" s="266"/>
      <c r="R10" s="266"/>
      <c r="T10" s="45" t="s">
        <v>136</v>
      </c>
      <c r="U10" s="130" t="s">
        <v>137</v>
      </c>
      <c r="V10" s="130" t="s">
        <v>138</v>
      </c>
      <c r="W10" s="266"/>
      <c r="X10" s="266"/>
    </row>
    <row r="11" spans="1:24" ht="21" customHeight="1" thickBot="1" x14ac:dyDescent="0.4">
      <c r="A11" s="248" t="s">
        <v>239</v>
      </c>
      <c r="B11" s="9"/>
      <c r="C11" s="131" t="s">
        <v>240</v>
      </c>
      <c r="D11" s="9"/>
      <c r="E11" s="9"/>
      <c r="F11" s="20"/>
      <c r="G11" s="4"/>
      <c r="H11" s="10">
        <v>1</v>
      </c>
      <c r="I11" s="11">
        <f>+COUNTIF(I12:I12,"Cumplida "&amp;"*")</f>
        <v>0</v>
      </c>
      <c r="J11" s="14">
        <f>IFERROR(+I11/H11,"No se programaron actividades relacionadas con este objetivo")</f>
        <v>0</v>
      </c>
      <c r="K11" s="12"/>
      <c r="L11" s="13"/>
      <c r="M11" s="4"/>
      <c r="N11" s="10">
        <v>1</v>
      </c>
      <c r="O11" s="11">
        <f>+COUNTIF(O12:O12,"Cumplida "&amp;"*")</f>
        <v>0</v>
      </c>
      <c r="P11" s="14">
        <f>IFERROR(+O11/N11,"No se programaron actividades relacionadas con este objetivo")</f>
        <v>0</v>
      </c>
      <c r="Q11" s="12"/>
      <c r="R11" s="13"/>
      <c r="T11" s="10">
        <v>1</v>
      </c>
      <c r="U11" s="11">
        <f>+COUNTIF(U12:U12,"Cumplida "&amp;"*")</f>
        <v>1</v>
      </c>
      <c r="V11" s="14">
        <f>IFERROR(+U11/T11,"No se programaron actividades relacionadas con este objetivo")</f>
        <v>1</v>
      </c>
      <c r="W11" s="12"/>
      <c r="X11" s="13"/>
    </row>
    <row r="12" spans="1:24" ht="126.5" customHeight="1" thickBot="1" x14ac:dyDescent="0.4">
      <c r="A12" s="249"/>
      <c r="B12" s="46" t="s">
        <v>34</v>
      </c>
      <c r="C12" s="47" t="s">
        <v>241</v>
      </c>
      <c r="D12" s="48" t="s">
        <v>242</v>
      </c>
      <c r="E12" s="49" t="s">
        <v>243</v>
      </c>
      <c r="F12" s="50">
        <v>44834</v>
      </c>
      <c r="G12" s="2"/>
      <c r="H12" s="94"/>
      <c r="I12" s="110" t="s">
        <v>5</v>
      </c>
      <c r="J12" s="98"/>
      <c r="K12" s="22" t="s">
        <v>673</v>
      </c>
      <c r="L12" s="51" t="s">
        <v>674</v>
      </c>
      <c r="M12" s="2"/>
      <c r="N12" s="24"/>
      <c r="O12" s="94" t="s">
        <v>11</v>
      </c>
      <c r="P12" s="94"/>
      <c r="Q12" s="22" t="s">
        <v>244</v>
      </c>
      <c r="R12" s="51" t="s">
        <v>245</v>
      </c>
      <c r="T12" s="24"/>
      <c r="U12" s="94" t="s">
        <v>7</v>
      </c>
      <c r="V12" s="94"/>
      <c r="W12" s="22" t="s">
        <v>246</v>
      </c>
      <c r="X12" s="51" t="s">
        <v>247</v>
      </c>
    </row>
    <row r="13" spans="1:24" ht="26.5" thickBot="1" x14ac:dyDescent="0.4">
      <c r="A13" s="248" t="s">
        <v>248</v>
      </c>
      <c r="B13" s="9"/>
      <c r="C13" s="131" t="s">
        <v>249</v>
      </c>
      <c r="D13" s="9"/>
      <c r="E13" s="9"/>
      <c r="F13" s="20"/>
      <c r="G13" s="4"/>
      <c r="H13" s="10">
        <v>1</v>
      </c>
      <c r="I13" s="11">
        <f>+COUNTIF(I14:I14,"Cumplida "&amp;"*")</f>
        <v>0</v>
      </c>
      <c r="J13" s="14">
        <f>IFERROR(+I13/H13,"No se programaron actividades relacionadas con este objetivo")</f>
        <v>0</v>
      </c>
      <c r="K13" s="12"/>
      <c r="L13" s="13"/>
      <c r="M13" s="4"/>
      <c r="N13" s="10">
        <v>1</v>
      </c>
      <c r="O13" s="11">
        <f>+COUNTIF(O14:O14,"Cumplida "&amp;"*")</f>
        <v>0</v>
      </c>
      <c r="P13" s="14">
        <f>IFERROR(+O13/N13,"No se programaron actividades relacionadas con este objetivo")</f>
        <v>0</v>
      </c>
      <c r="Q13" s="12"/>
      <c r="R13" s="13"/>
      <c r="T13" s="10">
        <v>1</v>
      </c>
      <c r="U13" s="11">
        <f>+COUNTIF(U14:U14,"Cumplida "&amp;"*")</f>
        <v>1</v>
      </c>
      <c r="V13" s="14">
        <f>IFERROR(+U13/T13,"No se programaron actividades relacionadas con este objetivo")</f>
        <v>1</v>
      </c>
      <c r="W13" s="12"/>
      <c r="X13" s="13"/>
    </row>
    <row r="14" spans="1:24" ht="268.5" customHeight="1" thickBot="1" x14ac:dyDescent="0.4">
      <c r="A14" s="249"/>
      <c r="B14" s="46" t="s">
        <v>41</v>
      </c>
      <c r="C14" s="47" t="s">
        <v>250</v>
      </c>
      <c r="D14" s="48" t="s">
        <v>251</v>
      </c>
      <c r="E14" s="49" t="s">
        <v>243</v>
      </c>
      <c r="F14" s="50">
        <v>44910</v>
      </c>
      <c r="G14" s="2"/>
      <c r="H14" s="94"/>
      <c r="I14" s="154" t="s">
        <v>11</v>
      </c>
      <c r="J14" s="98"/>
      <c r="K14" s="22" t="s">
        <v>673</v>
      </c>
      <c r="L14" s="101" t="s">
        <v>675</v>
      </c>
      <c r="M14" s="2"/>
      <c r="N14" s="24"/>
      <c r="O14" s="94" t="s">
        <v>11</v>
      </c>
      <c r="P14" s="94"/>
      <c r="Q14" s="22" t="s">
        <v>244</v>
      </c>
      <c r="R14" s="101" t="s">
        <v>252</v>
      </c>
      <c r="T14" s="24"/>
      <c r="U14" s="94" t="s">
        <v>7</v>
      </c>
      <c r="V14" s="94"/>
      <c r="W14" s="22" t="s">
        <v>246</v>
      </c>
      <c r="X14" s="101" t="s">
        <v>253</v>
      </c>
    </row>
    <row r="15" spans="1:24" ht="15" thickBot="1" x14ac:dyDescent="0.4">
      <c r="A15" s="248" t="s">
        <v>254</v>
      </c>
      <c r="B15" s="9"/>
      <c r="C15" s="131" t="s">
        <v>255</v>
      </c>
      <c r="D15" s="9"/>
      <c r="E15" s="9"/>
      <c r="F15" s="20"/>
      <c r="G15" s="4"/>
      <c r="H15" s="10">
        <v>1</v>
      </c>
      <c r="I15" s="11">
        <f>+COUNTIF(I16,"Cumplida "&amp;"*")</f>
        <v>0</v>
      </c>
      <c r="J15" s="14">
        <f>IFERROR(+I15/H15,"No se programaron actividades relacionadas con este objetivo")</f>
        <v>0</v>
      </c>
      <c r="K15" s="12"/>
      <c r="L15" s="13"/>
      <c r="M15" s="4"/>
      <c r="N15" s="10">
        <v>1</v>
      </c>
      <c r="O15" s="11">
        <f>+COUNTIF(O16,"Cumplida "&amp;"*")</f>
        <v>0</v>
      </c>
      <c r="P15" s="14">
        <f>IFERROR(+O15/N15,"No se programaron actividades relacionadas con este objetivo")</f>
        <v>0</v>
      </c>
      <c r="Q15" s="12"/>
      <c r="R15" s="13"/>
      <c r="T15" s="10">
        <v>1</v>
      </c>
      <c r="U15" s="11">
        <f>+COUNTIF(U16,"Cumplida "&amp;"*")</f>
        <v>1</v>
      </c>
      <c r="V15" s="14">
        <f>IFERROR(+U15/T15,"No se programaron actividades relacionadas con este objetivo")</f>
        <v>1</v>
      </c>
      <c r="W15" s="12"/>
      <c r="X15" s="13"/>
    </row>
    <row r="16" spans="1:24" ht="408.75" customHeight="1" thickBot="1" x14ac:dyDescent="0.4">
      <c r="A16" s="253"/>
      <c r="B16" s="121" t="s">
        <v>54</v>
      </c>
      <c r="C16" s="122" t="s">
        <v>256</v>
      </c>
      <c r="D16" s="123" t="s">
        <v>257</v>
      </c>
      <c r="E16" s="124" t="s">
        <v>243</v>
      </c>
      <c r="F16" s="125">
        <v>44910</v>
      </c>
      <c r="G16" s="2"/>
      <c r="H16" s="94"/>
      <c r="I16" s="154" t="s">
        <v>11</v>
      </c>
      <c r="J16" s="98"/>
      <c r="K16" s="22" t="s">
        <v>673</v>
      </c>
      <c r="L16" s="100" t="s">
        <v>676</v>
      </c>
      <c r="M16" s="2"/>
      <c r="N16" s="24"/>
      <c r="O16" s="94" t="s">
        <v>11</v>
      </c>
      <c r="P16" s="94"/>
      <c r="Q16" s="22" t="s">
        <v>244</v>
      </c>
      <c r="R16" s="126" t="s">
        <v>258</v>
      </c>
      <c r="T16" s="24"/>
      <c r="U16" s="94" t="s">
        <v>7</v>
      </c>
      <c r="V16" s="94"/>
      <c r="W16" s="22" t="s">
        <v>246</v>
      </c>
      <c r="X16" s="97" t="s">
        <v>259</v>
      </c>
    </row>
    <row r="17" spans="1:24" ht="30.75" customHeight="1" thickBot="1" x14ac:dyDescent="0.4">
      <c r="A17" s="248" t="s">
        <v>260</v>
      </c>
      <c r="B17" s="9"/>
      <c r="C17" s="131" t="s">
        <v>261</v>
      </c>
      <c r="D17" s="9"/>
      <c r="E17" s="9"/>
      <c r="F17" s="20"/>
      <c r="G17" s="4"/>
      <c r="H17" s="10">
        <v>1</v>
      </c>
      <c r="I17" s="11">
        <f>+COUNTIF(I18:I18,"Cumplida "&amp;"*")</f>
        <v>0</v>
      </c>
      <c r="J17" s="14">
        <f>IFERROR(+I17/H17,"No se programaron actividades relacionadas con este objetivo")</f>
        <v>0</v>
      </c>
      <c r="K17" s="12"/>
      <c r="L17" s="13"/>
      <c r="M17" s="4"/>
      <c r="N17" s="10">
        <v>1</v>
      </c>
      <c r="O17" s="11">
        <f>+COUNTIF(O18:O18,"Cumplida "&amp;"*")</f>
        <v>0</v>
      </c>
      <c r="P17" s="14">
        <f>IFERROR(+O17/N17,"No se programaron actividades relacionadas con este objetivo")</f>
        <v>0</v>
      </c>
      <c r="Q17" s="12"/>
      <c r="R17" s="13"/>
      <c r="T17" s="10">
        <v>1</v>
      </c>
      <c r="U17" s="11">
        <f>+COUNTIF(U18:U18,"Cumplida "&amp;"*")</f>
        <v>1</v>
      </c>
      <c r="V17" s="14">
        <f>IFERROR(+U17/T17,"No se programaron actividades relacionadas con este objetivo")</f>
        <v>1</v>
      </c>
      <c r="W17" s="12"/>
      <c r="X17" s="13"/>
    </row>
    <row r="18" spans="1:24" ht="327" customHeight="1" thickBot="1" x14ac:dyDescent="0.4">
      <c r="A18" s="249"/>
      <c r="B18" s="121">
        <v>4.0999999999999996</v>
      </c>
      <c r="C18" s="122" t="s">
        <v>262</v>
      </c>
      <c r="D18" s="123" t="s">
        <v>263</v>
      </c>
      <c r="E18" s="49" t="s">
        <v>243</v>
      </c>
      <c r="F18" s="50">
        <v>44910</v>
      </c>
      <c r="G18" s="2"/>
      <c r="H18" s="94"/>
      <c r="I18" s="154" t="s">
        <v>11</v>
      </c>
      <c r="J18" s="52"/>
      <c r="K18" s="22" t="s">
        <v>673</v>
      </c>
      <c r="L18" s="91" t="s">
        <v>677</v>
      </c>
      <c r="M18" s="2"/>
      <c r="N18" s="24"/>
      <c r="O18" s="94" t="s">
        <v>11</v>
      </c>
      <c r="P18" s="94"/>
      <c r="Q18" s="22" t="s">
        <v>244</v>
      </c>
      <c r="R18" s="62" t="s">
        <v>264</v>
      </c>
      <c r="T18" s="24"/>
      <c r="U18" s="94" t="s">
        <v>7</v>
      </c>
      <c r="V18" s="94"/>
      <c r="W18" s="22" t="s">
        <v>246</v>
      </c>
      <c r="X18" s="62" t="s">
        <v>265</v>
      </c>
    </row>
    <row r="19" spans="1:24" ht="26.5" thickBot="1" x14ac:dyDescent="0.4">
      <c r="A19" s="248" t="s">
        <v>266</v>
      </c>
      <c r="B19" s="9"/>
      <c r="C19" s="131" t="s">
        <v>267</v>
      </c>
      <c r="D19" s="9"/>
      <c r="E19" s="9"/>
      <c r="F19" s="20"/>
      <c r="G19" s="4"/>
      <c r="H19" s="10">
        <v>2</v>
      </c>
      <c r="I19" s="11">
        <f>+COUNTIF(I20:I21,"Cumplida "&amp;"*")</f>
        <v>0</v>
      </c>
      <c r="J19" s="14">
        <f>IFERROR(+I19/H19,"No se programaron actividades relacionadas con este objetivo")</f>
        <v>0</v>
      </c>
      <c r="K19" s="12"/>
      <c r="L19" s="13"/>
      <c r="M19" s="4"/>
      <c r="N19" s="10">
        <v>2</v>
      </c>
      <c r="O19" s="11">
        <f>+COUNTIF(O20:O21,"Cumplida "&amp;"*")</f>
        <v>0</v>
      </c>
      <c r="P19" s="14">
        <f>IFERROR(+O19/N19,"No se programaron actividades relacionadas con este objetivo")</f>
        <v>0</v>
      </c>
      <c r="Q19" s="12"/>
      <c r="R19" s="13"/>
      <c r="T19" s="10">
        <v>2</v>
      </c>
      <c r="U19" s="11">
        <f>+COUNTIF(U20:U21,"Cumplida "&amp;"*")</f>
        <v>2</v>
      </c>
      <c r="V19" s="14">
        <f>IFERROR(+U19/T19,"No se programaron actividades relacionadas con este objetivo")</f>
        <v>1</v>
      </c>
      <c r="W19" s="12"/>
      <c r="X19" s="13"/>
    </row>
    <row r="20" spans="1:24" ht="200.25" customHeight="1" x14ac:dyDescent="0.35">
      <c r="A20" s="249"/>
      <c r="B20" s="46" t="s">
        <v>80</v>
      </c>
      <c r="C20" s="47" t="s">
        <v>268</v>
      </c>
      <c r="D20" s="48" t="s">
        <v>269</v>
      </c>
      <c r="E20" s="49" t="s">
        <v>243</v>
      </c>
      <c r="F20" s="50">
        <v>44910</v>
      </c>
      <c r="G20" s="2"/>
      <c r="H20" s="94"/>
      <c r="I20" s="155" t="s">
        <v>11</v>
      </c>
      <c r="J20" s="69"/>
      <c r="K20" s="116" t="s">
        <v>673</v>
      </c>
      <c r="L20" s="51" t="s">
        <v>678</v>
      </c>
      <c r="M20" s="2"/>
      <c r="N20" s="24"/>
      <c r="O20" s="94" t="s">
        <v>11</v>
      </c>
      <c r="P20" s="94"/>
      <c r="Q20" s="127" t="s">
        <v>244</v>
      </c>
      <c r="R20" s="102" t="s">
        <v>270</v>
      </c>
      <c r="T20" s="24"/>
      <c r="U20" s="94" t="s">
        <v>7</v>
      </c>
      <c r="V20" s="94"/>
      <c r="W20" s="22" t="s">
        <v>246</v>
      </c>
      <c r="X20" s="102" t="s">
        <v>271</v>
      </c>
    </row>
    <row r="21" spans="1:24" ht="242.25" customHeight="1" thickBot="1" x14ac:dyDescent="0.4">
      <c r="A21" s="249"/>
      <c r="B21" s="46" t="s">
        <v>85</v>
      </c>
      <c r="C21" s="47" t="s">
        <v>272</v>
      </c>
      <c r="D21" s="48" t="s">
        <v>273</v>
      </c>
      <c r="E21" s="49" t="s">
        <v>243</v>
      </c>
      <c r="F21" s="50">
        <v>44910</v>
      </c>
      <c r="G21" s="2"/>
      <c r="H21" s="94"/>
      <c r="I21" s="157" t="s">
        <v>11</v>
      </c>
      <c r="J21" s="118"/>
      <c r="K21" s="119" t="s">
        <v>673</v>
      </c>
      <c r="L21" s="159" t="s">
        <v>679</v>
      </c>
      <c r="M21" s="2"/>
      <c r="N21" s="24"/>
      <c r="O21" s="94" t="s">
        <v>11</v>
      </c>
      <c r="P21" s="98"/>
      <c r="Q21" s="22" t="s">
        <v>244</v>
      </c>
      <c r="R21" s="101" t="s">
        <v>274</v>
      </c>
      <c r="T21" s="24"/>
      <c r="U21" s="94" t="s">
        <v>7</v>
      </c>
      <c r="V21" s="98"/>
      <c r="W21" s="22" t="s">
        <v>246</v>
      </c>
      <c r="X21" s="101" t="s">
        <v>275</v>
      </c>
    </row>
  </sheetData>
  <mergeCells count="17">
    <mergeCell ref="A19:A21"/>
    <mergeCell ref="A8:F8"/>
    <mergeCell ref="B9:F9"/>
    <mergeCell ref="B10:C10"/>
    <mergeCell ref="A11:A12"/>
    <mergeCell ref="A13:A14"/>
    <mergeCell ref="T8:X8"/>
    <mergeCell ref="W9:W10"/>
    <mergeCell ref="X9:X10"/>
    <mergeCell ref="A15:A16"/>
    <mergeCell ref="A17:A18"/>
    <mergeCell ref="N8:R8"/>
    <mergeCell ref="Q9:Q10"/>
    <mergeCell ref="R9:R10"/>
    <mergeCell ref="L9:L10"/>
    <mergeCell ref="K9:K10"/>
    <mergeCell ref="H8:L8"/>
  </mergeCells>
  <conditionalFormatting sqref="I9:I10">
    <cfRule type="cellIs" dxfId="1037" priority="739" operator="equal">
      <formula>"Vencida"</formula>
    </cfRule>
    <cfRule type="cellIs" dxfId="1036" priority="740" operator="equal">
      <formula>"No Cumplida"</formula>
    </cfRule>
    <cfRule type="cellIs" dxfId="1035" priority="741" operator="equal">
      <formula>"En Avance"</formula>
    </cfRule>
    <cfRule type="cellIs" dxfId="1034" priority="742" operator="equal">
      <formula>"Cumplida (FT)"</formula>
    </cfRule>
    <cfRule type="cellIs" dxfId="1033" priority="743" operator="equal">
      <formula>"Cumplida (DT)"</formula>
    </cfRule>
    <cfRule type="cellIs" dxfId="1032" priority="744" operator="equal">
      <formula>"Sin Avance"</formula>
    </cfRule>
  </conditionalFormatting>
  <conditionalFormatting sqref="O9:O11 O17 O13 O19 O15">
    <cfRule type="cellIs" dxfId="1031" priority="595" operator="equal">
      <formula>"Vencida"</formula>
    </cfRule>
    <cfRule type="cellIs" dxfId="1030" priority="596" operator="equal">
      <formula>"No Cumplida"</formula>
    </cfRule>
    <cfRule type="cellIs" dxfId="1029" priority="597" operator="equal">
      <formula>"En Avance"</formula>
    </cfRule>
    <cfRule type="cellIs" dxfId="1028" priority="598" operator="equal">
      <formula>"Cumplida (FT)"</formula>
    </cfRule>
    <cfRule type="cellIs" dxfId="1027" priority="599" operator="equal">
      <formula>"Cumplida (DT)"</formula>
    </cfRule>
    <cfRule type="cellIs" dxfId="1026" priority="600" operator="equal">
      <formula>"Sin Avance"</formula>
    </cfRule>
  </conditionalFormatting>
  <conditionalFormatting sqref="U9:U11 U17 U13 U19 U15">
    <cfRule type="cellIs" dxfId="1025" priority="487" operator="equal">
      <formula>"Vencida"</formula>
    </cfRule>
    <cfRule type="cellIs" dxfId="1024" priority="488" operator="equal">
      <formula>"No Cumplida"</formula>
    </cfRule>
    <cfRule type="cellIs" dxfId="1023" priority="489" operator="equal">
      <formula>"En Avance"</formula>
    </cfRule>
    <cfRule type="cellIs" dxfId="1022" priority="490" operator="equal">
      <formula>"Cumplida (FT)"</formula>
    </cfRule>
    <cfRule type="cellIs" dxfId="1021" priority="491" operator="equal">
      <formula>"Cumplida (DT)"</formula>
    </cfRule>
    <cfRule type="cellIs" dxfId="1020" priority="492" operator="equal">
      <formula>"Sin Avance"</formula>
    </cfRule>
  </conditionalFormatting>
  <conditionalFormatting sqref="I11 I17 I13 I19 I15">
    <cfRule type="cellIs" dxfId="1019" priority="355" operator="equal">
      <formula>"Vencida"</formula>
    </cfRule>
    <cfRule type="cellIs" dxfId="1018" priority="356" operator="equal">
      <formula>"No Cumplida"</formula>
    </cfRule>
    <cfRule type="cellIs" dxfId="1017" priority="357" operator="equal">
      <formula>"En Avance"</formula>
    </cfRule>
    <cfRule type="cellIs" dxfId="1016" priority="358" operator="equal">
      <formula>"Cumplida (FT)"</formula>
    </cfRule>
    <cfRule type="cellIs" dxfId="1015" priority="359" operator="equal">
      <formula>"Cumplida (DT)"</formula>
    </cfRule>
    <cfRule type="cellIs" dxfId="1014" priority="360" operator="equal">
      <formula>"Sin Avance"</formula>
    </cfRule>
  </conditionalFormatting>
  <conditionalFormatting sqref="P14">
    <cfRule type="cellIs" dxfId="1013" priority="223" operator="equal">
      <formula>"Vencida"</formula>
    </cfRule>
    <cfRule type="cellIs" dxfId="1012" priority="224" operator="equal">
      <formula>"No Cumplida"</formula>
    </cfRule>
    <cfRule type="cellIs" dxfId="1011" priority="225" operator="equal">
      <formula>"En Avance"</formula>
    </cfRule>
    <cfRule type="cellIs" dxfId="1010" priority="226" operator="equal">
      <formula>"Cumplida (FT)"</formula>
    </cfRule>
    <cfRule type="cellIs" dxfId="1009" priority="227" operator="equal">
      <formula>"Cumplida (DT)"</formula>
    </cfRule>
    <cfRule type="cellIs" dxfId="1008" priority="228" operator="equal">
      <formula>"Sin Avance"</formula>
    </cfRule>
  </conditionalFormatting>
  <conditionalFormatting sqref="O12">
    <cfRule type="cellIs" dxfId="1007" priority="229" operator="equal">
      <formula>"Vencida"</formula>
    </cfRule>
    <cfRule type="cellIs" dxfId="1006" priority="230" operator="equal">
      <formula>"No Cumplida"</formula>
    </cfRule>
    <cfRule type="cellIs" dxfId="1005" priority="231" operator="equal">
      <formula>"En Avance"</formula>
    </cfRule>
    <cfRule type="cellIs" dxfId="1004" priority="232" operator="equal">
      <formula>"Cumplida (FT)"</formula>
    </cfRule>
    <cfRule type="cellIs" dxfId="1003" priority="233" operator="equal">
      <formula>"Cumplida (DT)"</formula>
    </cfRule>
    <cfRule type="cellIs" dxfId="1002" priority="234" operator="equal">
      <formula>"Sin Avance"</formula>
    </cfRule>
  </conditionalFormatting>
  <conditionalFormatting sqref="O14">
    <cfRule type="cellIs" dxfId="1001" priority="217" operator="equal">
      <formula>"Vencida"</formula>
    </cfRule>
    <cfRule type="cellIs" dxfId="1000" priority="218" operator="equal">
      <formula>"No Cumplida"</formula>
    </cfRule>
    <cfRule type="cellIs" dxfId="999" priority="219" operator="equal">
      <formula>"En Avance"</formula>
    </cfRule>
    <cfRule type="cellIs" dxfId="998" priority="220" operator="equal">
      <formula>"Cumplida (FT)"</formula>
    </cfRule>
    <cfRule type="cellIs" dxfId="997" priority="221" operator="equal">
      <formula>"Cumplida (DT)"</formula>
    </cfRule>
    <cfRule type="cellIs" dxfId="996" priority="222" operator="equal">
      <formula>"Sin Avance"</formula>
    </cfRule>
  </conditionalFormatting>
  <conditionalFormatting sqref="P16">
    <cfRule type="cellIs" dxfId="995" priority="211" operator="equal">
      <formula>"Vencida"</formula>
    </cfRule>
    <cfRule type="cellIs" dxfId="994" priority="212" operator="equal">
      <formula>"No Cumplida"</formula>
    </cfRule>
    <cfRule type="cellIs" dxfId="993" priority="213" operator="equal">
      <formula>"En Avance"</formula>
    </cfRule>
    <cfRule type="cellIs" dxfId="992" priority="214" operator="equal">
      <formula>"Cumplida (FT)"</formula>
    </cfRule>
    <cfRule type="cellIs" dxfId="991" priority="215" operator="equal">
      <formula>"Cumplida (DT)"</formula>
    </cfRule>
    <cfRule type="cellIs" dxfId="990" priority="216" operator="equal">
      <formula>"Sin Avance"</formula>
    </cfRule>
  </conditionalFormatting>
  <conditionalFormatting sqref="O16">
    <cfRule type="cellIs" dxfId="989" priority="205" operator="equal">
      <formula>"Vencida"</formula>
    </cfRule>
    <cfRule type="cellIs" dxfId="988" priority="206" operator="equal">
      <formula>"No Cumplida"</formula>
    </cfRule>
    <cfRule type="cellIs" dxfId="987" priority="207" operator="equal">
      <formula>"En Avance"</formula>
    </cfRule>
    <cfRule type="cellIs" dxfId="986" priority="208" operator="equal">
      <formula>"Cumplida (FT)"</formula>
    </cfRule>
    <cfRule type="cellIs" dxfId="985" priority="209" operator="equal">
      <formula>"Cumplida (DT)"</formula>
    </cfRule>
    <cfRule type="cellIs" dxfId="984" priority="210" operator="equal">
      <formula>"Sin Avance"</formula>
    </cfRule>
  </conditionalFormatting>
  <conditionalFormatting sqref="P12">
    <cfRule type="cellIs" dxfId="983" priority="235" operator="equal">
      <formula>"Vencida"</formula>
    </cfRule>
    <cfRule type="cellIs" dxfId="982" priority="236" operator="equal">
      <formula>"No Cumplida"</formula>
    </cfRule>
    <cfRule type="cellIs" dxfId="981" priority="237" operator="equal">
      <formula>"En Avance"</formula>
    </cfRule>
    <cfRule type="cellIs" dxfId="980" priority="238" operator="equal">
      <formula>"Cumplida (FT)"</formula>
    </cfRule>
    <cfRule type="cellIs" dxfId="979" priority="239" operator="equal">
      <formula>"Cumplida (DT)"</formula>
    </cfRule>
    <cfRule type="cellIs" dxfId="978" priority="240" operator="equal">
      <formula>"Sin Avance"</formula>
    </cfRule>
  </conditionalFormatting>
  <conditionalFormatting sqref="P18">
    <cfRule type="cellIs" dxfId="977" priority="199" operator="equal">
      <formula>"Vencida"</formula>
    </cfRule>
    <cfRule type="cellIs" dxfId="976" priority="200" operator="equal">
      <formula>"No Cumplida"</formula>
    </cfRule>
    <cfRule type="cellIs" dxfId="975" priority="201" operator="equal">
      <formula>"En Avance"</formula>
    </cfRule>
    <cfRule type="cellIs" dxfId="974" priority="202" operator="equal">
      <formula>"Cumplida (FT)"</formula>
    </cfRule>
    <cfRule type="cellIs" dxfId="973" priority="203" operator="equal">
      <formula>"Cumplida (DT)"</formula>
    </cfRule>
    <cfRule type="cellIs" dxfId="972" priority="204" operator="equal">
      <formula>"Sin Avance"</formula>
    </cfRule>
  </conditionalFormatting>
  <conditionalFormatting sqref="O18">
    <cfRule type="cellIs" dxfId="971" priority="193" operator="equal">
      <formula>"Vencida"</formula>
    </cfRule>
    <cfRule type="cellIs" dxfId="970" priority="194" operator="equal">
      <formula>"No Cumplida"</formula>
    </cfRule>
    <cfRule type="cellIs" dxfId="969" priority="195" operator="equal">
      <formula>"En Avance"</formula>
    </cfRule>
    <cfRule type="cellIs" dxfId="968" priority="196" operator="equal">
      <formula>"Cumplida (FT)"</formula>
    </cfRule>
    <cfRule type="cellIs" dxfId="967" priority="197" operator="equal">
      <formula>"Cumplida (DT)"</formula>
    </cfRule>
    <cfRule type="cellIs" dxfId="966" priority="198" operator="equal">
      <formula>"Sin Avance"</formula>
    </cfRule>
  </conditionalFormatting>
  <conditionalFormatting sqref="P20">
    <cfRule type="cellIs" dxfId="965" priority="187" operator="equal">
      <formula>"Vencida"</formula>
    </cfRule>
    <cfRule type="cellIs" dxfId="964" priority="188" operator="equal">
      <formula>"No Cumplida"</formula>
    </cfRule>
    <cfRule type="cellIs" dxfId="963" priority="189" operator="equal">
      <formula>"En Avance"</formula>
    </cfRule>
    <cfRule type="cellIs" dxfId="962" priority="190" operator="equal">
      <formula>"Cumplida (FT)"</formula>
    </cfRule>
    <cfRule type="cellIs" dxfId="961" priority="191" operator="equal">
      <formula>"Cumplida (DT)"</formula>
    </cfRule>
    <cfRule type="cellIs" dxfId="960" priority="192" operator="equal">
      <formula>"Sin Avance"</formula>
    </cfRule>
  </conditionalFormatting>
  <conditionalFormatting sqref="O20">
    <cfRule type="cellIs" dxfId="959" priority="181" operator="equal">
      <formula>"Vencida"</formula>
    </cfRule>
    <cfRule type="cellIs" dxfId="958" priority="182" operator="equal">
      <formula>"No Cumplida"</formula>
    </cfRule>
    <cfRule type="cellIs" dxfId="957" priority="183" operator="equal">
      <formula>"En Avance"</formula>
    </cfRule>
    <cfRule type="cellIs" dxfId="956" priority="184" operator="equal">
      <formula>"Cumplida (FT)"</formula>
    </cfRule>
    <cfRule type="cellIs" dxfId="955" priority="185" operator="equal">
      <formula>"Cumplida (DT)"</formula>
    </cfRule>
    <cfRule type="cellIs" dxfId="954" priority="186" operator="equal">
      <formula>"Sin Avance"</formula>
    </cfRule>
  </conditionalFormatting>
  <conditionalFormatting sqref="O21">
    <cfRule type="cellIs" dxfId="953" priority="175" operator="equal">
      <formula>"Vencida"</formula>
    </cfRule>
    <cfRule type="cellIs" dxfId="952" priority="176" operator="equal">
      <formula>"No Cumplida"</formula>
    </cfRule>
    <cfRule type="cellIs" dxfId="951" priority="177" operator="equal">
      <formula>"En Avance"</formula>
    </cfRule>
    <cfRule type="cellIs" dxfId="950" priority="178" operator="equal">
      <formula>"Cumplida (FT)"</formula>
    </cfRule>
    <cfRule type="cellIs" dxfId="949" priority="179" operator="equal">
      <formula>"Cumplida (DT)"</formula>
    </cfRule>
    <cfRule type="cellIs" dxfId="948" priority="180" operator="equal">
      <formula>"Sin Avance"</formula>
    </cfRule>
  </conditionalFormatting>
  <conditionalFormatting sqref="V12">
    <cfRule type="cellIs" dxfId="947" priority="169" operator="equal">
      <formula>"Vencida"</formula>
    </cfRule>
    <cfRule type="cellIs" dxfId="946" priority="170" operator="equal">
      <formula>"No Cumplida"</formula>
    </cfRule>
    <cfRule type="cellIs" dxfId="945" priority="171" operator="equal">
      <formula>"En Avance"</formula>
    </cfRule>
    <cfRule type="cellIs" dxfId="944" priority="172" operator="equal">
      <formula>"Cumplida (FT)"</formula>
    </cfRule>
    <cfRule type="cellIs" dxfId="943" priority="173" operator="equal">
      <formula>"Cumplida (DT)"</formula>
    </cfRule>
    <cfRule type="cellIs" dxfId="942" priority="174" operator="equal">
      <formula>"Sin Avance"</formula>
    </cfRule>
  </conditionalFormatting>
  <conditionalFormatting sqref="U12">
    <cfRule type="cellIs" dxfId="941" priority="163" operator="equal">
      <formula>"Vencida"</formula>
    </cfRule>
    <cfRule type="cellIs" dxfId="940" priority="164" operator="equal">
      <formula>"No Cumplida"</formula>
    </cfRule>
    <cfRule type="cellIs" dxfId="939" priority="165" operator="equal">
      <formula>"En Avance"</formula>
    </cfRule>
    <cfRule type="cellIs" dxfId="938" priority="166" operator="equal">
      <formula>"Cumplida (FT)"</formula>
    </cfRule>
    <cfRule type="cellIs" dxfId="937" priority="167" operator="equal">
      <formula>"Cumplida (DT)"</formula>
    </cfRule>
    <cfRule type="cellIs" dxfId="936" priority="168" operator="equal">
      <formula>"Sin Avance"</formula>
    </cfRule>
  </conditionalFormatting>
  <conditionalFormatting sqref="V14">
    <cfRule type="cellIs" dxfId="935" priority="157" operator="equal">
      <formula>"Vencida"</formula>
    </cfRule>
    <cfRule type="cellIs" dxfId="934" priority="158" operator="equal">
      <formula>"No Cumplida"</formula>
    </cfRule>
    <cfRule type="cellIs" dxfId="933" priority="159" operator="equal">
      <formula>"En Avance"</formula>
    </cfRule>
    <cfRule type="cellIs" dxfId="932" priority="160" operator="equal">
      <formula>"Cumplida (FT)"</formula>
    </cfRule>
    <cfRule type="cellIs" dxfId="931" priority="161" operator="equal">
      <formula>"Cumplida (DT)"</formula>
    </cfRule>
    <cfRule type="cellIs" dxfId="930" priority="162" operator="equal">
      <formula>"Sin Avance"</formula>
    </cfRule>
  </conditionalFormatting>
  <conditionalFormatting sqref="U14">
    <cfRule type="cellIs" dxfId="929" priority="151" operator="equal">
      <formula>"Vencida"</formula>
    </cfRule>
    <cfRule type="cellIs" dxfId="928" priority="152" operator="equal">
      <formula>"No Cumplida"</formula>
    </cfRule>
    <cfRule type="cellIs" dxfId="927" priority="153" operator="equal">
      <formula>"En Avance"</formula>
    </cfRule>
    <cfRule type="cellIs" dxfId="926" priority="154" operator="equal">
      <formula>"Cumplida (FT)"</formula>
    </cfRule>
    <cfRule type="cellIs" dxfId="925" priority="155" operator="equal">
      <formula>"Cumplida (DT)"</formula>
    </cfRule>
    <cfRule type="cellIs" dxfId="924" priority="156" operator="equal">
      <formula>"Sin Avance"</formula>
    </cfRule>
  </conditionalFormatting>
  <conditionalFormatting sqref="V16">
    <cfRule type="cellIs" dxfId="923" priority="145" operator="equal">
      <formula>"Vencida"</formula>
    </cfRule>
    <cfRule type="cellIs" dxfId="922" priority="146" operator="equal">
      <formula>"No Cumplida"</formula>
    </cfRule>
    <cfRule type="cellIs" dxfId="921" priority="147" operator="equal">
      <formula>"En Avance"</formula>
    </cfRule>
    <cfRule type="cellIs" dxfId="920" priority="148" operator="equal">
      <formula>"Cumplida (FT)"</formula>
    </cfRule>
    <cfRule type="cellIs" dxfId="919" priority="149" operator="equal">
      <formula>"Cumplida (DT)"</formula>
    </cfRule>
    <cfRule type="cellIs" dxfId="918" priority="150" operator="equal">
      <formula>"Sin Avance"</formula>
    </cfRule>
  </conditionalFormatting>
  <conditionalFormatting sqref="U16">
    <cfRule type="cellIs" dxfId="917" priority="139" operator="equal">
      <formula>"Vencida"</formula>
    </cfRule>
    <cfRule type="cellIs" dxfId="916" priority="140" operator="equal">
      <formula>"No Cumplida"</formula>
    </cfRule>
    <cfRule type="cellIs" dxfId="915" priority="141" operator="equal">
      <formula>"En Avance"</formula>
    </cfRule>
    <cfRule type="cellIs" dxfId="914" priority="142" operator="equal">
      <formula>"Cumplida (FT)"</formula>
    </cfRule>
    <cfRule type="cellIs" dxfId="913" priority="143" operator="equal">
      <formula>"Cumplida (DT)"</formula>
    </cfRule>
    <cfRule type="cellIs" dxfId="912" priority="144" operator="equal">
      <formula>"Sin Avance"</formula>
    </cfRule>
  </conditionalFormatting>
  <conditionalFormatting sqref="V18">
    <cfRule type="cellIs" dxfId="911" priority="133" operator="equal">
      <formula>"Vencida"</formula>
    </cfRule>
    <cfRule type="cellIs" dxfId="910" priority="134" operator="equal">
      <formula>"No Cumplida"</formula>
    </cfRule>
    <cfRule type="cellIs" dxfId="909" priority="135" operator="equal">
      <formula>"En Avance"</formula>
    </cfRule>
    <cfRule type="cellIs" dxfId="908" priority="136" operator="equal">
      <formula>"Cumplida (FT)"</formula>
    </cfRule>
    <cfRule type="cellIs" dxfId="907" priority="137" operator="equal">
      <formula>"Cumplida (DT)"</formula>
    </cfRule>
    <cfRule type="cellIs" dxfId="906" priority="138" operator="equal">
      <formula>"Sin Avance"</formula>
    </cfRule>
  </conditionalFormatting>
  <conditionalFormatting sqref="U18">
    <cfRule type="cellIs" dxfId="905" priority="127" operator="equal">
      <formula>"Vencida"</formula>
    </cfRule>
    <cfRule type="cellIs" dxfId="904" priority="128" operator="equal">
      <formula>"No Cumplida"</formula>
    </cfRule>
    <cfRule type="cellIs" dxfId="903" priority="129" operator="equal">
      <formula>"En Avance"</formula>
    </cfRule>
    <cfRule type="cellIs" dxfId="902" priority="130" operator="equal">
      <formula>"Cumplida (FT)"</formula>
    </cfRule>
    <cfRule type="cellIs" dxfId="901" priority="131" operator="equal">
      <formula>"Cumplida (DT)"</formula>
    </cfRule>
    <cfRule type="cellIs" dxfId="900" priority="132" operator="equal">
      <formula>"Sin Avance"</formula>
    </cfRule>
  </conditionalFormatting>
  <conditionalFormatting sqref="V20">
    <cfRule type="cellIs" dxfId="899" priority="121" operator="equal">
      <formula>"Vencida"</formula>
    </cfRule>
    <cfRule type="cellIs" dxfId="898" priority="122" operator="equal">
      <formula>"No Cumplida"</formula>
    </cfRule>
    <cfRule type="cellIs" dxfId="897" priority="123" operator="equal">
      <formula>"En Avance"</formula>
    </cfRule>
    <cfRule type="cellIs" dxfId="896" priority="124" operator="equal">
      <formula>"Cumplida (FT)"</formula>
    </cfRule>
    <cfRule type="cellIs" dxfId="895" priority="125" operator="equal">
      <formula>"Cumplida (DT)"</formula>
    </cfRule>
    <cfRule type="cellIs" dxfId="894" priority="126" operator="equal">
      <formula>"Sin Avance"</formula>
    </cfRule>
  </conditionalFormatting>
  <conditionalFormatting sqref="U21">
    <cfRule type="cellIs" dxfId="893" priority="109" operator="equal">
      <formula>"Vencida"</formula>
    </cfRule>
    <cfRule type="cellIs" dxfId="892" priority="110" operator="equal">
      <formula>"No Cumplida"</formula>
    </cfRule>
    <cfRule type="cellIs" dxfId="891" priority="111" operator="equal">
      <formula>"En Avance"</formula>
    </cfRule>
    <cfRule type="cellIs" dxfId="890" priority="112" operator="equal">
      <formula>"Cumplida (FT)"</formula>
    </cfRule>
    <cfRule type="cellIs" dxfId="889" priority="113" operator="equal">
      <formula>"Cumplida (DT)"</formula>
    </cfRule>
    <cfRule type="cellIs" dxfId="888" priority="114" operator="equal">
      <formula>"Sin Avance"</formula>
    </cfRule>
  </conditionalFormatting>
  <conditionalFormatting sqref="U20">
    <cfRule type="cellIs" dxfId="887" priority="115" operator="equal">
      <formula>"Vencida"</formula>
    </cfRule>
    <cfRule type="cellIs" dxfId="886" priority="116" operator="equal">
      <formula>"No Cumplida"</formula>
    </cfRule>
    <cfRule type="cellIs" dxfId="885" priority="117" operator="equal">
      <formula>"En Avance"</formula>
    </cfRule>
    <cfRule type="cellIs" dxfId="884" priority="118" operator="equal">
      <formula>"Cumplida (FT)"</formula>
    </cfRule>
    <cfRule type="cellIs" dxfId="883" priority="119" operator="equal">
      <formula>"Cumplida (DT)"</formula>
    </cfRule>
    <cfRule type="cellIs" dxfId="882" priority="120" operator="equal">
      <formula>"Sin Avance"</formula>
    </cfRule>
  </conditionalFormatting>
  <conditionalFormatting sqref="I14">
    <cfRule type="cellIs" dxfId="881" priority="91" operator="equal">
      <formula>"Vencida"</formula>
    </cfRule>
    <cfRule type="cellIs" dxfId="880" priority="92" operator="equal">
      <formula>"No Cumplida"</formula>
    </cfRule>
    <cfRule type="cellIs" dxfId="879" priority="93" operator="equal">
      <formula>"En Avance"</formula>
    </cfRule>
    <cfRule type="cellIs" dxfId="878" priority="94" operator="equal">
      <formula>"Cumplida (FT)"</formula>
    </cfRule>
    <cfRule type="cellIs" dxfId="877" priority="95" operator="equal">
      <formula>"Cumplida (DT)"</formula>
    </cfRule>
    <cfRule type="cellIs" dxfId="876" priority="96" operator="equal">
      <formula>"Sin Avance"</formula>
    </cfRule>
  </conditionalFormatting>
  <conditionalFormatting sqref="I16">
    <cfRule type="cellIs" dxfId="875" priority="79" operator="equal">
      <formula>"Vencida"</formula>
    </cfRule>
    <cfRule type="cellIs" dxfId="874" priority="80" operator="equal">
      <formula>"No Cumplida"</formula>
    </cfRule>
    <cfRule type="cellIs" dxfId="873" priority="81" operator="equal">
      <formula>"En Avance"</formula>
    </cfRule>
    <cfRule type="cellIs" dxfId="872" priority="82" operator="equal">
      <formula>"Cumplida (FT)"</formula>
    </cfRule>
    <cfRule type="cellIs" dxfId="871" priority="83" operator="equal">
      <formula>"Cumplida (DT)"</formula>
    </cfRule>
    <cfRule type="cellIs" dxfId="870" priority="84" operator="equal">
      <formula>"Sin Avance"</formula>
    </cfRule>
  </conditionalFormatting>
  <conditionalFormatting sqref="I18">
    <cfRule type="cellIs" dxfId="869" priority="67" operator="equal">
      <formula>"Vencida"</formula>
    </cfRule>
    <cfRule type="cellIs" dxfId="868" priority="68" operator="equal">
      <formula>"No Cumplida"</formula>
    </cfRule>
    <cfRule type="cellIs" dxfId="867" priority="69" operator="equal">
      <formula>"En Avance"</formula>
    </cfRule>
    <cfRule type="cellIs" dxfId="866" priority="70" operator="equal">
      <formula>"Cumplida (FT)"</formula>
    </cfRule>
    <cfRule type="cellIs" dxfId="865" priority="71" operator="equal">
      <formula>"Cumplida (DT)"</formula>
    </cfRule>
    <cfRule type="cellIs" dxfId="864" priority="72" operator="equal">
      <formula>"Sin Avance"</formula>
    </cfRule>
  </conditionalFormatting>
  <conditionalFormatting sqref="H12">
    <cfRule type="cellIs" dxfId="863" priority="43" operator="equal">
      <formula>"Vencida"</formula>
    </cfRule>
    <cfRule type="cellIs" dxfId="862" priority="44" operator="equal">
      <formula>"No Cumplida"</formula>
    </cfRule>
    <cfRule type="cellIs" dxfId="861" priority="45" operator="equal">
      <formula>"En Avance"</formula>
    </cfRule>
    <cfRule type="cellIs" dxfId="860" priority="46" operator="equal">
      <formula>"Cumplida (FT)"</formula>
    </cfRule>
    <cfRule type="cellIs" dxfId="859" priority="47" operator="equal">
      <formula>"Cumplida (DT)"</formula>
    </cfRule>
    <cfRule type="cellIs" dxfId="858" priority="48" operator="equal">
      <formula>"Sin Avance"</formula>
    </cfRule>
  </conditionalFormatting>
  <conditionalFormatting sqref="H14">
    <cfRule type="cellIs" dxfId="857" priority="37" operator="equal">
      <formula>"Vencida"</formula>
    </cfRule>
    <cfRule type="cellIs" dxfId="856" priority="38" operator="equal">
      <formula>"No Cumplida"</formula>
    </cfRule>
    <cfRule type="cellIs" dxfId="855" priority="39" operator="equal">
      <formula>"En Avance"</formula>
    </cfRule>
    <cfRule type="cellIs" dxfId="854" priority="40" operator="equal">
      <formula>"Cumplida (FT)"</formula>
    </cfRule>
    <cfRule type="cellIs" dxfId="853" priority="41" operator="equal">
      <formula>"Cumplida (DT)"</formula>
    </cfRule>
    <cfRule type="cellIs" dxfId="852" priority="42" operator="equal">
      <formula>"Sin Avance"</formula>
    </cfRule>
  </conditionalFormatting>
  <conditionalFormatting sqref="I20:I21">
    <cfRule type="cellIs" dxfId="851" priority="31" operator="equal">
      <formula>"Vencida"</formula>
    </cfRule>
    <cfRule type="cellIs" dxfId="850" priority="32" operator="equal">
      <formula>"No Cumplida"</formula>
    </cfRule>
    <cfRule type="cellIs" dxfId="849" priority="33" operator="equal">
      <formula>"En Avance"</formula>
    </cfRule>
    <cfRule type="cellIs" dxfId="848" priority="34" operator="equal">
      <formula>"Cumplida (FT)"</formula>
    </cfRule>
    <cfRule type="cellIs" dxfId="847" priority="35" operator="equal">
      <formula>"Cumplida (DT)"</formula>
    </cfRule>
    <cfRule type="cellIs" dxfId="846" priority="36" operator="equal">
      <formula>"Sin Avance"</formula>
    </cfRule>
  </conditionalFormatting>
  <conditionalFormatting sqref="H16">
    <cfRule type="cellIs" dxfId="845" priority="25" operator="equal">
      <formula>"Vencida"</formula>
    </cfRule>
    <cfRule type="cellIs" dxfId="844" priority="26" operator="equal">
      <formula>"No Cumplida"</formula>
    </cfRule>
    <cfRule type="cellIs" dxfId="843" priority="27" operator="equal">
      <formula>"En Avance"</formula>
    </cfRule>
    <cfRule type="cellIs" dxfId="842" priority="28" operator="equal">
      <formula>"Cumplida (FT)"</formula>
    </cfRule>
    <cfRule type="cellIs" dxfId="841" priority="29" operator="equal">
      <formula>"Cumplida (DT)"</formula>
    </cfRule>
    <cfRule type="cellIs" dxfId="840" priority="30" operator="equal">
      <formula>"Sin Avance"</formula>
    </cfRule>
  </conditionalFormatting>
  <conditionalFormatting sqref="H18">
    <cfRule type="cellIs" dxfId="839" priority="19" operator="equal">
      <formula>"Vencida"</formula>
    </cfRule>
    <cfRule type="cellIs" dxfId="838" priority="20" operator="equal">
      <formula>"No Cumplida"</formula>
    </cfRule>
    <cfRule type="cellIs" dxfId="837" priority="21" operator="equal">
      <formula>"En Avance"</formula>
    </cfRule>
    <cfRule type="cellIs" dxfId="836" priority="22" operator="equal">
      <formula>"Cumplida (FT)"</formula>
    </cfRule>
    <cfRule type="cellIs" dxfId="835" priority="23" operator="equal">
      <formula>"Cumplida (DT)"</formula>
    </cfRule>
    <cfRule type="cellIs" dxfId="834" priority="24" operator="equal">
      <formula>"Sin Avance"</formula>
    </cfRule>
  </conditionalFormatting>
  <conditionalFormatting sqref="H20">
    <cfRule type="cellIs" dxfId="833" priority="13" operator="equal">
      <formula>"Vencida"</formula>
    </cfRule>
    <cfRule type="cellIs" dxfId="832" priority="14" operator="equal">
      <formula>"No Cumplida"</formula>
    </cfRule>
    <cfRule type="cellIs" dxfId="831" priority="15" operator="equal">
      <formula>"En Avance"</formula>
    </cfRule>
    <cfRule type="cellIs" dxfId="830" priority="16" operator="equal">
      <formula>"Cumplida (FT)"</formula>
    </cfRule>
    <cfRule type="cellIs" dxfId="829" priority="17" operator="equal">
      <formula>"Cumplida (DT)"</formula>
    </cfRule>
    <cfRule type="cellIs" dxfId="828" priority="18" operator="equal">
      <formula>"Sin Avance"</formula>
    </cfRule>
  </conditionalFormatting>
  <conditionalFormatting sqref="H21">
    <cfRule type="cellIs" dxfId="827" priority="7" operator="equal">
      <formula>"Vencida"</formula>
    </cfRule>
    <cfRule type="cellIs" dxfId="826" priority="8" operator="equal">
      <formula>"No Cumplida"</formula>
    </cfRule>
    <cfRule type="cellIs" dxfId="825" priority="9" operator="equal">
      <formula>"En Avance"</formula>
    </cfRule>
    <cfRule type="cellIs" dxfId="824" priority="10" operator="equal">
      <formula>"Cumplida (FT)"</formula>
    </cfRule>
    <cfRule type="cellIs" dxfId="823" priority="11" operator="equal">
      <formula>"Cumplida (DT)"</formula>
    </cfRule>
    <cfRule type="cellIs" dxfId="822" priority="12" operator="equal">
      <formula>"Sin Avance"</formula>
    </cfRule>
  </conditionalFormatting>
  <conditionalFormatting sqref="I12">
    <cfRule type="cellIs" dxfId="821" priority="1" operator="equal">
      <formula>"Vencida"</formula>
    </cfRule>
    <cfRule type="cellIs" dxfId="820" priority="2" operator="equal">
      <formula>"No Cumplida"</formula>
    </cfRule>
    <cfRule type="cellIs" dxfId="819" priority="3" operator="equal">
      <formula>"En Avance"</formula>
    </cfRule>
    <cfRule type="cellIs" dxfId="818" priority="4" operator="equal">
      <formula>"Cumplida (FT)"</formula>
    </cfRule>
    <cfRule type="cellIs" dxfId="817" priority="5" operator="equal">
      <formula>"Cumplida (DT)"</formula>
    </cfRule>
    <cfRule type="cellIs" dxfId="816" priority="6" operator="equal">
      <formula>"Sin Avance"</formula>
    </cfRule>
  </conditionalFormatting>
  <pageMargins left="0.70866141732283472" right="0.70866141732283472" top="0.74803149606299213" bottom="0.74803149606299213" header="0.31496062992125984" footer="0.31496062992125984"/>
  <pageSetup scale="32" orientation="portrait" r:id="rId1"/>
  <headerFooter>
    <oddHeader>&amp;L&amp;G&amp;RCLASIFICACIÓN DE LA INFORMACIÓN
PÚBLICA</oddHeader>
    <oddFooter>&amp;LAprobó: Yanira Villamil
Realizó: Ángela Viviana Parra&amp;C&amp;G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X32"/>
  <sheetViews>
    <sheetView view="pageBreakPreview" zoomScale="60" zoomScaleNormal="55" workbookViewId="0">
      <selection activeCell="M6" sqref="M6"/>
    </sheetView>
  </sheetViews>
  <sheetFormatPr baseColWidth="10" defaultColWidth="11.453125" defaultRowHeight="14.5" x14ac:dyDescent="0.35"/>
  <cols>
    <col min="1" max="1" width="10.453125" customWidth="1"/>
    <col min="2" max="2" width="6.453125" customWidth="1"/>
    <col min="3" max="3" width="13.7265625" customWidth="1"/>
    <col min="4" max="4" width="15.453125" customWidth="1"/>
    <col min="5" max="5" width="15.1796875" customWidth="1"/>
    <col min="6" max="6" width="12.453125" customWidth="1"/>
    <col min="7" max="7" width="1.7265625" customWidth="1"/>
    <col min="8" max="8" width="15.26953125" customWidth="1"/>
    <col min="9" max="9" width="18.26953125" customWidth="1"/>
    <col min="10" max="10" width="12" customWidth="1"/>
    <col min="11" max="11" width="14.26953125" customWidth="1"/>
    <col min="12" max="12" width="141.7265625" customWidth="1"/>
    <col min="13" max="13" width="2.26953125" customWidth="1"/>
    <col min="14" max="14" width="14.54296875" hidden="1" customWidth="1"/>
    <col min="15" max="15" width="18.1796875" hidden="1" customWidth="1"/>
    <col min="16" max="16" width="14.26953125" hidden="1" customWidth="1"/>
    <col min="17" max="17" width="15" hidden="1" customWidth="1"/>
    <col min="18" max="18" width="140" hidden="1" customWidth="1"/>
    <col min="19" max="19" width="6.26953125" hidden="1" customWidth="1"/>
    <col min="20" max="20" width="6.81640625" hidden="1" customWidth="1"/>
    <col min="21" max="21" width="12.81640625" hidden="1" customWidth="1"/>
    <col min="22" max="22" width="9.26953125" hidden="1" customWidth="1"/>
    <col min="23" max="23" width="12.54296875" hidden="1" customWidth="1"/>
    <col min="24" max="24" width="128.54296875" hidden="1" customWidth="1"/>
    <col min="25" max="26" width="11.453125" customWidth="1"/>
  </cols>
  <sheetData>
    <row r="2" spans="1:24" ht="15.5" x14ac:dyDescent="0.35">
      <c r="A2" s="77" t="s">
        <v>0</v>
      </c>
      <c r="B2" s="77"/>
      <c r="C2" s="78"/>
    </row>
    <row r="3" spans="1:24" ht="15.5" x14ac:dyDescent="0.35">
      <c r="A3" s="79"/>
      <c r="B3" s="80"/>
      <c r="C3" s="81"/>
    </row>
    <row r="4" spans="1:24" ht="15.5" x14ac:dyDescent="0.35">
      <c r="A4" s="80" t="s">
        <v>1</v>
      </c>
      <c r="B4" s="80"/>
      <c r="C4" s="82" t="s">
        <v>2</v>
      </c>
    </row>
    <row r="5" spans="1:24" ht="15.5" x14ac:dyDescent="0.35">
      <c r="A5" s="80" t="s">
        <v>3</v>
      </c>
      <c r="B5" s="80"/>
      <c r="C5" s="83">
        <v>2022</v>
      </c>
    </row>
    <row r="6" spans="1:24" ht="15.5" x14ac:dyDescent="0.35">
      <c r="A6" s="84" t="s">
        <v>4</v>
      </c>
      <c r="B6" s="84"/>
      <c r="C6" s="85" t="s">
        <v>1296</v>
      </c>
    </row>
    <row r="7" spans="1:24" ht="15" thickBot="1" x14ac:dyDescent="0.4"/>
    <row r="8" spans="1:24" ht="48.75" customHeight="1" thickBot="1" x14ac:dyDescent="0.4">
      <c r="A8" s="251" t="s">
        <v>17</v>
      </c>
      <c r="B8" s="259"/>
      <c r="C8" s="259"/>
      <c r="D8" s="259"/>
      <c r="E8" s="259"/>
      <c r="F8" s="252"/>
      <c r="G8" s="1"/>
      <c r="H8" s="260" t="s">
        <v>276</v>
      </c>
      <c r="I8" s="261"/>
      <c r="J8" s="261"/>
      <c r="K8" s="261"/>
      <c r="L8" s="262"/>
      <c r="N8" s="260" t="s">
        <v>277</v>
      </c>
      <c r="O8" s="261"/>
      <c r="P8" s="261"/>
      <c r="Q8" s="261"/>
      <c r="R8" s="262"/>
      <c r="T8" s="260" t="s">
        <v>278</v>
      </c>
      <c r="U8" s="261"/>
      <c r="V8" s="261"/>
      <c r="W8" s="261"/>
      <c r="X8" s="262"/>
    </row>
    <row r="9" spans="1:24" ht="46.5" customHeight="1" thickBot="1" x14ac:dyDescent="0.4">
      <c r="A9" s="3" t="s">
        <v>279</v>
      </c>
      <c r="B9" s="263" t="s">
        <v>280</v>
      </c>
      <c r="C9" s="267"/>
      <c r="D9" s="267"/>
      <c r="E9" s="267"/>
      <c r="F9" s="268"/>
      <c r="G9" s="37"/>
      <c r="H9" s="42" t="s">
        <v>281</v>
      </c>
      <c r="I9" s="43"/>
      <c r="J9" s="44"/>
      <c r="K9" s="265" t="s">
        <v>22</v>
      </c>
      <c r="L9" s="265" t="s">
        <v>23</v>
      </c>
      <c r="N9" s="42" t="s">
        <v>237</v>
      </c>
      <c r="O9" s="43"/>
      <c r="P9" s="44"/>
      <c r="Q9" s="265" t="s">
        <v>22</v>
      </c>
      <c r="R9" s="265" t="s">
        <v>23</v>
      </c>
      <c r="T9" s="42" t="s">
        <v>282</v>
      </c>
      <c r="U9" s="43"/>
      <c r="V9" s="44"/>
      <c r="W9" s="265" t="s">
        <v>22</v>
      </c>
      <c r="X9" s="265" t="s">
        <v>23</v>
      </c>
    </row>
    <row r="10" spans="1:24" ht="44.5" customHeight="1" thickBot="1" x14ac:dyDescent="0.4">
      <c r="A10" s="5" t="s">
        <v>24</v>
      </c>
      <c r="B10" s="251" t="s">
        <v>25</v>
      </c>
      <c r="C10" s="252"/>
      <c r="D10" s="6" t="s">
        <v>26</v>
      </c>
      <c r="E10" s="6" t="s">
        <v>27</v>
      </c>
      <c r="F10" s="7" t="s">
        <v>28</v>
      </c>
      <c r="G10" s="2"/>
      <c r="H10" s="45" t="s">
        <v>136</v>
      </c>
      <c r="I10" s="130" t="s">
        <v>137</v>
      </c>
      <c r="J10" s="130" t="s">
        <v>138</v>
      </c>
      <c r="K10" s="266"/>
      <c r="L10" s="266"/>
      <c r="N10" s="45" t="s">
        <v>136</v>
      </c>
      <c r="O10" s="130" t="s">
        <v>137</v>
      </c>
      <c r="P10" s="130" t="s">
        <v>138</v>
      </c>
      <c r="Q10" s="266"/>
      <c r="R10" s="266"/>
      <c r="T10" s="45" t="s">
        <v>136</v>
      </c>
      <c r="U10" s="130" t="s">
        <v>137</v>
      </c>
      <c r="V10" s="130" t="s">
        <v>138</v>
      </c>
      <c r="W10" s="266"/>
      <c r="X10" s="266"/>
    </row>
    <row r="11" spans="1:24" ht="26.5" thickBot="1" x14ac:dyDescent="0.4">
      <c r="A11" s="278" t="s">
        <v>283</v>
      </c>
      <c r="B11" s="9"/>
      <c r="C11" s="131" t="s">
        <v>284</v>
      </c>
      <c r="D11" s="9"/>
      <c r="E11" s="9"/>
      <c r="F11" s="20"/>
      <c r="G11" s="4"/>
      <c r="H11" s="10">
        <v>6</v>
      </c>
      <c r="I11" s="11">
        <f>+COUNTIF(I12:I17,"Cumplida "&amp;"*")</f>
        <v>0</v>
      </c>
      <c r="J11" s="14">
        <f>IFERROR(+I11/H11,"No se programaron actividades relacionadas con este objetivo")</f>
        <v>0</v>
      </c>
      <c r="K11" s="12"/>
      <c r="L11" s="13"/>
      <c r="N11" s="10">
        <v>6</v>
      </c>
      <c r="O11" s="11">
        <f>+COUNTIF(O12:O17,"Cumplida "&amp;"*")</f>
        <v>0</v>
      </c>
      <c r="P11" s="14">
        <f>IFERROR(+O11/N11,"No se programaron actividades relacionadas con este objetivo")</f>
        <v>0</v>
      </c>
      <c r="Q11" s="12"/>
      <c r="R11" s="13"/>
      <c r="T11" s="10">
        <v>6</v>
      </c>
      <c r="U11" s="11">
        <f>+COUNTIF(U12:U17,"Cumplida "&amp;"*")</f>
        <v>6</v>
      </c>
      <c r="V11" s="14">
        <f>IFERROR(+U11/T11,"No se programaron actividades relacionadas con este objetivo")</f>
        <v>1</v>
      </c>
      <c r="W11" s="12"/>
      <c r="X11" s="13"/>
    </row>
    <row r="12" spans="1:24" ht="297" customHeight="1" x14ac:dyDescent="0.35">
      <c r="A12" s="279"/>
      <c r="B12" s="53" t="s">
        <v>34</v>
      </c>
      <c r="C12" s="54" t="s">
        <v>285</v>
      </c>
      <c r="D12" s="54" t="s">
        <v>286</v>
      </c>
      <c r="E12" s="54" t="s">
        <v>200</v>
      </c>
      <c r="F12" s="55" t="s">
        <v>287</v>
      </c>
      <c r="G12" s="2"/>
      <c r="H12" s="24"/>
      <c r="I12" s="94" t="s">
        <v>11</v>
      </c>
      <c r="J12" s="98"/>
      <c r="K12" s="104" t="s">
        <v>290</v>
      </c>
      <c r="L12" s="97" t="s">
        <v>680</v>
      </c>
      <c r="N12" s="24"/>
      <c r="O12" s="94" t="s">
        <v>11</v>
      </c>
      <c r="P12" s="98"/>
      <c r="Q12" s="104" t="s">
        <v>288</v>
      </c>
      <c r="R12" s="97" t="s">
        <v>289</v>
      </c>
      <c r="T12" s="24"/>
      <c r="U12" s="94" t="s">
        <v>7</v>
      </c>
      <c r="V12" s="98"/>
      <c r="W12" s="104" t="s">
        <v>290</v>
      </c>
      <c r="X12" s="97" t="s">
        <v>291</v>
      </c>
    </row>
    <row r="13" spans="1:24" ht="355.5" customHeight="1" x14ac:dyDescent="0.35">
      <c r="A13" s="279"/>
      <c r="B13" s="53" t="s">
        <v>292</v>
      </c>
      <c r="C13" s="54" t="s">
        <v>293</v>
      </c>
      <c r="D13" s="54" t="s">
        <v>294</v>
      </c>
      <c r="E13" s="54" t="s">
        <v>295</v>
      </c>
      <c r="F13" s="56">
        <v>44926</v>
      </c>
      <c r="G13" s="2"/>
      <c r="H13" s="24"/>
      <c r="I13" s="94" t="s">
        <v>11</v>
      </c>
      <c r="J13" s="98"/>
      <c r="K13" s="104" t="s">
        <v>290</v>
      </c>
      <c r="L13" s="100" t="s">
        <v>681</v>
      </c>
      <c r="N13" s="24"/>
      <c r="O13" s="94" t="s">
        <v>11</v>
      </c>
      <c r="P13" s="98"/>
      <c r="Q13" s="104" t="s">
        <v>288</v>
      </c>
      <c r="R13" s="97" t="s">
        <v>296</v>
      </c>
      <c r="T13" s="24"/>
      <c r="U13" s="94" t="s">
        <v>7</v>
      </c>
      <c r="V13" s="98"/>
      <c r="W13" s="104" t="s">
        <v>290</v>
      </c>
      <c r="X13" s="97" t="s">
        <v>297</v>
      </c>
    </row>
    <row r="14" spans="1:24" ht="408.75" customHeight="1" x14ac:dyDescent="0.35">
      <c r="A14" s="279"/>
      <c r="B14" s="53" t="s">
        <v>298</v>
      </c>
      <c r="C14" s="54" t="s">
        <v>299</v>
      </c>
      <c r="D14" s="54" t="s">
        <v>300</v>
      </c>
      <c r="E14" s="54" t="s">
        <v>301</v>
      </c>
      <c r="F14" s="55" t="s">
        <v>302</v>
      </c>
      <c r="G14" s="2"/>
      <c r="H14" s="24"/>
      <c r="I14" s="94" t="s">
        <v>11</v>
      </c>
      <c r="J14" s="98"/>
      <c r="K14" s="104" t="s">
        <v>290</v>
      </c>
      <c r="L14" s="128" t="s">
        <v>682</v>
      </c>
      <c r="N14" s="24"/>
      <c r="O14" s="94" t="s">
        <v>11</v>
      </c>
      <c r="P14" s="98"/>
      <c r="Q14" s="104" t="s">
        <v>288</v>
      </c>
      <c r="R14" s="128" t="s">
        <v>303</v>
      </c>
      <c r="T14" s="24"/>
      <c r="U14" s="94" t="s">
        <v>7</v>
      </c>
      <c r="V14" s="98"/>
      <c r="W14" s="104" t="s">
        <v>290</v>
      </c>
      <c r="X14" s="128" t="s">
        <v>304</v>
      </c>
    </row>
    <row r="15" spans="1:24" ht="409.5" customHeight="1" x14ac:dyDescent="0.35">
      <c r="A15" s="279"/>
      <c r="B15" s="53" t="s">
        <v>305</v>
      </c>
      <c r="C15" s="54" t="s">
        <v>306</v>
      </c>
      <c r="D15" s="54" t="s">
        <v>307</v>
      </c>
      <c r="E15" s="54" t="s">
        <v>200</v>
      </c>
      <c r="F15" s="55" t="s">
        <v>287</v>
      </c>
      <c r="G15" s="2"/>
      <c r="H15" s="24"/>
      <c r="I15" s="94" t="s">
        <v>11</v>
      </c>
      <c r="J15" s="98"/>
      <c r="K15" s="104" t="s">
        <v>290</v>
      </c>
      <c r="L15" s="97" t="s">
        <v>683</v>
      </c>
      <c r="N15" s="24"/>
      <c r="O15" s="94" t="s">
        <v>11</v>
      </c>
      <c r="P15" s="98"/>
      <c r="Q15" s="104" t="s">
        <v>288</v>
      </c>
      <c r="R15" s="97" t="s">
        <v>308</v>
      </c>
      <c r="T15" s="24"/>
      <c r="U15" s="94" t="s">
        <v>7</v>
      </c>
      <c r="V15" s="98"/>
      <c r="W15" s="104" t="s">
        <v>290</v>
      </c>
      <c r="X15" s="97" t="s">
        <v>309</v>
      </c>
    </row>
    <row r="16" spans="1:24" ht="329.25" customHeight="1" x14ac:dyDescent="0.35">
      <c r="A16" s="279"/>
      <c r="B16" s="57" t="s">
        <v>310</v>
      </c>
      <c r="C16" s="54" t="s">
        <v>311</v>
      </c>
      <c r="D16" s="58" t="s">
        <v>312</v>
      </c>
      <c r="E16" s="58" t="s">
        <v>313</v>
      </c>
      <c r="F16" s="29">
        <v>44910</v>
      </c>
      <c r="G16" s="2"/>
      <c r="H16" s="24"/>
      <c r="I16" s="94" t="s">
        <v>11</v>
      </c>
      <c r="J16" s="98"/>
      <c r="K16" s="104" t="s">
        <v>290</v>
      </c>
      <c r="L16" s="97" t="s">
        <v>684</v>
      </c>
      <c r="N16" s="24"/>
      <c r="O16" s="94" t="s">
        <v>11</v>
      </c>
      <c r="P16" s="98"/>
      <c r="Q16" s="104" t="s">
        <v>288</v>
      </c>
      <c r="R16" s="97" t="s">
        <v>314</v>
      </c>
      <c r="T16" s="24"/>
      <c r="U16" s="94" t="s">
        <v>7</v>
      </c>
      <c r="V16" s="98"/>
      <c r="W16" s="104" t="s">
        <v>290</v>
      </c>
      <c r="X16" s="97" t="s">
        <v>315</v>
      </c>
    </row>
    <row r="17" spans="1:24" ht="409" customHeight="1" thickBot="1" x14ac:dyDescent="0.4">
      <c r="A17" s="279"/>
      <c r="B17" s="53" t="s">
        <v>316</v>
      </c>
      <c r="C17" s="54" t="s">
        <v>317</v>
      </c>
      <c r="D17" s="54" t="s">
        <v>318</v>
      </c>
      <c r="E17" s="54" t="s">
        <v>319</v>
      </c>
      <c r="F17" s="56">
        <v>44926</v>
      </c>
      <c r="G17" s="2"/>
      <c r="H17" s="24"/>
      <c r="I17" s="94" t="s">
        <v>11</v>
      </c>
      <c r="J17" s="98"/>
      <c r="K17" s="104" t="s">
        <v>290</v>
      </c>
      <c r="L17" s="91" t="s">
        <v>685</v>
      </c>
      <c r="N17" s="24"/>
      <c r="O17" s="94" t="s">
        <v>11</v>
      </c>
      <c r="P17" s="98"/>
      <c r="Q17" s="104" t="s">
        <v>288</v>
      </c>
      <c r="R17" s="91" t="s">
        <v>320</v>
      </c>
      <c r="T17" s="24"/>
      <c r="U17" s="94" t="s">
        <v>7</v>
      </c>
      <c r="V17" s="98"/>
      <c r="W17" s="104" t="s">
        <v>290</v>
      </c>
      <c r="X17" s="91" t="s">
        <v>321</v>
      </c>
    </row>
    <row r="18" spans="1:24" ht="26.5" thickBot="1" x14ac:dyDescent="0.4">
      <c r="A18" s="248" t="s">
        <v>322</v>
      </c>
      <c r="B18" s="9"/>
      <c r="C18" s="131" t="s">
        <v>323</v>
      </c>
      <c r="D18" s="9"/>
      <c r="E18" s="9"/>
      <c r="F18" s="20"/>
      <c r="G18" s="4"/>
      <c r="H18" s="10">
        <v>1</v>
      </c>
      <c r="I18" s="11">
        <f>+COUNTIF(I19:I23,"Cumplida "&amp;"*")</f>
        <v>0</v>
      </c>
      <c r="J18" s="14">
        <f>IFERROR(+I18/H18,"No se programaron actividades relacionadas con este objetivo")</f>
        <v>0</v>
      </c>
      <c r="K18" s="12"/>
      <c r="L18" s="13"/>
      <c r="N18" s="10">
        <v>1</v>
      </c>
      <c r="O18" s="11">
        <f>+COUNTIF(O19:O19,"Cumplida "&amp;"*")</f>
        <v>0</v>
      </c>
      <c r="P18" s="14">
        <f>IFERROR(+O18/N18,"No se programaron actividades relacionadas con este objetivo")</f>
        <v>0</v>
      </c>
      <c r="Q18" s="12"/>
      <c r="R18" s="13"/>
      <c r="T18" s="10">
        <v>1</v>
      </c>
      <c r="U18" s="11">
        <f>+COUNTIF(U19:U19,"Cumplida "&amp;"*")</f>
        <v>1</v>
      </c>
      <c r="V18" s="14">
        <f>IFERROR(+U18/T18,"No se programaron actividades relacionadas con este objetivo")</f>
        <v>1</v>
      </c>
      <c r="W18" s="12"/>
      <c r="X18" s="13"/>
    </row>
    <row r="19" spans="1:24" ht="386.25" customHeight="1" thickBot="1" x14ac:dyDescent="0.4">
      <c r="A19" s="249"/>
      <c r="B19" s="53" t="s">
        <v>41</v>
      </c>
      <c r="C19" s="54" t="s">
        <v>324</v>
      </c>
      <c r="D19" s="54" t="s">
        <v>325</v>
      </c>
      <c r="E19" s="54" t="s">
        <v>326</v>
      </c>
      <c r="F19" s="56">
        <v>44915</v>
      </c>
      <c r="G19" s="2"/>
      <c r="H19" s="24"/>
      <c r="I19" s="110" t="s">
        <v>5</v>
      </c>
      <c r="J19" s="98"/>
      <c r="K19" s="104" t="s">
        <v>290</v>
      </c>
      <c r="L19" s="101" t="s">
        <v>686</v>
      </c>
      <c r="N19" s="24"/>
      <c r="O19" s="94" t="s">
        <v>11</v>
      </c>
      <c r="P19" s="98"/>
      <c r="Q19" s="104" t="s">
        <v>288</v>
      </c>
      <c r="R19" s="101" t="s">
        <v>327</v>
      </c>
      <c r="T19" s="24"/>
      <c r="U19" s="94" t="s">
        <v>7</v>
      </c>
      <c r="V19" s="98"/>
      <c r="W19" s="104" t="s">
        <v>328</v>
      </c>
      <c r="X19" s="101" t="s">
        <v>329</v>
      </c>
    </row>
    <row r="20" spans="1:24" ht="39.5" thickBot="1" x14ac:dyDescent="0.4">
      <c r="A20" s="248" t="s">
        <v>330</v>
      </c>
      <c r="B20" s="9"/>
      <c r="C20" s="131" t="s">
        <v>331</v>
      </c>
      <c r="D20" s="9"/>
      <c r="E20" s="9"/>
      <c r="F20" s="20"/>
      <c r="G20" s="4"/>
      <c r="H20" s="10">
        <v>6</v>
      </c>
      <c r="I20" s="11">
        <f>+COUNTIF(I21:I24,"Cumplida "&amp;"*")</f>
        <v>0</v>
      </c>
      <c r="J20" s="14">
        <f>IFERROR(+I20/H20,"No se programaron actividades relacionadas con este objetivo")</f>
        <v>0</v>
      </c>
      <c r="K20" s="12"/>
      <c r="L20" s="13"/>
      <c r="N20" s="10">
        <v>6</v>
      </c>
      <c r="O20" s="11">
        <f>+COUNTIF(O21:O24,"Cumplida "&amp;"*")</f>
        <v>1</v>
      </c>
      <c r="P20" s="14">
        <f>IFERROR(+O20/N20,"No se programaron actividades relacionadas con este objetivo")</f>
        <v>0.16666666666666666</v>
      </c>
      <c r="Q20" s="12"/>
      <c r="R20" s="13"/>
      <c r="T20" s="10">
        <v>5</v>
      </c>
      <c r="U20" s="11">
        <f>+COUNTIF(U21:U24,"Cumplida "&amp;"*")</f>
        <v>4</v>
      </c>
      <c r="V20" s="14">
        <f>IFERROR(+U20/T20,"No se programaron actividades relacionadas con este objetivo")</f>
        <v>0.8</v>
      </c>
      <c r="W20" s="12"/>
      <c r="X20" s="13"/>
    </row>
    <row r="21" spans="1:24" ht="233.15" customHeight="1" x14ac:dyDescent="0.35">
      <c r="A21" s="249"/>
      <c r="B21" s="53" t="s">
        <v>54</v>
      </c>
      <c r="C21" s="54" t="s">
        <v>332</v>
      </c>
      <c r="D21" s="54" t="s">
        <v>333</v>
      </c>
      <c r="E21" s="54" t="s">
        <v>334</v>
      </c>
      <c r="F21" s="56">
        <v>44915</v>
      </c>
      <c r="G21" s="2"/>
      <c r="H21" s="160"/>
      <c r="I21" s="110" t="s">
        <v>5</v>
      </c>
      <c r="J21" s="98"/>
      <c r="K21" s="104" t="s">
        <v>290</v>
      </c>
      <c r="L21" s="101" t="s">
        <v>687</v>
      </c>
      <c r="N21" s="24"/>
      <c r="O21" s="94" t="s">
        <v>11</v>
      </c>
      <c r="P21" s="98"/>
      <c r="Q21" s="104" t="s">
        <v>288</v>
      </c>
      <c r="R21" s="97" t="s">
        <v>335</v>
      </c>
      <c r="T21" s="24"/>
      <c r="U21" s="94" t="s">
        <v>7</v>
      </c>
      <c r="V21" s="98"/>
      <c r="W21" s="104" t="s">
        <v>328</v>
      </c>
      <c r="X21" s="97" t="s">
        <v>336</v>
      </c>
    </row>
    <row r="22" spans="1:24" ht="196.5" customHeight="1" x14ac:dyDescent="0.35">
      <c r="A22" s="249"/>
      <c r="B22" s="53" t="s">
        <v>57</v>
      </c>
      <c r="C22" s="54" t="s">
        <v>337</v>
      </c>
      <c r="D22" s="54" t="s">
        <v>338</v>
      </c>
      <c r="E22" s="54" t="s">
        <v>200</v>
      </c>
      <c r="F22" s="56">
        <v>44925</v>
      </c>
      <c r="G22" s="37"/>
      <c r="H22" s="61"/>
      <c r="I22" s="110" t="s">
        <v>5</v>
      </c>
      <c r="J22" s="98"/>
      <c r="K22" s="104" t="s">
        <v>290</v>
      </c>
      <c r="L22" s="101" t="s">
        <v>687</v>
      </c>
      <c r="N22" s="61"/>
      <c r="O22" s="94" t="s">
        <v>5</v>
      </c>
      <c r="P22" s="98"/>
      <c r="Q22" s="104" t="s">
        <v>288</v>
      </c>
      <c r="R22" s="91" t="s">
        <v>339</v>
      </c>
      <c r="T22" s="61"/>
      <c r="U22" s="94" t="s">
        <v>7</v>
      </c>
      <c r="V22" s="98"/>
      <c r="W22" s="104" t="s">
        <v>328</v>
      </c>
      <c r="X22" s="97" t="s">
        <v>340</v>
      </c>
    </row>
    <row r="23" spans="1:24" ht="167.25" customHeight="1" x14ac:dyDescent="0.35">
      <c r="A23" s="249"/>
      <c r="B23" s="53" t="s">
        <v>341</v>
      </c>
      <c r="C23" s="54" t="s">
        <v>342</v>
      </c>
      <c r="D23" s="54" t="s">
        <v>343</v>
      </c>
      <c r="E23" s="54" t="s">
        <v>344</v>
      </c>
      <c r="F23" s="55" t="s">
        <v>345</v>
      </c>
      <c r="G23" s="37"/>
      <c r="H23" s="61"/>
      <c r="I23" s="110" t="s">
        <v>5</v>
      </c>
      <c r="J23" s="98"/>
      <c r="K23" s="104" t="s">
        <v>290</v>
      </c>
      <c r="L23" s="101" t="s">
        <v>687</v>
      </c>
      <c r="N23" s="61"/>
      <c r="O23" s="94" t="s">
        <v>5</v>
      </c>
      <c r="P23" s="98"/>
      <c r="Q23" s="104" t="s">
        <v>288</v>
      </c>
      <c r="R23" s="91" t="s">
        <v>339</v>
      </c>
      <c r="T23" s="61"/>
      <c r="U23" s="94" t="s">
        <v>7</v>
      </c>
      <c r="V23" s="98"/>
      <c r="W23" s="104" t="s">
        <v>328</v>
      </c>
      <c r="X23" s="97" t="s">
        <v>346</v>
      </c>
    </row>
    <row r="24" spans="1:24" ht="338.5" thickBot="1" x14ac:dyDescent="0.4">
      <c r="A24" s="249"/>
      <c r="B24" s="57" t="s">
        <v>347</v>
      </c>
      <c r="C24" s="58" t="s">
        <v>348</v>
      </c>
      <c r="D24" s="58" t="s">
        <v>349</v>
      </c>
      <c r="E24" s="58" t="s">
        <v>350</v>
      </c>
      <c r="F24" s="29">
        <v>44915</v>
      </c>
      <c r="G24" s="37"/>
      <c r="H24" s="160">
        <v>44678</v>
      </c>
      <c r="I24" s="94" t="s">
        <v>11</v>
      </c>
      <c r="J24" s="98"/>
      <c r="K24" s="104" t="s">
        <v>290</v>
      </c>
      <c r="L24" s="62" t="s">
        <v>688</v>
      </c>
      <c r="N24" s="24"/>
      <c r="O24" s="94" t="s">
        <v>7</v>
      </c>
      <c r="P24" s="98"/>
      <c r="Q24" s="104" t="s">
        <v>288</v>
      </c>
      <c r="R24" s="62" t="s">
        <v>351</v>
      </c>
      <c r="T24" s="24"/>
      <c r="U24" s="94" t="s">
        <v>7</v>
      </c>
      <c r="V24" s="98"/>
      <c r="W24" s="104" t="s">
        <v>328</v>
      </c>
      <c r="X24" s="62" t="s">
        <v>352</v>
      </c>
    </row>
    <row r="25" spans="1:24" ht="39.5" thickBot="1" x14ac:dyDescent="0.4">
      <c r="A25" s="248" t="s">
        <v>353</v>
      </c>
      <c r="B25" s="9"/>
      <c r="C25" s="131" t="s">
        <v>354</v>
      </c>
      <c r="D25" s="9"/>
      <c r="E25" s="9"/>
      <c r="F25" s="20"/>
      <c r="G25" s="4"/>
      <c r="H25" s="10">
        <v>1</v>
      </c>
      <c r="I25" s="11"/>
      <c r="J25" s="14">
        <f>IFERROR(+I25/H25,"No se programaron actividades relacionadas con este objetivo")</f>
        <v>0</v>
      </c>
      <c r="K25" s="12"/>
      <c r="L25" s="13"/>
      <c r="N25" s="10">
        <v>1</v>
      </c>
      <c r="O25" s="11">
        <f>+COUNTIF(O26:O26,"Cumplida "&amp;"*")</f>
        <v>0</v>
      </c>
      <c r="P25" s="14">
        <f>IFERROR(+O25/N25,"No se programaron actividades relacionadas con este objetivo")</f>
        <v>0</v>
      </c>
      <c r="Q25" s="12"/>
      <c r="R25" s="13"/>
      <c r="T25" s="10">
        <v>1</v>
      </c>
      <c r="U25" s="11">
        <f>+COUNTIF(U26:U26,"Cumplida "&amp;"*")</f>
        <v>1</v>
      </c>
      <c r="V25" s="14">
        <f>IFERROR(+U25/T25,"No se programaron actividades relacionadas con este objetivo")</f>
        <v>1</v>
      </c>
      <c r="W25" s="12"/>
      <c r="X25" s="13"/>
    </row>
    <row r="26" spans="1:24" ht="285" customHeight="1" thickBot="1" x14ac:dyDescent="0.4">
      <c r="A26" s="249"/>
      <c r="B26" s="53" t="s">
        <v>205</v>
      </c>
      <c r="C26" s="63" t="s">
        <v>355</v>
      </c>
      <c r="D26" s="54" t="s">
        <v>356</v>
      </c>
      <c r="E26" s="48" t="s">
        <v>200</v>
      </c>
      <c r="F26" s="55" t="s">
        <v>287</v>
      </c>
      <c r="G26" s="2"/>
      <c r="H26" s="160"/>
      <c r="I26" s="94" t="s">
        <v>11</v>
      </c>
      <c r="J26" s="52"/>
      <c r="K26" s="104" t="s">
        <v>689</v>
      </c>
      <c r="L26" s="102" t="s">
        <v>690</v>
      </c>
      <c r="N26" s="24"/>
      <c r="O26" s="94" t="s">
        <v>11</v>
      </c>
      <c r="P26" s="98"/>
      <c r="Q26" s="104" t="s">
        <v>288</v>
      </c>
      <c r="R26" s="102" t="s">
        <v>357</v>
      </c>
      <c r="T26" s="24"/>
      <c r="U26" s="94" t="s">
        <v>7</v>
      </c>
      <c r="V26" s="98"/>
      <c r="W26" s="104" t="s">
        <v>328</v>
      </c>
      <c r="X26" s="102" t="s">
        <v>358</v>
      </c>
    </row>
    <row r="27" spans="1:24" ht="52.5" thickBot="1" x14ac:dyDescent="0.4">
      <c r="A27" s="248" t="s">
        <v>359</v>
      </c>
      <c r="B27" s="9"/>
      <c r="C27" s="131" t="s">
        <v>360</v>
      </c>
      <c r="D27" s="9"/>
      <c r="E27" s="9"/>
      <c r="F27" s="20"/>
      <c r="G27" s="4"/>
      <c r="H27" s="10">
        <v>1</v>
      </c>
      <c r="I27" s="11">
        <f>+COUNTIF(I28:I28,"Cumplida "&amp;"*")</f>
        <v>0</v>
      </c>
      <c r="J27" s="14">
        <f>IFERROR(+I27/H27,"No se programaron actividades relacionadas con este objetivo")</f>
        <v>0</v>
      </c>
      <c r="K27" s="12"/>
      <c r="L27" s="13"/>
      <c r="N27" s="10">
        <v>1</v>
      </c>
      <c r="O27" s="11">
        <f>+COUNTIF(O28:O28,"Cumplida "&amp;"*")</f>
        <v>0</v>
      </c>
      <c r="P27" s="14">
        <f>IFERROR(+O27/N27,"No se programaron actividades relacionadas con este objetivo")</f>
        <v>0</v>
      </c>
      <c r="Q27" s="12"/>
      <c r="R27" s="13"/>
      <c r="T27" s="10">
        <v>1</v>
      </c>
      <c r="U27" s="11">
        <f>+COUNTIF(U28:U28,"Cumplida "&amp;"*")</f>
        <v>1</v>
      </c>
      <c r="V27" s="14">
        <f>IFERROR(+U27/T27,"No se programaron actividades relacionadas con este objetivo")</f>
        <v>1</v>
      </c>
      <c r="W27" s="12"/>
      <c r="X27" s="13"/>
    </row>
    <row r="28" spans="1:24" ht="409.6" thickBot="1" x14ac:dyDescent="0.4">
      <c r="A28" s="249"/>
      <c r="B28" s="64" t="s">
        <v>80</v>
      </c>
      <c r="C28" s="59" t="s">
        <v>361</v>
      </c>
      <c r="D28" s="59" t="s">
        <v>362</v>
      </c>
      <c r="E28" s="59" t="s">
        <v>162</v>
      </c>
      <c r="F28" s="60">
        <v>44915</v>
      </c>
      <c r="G28" s="2"/>
      <c r="H28" s="24"/>
      <c r="I28" s="94" t="s">
        <v>11</v>
      </c>
      <c r="J28" s="98"/>
      <c r="K28" s="104" t="s">
        <v>689</v>
      </c>
      <c r="L28" s="100" t="s">
        <v>691</v>
      </c>
      <c r="N28" s="24"/>
      <c r="O28" s="94" t="s">
        <v>11</v>
      </c>
      <c r="P28" s="98"/>
      <c r="Q28" s="104" t="s">
        <v>288</v>
      </c>
      <c r="R28" s="102" t="s">
        <v>363</v>
      </c>
      <c r="T28" s="24"/>
      <c r="U28" s="94" t="s">
        <v>7</v>
      </c>
      <c r="V28" s="98"/>
      <c r="W28" s="104" t="s">
        <v>328</v>
      </c>
      <c r="X28" s="102" t="s">
        <v>364</v>
      </c>
    </row>
    <row r="29" spans="1:24" ht="65.5" thickBot="1" x14ac:dyDescent="0.4">
      <c r="A29" s="248" t="s">
        <v>365</v>
      </c>
      <c r="B29" s="9"/>
      <c r="C29" s="131" t="s">
        <v>366</v>
      </c>
      <c r="D29" s="9"/>
      <c r="E29" s="9"/>
      <c r="F29" s="20"/>
      <c r="G29" s="4"/>
      <c r="H29" s="10">
        <v>3</v>
      </c>
      <c r="I29" s="11">
        <f>+COUNTIF(I30:I31,"Cumplida "&amp;"*")</f>
        <v>0</v>
      </c>
      <c r="J29" s="14">
        <f>IFERROR(+I29/H29,"No se programaron actividades relacionadas con este objetivo")</f>
        <v>0</v>
      </c>
      <c r="K29" s="12"/>
      <c r="L29" s="13"/>
      <c r="N29" s="10">
        <v>3</v>
      </c>
      <c r="O29" s="11">
        <v>1</v>
      </c>
      <c r="P29" s="14">
        <f>IFERROR(+O29/N29,"No se programaron actividades relacionadas con este objetivo")</f>
        <v>0.33333333333333331</v>
      </c>
      <c r="Q29" s="12"/>
      <c r="R29" s="13"/>
      <c r="T29" s="10">
        <v>3</v>
      </c>
      <c r="U29" s="11">
        <f>+COUNTIF(U30:U32,"Cumplida "&amp;"*")</f>
        <v>3</v>
      </c>
      <c r="V29" s="14">
        <f>IFERROR(+U29/T29,"No se programaron actividades relacionadas con este objetivo")</f>
        <v>1</v>
      </c>
      <c r="W29" s="12"/>
      <c r="X29" s="13"/>
    </row>
    <row r="30" spans="1:24" ht="262.5" x14ac:dyDescent="0.35">
      <c r="A30" s="249"/>
      <c r="B30" s="65" t="s">
        <v>367</v>
      </c>
      <c r="C30" s="66" t="s">
        <v>368</v>
      </c>
      <c r="D30" s="27" t="s">
        <v>369</v>
      </c>
      <c r="E30" s="67" t="s">
        <v>370</v>
      </c>
      <c r="F30" s="56">
        <v>44926</v>
      </c>
      <c r="G30" s="2"/>
      <c r="H30" s="68"/>
      <c r="I30" s="156" t="s">
        <v>5</v>
      </c>
      <c r="J30" s="69"/>
      <c r="K30" s="116" t="s">
        <v>689</v>
      </c>
      <c r="L30" s="129" t="s">
        <v>1310</v>
      </c>
      <c r="N30" s="68"/>
      <c r="O30" s="94" t="s">
        <v>11</v>
      </c>
      <c r="P30" s="69"/>
      <c r="Q30" s="104" t="s">
        <v>288</v>
      </c>
      <c r="R30" s="129" t="s">
        <v>371</v>
      </c>
      <c r="T30" s="68"/>
      <c r="U30" s="94" t="s">
        <v>7</v>
      </c>
      <c r="V30" s="69"/>
      <c r="W30" s="104" t="s">
        <v>328</v>
      </c>
      <c r="X30" s="139" t="s">
        <v>372</v>
      </c>
    </row>
    <row r="31" spans="1:24" ht="408.75" customHeight="1" thickBot="1" x14ac:dyDescent="0.4">
      <c r="A31" s="249"/>
      <c r="B31" s="65" t="s">
        <v>373</v>
      </c>
      <c r="C31" s="67" t="s">
        <v>374</v>
      </c>
      <c r="D31" s="27" t="s">
        <v>375</v>
      </c>
      <c r="E31" s="27" t="s">
        <v>370</v>
      </c>
      <c r="F31" s="56">
        <v>44926</v>
      </c>
      <c r="G31" s="2"/>
      <c r="H31" s="24"/>
      <c r="I31" s="110" t="s">
        <v>5</v>
      </c>
      <c r="J31" s="98"/>
      <c r="K31" s="22" t="s">
        <v>689</v>
      </c>
      <c r="L31" s="100" t="s">
        <v>692</v>
      </c>
      <c r="N31" s="24"/>
      <c r="O31" s="94" t="s">
        <v>11</v>
      </c>
      <c r="P31" s="98"/>
      <c r="Q31" s="104" t="s">
        <v>288</v>
      </c>
      <c r="R31" s="100" t="s">
        <v>376</v>
      </c>
      <c r="T31" s="140"/>
      <c r="U31" s="141" t="s">
        <v>7</v>
      </c>
      <c r="V31" s="142"/>
      <c r="W31" s="104" t="s">
        <v>328</v>
      </c>
      <c r="X31" s="143" t="s">
        <v>377</v>
      </c>
    </row>
    <row r="32" spans="1:24" ht="303" customHeight="1" thickBot="1" x14ac:dyDescent="0.4">
      <c r="A32" s="133"/>
      <c r="B32" s="65" t="s">
        <v>378</v>
      </c>
      <c r="C32" s="67" t="s">
        <v>379</v>
      </c>
      <c r="D32" s="27" t="s">
        <v>380</v>
      </c>
      <c r="E32" s="27" t="s">
        <v>370</v>
      </c>
      <c r="F32" s="56">
        <v>44926</v>
      </c>
      <c r="G32" s="2"/>
      <c r="H32" s="117"/>
      <c r="I32" s="158" t="s">
        <v>5</v>
      </c>
      <c r="J32" s="118"/>
      <c r="K32" s="119" t="s">
        <v>689</v>
      </c>
      <c r="L32" s="161" t="s">
        <v>693</v>
      </c>
      <c r="N32" s="24"/>
      <c r="O32" s="94"/>
      <c r="P32" s="98"/>
      <c r="Q32" s="104"/>
      <c r="R32" s="100"/>
      <c r="T32" s="98"/>
      <c r="U32" s="144" t="s">
        <v>7</v>
      </c>
      <c r="V32" s="145"/>
      <c r="W32" s="104" t="s">
        <v>328</v>
      </c>
      <c r="X32" s="146" t="s">
        <v>381</v>
      </c>
    </row>
  </sheetData>
  <mergeCells count="18">
    <mergeCell ref="A29:A31"/>
    <mergeCell ref="A8:F8"/>
    <mergeCell ref="H8:L8"/>
    <mergeCell ref="B9:F9"/>
    <mergeCell ref="K9:K10"/>
    <mergeCell ref="L9:L10"/>
    <mergeCell ref="B10:C10"/>
    <mergeCell ref="A11:A17"/>
    <mergeCell ref="A18:A19"/>
    <mergeCell ref="A20:A24"/>
    <mergeCell ref="A25:A26"/>
    <mergeCell ref="A27:A28"/>
    <mergeCell ref="T8:X8"/>
    <mergeCell ref="W9:W10"/>
    <mergeCell ref="X9:X10"/>
    <mergeCell ref="N8:R8"/>
    <mergeCell ref="Q9:Q10"/>
    <mergeCell ref="R9:R10"/>
  </mergeCells>
  <conditionalFormatting sqref="I9:I11">
    <cfRule type="cellIs" dxfId="815" priority="1171" operator="equal">
      <formula>"Vencida"</formula>
    </cfRule>
    <cfRule type="cellIs" dxfId="814" priority="1172" operator="equal">
      <formula>"No Cumplida"</formula>
    </cfRule>
    <cfRule type="cellIs" dxfId="813" priority="1173" operator="equal">
      <formula>"En Avance"</formula>
    </cfRule>
    <cfRule type="cellIs" dxfId="812" priority="1174" operator="equal">
      <formula>"Cumplida (FT)"</formula>
    </cfRule>
    <cfRule type="cellIs" dxfId="811" priority="1175" operator="equal">
      <formula>"Cumplida (DT)"</formula>
    </cfRule>
    <cfRule type="cellIs" dxfId="810" priority="1176" operator="equal">
      <formula>"Sin Avance"</formula>
    </cfRule>
  </conditionalFormatting>
  <conditionalFormatting sqref="O9:O11 O25 O18 O27">
    <cfRule type="cellIs" dxfId="809" priority="997" operator="equal">
      <formula>"Vencida"</formula>
    </cfRule>
    <cfRule type="cellIs" dxfId="808" priority="998" operator="equal">
      <formula>"No Cumplida"</formula>
    </cfRule>
    <cfRule type="cellIs" dxfId="807" priority="999" operator="equal">
      <formula>"En Avance"</formula>
    </cfRule>
    <cfRule type="cellIs" dxfId="806" priority="1000" operator="equal">
      <formula>"Cumplida (FT)"</formula>
    </cfRule>
    <cfRule type="cellIs" dxfId="805" priority="1001" operator="equal">
      <formula>"Cumplida (DT)"</formula>
    </cfRule>
    <cfRule type="cellIs" dxfId="804" priority="1002" operator="equal">
      <formula>"Sin Avance"</formula>
    </cfRule>
  </conditionalFormatting>
  <conditionalFormatting sqref="O29">
    <cfRule type="cellIs" dxfId="803" priority="991" operator="equal">
      <formula>"Vencida"</formula>
    </cfRule>
    <cfRule type="cellIs" dxfId="802" priority="992" operator="equal">
      <formula>"No Cumplida"</formula>
    </cfRule>
    <cfRule type="cellIs" dxfId="801" priority="993" operator="equal">
      <formula>"En Avance"</formula>
    </cfRule>
    <cfRule type="cellIs" dxfId="800" priority="994" operator="equal">
      <formula>"Cumplida (FT)"</formula>
    </cfRule>
    <cfRule type="cellIs" dxfId="799" priority="995" operator="equal">
      <formula>"Cumplida (DT)"</formula>
    </cfRule>
    <cfRule type="cellIs" dxfId="798" priority="996" operator="equal">
      <formula>"Sin Avance"</formula>
    </cfRule>
  </conditionalFormatting>
  <conditionalFormatting sqref="O20">
    <cfRule type="cellIs" dxfId="797" priority="985" operator="equal">
      <formula>"Vencida"</formula>
    </cfRule>
    <cfRule type="cellIs" dxfId="796" priority="986" operator="equal">
      <formula>"No Cumplida"</formula>
    </cfRule>
    <cfRule type="cellIs" dxfId="795" priority="987" operator="equal">
      <formula>"En Avance"</formula>
    </cfRule>
    <cfRule type="cellIs" dxfId="794" priority="988" operator="equal">
      <formula>"Cumplida (FT)"</formula>
    </cfRule>
    <cfRule type="cellIs" dxfId="793" priority="989" operator="equal">
      <formula>"Cumplida (DT)"</formula>
    </cfRule>
    <cfRule type="cellIs" dxfId="792" priority="990" operator="equal">
      <formula>"Sin Avance"</formula>
    </cfRule>
  </conditionalFormatting>
  <conditionalFormatting sqref="U9:U11 U25 U18 U27">
    <cfRule type="cellIs" dxfId="791" priority="793" operator="equal">
      <formula>"Vencida"</formula>
    </cfRule>
    <cfRule type="cellIs" dxfId="790" priority="794" operator="equal">
      <formula>"No Cumplida"</formula>
    </cfRule>
    <cfRule type="cellIs" dxfId="789" priority="795" operator="equal">
      <formula>"En Avance"</formula>
    </cfRule>
    <cfRule type="cellIs" dxfId="788" priority="796" operator="equal">
      <formula>"Cumplida (FT)"</formula>
    </cfRule>
    <cfRule type="cellIs" dxfId="787" priority="797" operator="equal">
      <formula>"Cumplida (DT)"</formula>
    </cfRule>
    <cfRule type="cellIs" dxfId="786" priority="798" operator="equal">
      <formula>"Sin Avance"</formula>
    </cfRule>
  </conditionalFormatting>
  <conditionalFormatting sqref="U20">
    <cfRule type="cellIs" dxfId="785" priority="781" operator="equal">
      <formula>"Vencida"</formula>
    </cfRule>
    <cfRule type="cellIs" dxfId="784" priority="782" operator="equal">
      <formula>"No Cumplida"</formula>
    </cfRule>
    <cfRule type="cellIs" dxfId="783" priority="783" operator="equal">
      <formula>"En Avance"</formula>
    </cfRule>
    <cfRule type="cellIs" dxfId="782" priority="784" operator="equal">
      <formula>"Cumplida (FT)"</formula>
    </cfRule>
    <cfRule type="cellIs" dxfId="781" priority="785" operator="equal">
      <formula>"Cumplida (DT)"</formula>
    </cfRule>
    <cfRule type="cellIs" dxfId="780" priority="786" operator="equal">
      <formula>"Sin Avance"</formula>
    </cfRule>
  </conditionalFormatting>
  <conditionalFormatting sqref="I20">
    <cfRule type="cellIs" dxfId="779" priority="547" operator="equal">
      <formula>"Vencida"</formula>
    </cfRule>
    <cfRule type="cellIs" dxfId="778" priority="548" operator="equal">
      <formula>"No Cumplida"</formula>
    </cfRule>
    <cfRule type="cellIs" dxfId="777" priority="549" operator="equal">
      <formula>"En Avance"</formula>
    </cfRule>
    <cfRule type="cellIs" dxfId="776" priority="550" operator="equal">
      <formula>"Cumplida (FT)"</formula>
    </cfRule>
    <cfRule type="cellIs" dxfId="775" priority="551" operator="equal">
      <formula>"Cumplida (DT)"</formula>
    </cfRule>
    <cfRule type="cellIs" dxfId="774" priority="552" operator="equal">
      <formula>"Sin Avance"</formula>
    </cfRule>
  </conditionalFormatting>
  <conditionalFormatting sqref="I18">
    <cfRule type="cellIs" dxfId="773" priority="445" operator="equal">
      <formula>"Vencida"</formula>
    </cfRule>
    <cfRule type="cellIs" dxfId="772" priority="446" operator="equal">
      <formula>"No Cumplida"</formula>
    </cfRule>
    <cfRule type="cellIs" dxfId="771" priority="447" operator="equal">
      <formula>"En Avance"</formula>
    </cfRule>
    <cfRule type="cellIs" dxfId="770" priority="448" operator="equal">
      <formula>"Cumplida (FT)"</formula>
    </cfRule>
    <cfRule type="cellIs" dxfId="769" priority="449" operator="equal">
      <formula>"Cumplida (DT)"</formula>
    </cfRule>
    <cfRule type="cellIs" dxfId="768" priority="450" operator="equal">
      <formula>"Sin Avance"</formula>
    </cfRule>
  </conditionalFormatting>
  <conditionalFormatting sqref="I25 I27">
    <cfRule type="cellIs" dxfId="767" priority="559" operator="equal">
      <formula>"Vencida"</formula>
    </cfRule>
    <cfRule type="cellIs" dxfId="766" priority="560" operator="equal">
      <formula>"No Cumplida"</formula>
    </cfRule>
    <cfRule type="cellIs" dxfId="765" priority="561" operator="equal">
      <formula>"En Avance"</formula>
    </cfRule>
    <cfRule type="cellIs" dxfId="764" priority="562" operator="equal">
      <formula>"Cumplida (FT)"</formula>
    </cfRule>
    <cfRule type="cellIs" dxfId="763" priority="563" operator="equal">
      <formula>"Cumplida (DT)"</formula>
    </cfRule>
    <cfRule type="cellIs" dxfId="762" priority="564" operator="equal">
      <formula>"Sin Avance"</formula>
    </cfRule>
  </conditionalFormatting>
  <conditionalFormatting sqref="I29">
    <cfRule type="cellIs" dxfId="761" priority="553" operator="equal">
      <formula>"Vencida"</formula>
    </cfRule>
    <cfRule type="cellIs" dxfId="760" priority="554" operator="equal">
      <formula>"No Cumplida"</formula>
    </cfRule>
    <cfRule type="cellIs" dxfId="759" priority="555" operator="equal">
      <formula>"En Avance"</formula>
    </cfRule>
    <cfRule type="cellIs" dxfId="758" priority="556" operator="equal">
      <formula>"Cumplida (FT)"</formula>
    </cfRule>
    <cfRule type="cellIs" dxfId="757" priority="557" operator="equal">
      <formula>"Cumplida (DT)"</formula>
    </cfRule>
    <cfRule type="cellIs" dxfId="756" priority="558" operator="equal">
      <formula>"Sin Avance"</formula>
    </cfRule>
  </conditionalFormatting>
  <conditionalFormatting sqref="O19">
    <cfRule type="cellIs" dxfId="755" priority="283" operator="equal">
      <formula>"Vencida"</formula>
    </cfRule>
    <cfRule type="cellIs" dxfId="754" priority="284" operator="equal">
      <formula>"No Cumplida"</formula>
    </cfRule>
    <cfRule type="cellIs" dxfId="753" priority="285" operator="equal">
      <formula>"En Avance"</formula>
    </cfRule>
    <cfRule type="cellIs" dxfId="752" priority="286" operator="equal">
      <formula>"Cumplida (FT)"</formula>
    </cfRule>
    <cfRule type="cellIs" dxfId="751" priority="287" operator="equal">
      <formula>"Cumplida (DT)"</formula>
    </cfRule>
    <cfRule type="cellIs" dxfId="750" priority="288" operator="equal">
      <formula>"Sin Avance"</formula>
    </cfRule>
  </conditionalFormatting>
  <conditionalFormatting sqref="O21">
    <cfRule type="cellIs" dxfId="749" priority="271" operator="equal">
      <formula>"Vencida"</formula>
    </cfRule>
    <cfRule type="cellIs" dxfId="748" priority="272" operator="equal">
      <formula>"No Cumplida"</formula>
    </cfRule>
    <cfRule type="cellIs" dxfId="747" priority="273" operator="equal">
      <formula>"En Avance"</formula>
    </cfRule>
    <cfRule type="cellIs" dxfId="746" priority="274" operator="equal">
      <formula>"Cumplida (FT)"</formula>
    </cfRule>
    <cfRule type="cellIs" dxfId="745" priority="275" operator="equal">
      <formula>"Cumplida (DT)"</formula>
    </cfRule>
    <cfRule type="cellIs" dxfId="744" priority="276" operator="equal">
      <formula>"Sin Avance"</formula>
    </cfRule>
  </conditionalFormatting>
  <conditionalFormatting sqref="O17">
    <cfRule type="cellIs" dxfId="743" priority="289" operator="equal">
      <formula>"Vencida"</formula>
    </cfRule>
    <cfRule type="cellIs" dxfId="742" priority="290" operator="equal">
      <formula>"No Cumplida"</formula>
    </cfRule>
    <cfRule type="cellIs" dxfId="741" priority="291" operator="equal">
      <formula>"En Avance"</formula>
    </cfRule>
    <cfRule type="cellIs" dxfId="740" priority="292" operator="equal">
      <formula>"Cumplida (FT)"</formula>
    </cfRule>
    <cfRule type="cellIs" dxfId="739" priority="293" operator="equal">
      <formula>"Cumplida (DT)"</formula>
    </cfRule>
    <cfRule type="cellIs" dxfId="738" priority="294" operator="equal">
      <formula>"Sin Avance"</formula>
    </cfRule>
  </conditionalFormatting>
  <conditionalFormatting sqref="O13:O14">
    <cfRule type="cellIs" dxfId="737" priority="313" operator="equal">
      <formula>"Vencida"</formula>
    </cfRule>
    <cfRule type="cellIs" dxfId="736" priority="314" operator="equal">
      <formula>"No Cumplida"</formula>
    </cfRule>
    <cfRule type="cellIs" dxfId="735" priority="315" operator="equal">
      <formula>"En Avance"</formula>
    </cfRule>
    <cfRule type="cellIs" dxfId="734" priority="316" operator="equal">
      <formula>"Cumplida (FT)"</formula>
    </cfRule>
    <cfRule type="cellIs" dxfId="733" priority="317" operator="equal">
      <formula>"Cumplida (DT)"</formula>
    </cfRule>
    <cfRule type="cellIs" dxfId="732" priority="318" operator="equal">
      <formula>"Sin Avance"</formula>
    </cfRule>
  </conditionalFormatting>
  <conditionalFormatting sqref="O12">
    <cfRule type="cellIs" dxfId="731" priority="307" operator="equal">
      <formula>"Vencida"</formula>
    </cfRule>
    <cfRule type="cellIs" dxfId="730" priority="308" operator="equal">
      <formula>"No Cumplida"</formula>
    </cfRule>
    <cfRule type="cellIs" dxfId="729" priority="309" operator="equal">
      <formula>"En Avance"</formula>
    </cfRule>
    <cfRule type="cellIs" dxfId="728" priority="310" operator="equal">
      <formula>"Cumplida (FT)"</formula>
    </cfRule>
    <cfRule type="cellIs" dxfId="727" priority="311" operator="equal">
      <formula>"Cumplida (DT)"</formula>
    </cfRule>
    <cfRule type="cellIs" dxfId="726" priority="312" operator="equal">
      <formula>"Sin Avance"</formula>
    </cfRule>
  </conditionalFormatting>
  <conditionalFormatting sqref="O15">
    <cfRule type="cellIs" dxfId="725" priority="301" operator="equal">
      <formula>"Vencida"</formula>
    </cfRule>
    <cfRule type="cellIs" dxfId="724" priority="302" operator="equal">
      <formula>"No Cumplida"</formula>
    </cfRule>
    <cfRule type="cellIs" dxfId="723" priority="303" operator="equal">
      <formula>"En Avance"</formula>
    </cfRule>
    <cfRule type="cellIs" dxfId="722" priority="304" operator="equal">
      <formula>"Cumplida (FT)"</formula>
    </cfRule>
    <cfRule type="cellIs" dxfId="721" priority="305" operator="equal">
      <formula>"Cumplida (DT)"</formula>
    </cfRule>
    <cfRule type="cellIs" dxfId="720" priority="306" operator="equal">
      <formula>"Sin Avance"</formula>
    </cfRule>
  </conditionalFormatting>
  <conditionalFormatting sqref="O16">
    <cfRule type="cellIs" dxfId="719" priority="295" operator="equal">
      <formula>"Vencida"</formula>
    </cfRule>
    <cfRule type="cellIs" dxfId="718" priority="296" operator="equal">
      <formula>"No Cumplida"</formula>
    </cfRule>
    <cfRule type="cellIs" dxfId="717" priority="297" operator="equal">
      <formula>"En Avance"</formula>
    </cfRule>
    <cfRule type="cellIs" dxfId="716" priority="298" operator="equal">
      <formula>"Cumplida (FT)"</formula>
    </cfRule>
    <cfRule type="cellIs" dxfId="715" priority="299" operator="equal">
      <formula>"Cumplida (DT)"</formula>
    </cfRule>
    <cfRule type="cellIs" dxfId="714" priority="300" operator="equal">
      <formula>"Sin Avance"</formula>
    </cfRule>
  </conditionalFormatting>
  <conditionalFormatting sqref="O22:O23">
    <cfRule type="cellIs" dxfId="713" priority="277" operator="equal">
      <formula>"Vencida"</formula>
    </cfRule>
    <cfRule type="cellIs" dxfId="712" priority="278" operator="equal">
      <formula>"No Cumplida"</formula>
    </cfRule>
    <cfRule type="cellIs" dxfId="711" priority="279" operator="equal">
      <formula>"En Avance"</formula>
    </cfRule>
    <cfRule type="cellIs" dxfId="710" priority="280" operator="equal">
      <formula>"Cumplida (FT)"</formula>
    </cfRule>
    <cfRule type="cellIs" dxfId="709" priority="281" operator="equal">
      <formula>"Cumplida (DT)"</formula>
    </cfRule>
    <cfRule type="cellIs" dxfId="708" priority="282" operator="equal">
      <formula>"Sin Avance"</formula>
    </cfRule>
  </conditionalFormatting>
  <conditionalFormatting sqref="O26">
    <cfRule type="cellIs" dxfId="707" priority="265" operator="equal">
      <formula>"Vencida"</formula>
    </cfRule>
    <cfRule type="cellIs" dxfId="706" priority="266" operator="equal">
      <formula>"No Cumplida"</formula>
    </cfRule>
    <cfRule type="cellIs" dxfId="705" priority="267" operator="equal">
      <formula>"En Avance"</formula>
    </cfRule>
    <cfRule type="cellIs" dxfId="704" priority="268" operator="equal">
      <formula>"Cumplida (FT)"</formula>
    </cfRule>
    <cfRule type="cellIs" dxfId="703" priority="269" operator="equal">
      <formula>"Cumplida (DT)"</formula>
    </cfRule>
    <cfRule type="cellIs" dxfId="702" priority="270" operator="equal">
      <formula>"Sin Avance"</formula>
    </cfRule>
  </conditionalFormatting>
  <conditionalFormatting sqref="O28">
    <cfRule type="cellIs" dxfId="701" priority="259" operator="equal">
      <formula>"Vencida"</formula>
    </cfRule>
    <cfRule type="cellIs" dxfId="700" priority="260" operator="equal">
      <formula>"No Cumplida"</formula>
    </cfRule>
    <cfRule type="cellIs" dxfId="699" priority="261" operator="equal">
      <formula>"En Avance"</formula>
    </cfRule>
    <cfRule type="cellIs" dxfId="698" priority="262" operator="equal">
      <formula>"Cumplida (FT)"</formula>
    </cfRule>
    <cfRule type="cellIs" dxfId="697" priority="263" operator="equal">
      <formula>"Cumplida (DT)"</formula>
    </cfRule>
    <cfRule type="cellIs" dxfId="696" priority="264" operator="equal">
      <formula>"Sin Avance"</formula>
    </cfRule>
  </conditionalFormatting>
  <conditionalFormatting sqref="O30:O31">
    <cfRule type="cellIs" dxfId="695" priority="253" operator="equal">
      <formula>"Vencida"</formula>
    </cfRule>
    <cfRule type="cellIs" dxfId="694" priority="254" operator="equal">
      <formula>"No Cumplida"</formula>
    </cfRule>
    <cfRule type="cellIs" dxfId="693" priority="255" operator="equal">
      <formula>"En Avance"</formula>
    </cfRule>
    <cfRule type="cellIs" dxfId="692" priority="256" operator="equal">
      <formula>"Cumplida (FT)"</formula>
    </cfRule>
    <cfRule type="cellIs" dxfId="691" priority="257" operator="equal">
      <formula>"Cumplida (DT)"</formula>
    </cfRule>
    <cfRule type="cellIs" dxfId="690" priority="258" operator="equal">
      <formula>"Sin Avance"</formula>
    </cfRule>
  </conditionalFormatting>
  <conditionalFormatting sqref="O24">
    <cfRule type="cellIs" dxfId="689" priority="241" operator="equal">
      <formula>"Vencida"</formula>
    </cfRule>
    <cfRule type="cellIs" dxfId="688" priority="242" operator="equal">
      <formula>"No Cumplida"</formula>
    </cfRule>
    <cfRule type="cellIs" dxfId="687" priority="243" operator="equal">
      <formula>"En Avance"</formula>
    </cfRule>
    <cfRule type="cellIs" dxfId="686" priority="244" operator="equal">
      <formula>"Cumplida (FT)"</formula>
    </cfRule>
    <cfRule type="cellIs" dxfId="685" priority="245" operator="equal">
      <formula>"Cumplida (DT)"</formula>
    </cfRule>
    <cfRule type="cellIs" dxfId="684" priority="246" operator="equal">
      <formula>"Sin Avance"</formula>
    </cfRule>
  </conditionalFormatting>
  <conditionalFormatting sqref="O32">
    <cfRule type="cellIs" dxfId="683" priority="229" operator="equal">
      <formula>"Vencida"</formula>
    </cfRule>
    <cfRule type="cellIs" dxfId="682" priority="230" operator="equal">
      <formula>"No Cumplida"</formula>
    </cfRule>
    <cfRule type="cellIs" dxfId="681" priority="231" operator="equal">
      <formula>"En Avance"</formula>
    </cfRule>
    <cfRule type="cellIs" dxfId="680" priority="232" operator="equal">
      <formula>"Cumplida (FT)"</formula>
    </cfRule>
    <cfRule type="cellIs" dxfId="679" priority="233" operator="equal">
      <formula>"Cumplida (DT)"</formula>
    </cfRule>
    <cfRule type="cellIs" dxfId="678" priority="234" operator="equal">
      <formula>"Sin Avance"</formula>
    </cfRule>
  </conditionalFormatting>
  <conditionalFormatting sqref="U12:U17">
    <cfRule type="cellIs" dxfId="677" priority="187" operator="equal">
      <formula>"Vencida"</formula>
    </cfRule>
    <cfRule type="cellIs" dxfId="676" priority="188" operator="equal">
      <formula>"No Cumplida"</formula>
    </cfRule>
    <cfRule type="cellIs" dxfId="675" priority="189" operator="equal">
      <formula>"En Avance"</formula>
    </cfRule>
    <cfRule type="cellIs" dxfId="674" priority="190" operator="equal">
      <formula>"Cumplida (FT)"</formula>
    </cfRule>
    <cfRule type="cellIs" dxfId="673" priority="191" operator="equal">
      <formula>"Cumplida (DT)"</formula>
    </cfRule>
    <cfRule type="cellIs" dxfId="672" priority="192" operator="equal">
      <formula>"Sin Avance"</formula>
    </cfRule>
  </conditionalFormatting>
  <conditionalFormatting sqref="U13">
    <cfRule type="cellIs" dxfId="671" priority="217" operator="equal">
      <formula>"Vencida"</formula>
    </cfRule>
    <cfRule type="cellIs" dxfId="670" priority="218" operator="equal">
      <formula>"No Cumplida"</formula>
    </cfRule>
    <cfRule type="cellIs" dxfId="669" priority="219" operator="equal">
      <formula>"En Avance"</formula>
    </cfRule>
    <cfRule type="cellIs" dxfId="668" priority="220" operator="equal">
      <formula>"Cumplida (FT)"</formula>
    </cfRule>
    <cfRule type="cellIs" dxfId="667" priority="221" operator="equal">
      <formula>"Cumplida (DT)"</formula>
    </cfRule>
    <cfRule type="cellIs" dxfId="666" priority="222" operator="equal">
      <formula>"Sin Avance"</formula>
    </cfRule>
  </conditionalFormatting>
  <conditionalFormatting sqref="U15">
    <cfRule type="cellIs" dxfId="665" priority="211" operator="equal">
      <formula>"Vencida"</formula>
    </cfRule>
    <cfRule type="cellIs" dxfId="664" priority="212" operator="equal">
      <formula>"No Cumplida"</formula>
    </cfRule>
    <cfRule type="cellIs" dxfId="663" priority="213" operator="equal">
      <formula>"En Avance"</formula>
    </cfRule>
    <cfRule type="cellIs" dxfId="662" priority="214" operator="equal">
      <formula>"Cumplida (FT)"</formula>
    </cfRule>
    <cfRule type="cellIs" dxfId="661" priority="215" operator="equal">
      <formula>"Cumplida (DT)"</formula>
    </cfRule>
    <cfRule type="cellIs" dxfId="660" priority="216" operator="equal">
      <formula>"Sin Avance"</formula>
    </cfRule>
  </conditionalFormatting>
  <conditionalFormatting sqref="U17">
    <cfRule type="cellIs" dxfId="659" priority="205" operator="equal">
      <formula>"Vencida"</formula>
    </cfRule>
    <cfRule type="cellIs" dxfId="658" priority="206" operator="equal">
      <formula>"No Cumplida"</formula>
    </cfRule>
    <cfRule type="cellIs" dxfId="657" priority="207" operator="equal">
      <formula>"En Avance"</formula>
    </cfRule>
    <cfRule type="cellIs" dxfId="656" priority="208" operator="equal">
      <formula>"Cumplida (FT)"</formula>
    </cfRule>
    <cfRule type="cellIs" dxfId="655" priority="209" operator="equal">
      <formula>"Cumplida (DT)"</formula>
    </cfRule>
    <cfRule type="cellIs" dxfId="654" priority="210" operator="equal">
      <formula>"Sin Avance"</formula>
    </cfRule>
  </conditionalFormatting>
  <conditionalFormatting sqref="U14">
    <cfRule type="cellIs" dxfId="653" priority="199" operator="equal">
      <formula>"Vencida"</formula>
    </cfRule>
    <cfRule type="cellIs" dxfId="652" priority="200" operator="equal">
      <formula>"No Cumplida"</formula>
    </cfRule>
    <cfRule type="cellIs" dxfId="651" priority="201" operator="equal">
      <formula>"En Avance"</formula>
    </cfRule>
    <cfRule type="cellIs" dxfId="650" priority="202" operator="equal">
      <formula>"Cumplida (FT)"</formula>
    </cfRule>
    <cfRule type="cellIs" dxfId="649" priority="203" operator="equal">
      <formula>"Cumplida (DT)"</formula>
    </cfRule>
    <cfRule type="cellIs" dxfId="648" priority="204" operator="equal">
      <formula>"Sin Avance"</formula>
    </cfRule>
  </conditionalFormatting>
  <conditionalFormatting sqref="U16">
    <cfRule type="cellIs" dxfId="647" priority="193" operator="equal">
      <formula>"Vencida"</formula>
    </cfRule>
    <cfRule type="cellIs" dxfId="646" priority="194" operator="equal">
      <formula>"No Cumplida"</formula>
    </cfRule>
    <cfRule type="cellIs" dxfId="645" priority="195" operator="equal">
      <formula>"En Avance"</formula>
    </cfRule>
    <cfRule type="cellIs" dxfId="644" priority="196" operator="equal">
      <formula>"Cumplida (FT)"</formula>
    </cfRule>
    <cfRule type="cellIs" dxfId="643" priority="197" operator="equal">
      <formula>"Cumplida (DT)"</formula>
    </cfRule>
    <cfRule type="cellIs" dxfId="642" priority="198" operator="equal">
      <formula>"Sin Avance"</formula>
    </cfRule>
  </conditionalFormatting>
  <conditionalFormatting sqref="U16">
    <cfRule type="cellIs" dxfId="641" priority="181" operator="equal">
      <formula>"Vencida"</formula>
    </cfRule>
    <cfRule type="cellIs" dxfId="640" priority="182" operator="equal">
      <formula>"No Cumplida"</formula>
    </cfRule>
    <cfRule type="cellIs" dxfId="639" priority="183" operator="equal">
      <formula>"En Avance"</formula>
    </cfRule>
    <cfRule type="cellIs" dxfId="638" priority="184" operator="equal">
      <formula>"Cumplida (FT)"</formula>
    </cfRule>
    <cfRule type="cellIs" dxfId="637" priority="185" operator="equal">
      <formula>"Cumplida (DT)"</formula>
    </cfRule>
    <cfRule type="cellIs" dxfId="636" priority="186" operator="equal">
      <formula>"Sin Avance"</formula>
    </cfRule>
  </conditionalFormatting>
  <conditionalFormatting sqref="U19">
    <cfRule type="cellIs" dxfId="635" priority="175" operator="equal">
      <formula>"Vencida"</formula>
    </cfRule>
    <cfRule type="cellIs" dxfId="634" priority="176" operator="equal">
      <formula>"No Cumplida"</formula>
    </cfRule>
    <cfRule type="cellIs" dxfId="633" priority="177" operator="equal">
      <formula>"En Avance"</formula>
    </cfRule>
    <cfRule type="cellIs" dxfId="632" priority="178" operator="equal">
      <formula>"Cumplida (FT)"</formula>
    </cfRule>
    <cfRule type="cellIs" dxfId="631" priority="179" operator="equal">
      <formula>"Cumplida (DT)"</formula>
    </cfRule>
    <cfRule type="cellIs" dxfId="630" priority="180" operator="equal">
      <formula>"Sin Avance"</formula>
    </cfRule>
  </conditionalFormatting>
  <conditionalFormatting sqref="U21 U24">
    <cfRule type="cellIs" dxfId="629" priority="169" operator="equal">
      <formula>"Vencida"</formula>
    </cfRule>
    <cfRule type="cellIs" dxfId="628" priority="170" operator="equal">
      <formula>"No Cumplida"</formula>
    </cfRule>
    <cfRule type="cellIs" dxfId="627" priority="171" operator="equal">
      <formula>"En Avance"</formula>
    </cfRule>
    <cfRule type="cellIs" dxfId="626" priority="172" operator="equal">
      <formula>"Cumplida (FT)"</formula>
    </cfRule>
    <cfRule type="cellIs" dxfId="625" priority="173" operator="equal">
      <formula>"Cumplida (DT)"</formula>
    </cfRule>
    <cfRule type="cellIs" dxfId="624" priority="174" operator="equal">
      <formula>"Sin Avance"</formula>
    </cfRule>
  </conditionalFormatting>
  <conditionalFormatting sqref="U22">
    <cfRule type="cellIs" dxfId="623" priority="163" operator="equal">
      <formula>"Vencida"</formula>
    </cfRule>
    <cfRule type="cellIs" dxfId="622" priority="164" operator="equal">
      <formula>"No Cumplida"</formula>
    </cfRule>
    <cfRule type="cellIs" dxfId="621" priority="165" operator="equal">
      <formula>"En Avance"</formula>
    </cfRule>
    <cfRule type="cellIs" dxfId="620" priority="166" operator="equal">
      <formula>"Cumplida (FT)"</formula>
    </cfRule>
    <cfRule type="cellIs" dxfId="619" priority="167" operator="equal">
      <formula>"Cumplida (DT)"</formula>
    </cfRule>
    <cfRule type="cellIs" dxfId="618" priority="168" operator="equal">
      <formula>"Sin Avance"</formula>
    </cfRule>
  </conditionalFormatting>
  <conditionalFormatting sqref="U23">
    <cfRule type="cellIs" dxfId="617" priority="157" operator="equal">
      <formula>"Vencida"</formula>
    </cfRule>
    <cfRule type="cellIs" dxfId="616" priority="158" operator="equal">
      <formula>"No Cumplida"</formula>
    </cfRule>
    <cfRule type="cellIs" dxfId="615" priority="159" operator="equal">
      <formula>"En Avance"</formula>
    </cfRule>
    <cfRule type="cellIs" dxfId="614" priority="160" operator="equal">
      <formula>"Cumplida (FT)"</formula>
    </cfRule>
    <cfRule type="cellIs" dxfId="613" priority="161" operator="equal">
      <formula>"Cumplida (DT)"</formula>
    </cfRule>
    <cfRule type="cellIs" dxfId="612" priority="162" operator="equal">
      <formula>"Sin Avance"</formula>
    </cfRule>
  </conditionalFormatting>
  <conditionalFormatting sqref="U26">
    <cfRule type="cellIs" dxfId="611" priority="145" operator="equal">
      <formula>"Vencida"</formula>
    </cfRule>
    <cfRule type="cellIs" dxfId="610" priority="146" operator="equal">
      <formula>"No Cumplida"</formula>
    </cfRule>
    <cfRule type="cellIs" dxfId="609" priority="147" operator="equal">
      <formula>"En Avance"</formula>
    </cfRule>
    <cfRule type="cellIs" dxfId="608" priority="148" operator="equal">
      <formula>"Cumplida (FT)"</formula>
    </cfRule>
    <cfRule type="cellIs" dxfId="607" priority="149" operator="equal">
      <formula>"Cumplida (DT)"</formula>
    </cfRule>
    <cfRule type="cellIs" dxfId="606" priority="150" operator="equal">
      <formula>"Sin Avance"</formula>
    </cfRule>
  </conditionalFormatting>
  <conditionalFormatting sqref="U28">
    <cfRule type="cellIs" dxfId="605" priority="139" operator="equal">
      <formula>"Vencida"</formula>
    </cfRule>
    <cfRule type="cellIs" dxfId="604" priority="140" operator="equal">
      <formula>"No Cumplida"</formula>
    </cfRule>
    <cfRule type="cellIs" dxfId="603" priority="141" operator="equal">
      <formula>"En Avance"</formula>
    </cfRule>
    <cfRule type="cellIs" dxfId="602" priority="142" operator="equal">
      <formula>"Cumplida (FT)"</formula>
    </cfRule>
    <cfRule type="cellIs" dxfId="601" priority="143" operator="equal">
      <formula>"Cumplida (DT)"</formula>
    </cfRule>
    <cfRule type="cellIs" dxfId="600" priority="144" operator="equal">
      <formula>"Sin Avance"</formula>
    </cfRule>
  </conditionalFormatting>
  <conditionalFormatting sqref="U30">
    <cfRule type="cellIs" dxfId="599" priority="133" operator="equal">
      <formula>"Vencida"</formula>
    </cfRule>
    <cfRule type="cellIs" dxfId="598" priority="134" operator="equal">
      <formula>"No Cumplida"</formula>
    </cfRule>
    <cfRule type="cellIs" dxfId="597" priority="135" operator="equal">
      <formula>"En Avance"</formula>
    </cfRule>
    <cfRule type="cellIs" dxfId="596" priority="136" operator="equal">
      <formula>"Cumplida (FT)"</formula>
    </cfRule>
    <cfRule type="cellIs" dxfId="595" priority="137" operator="equal">
      <formula>"Cumplida (DT)"</formula>
    </cfRule>
    <cfRule type="cellIs" dxfId="594" priority="138" operator="equal">
      <formula>"Sin Avance"</formula>
    </cfRule>
  </conditionalFormatting>
  <conditionalFormatting sqref="U31">
    <cfRule type="cellIs" dxfId="593" priority="127" operator="equal">
      <formula>"Vencida"</formula>
    </cfRule>
    <cfRule type="cellIs" dxfId="592" priority="128" operator="equal">
      <formula>"No Cumplida"</formula>
    </cfRule>
    <cfRule type="cellIs" dxfId="591" priority="129" operator="equal">
      <formula>"En Avance"</formula>
    </cfRule>
    <cfRule type="cellIs" dxfId="590" priority="130" operator="equal">
      <formula>"Cumplida (FT)"</formula>
    </cfRule>
    <cfRule type="cellIs" dxfId="589" priority="131" operator="equal">
      <formula>"Cumplida (DT)"</formula>
    </cfRule>
    <cfRule type="cellIs" dxfId="588" priority="132" operator="equal">
      <formula>"Sin Avance"</formula>
    </cfRule>
  </conditionalFormatting>
  <conditionalFormatting sqref="U32">
    <cfRule type="cellIs" dxfId="587" priority="121" operator="equal">
      <formula>"Vencida"</formula>
    </cfRule>
    <cfRule type="cellIs" dxfId="586" priority="122" operator="equal">
      <formula>"No Cumplida"</formula>
    </cfRule>
    <cfRule type="cellIs" dxfId="585" priority="123" operator="equal">
      <formula>"En Avance"</formula>
    </cfRule>
    <cfRule type="cellIs" dxfId="584" priority="124" operator="equal">
      <formula>"Cumplida (FT)"</formula>
    </cfRule>
    <cfRule type="cellIs" dxfId="583" priority="125" operator="equal">
      <formula>"Cumplida (DT)"</formula>
    </cfRule>
    <cfRule type="cellIs" dxfId="582" priority="126" operator="equal">
      <formula>"Sin Avance"</formula>
    </cfRule>
  </conditionalFormatting>
  <conditionalFormatting sqref="U29">
    <cfRule type="cellIs" dxfId="581" priority="115" operator="equal">
      <formula>"Vencida"</formula>
    </cfRule>
    <cfRule type="cellIs" dxfId="580" priority="116" operator="equal">
      <formula>"No Cumplida"</formula>
    </cfRule>
    <cfRule type="cellIs" dxfId="579" priority="117" operator="equal">
      <formula>"En Avance"</formula>
    </cfRule>
    <cfRule type="cellIs" dxfId="578" priority="118" operator="equal">
      <formula>"Cumplida (FT)"</formula>
    </cfRule>
    <cfRule type="cellIs" dxfId="577" priority="119" operator="equal">
      <formula>"Cumplida (DT)"</formula>
    </cfRule>
    <cfRule type="cellIs" dxfId="576" priority="120" operator="equal">
      <formula>"Sin Avance"</formula>
    </cfRule>
  </conditionalFormatting>
  <conditionalFormatting sqref="U17">
    <cfRule type="cellIs" dxfId="575" priority="109" operator="equal">
      <formula>"Vencida"</formula>
    </cfRule>
    <cfRule type="cellIs" dxfId="574" priority="110" operator="equal">
      <formula>"No Cumplida"</formula>
    </cfRule>
    <cfRule type="cellIs" dxfId="573" priority="111" operator="equal">
      <formula>"En Avance"</formula>
    </cfRule>
    <cfRule type="cellIs" dxfId="572" priority="112" operator="equal">
      <formula>"Cumplida (FT)"</formula>
    </cfRule>
    <cfRule type="cellIs" dxfId="571" priority="113" operator="equal">
      <formula>"Cumplida (DT)"</formula>
    </cfRule>
    <cfRule type="cellIs" dxfId="570" priority="114" operator="equal">
      <formula>"Sin Avance"</formula>
    </cfRule>
  </conditionalFormatting>
  <conditionalFormatting sqref="U17">
    <cfRule type="cellIs" dxfId="569" priority="103" operator="equal">
      <formula>"Vencida"</formula>
    </cfRule>
    <cfRule type="cellIs" dxfId="568" priority="104" operator="equal">
      <formula>"No Cumplida"</formula>
    </cfRule>
    <cfRule type="cellIs" dxfId="567" priority="105" operator="equal">
      <formula>"En Avance"</formula>
    </cfRule>
    <cfRule type="cellIs" dxfId="566" priority="106" operator="equal">
      <formula>"Cumplida (FT)"</formula>
    </cfRule>
    <cfRule type="cellIs" dxfId="565" priority="107" operator="equal">
      <formula>"Cumplida (DT)"</formula>
    </cfRule>
    <cfRule type="cellIs" dxfId="564" priority="108" operator="equal">
      <formula>"Sin Avance"</formula>
    </cfRule>
  </conditionalFormatting>
  <conditionalFormatting sqref="I12">
    <cfRule type="cellIs" dxfId="563" priority="91" operator="equal">
      <formula>"Vencida"</formula>
    </cfRule>
    <cfRule type="cellIs" dxfId="562" priority="92" operator="equal">
      <formula>"No Cumplida"</formula>
    </cfRule>
    <cfRule type="cellIs" dxfId="561" priority="93" operator="equal">
      <formula>"En Avance"</formula>
    </cfRule>
    <cfRule type="cellIs" dxfId="560" priority="94" operator="equal">
      <formula>"Cumplida (FT)"</formula>
    </cfRule>
    <cfRule type="cellIs" dxfId="559" priority="95" operator="equal">
      <formula>"Cumplida (DT)"</formula>
    </cfRule>
    <cfRule type="cellIs" dxfId="558" priority="96" operator="equal">
      <formula>"Sin Avance"</formula>
    </cfRule>
  </conditionalFormatting>
  <conditionalFormatting sqref="I13">
    <cfRule type="cellIs" dxfId="557" priority="85" operator="equal">
      <formula>"Vencida"</formula>
    </cfRule>
    <cfRule type="cellIs" dxfId="556" priority="86" operator="equal">
      <formula>"No Cumplida"</formula>
    </cfRule>
    <cfRule type="cellIs" dxfId="555" priority="87" operator="equal">
      <formula>"En Avance"</formula>
    </cfRule>
    <cfRule type="cellIs" dxfId="554" priority="88" operator="equal">
      <formula>"Cumplida (FT)"</formula>
    </cfRule>
    <cfRule type="cellIs" dxfId="553" priority="89" operator="equal">
      <formula>"Cumplida (DT)"</formula>
    </cfRule>
    <cfRule type="cellIs" dxfId="552" priority="90" operator="equal">
      <formula>"Sin Avance"</formula>
    </cfRule>
  </conditionalFormatting>
  <conditionalFormatting sqref="I14">
    <cfRule type="cellIs" dxfId="551" priority="79" operator="equal">
      <formula>"Vencida"</formula>
    </cfRule>
    <cfRule type="cellIs" dxfId="550" priority="80" operator="equal">
      <formula>"No Cumplida"</formula>
    </cfRule>
    <cfRule type="cellIs" dxfId="549" priority="81" operator="equal">
      <formula>"En Avance"</formula>
    </cfRule>
    <cfRule type="cellIs" dxfId="548" priority="82" operator="equal">
      <formula>"Cumplida (FT)"</formula>
    </cfRule>
    <cfRule type="cellIs" dxfId="547" priority="83" operator="equal">
      <formula>"Cumplida (DT)"</formula>
    </cfRule>
    <cfRule type="cellIs" dxfId="546" priority="84" operator="equal">
      <formula>"Sin Avance"</formula>
    </cfRule>
  </conditionalFormatting>
  <conditionalFormatting sqref="I15">
    <cfRule type="cellIs" dxfId="545" priority="73" operator="equal">
      <formula>"Vencida"</formula>
    </cfRule>
    <cfRule type="cellIs" dxfId="544" priority="74" operator="equal">
      <formula>"No Cumplida"</formula>
    </cfRule>
    <cfRule type="cellIs" dxfId="543" priority="75" operator="equal">
      <formula>"En Avance"</formula>
    </cfRule>
    <cfRule type="cellIs" dxfId="542" priority="76" operator="equal">
      <formula>"Cumplida (FT)"</formula>
    </cfRule>
    <cfRule type="cellIs" dxfId="541" priority="77" operator="equal">
      <formula>"Cumplida (DT)"</formula>
    </cfRule>
    <cfRule type="cellIs" dxfId="540" priority="78" operator="equal">
      <formula>"Sin Avance"</formula>
    </cfRule>
  </conditionalFormatting>
  <conditionalFormatting sqref="I16">
    <cfRule type="cellIs" dxfId="539" priority="67" operator="equal">
      <formula>"Vencida"</formula>
    </cfRule>
    <cfRule type="cellIs" dxfId="538" priority="68" operator="equal">
      <formula>"No Cumplida"</formula>
    </cfRule>
    <cfRule type="cellIs" dxfId="537" priority="69" operator="equal">
      <formula>"En Avance"</formula>
    </cfRule>
    <cfRule type="cellIs" dxfId="536" priority="70" operator="equal">
      <formula>"Cumplida (FT)"</formula>
    </cfRule>
    <cfRule type="cellIs" dxfId="535" priority="71" operator="equal">
      <formula>"Cumplida (DT)"</formula>
    </cfRule>
    <cfRule type="cellIs" dxfId="534" priority="72" operator="equal">
      <formula>"Sin Avance"</formula>
    </cfRule>
  </conditionalFormatting>
  <conditionalFormatting sqref="I17">
    <cfRule type="cellIs" dxfId="533" priority="61" operator="equal">
      <formula>"Vencida"</formula>
    </cfRule>
    <cfRule type="cellIs" dxfId="532" priority="62" operator="equal">
      <formula>"No Cumplida"</formula>
    </cfRule>
    <cfRule type="cellIs" dxfId="531" priority="63" operator="equal">
      <formula>"En Avance"</formula>
    </cfRule>
    <cfRule type="cellIs" dxfId="530" priority="64" operator="equal">
      <formula>"Cumplida (FT)"</formula>
    </cfRule>
    <cfRule type="cellIs" dxfId="529" priority="65" operator="equal">
      <formula>"Cumplida (DT)"</formula>
    </cfRule>
    <cfRule type="cellIs" dxfId="528" priority="66" operator="equal">
      <formula>"Sin Avance"</formula>
    </cfRule>
  </conditionalFormatting>
  <conditionalFormatting sqref="I21">
    <cfRule type="cellIs" dxfId="527" priority="55" operator="equal">
      <formula>"Vencida"</formula>
    </cfRule>
    <cfRule type="cellIs" dxfId="526" priority="56" operator="equal">
      <formula>"No Cumplida"</formula>
    </cfRule>
    <cfRule type="cellIs" dxfId="525" priority="57" operator="equal">
      <formula>"En Avance"</formula>
    </cfRule>
    <cfRule type="cellIs" dxfId="524" priority="58" operator="equal">
      <formula>"Cumplida (FT)"</formula>
    </cfRule>
    <cfRule type="cellIs" dxfId="523" priority="59" operator="equal">
      <formula>"Cumplida (DT)"</formula>
    </cfRule>
    <cfRule type="cellIs" dxfId="522" priority="60" operator="equal">
      <formula>"Sin Avance"</formula>
    </cfRule>
  </conditionalFormatting>
  <conditionalFormatting sqref="I24">
    <cfRule type="cellIs" dxfId="521" priority="49" operator="equal">
      <formula>"Vencida"</formula>
    </cfRule>
    <cfRule type="cellIs" dxfId="520" priority="50" operator="equal">
      <formula>"No Cumplida"</formula>
    </cfRule>
    <cfRule type="cellIs" dxfId="519" priority="51" operator="equal">
      <formula>"En Avance"</formula>
    </cfRule>
    <cfRule type="cellIs" dxfId="518" priority="52" operator="equal">
      <formula>"Cumplida (FT)"</formula>
    </cfRule>
    <cfRule type="cellIs" dxfId="517" priority="53" operator="equal">
      <formula>"Cumplida (DT)"</formula>
    </cfRule>
    <cfRule type="cellIs" dxfId="516" priority="54" operator="equal">
      <formula>"Sin Avance"</formula>
    </cfRule>
  </conditionalFormatting>
  <conditionalFormatting sqref="I22">
    <cfRule type="cellIs" dxfId="515" priority="43" operator="equal">
      <formula>"Vencida"</formula>
    </cfRule>
    <cfRule type="cellIs" dxfId="514" priority="44" operator="equal">
      <formula>"No Cumplida"</formula>
    </cfRule>
    <cfRule type="cellIs" dxfId="513" priority="45" operator="equal">
      <formula>"En Avance"</formula>
    </cfRule>
    <cfRule type="cellIs" dxfId="512" priority="46" operator="equal">
      <formula>"Cumplida (FT)"</formula>
    </cfRule>
    <cfRule type="cellIs" dxfId="511" priority="47" operator="equal">
      <formula>"Cumplida (DT)"</formula>
    </cfRule>
    <cfRule type="cellIs" dxfId="510" priority="48" operator="equal">
      <formula>"Sin Avance"</formula>
    </cfRule>
  </conditionalFormatting>
  <conditionalFormatting sqref="I23">
    <cfRule type="cellIs" dxfId="509" priority="37" operator="equal">
      <formula>"Vencida"</formula>
    </cfRule>
    <cfRule type="cellIs" dxfId="508" priority="38" operator="equal">
      <formula>"No Cumplida"</formula>
    </cfRule>
    <cfRule type="cellIs" dxfId="507" priority="39" operator="equal">
      <formula>"En Avance"</formula>
    </cfRule>
    <cfRule type="cellIs" dxfId="506" priority="40" operator="equal">
      <formula>"Cumplida (FT)"</formula>
    </cfRule>
    <cfRule type="cellIs" dxfId="505" priority="41" operator="equal">
      <formula>"Cumplida (DT)"</formula>
    </cfRule>
    <cfRule type="cellIs" dxfId="504" priority="42" operator="equal">
      <formula>"Sin Avance"</formula>
    </cfRule>
  </conditionalFormatting>
  <conditionalFormatting sqref="I26">
    <cfRule type="cellIs" dxfId="503" priority="31" operator="equal">
      <formula>"Vencida"</formula>
    </cfRule>
    <cfRule type="cellIs" dxfId="502" priority="32" operator="equal">
      <formula>"No Cumplida"</formula>
    </cfRule>
    <cfRule type="cellIs" dxfId="501" priority="33" operator="equal">
      <formula>"En Avance"</formula>
    </cfRule>
    <cfRule type="cellIs" dxfId="500" priority="34" operator="equal">
      <formula>"Cumplida (FT)"</formula>
    </cfRule>
    <cfRule type="cellIs" dxfId="499" priority="35" operator="equal">
      <formula>"Cumplida (DT)"</formula>
    </cfRule>
    <cfRule type="cellIs" dxfId="498" priority="36" operator="equal">
      <formula>"Sin Avance"</formula>
    </cfRule>
  </conditionalFormatting>
  <conditionalFormatting sqref="I28">
    <cfRule type="cellIs" dxfId="497" priority="25" operator="equal">
      <formula>"Vencida"</formula>
    </cfRule>
    <cfRule type="cellIs" dxfId="496" priority="26" operator="equal">
      <formula>"No Cumplida"</formula>
    </cfRule>
    <cfRule type="cellIs" dxfId="495" priority="27" operator="equal">
      <formula>"En Avance"</formula>
    </cfRule>
    <cfRule type="cellIs" dxfId="494" priority="28" operator="equal">
      <formula>"Cumplida (FT)"</formula>
    </cfRule>
    <cfRule type="cellIs" dxfId="493" priority="29" operator="equal">
      <formula>"Cumplida (DT)"</formula>
    </cfRule>
    <cfRule type="cellIs" dxfId="492" priority="30" operator="equal">
      <formula>"Sin Avance"</formula>
    </cfRule>
  </conditionalFormatting>
  <conditionalFormatting sqref="I30">
    <cfRule type="cellIs" dxfId="491" priority="19" operator="equal">
      <formula>"Vencida"</formula>
    </cfRule>
    <cfRule type="cellIs" dxfId="490" priority="20" operator="equal">
      <formula>"No Cumplida"</formula>
    </cfRule>
    <cfRule type="cellIs" dxfId="489" priority="21" operator="equal">
      <formula>"En Avance"</formula>
    </cfRule>
    <cfRule type="cellIs" dxfId="488" priority="22" operator="equal">
      <formula>"Cumplida (FT)"</formula>
    </cfRule>
    <cfRule type="cellIs" dxfId="487" priority="23" operator="equal">
      <formula>"Cumplida (DT)"</formula>
    </cfRule>
    <cfRule type="cellIs" dxfId="486" priority="24" operator="equal">
      <formula>"Sin Avance"</formula>
    </cfRule>
  </conditionalFormatting>
  <conditionalFormatting sqref="I31">
    <cfRule type="cellIs" dxfId="485" priority="13" operator="equal">
      <formula>"Vencida"</formula>
    </cfRule>
    <cfRule type="cellIs" dxfId="484" priority="14" operator="equal">
      <formula>"No Cumplida"</formula>
    </cfRule>
    <cfRule type="cellIs" dxfId="483" priority="15" operator="equal">
      <formula>"En Avance"</formula>
    </cfRule>
    <cfRule type="cellIs" dxfId="482" priority="16" operator="equal">
      <formula>"Cumplida (FT)"</formula>
    </cfRule>
    <cfRule type="cellIs" dxfId="481" priority="17" operator="equal">
      <formula>"Cumplida (DT)"</formula>
    </cfRule>
    <cfRule type="cellIs" dxfId="480" priority="18" operator="equal">
      <formula>"Sin Avance"</formula>
    </cfRule>
  </conditionalFormatting>
  <conditionalFormatting sqref="I32">
    <cfRule type="cellIs" dxfId="479" priority="7" operator="equal">
      <formula>"Vencida"</formula>
    </cfRule>
    <cfRule type="cellIs" dxfId="478" priority="8" operator="equal">
      <formula>"No Cumplida"</formula>
    </cfRule>
    <cfRule type="cellIs" dxfId="477" priority="9" operator="equal">
      <formula>"En Avance"</formula>
    </cfRule>
    <cfRule type="cellIs" dxfId="476" priority="10" operator="equal">
      <formula>"Cumplida (FT)"</formula>
    </cfRule>
    <cfRule type="cellIs" dxfId="475" priority="11" operator="equal">
      <formula>"Cumplida (DT)"</formula>
    </cfRule>
    <cfRule type="cellIs" dxfId="474" priority="12" operator="equal">
      <formula>"Sin Avance"</formula>
    </cfRule>
  </conditionalFormatting>
  <conditionalFormatting sqref="I19">
    <cfRule type="cellIs" dxfId="473" priority="1" operator="equal">
      <formula>"Vencida"</formula>
    </cfRule>
    <cfRule type="cellIs" dxfId="472" priority="2" operator="equal">
      <formula>"No Cumplida"</formula>
    </cfRule>
    <cfRule type="cellIs" dxfId="471" priority="3" operator="equal">
      <formula>"En Avance"</formula>
    </cfRule>
    <cfRule type="cellIs" dxfId="470" priority="4" operator="equal">
      <formula>"Cumplida (FT)"</formula>
    </cfRule>
    <cfRule type="cellIs" dxfId="469" priority="5" operator="equal">
      <formula>"Cumplida (DT)"</formula>
    </cfRule>
    <cfRule type="cellIs" dxfId="468" priority="6" operator="equal">
      <formula>"Sin Avance"</formula>
    </cfRule>
  </conditionalFormatting>
  <pageMargins left="0.70866141732283472" right="0.70866141732283472" top="0.74803149606299213" bottom="0.74803149606299213" header="0.31496062992125984" footer="0.31496062992125984"/>
  <pageSetup scale="32" orientation="portrait" r:id="rId1"/>
  <headerFooter>
    <oddHeader>&amp;L&amp;G&amp;RCLASIFICACIÓN DE LA INFORMACIÓN
PÚBLICA</oddHeader>
    <oddFooter>&amp;LAprobó: Yanira Villamil
Realizó: Maria Lucerito Achurry/William Alvarado&amp;C&amp;G</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BA17D-4044-4556-A703-4490A31B8C73}">
  <sheetPr>
    <pageSetUpPr fitToPage="1"/>
  </sheetPr>
  <dimension ref="C1:R150"/>
  <sheetViews>
    <sheetView zoomScale="40" zoomScaleNormal="40" zoomScalePageLayoutView="70" workbookViewId="0">
      <pane ySplit="9" topLeftCell="A134" activePane="bottomLeft" state="frozen"/>
      <selection activeCell="M6" sqref="M6"/>
      <selection pane="bottomLeft" activeCell="M6" sqref="M6"/>
    </sheetView>
  </sheetViews>
  <sheetFormatPr baseColWidth="10" defaultRowHeight="14.5" x14ac:dyDescent="0.35"/>
  <cols>
    <col min="1" max="2" width="3.7265625" customWidth="1"/>
    <col min="3" max="3" width="23.81640625" style="181" customWidth="1"/>
    <col min="4" max="4" width="33.26953125" customWidth="1"/>
    <col min="5" max="5" width="16.453125" customWidth="1"/>
    <col min="6" max="6" width="48.1796875" customWidth="1"/>
    <col min="7" max="7" width="38.81640625" customWidth="1"/>
    <col min="8" max="8" width="24.26953125" customWidth="1"/>
    <col min="9" max="9" width="14.81640625" customWidth="1"/>
    <col min="10" max="10" width="18.453125" customWidth="1"/>
    <col min="11" max="11" width="18.1796875" customWidth="1"/>
    <col min="12" max="12" width="19.26953125" customWidth="1"/>
    <col min="13" max="13" width="15.7265625" customWidth="1"/>
    <col min="14" max="14" width="16.54296875" customWidth="1"/>
    <col min="15" max="15" width="72.26953125" customWidth="1"/>
    <col min="16" max="16" width="31" customWidth="1"/>
    <col min="17" max="17" width="21" customWidth="1"/>
    <col min="18" max="18" width="48.36328125" customWidth="1"/>
  </cols>
  <sheetData>
    <row r="1" spans="3:18" x14ac:dyDescent="0.35">
      <c r="C1"/>
    </row>
    <row r="2" spans="3:18" ht="15.5" x14ac:dyDescent="0.35">
      <c r="C2" s="77" t="s">
        <v>0</v>
      </c>
      <c r="D2" s="77"/>
    </row>
    <row r="3" spans="3:18" ht="15.5" x14ac:dyDescent="0.35">
      <c r="C3" s="79"/>
      <c r="D3" s="80"/>
    </row>
    <row r="4" spans="3:18" ht="15.5" x14ac:dyDescent="0.35">
      <c r="C4" s="80" t="s">
        <v>1</v>
      </c>
      <c r="D4" s="82" t="s">
        <v>1938</v>
      </c>
    </row>
    <row r="5" spans="3:18" ht="15.5" x14ac:dyDescent="0.35">
      <c r="C5" s="80" t="s">
        <v>3</v>
      </c>
      <c r="D5" s="83">
        <v>2022</v>
      </c>
    </row>
    <row r="6" spans="3:18" ht="15.5" x14ac:dyDescent="0.35">
      <c r="C6" s="84" t="s">
        <v>4</v>
      </c>
      <c r="D6" s="85" t="s">
        <v>1296</v>
      </c>
    </row>
    <row r="7" spans="3:18" x14ac:dyDescent="0.35">
      <c r="C7"/>
    </row>
    <row r="8" spans="3:18" ht="56.25" customHeight="1" x14ac:dyDescent="0.35">
      <c r="C8" s="280" t="s">
        <v>694</v>
      </c>
      <c r="D8" s="280" t="s">
        <v>387</v>
      </c>
      <c r="E8" s="282" t="s">
        <v>695</v>
      </c>
      <c r="F8" s="284"/>
      <c r="G8" s="284"/>
      <c r="H8" s="284"/>
      <c r="I8" s="284"/>
      <c r="J8" s="284"/>
      <c r="K8" s="284"/>
      <c r="L8" s="284"/>
      <c r="M8" s="285" t="s">
        <v>696</v>
      </c>
      <c r="N8" s="286"/>
      <c r="O8" s="286"/>
      <c r="P8" s="286"/>
      <c r="Q8" s="286"/>
      <c r="R8" s="287"/>
    </row>
    <row r="9" spans="3:18" ht="84" customHeight="1" x14ac:dyDescent="0.35">
      <c r="C9" s="281"/>
      <c r="D9" s="281"/>
      <c r="E9" s="283"/>
      <c r="F9" s="187" t="s">
        <v>697</v>
      </c>
      <c r="G9" s="187" t="s">
        <v>698</v>
      </c>
      <c r="H9" s="187" t="s">
        <v>389</v>
      </c>
      <c r="I9" s="187" t="s">
        <v>699</v>
      </c>
      <c r="J9" s="187" t="s">
        <v>388</v>
      </c>
      <c r="K9" s="187" t="s">
        <v>383</v>
      </c>
      <c r="L9" s="187" t="s">
        <v>700</v>
      </c>
      <c r="M9" s="162" t="s">
        <v>701</v>
      </c>
      <c r="N9" s="162" t="s">
        <v>702</v>
      </c>
      <c r="O9" s="162" t="s">
        <v>703</v>
      </c>
      <c r="P9" s="162" t="s">
        <v>704</v>
      </c>
      <c r="Q9" s="162" t="s">
        <v>705</v>
      </c>
      <c r="R9" s="162" t="s">
        <v>706</v>
      </c>
    </row>
    <row r="10" spans="3:18" ht="333.75" customHeight="1" x14ac:dyDescent="0.35">
      <c r="C10" s="134" t="s">
        <v>390</v>
      </c>
      <c r="D10" s="134" t="s">
        <v>403</v>
      </c>
      <c r="E10" s="134" t="s">
        <v>404</v>
      </c>
      <c r="F10" s="134" t="s">
        <v>405</v>
      </c>
      <c r="G10" s="134" t="s">
        <v>396</v>
      </c>
      <c r="H10" s="134" t="s">
        <v>406</v>
      </c>
      <c r="I10" s="134" t="s">
        <v>90</v>
      </c>
      <c r="J10" s="134" t="s">
        <v>395</v>
      </c>
      <c r="K10" s="148">
        <v>44621</v>
      </c>
      <c r="L10" s="148">
        <v>44834</v>
      </c>
      <c r="M10" s="163" t="s">
        <v>620</v>
      </c>
      <c r="N10" s="163" t="s">
        <v>385</v>
      </c>
      <c r="O10" s="164" t="s">
        <v>782</v>
      </c>
      <c r="P10" s="165" t="s">
        <v>11</v>
      </c>
      <c r="Q10" s="166" t="s">
        <v>781</v>
      </c>
      <c r="R10" s="167"/>
    </row>
    <row r="11" spans="3:18" ht="187.5" customHeight="1" x14ac:dyDescent="0.35">
      <c r="C11" s="134" t="s">
        <v>390</v>
      </c>
      <c r="D11" s="134" t="s">
        <v>403</v>
      </c>
      <c r="E11" s="134" t="s">
        <v>404</v>
      </c>
      <c r="F11" s="134" t="s">
        <v>407</v>
      </c>
      <c r="G11" s="134" t="s">
        <v>397</v>
      </c>
      <c r="H11" s="134" t="s">
        <v>408</v>
      </c>
      <c r="I11" s="134" t="s">
        <v>386</v>
      </c>
      <c r="J11" s="134" t="s">
        <v>395</v>
      </c>
      <c r="K11" s="148">
        <v>44621</v>
      </c>
      <c r="L11" s="148">
        <v>44834</v>
      </c>
      <c r="M11" s="163" t="s">
        <v>776</v>
      </c>
      <c r="N11" s="163" t="s">
        <v>385</v>
      </c>
      <c r="O11" s="297" t="s">
        <v>1295</v>
      </c>
      <c r="P11" s="165" t="s">
        <v>11</v>
      </c>
      <c r="Q11" s="166"/>
      <c r="R11" s="167"/>
    </row>
    <row r="12" spans="3:18" ht="219" customHeight="1" x14ac:dyDescent="0.35">
      <c r="C12" s="134" t="s">
        <v>390</v>
      </c>
      <c r="D12" s="134" t="s">
        <v>403</v>
      </c>
      <c r="E12" s="134" t="s">
        <v>404</v>
      </c>
      <c r="F12" s="134" t="s">
        <v>407</v>
      </c>
      <c r="G12" s="134" t="s">
        <v>397</v>
      </c>
      <c r="H12" s="134" t="s">
        <v>408</v>
      </c>
      <c r="I12" s="134" t="s">
        <v>386</v>
      </c>
      <c r="J12" s="134" t="s">
        <v>395</v>
      </c>
      <c r="K12" s="148">
        <v>44621</v>
      </c>
      <c r="L12" s="148">
        <v>44834</v>
      </c>
      <c r="M12" s="163" t="s">
        <v>649</v>
      </c>
      <c r="N12" s="163" t="s">
        <v>385</v>
      </c>
      <c r="O12" s="164" t="s">
        <v>783</v>
      </c>
      <c r="P12" s="165" t="s">
        <v>11</v>
      </c>
      <c r="Q12" s="166"/>
      <c r="R12" s="167"/>
    </row>
    <row r="13" spans="3:18" ht="87.75" customHeight="1" x14ac:dyDescent="0.35">
      <c r="C13" s="134" t="s">
        <v>390</v>
      </c>
      <c r="D13" s="134" t="s">
        <v>403</v>
      </c>
      <c r="E13" s="134" t="s">
        <v>404</v>
      </c>
      <c r="F13" s="134" t="s">
        <v>409</v>
      </c>
      <c r="G13" s="134" t="s">
        <v>397</v>
      </c>
      <c r="H13" s="134" t="s">
        <v>411</v>
      </c>
      <c r="I13" s="134" t="s">
        <v>410</v>
      </c>
      <c r="J13" s="134" t="s">
        <v>395</v>
      </c>
      <c r="K13" s="148">
        <v>44621</v>
      </c>
      <c r="L13" s="148">
        <v>44834</v>
      </c>
      <c r="M13" s="163" t="s">
        <v>649</v>
      </c>
      <c r="N13" s="163" t="s">
        <v>777</v>
      </c>
      <c r="O13" s="297" t="s">
        <v>1294</v>
      </c>
      <c r="P13" s="165" t="s">
        <v>11</v>
      </c>
      <c r="Q13" s="166"/>
      <c r="R13" s="167"/>
    </row>
    <row r="14" spans="3:18" ht="90.75" customHeight="1" x14ac:dyDescent="0.35">
      <c r="C14" s="134" t="s">
        <v>390</v>
      </c>
      <c r="D14" s="134" t="s">
        <v>403</v>
      </c>
      <c r="E14" s="134" t="s">
        <v>404</v>
      </c>
      <c r="F14" s="134" t="s">
        <v>409</v>
      </c>
      <c r="G14" s="134" t="s">
        <v>397</v>
      </c>
      <c r="H14" s="134" t="s">
        <v>411</v>
      </c>
      <c r="I14" s="134" t="s">
        <v>410</v>
      </c>
      <c r="J14" s="134" t="s">
        <v>395</v>
      </c>
      <c r="K14" s="148">
        <v>44621</v>
      </c>
      <c r="L14" s="148">
        <v>44834</v>
      </c>
      <c r="M14" s="163" t="s">
        <v>649</v>
      </c>
      <c r="N14" s="171" t="s">
        <v>778</v>
      </c>
      <c r="O14" s="297" t="s">
        <v>1294</v>
      </c>
      <c r="P14" s="165" t="s">
        <v>11</v>
      </c>
      <c r="Q14" s="166"/>
      <c r="R14" s="167"/>
    </row>
    <row r="15" spans="3:18" ht="87" customHeight="1" x14ac:dyDescent="0.35">
      <c r="C15" s="134" t="s">
        <v>390</v>
      </c>
      <c r="D15" s="134" t="s">
        <v>403</v>
      </c>
      <c r="E15" s="134" t="s">
        <v>404</v>
      </c>
      <c r="F15" s="134" t="s">
        <v>409</v>
      </c>
      <c r="G15" s="134" t="s">
        <v>397</v>
      </c>
      <c r="H15" s="134" t="s">
        <v>411</v>
      </c>
      <c r="I15" s="134" t="s">
        <v>410</v>
      </c>
      <c r="J15" s="134" t="s">
        <v>395</v>
      </c>
      <c r="K15" s="148">
        <v>44621</v>
      </c>
      <c r="L15" s="148">
        <v>44834</v>
      </c>
      <c r="M15" s="163" t="s">
        <v>649</v>
      </c>
      <c r="N15" s="163" t="s">
        <v>779</v>
      </c>
      <c r="O15" s="297" t="s">
        <v>1294</v>
      </c>
      <c r="P15" s="165" t="s">
        <v>11</v>
      </c>
      <c r="Q15" s="166"/>
      <c r="R15" s="167"/>
    </row>
    <row r="16" spans="3:18" ht="185.25" customHeight="1" x14ac:dyDescent="0.35">
      <c r="C16" s="134" t="s">
        <v>390</v>
      </c>
      <c r="D16" s="134" t="s">
        <v>403</v>
      </c>
      <c r="E16" s="134" t="s">
        <v>404</v>
      </c>
      <c r="F16" s="134" t="s">
        <v>412</v>
      </c>
      <c r="G16" s="134" t="s">
        <v>399</v>
      </c>
      <c r="H16" s="134" t="s">
        <v>398</v>
      </c>
      <c r="I16" s="134" t="s">
        <v>90</v>
      </c>
      <c r="J16" s="134" t="s">
        <v>391</v>
      </c>
      <c r="K16" s="148">
        <v>44562</v>
      </c>
      <c r="L16" s="148">
        <v>44910</v>
      </c>
      <c r="M16" s="163" t="s">
        <v>620</v>
      </c>
      <c r="N16" s="163" t="s">
        <v>385</v>
      </c>
      <c r="O16" s="297" t="s">
        <v>1293</v>
      </c>
      <c r="P16" s="165" t="s">
        <v>11</v>
      </c>
      <c r="Q16" s="166"/>
      <c r="R16" s="167"/>
    </row>
    <row r="17" spans="3:18" ht="179.25" customHeight="1" x14ac:dyDescent="0.35">
      <c r="C17" s="134" t="s">
        <v>390</v>
      </c>
      <c r="D17" s="134" t="s">
        <v>403</v>
      </c>
      <c r="E17" s="134" t="s">
        <v>404</v>
      </c>
      <c r="F17" s="134" t="s">
        <v>400</v>
      </c>
      <c r="G17" s="134" t="s">
        <v>402</v>
      </c>
      <c r="H17" s="134" t="s">
        <v>401</v>
      </c>
      <c r="I17" s="134" t="s">
        <v>386</v>
      </c>
      <c r="J17" s="134" t="s">
        <v>391</v>
      </c>
      <c r="K17" s="148">
        <v>44562</v>
      </c>
      <c r="L17" s="148">
        <v>44910</v>
      </c>
      <c r="M17" s="163" t="s">
        <v>776</v>
      </c>
      <c r="N17" s="163" t="s">
        <v>385</v>
      </c>
      <c r="O17" s="297" t="s">
        <v>1292</v>
      </c>
      <c r="P17" s="165" t="s">
        <v>11</v>
      </c>
      <c r="Q17" s="166"/>
      <c r="R17" s="167"/>
    </row>
    <row r="18" spans="3:18" ht="279" customHeight="1" x14ac:dyDescent="0.35">
      <c r="C18" s="134" t="s">
        <v>390</v>
      </c>
      <c r="D18" s="134" t="s">
        <v>403</v>
      </c>
      <c r="E18" s="134" t="s">
        <v>404</v>
      </c>
      <c r="F18" s="134" t="s">
        <v>400</v>
      </c>
      <c r="G18" s="134" t="s">
        <v>402</v>
      </c>
      <c r="H18" s="134" t="s">
        <v>413</v>
      </c>
      <c r="I18" s="134" t="s">
        <v>410</v>
      </c>
      <c r="J18" s="134" t="s">
        <v>391</v>
      </c>
      <c r="K18" s="148">
        <v>44562</v>
      </c>
      <c r="L18" s="148">
        <v>44910</v>
      </c>
      <c r="M18" s="163" t="s">
        <v>649</v>
      </c>
      <c r="N18" s="163" t="s">
        <v>385</v>
      </c>
      <c r="O18" s="169" t="s">
        <v>784</v>
      </c>
      <c r="P18" s="165" t="s">
        <v>11</v>
      </c>
      <c r="Q18" s="166"/>
      <c r="R18" s="167"/>
    </row>
    <row r="19" spans="3:18" ht="263.25" customHeight="1" x14ac:dyDescent="0.35">
      <c r="C19" s="134" t="s">
        <v>390</v>
      </c>
      <c r="D19" s="134" t="s">
        <v>403</v>
      </c>
      <c r="E19" s="134" t="s">
        <v>404</v>
      </c>
      <c r="F19" s="134" t="s">
        <v>400</v>
      </c>
      <c r="G19" s="134" t="s">
        <v>402</v>
      </c>
      <c r="H19" s="134" t="s">
        <v>413</v>
      </c>
      <c r="I19" s="134" t="s">
        <v>410</v>
      </c>
      <c r="J19" s="134" t="s">
        <v>391</v>
      </c>
      <c r="K19" s="148">
        <v>44562</v>
      </c>
      <c r="L19" s="148">
        <v>44910</v>
      </c>
      <c r="M19" s="163" t="s">
        <v>649</v>
      </c>
      <c r="N19" s="163" t="s">
        <v>777</v>
      </c>
      <c r="O19" s="169" t="s">
        <v>785</v>
      </c>
      <c r="P19" s="165" t="s">
        <v>11</v>
      </c>
      <c r="Q19" s="166"/>
      <c r="R19" s="167"/>
    </row>
    <row r="20" spans="3:18" ht="179.25" customHeight="1" x14ac:dyDescent="0.35">
      <c r="C20" s="134" t="s">
        <v>390</v>
      </c>
      <c r="D20" s="134" t="s">
        <v>403</v>
      </c>
      <c r="E20" s="134" t="s">
        <v>404</v>
      </c>
      <c r="F20" s="134" t="s">
        <v>400</v>
      </c>
      <c r="G20" s="134" t="s">
        <v>402</v>
      </c>
      <c r="H20" s="134" t="s">
        <v>413</v>
      </c>
      <c r="I20" s="134" t="s">
        <v>410</v>
      </c>
      <c r="J20" s="134" t="s">
        <v>391</v>
      </c>
      <c r="K20" s="148">
        <v>44562</v>
      </c>
      <c r="L20" s="148">
        <v>44910</v>
      </c>
      <c r="M20" s="163" t="s">
        <v>649</v>
      </c>
      <c r="N20" s="171" t="s">
        <v>778</v>
      </c>
      <c r="O20" s="169" t="s">
        <v>786</v>
      </c>
      <c r="P20" s="165" t="s">
        <v>11</v>
      </c>
      <c r="Q20" s="166"/>
      <c r="R20" s="167"/>
    </row>
    <row r="21" spans="3:18" ht="199.5" customHeight="1" x14ac:dyDescent="0.35">
      <c r="C21" s="134" t="s">
        <v>390</v>
      </c>
      <c r="D21" s="134" t="s">
        <v>403</v>
      </c>
      <c r="E21" s="134" t="s">
        <v>404</v>
      </c>
      <c r="F21" s="134" t="s">
        <v>400</v>
      </c>
      <c r="G21" s="134" t="s">
        <v>402</v>
      </c>
      <c r="H21" s="134" t="s">
        <v>413</v>
      </c>
      <c r="I21" s="134" t="s">
        <v>410</v>
      </c>
      <c r="J21" s="134" t="s">
        <v>391</v>
      </c>
      <c r="K21" s="148">
        <v>44562</v>
      </c>
      <c r="L21" s="148">
        <v>44910</v>
      </c>
      <c r="M21" s="163" t="s">
        <v>649</v>
      </c>
      <c r="N21" s="163" t="s">
        <v>779</v>
      </c>
      <c r="O21" s="169" t="s">
        <v>787</v>
      </c>
      <c r="P21" s="165" t="s">
        <v>11</v>
      </c>
      <c r="Q21" s="166"/>
      <c r="R21" s="167"/>
    </row>
    <row r="22" spans="3:18" ht="169.5" customHeight="1" x14ac:dyDescent="0.35">
      <c r="C22" s="134" t="s">
        <v>443</v>
      </c>
      <c r="D22" s="134" t="s">
        <v>444</v>
      </c>
      <c r="E22" s="134" t="s">
        <v>445</v>
      </c>
      <c r="F22" s="134" t="s">
        <v>446</v>
      </c>
      <c r="G22" s="134" t="s">
        <v>447</v>
      </c>
      <c r="H22" s="134" t="s">
        <v>442</v>
      </c>
      <c r="I22" s="134" t="s">
        <v>90</v>
      </c>
      <c r="J22" s="134" t="s">
        <v>393</v>
      </c>
      <c r="K22" s="148">
        <v>44607</v>
      </c>
      <c r="L22" s="148">
        <v>44910</v>
      </c>
      <c r="M22" s="163" t="s">
        <v>707</v>
      </c>
      <c r="N22" s="163" t="s">
        <v>708</v>
      </c>
      <c r="O22" s="164" t="s">
        <v>1939</v>
      </c>
      <c r="P22" s="165" t="s">
        <v>11</v>
      </c>
      <c r="Q22" s="166" t="s">
        <v>781</v>
      </c>
      <c r="R22" s="167"/>
    </row>
    <row r="23" spans="3:18" ht="126" customHeight="1" x14ac:dyDescent="0.35">
      <c r="C23" s="134" t="s">
        <v>443</v>
      </c>
      <c r="D23" s="134" t="s">
        <v>444</v>
      </c>
      <c r="E23" s="134" t="s">
        <v>445</v>
      </c>
      <c r="F23" s="134" t="s">
        <v>448</v>
      </c>
      <c r="G23" s="134" t="s">
        <v>450</v>
      </c>
      <c r="H23" s="134" t="s">
        <v>449</v>
      </c>
      <c r="I23" s="134" t="s">
        <v>90</v>
      </c>
      <c r="J23" s="134" t="s">
        <v>391</v>
      </c>
      <c r="K23" s="148">
        <v>44594</v>
      </c>
      <c r="L23" s="148">
        <v>44910</v>
      </c>
      <c r="M23" s="168" t="s">
        <v>707</v>
      </c>
      <c r="N23" s="163" t="s">
        <v>708</v>
      </c>
      <c r="O23" s="169" t="s">
        <v>709</v>
      </c>
      <c r="P23" s="165" t="s">
        <v>11</v>
      </c>
      <c r="Q23" s="166"/>
      <c r="R23" s="167"/>
    </row>
    <row r="24" spans="3:18" ht="126" customHeight="1" x14ac:dyDescent="0.35">
      <c r="C24" s="134" t="s">
        <v>443</v>
      </c>
      <c r="D24" s="134" t="s">
        <v>444</v>
      </c>
      <c r="E24" s="134" t="s">
        <v>445</v>
      </c>
      <c r="F24" s="134" t="s">
        <v>451</v>
      </c>
      <c r="G24" s="134" t="s">
        <v>447</v>
      </c>
      <c r="H24" s="134" t="s">
        <v>449</v>
      </c>
      <c r="I24" s="134" t="s">
        <v>90</v>
      </c>
      <c r="J24" s="134" t="s">
        <v>393</v>
      </c>
      <c r="K24" s="148">
        <v>44607</v>
      </c>
      <c r="L24" s="148">
        <v>44910</v>
      </c>
      <c r="M24" s="168" t="s">
        <v>707</v>
      </c>
      <c r="N24" s="163" t="s">
        <v>708</v>
      </c>
      <c r="O24" s="169" t="s">
        <v>710</v>
      </c>
      <c r="P24" s="165" t="s">
        <v>5</v>
      </c>
      <c r="Q24" s="166"/>
      <c r="R24" s="167"/>
    </row>
    <row r="25" spans="3:18" ht="126" customHeight="1" x14ac:dyDescent="0.35">
      <c r="C25" s="134" t="s">
        <v>443</v>
      </c>
      <c r="D25" s="134" t="s">
        <v>444</v>
      </c>
      <c r="E25" s="134" t="s">
        <v>445</v>
      </c>
      <c r="F25" s="134" t="s">
        <v>446</v>
      </c>
      <c r="G25" s="134" t="s">
        <v>447</v>
      </c>
      <c r="H25" s="134" t="s">
        <v>452</v>
      </c>
      <c r="I25" s="134" t="s">
        <v>386</v>
      </c>
      <c r="J25" s="134" t="s">
        <v>393</v>
      </c>
      <c r="K25" s="148">
        <v>44607</v>
      </c>
      <c r="L25" s="148">
        <v>44910</v>
      </c>
      <c r="M25" s="163" t="s">
        <v>711</v>
      </c>
      <c r="N25" s="163" t="s">
        <v>708</v>
      </c>
      <c r="O25" s="169" t="s">
        <v>712</v>
      </c>
      <c r="P25" s="165" t="s">
        <v>5</v>
      </c>
      <c r="Q25" s="166"/>
      <c r="R25" s="167"/>
    </row>
    <row r="26" spans="3:18" ht="126" customHeight="1" x14ac:dyDescent="0.35">
      <c r="C26" s="134" t="s">
        <v>443</v>
      </c>
      <c r="D26" s="134" t="s">
        <v>444</v>
      </c>
      <c r="E26" s="134" t="s">
        <v>445</v>
      </c>
      <c r="F26" s="134" t="s">
        <v>453</v>
      </c>
      <c r="G26" s="134" t="s">
        <v>447</v>
      </c>
      <c r="H26" s="134" t="s">
        <v>452</v>
      </c>
      <c r="I26" s="134" t="s">
        <v>386</v>
      </c>
      <c r="J26" s="134" t="s">
        <v>393</v>
      </c>
      <c r="K26" s="148">
        <v>44607</v>
      </c>
      <c r="L26" s="148">
        <v>44910</v>
      </c>
      <c r="M26" s="163" t="s">
        <v>711</v>
      </c>
      <c r="N26" s="163" t="s">
        <v>708</v>
      </c>
      <c r="O26" s="164" t="s">
        <v>712</v>
      </c>
      <c r="P26" s="165" t="s">
        <v>5</v>
      </c>
      <c r="Q26" s="166"/>
      <c r="R26" s="167"/>
    </row>
    <row r="27" spans="3:18" ht="194.25" customHeight="1" x14ac:dyDescent="0.35">
      <c r="C27" s="134" t="s">
        <v>443</v>
      </c>
      <c r="D27" s="134" t="s">
        <v>444</v>
      </c>
      <c r="E27" s="134" t="s">
        <v>445</v>
      </c>
      <c r="F27" s="134" t="s">
        <v>454</v>
      </c>
      <c r="G27" s="134" t="s">
        <v>456</v>
      </c>
      <c r="H27" s="134" t="s">
        <v>455</v>
      </c>
      <c r="I27" s="134" t="s">
        <v>386</v>
      </c>
      <c r="J27" s="134" t="s">
        <v>393</v>
      </c>
      <c r="K27" s="148">
        <v>44607</v>
      </c>
      <c r="L27" s="148">
        <v>44910</v>
      </c>
      <c r="M27" s="163" t="s">
        <v>711</v>
      </c>
      <c r="N27" s="163" t="s">
        <v>708</v>
      </c>
      <c r="O27" s="164" t="s">
        <v>712</v>
      </c>
      <c r="P27" s="165" t="s">
        <v>5</v>
      </c>
      <c r="Q27" s="166"/>
      <c r="R27" s="167"/>
    </row>
    <row r="28" spans="3:18" ht="194.25" customHeight="1" x14ac:dyDescent="0.35">
      <c r="C28" s="134" t="s">
        <v>443</v>
      </c>
      <c r="D28" s="134" t="s">
        <v>444</v>
      </c>
      <c r="E28" s="134" t="s">
        <v>445</v>
      </c>
      <c r="F28" s="134" t="s">
        <v>454</v>
      </c>
      <c r="G28" s="134" t="s">
        <v>456</v>
      </c>
      <c r="H28" s="134" t="s">
        <v>455</v>
      </c>
      <c r="I28" s="134" t="s">
        <v>410</v>
      </c>
      <c r="J28" s="134" t="s">
        <v>393</v>
      </c>
      <c r="K28" s="148">
        <v>44607</v>
      </c>
      <c r="L28" s="148">
        <v>44910</v>
      </c>
      <c r="M28" s="163" t="s">
        <v>711</v>
      </c>
      <c r="N28" s="163" t="s">
        <v>713</v>
      </c>
      <c r="O28" s="164" t="s">
        <v>714</v>
      </c>
      <c r="P28" s="165" t="s">
        <v>5</v>
      </c>
      <c r="Q28" s="166"/>
      <c r="R28" s="167"/>
    </row>
    <row r="29" spans="3:18" ht="194.25" customHeight="1" x14ac:dyDescent="0.35">
      <c r="C29" s="134" t="s">
        <v>443</v>
      </c>
      <c r="D29" s="134" t="s">
        <v>444</v>
      </c>
      <c r="E29" s="134" t="s">
        <v>445</v>
      </c>
      <c r="F29" s="134" t="s">
        <v>457</v>
      </c>
      <c r="G29" s="134" t="s">
        <v>456</v>
      </c>
      <c r="H29" s="134" t="s">
        <v>455</v>
      </c>
      <c r="I29" s="134" t="s">
        <v>410</v>
      </c>
      <c r="J29" s="134" t="s">
        <v>393</v>
      </c>
      <c r="K29" s="148">
        <v>44607</v>
      </c>
      <c r="L29" s="148">
        <v>44910</v>
      </c>
      <c r="M29" s="163" t="s">
        <v>711</v>
      </c>
      <c r="N29" s="163" t="s">
        <v>713</v>
      </c>
      <c r="O29" s="164" t="s">
        <v>714</v>
      </c>
      <c r="P29" s="165" t="s">
        <v>5</v>
      </c>
      <c r="Q29" s="166"/>
      <c r="R29" s="167"/>
    </row>
    <row r="30" spans="3:18" ht="194.25" customHeight="1" x14ac:dyDescent="0.35">
      <c r="C30" s="134" t="s">
        <v>495</v>
      </c>
      <c r="D30" s="134" t="s">
        <v>498</v>
      </c>
      <c r="E30" s="134" t="s">
        <v>499</v>
      </c>
      <c r="F30" s="134" t="s">
        <v>500</v>
      </c>
      <c r="G30" s="134" t="s">
        <v>497</v>
      </c>
      <c r="H30" s="134" t="s">
        <v>496</v>
      </c>
      <c r="I30" s="134" t="s">
        <v>90</v>
      </c>
      <c r="J30" s="134" t="s">
        <v>394</v>
      </c>
      <c r="K30" s="148">
        <v>44593</v>
      </c>
      <c r="L30" s="148">
        <v>44910</v>
      </c>
      <c r="M30" s="163" t="s">
        <v>707</v>
      </c>
      <c r="N30" s="163" t="s">
        <v>708</v>
      </c>
      <c r="O30" s="169" t="s">
        <v>715</v>
      </c>
      <c r="P30" s="165" t="s">
        <v>11</v>
      </c>
      <c r="Q30" s="166" t="s">
        <v>781</v>
      </c>
      <c r="R30" s="167"/>
    </row>
    <row r="31" spans="3:18" ht="194.25" customHeight="1" x14ac:dyDescent="0.35">
      <c r="C31" s="134" t="s">
        <v>495</v>
      </c>
      <c r="D31" s="134" t="s">
        <v>498</v>
      </c>
      <c r="E31" s="134" t="s">
        <v>499</v>
      </c>
      <c r="F31" s="134" t="s">
        <v>501</v>
      </c>
      <c r="G31" s="134" t="s">
        <v>502</v>
      </c>
      <c r="H31" s="134" t="s">
        <v>496</v>
      </c>
      <c r="I31" s="134" t="s">
        <v>90</v>
      </c>
      <c r="J31" s="134" t="s">
        <v>468</v>
      </c>
      <c r="K31" s="148">
        <v>44593</v>
      </c>
      <c r="L31" s="148">
        <v>44681</v>
      </c>
      <c r="M31" s="163" t="s">
        <v>707</v>
      </c>
      <c r="N31" s="163" t="s">
        <v>708</v>
      </c>
      <c r="O31" s="170" t="s">
        <v>716</v>
      </c>
      <c r="P31" s="165" t="s">
        <v>5</v>
      </c>
      <c r="Q31" s="166"/>
      <c r="R31" s="167"/>
    </row>
    <row r="32" spans="3:18" ht="194.25" customHeight="1" x14ac:dyDescent="0.35">
      <c r="C32" s="134" t="s">
        <v>495</v>
      </c>
      <c r="D32" s="134" t="s">
        <v>503</v>
      </c>
      <c r="E32" s="134" t="s">
        <v>504</v>
      </c>
      <c r="F32" s="134" t="s">
        <v>505</v>
      </c>
      <c r="G32" s="134" t="s">
        <v>497</v>
      </c>
      <c r="H32" s="134" t="s">
        <v>496</v>
      </c>
      <c r="I32" s="134" t="s">
        <v>90</v>
      </c>
      <c r="J32" s="134" t="s">
        <v>394</v>
      </c>
      <c r="K32" s="148">
        <v>44593</v>
      </c>
      <c r="L32" s="148">
        <v>44910</v>
      </c>
      <c r="M32" s="163" t="s">
        <v>707</v>
      </c>
      <c r="N32" s="163" t="s">
        <v>708</v>
      </c>
      <c r="O32" s="169" t="s">
        <v>715</v>
      </c>
      <c r="P32" s="165" t="s">
        <v>11</v>
      </c>
      <c r="Q32" s="166" t="s">
        <v>781</v>
      </c>
      <c r="R32" s="167"/>
    </row>
    <row r="33" spans="3:18" ht="124.5" customHeight="1" x14ac:dyDescent="0.35">
      <c r="C33" s="134" t="s">
        <v>466</v>
      </c>
      <c r="D33" s="134" t="s">
        <v>478</v>
      </c>
      <c r="E33" s="134" t="s">
        <v>485</v>
      </c>
      <c r="F33" s="134" t="s">
        <v>486</v>
      </c>
      <c r="G33" s="171" t="s">
        <v>488</v>
      </c>
      <c r="H33" s="172" t="s">
        <v>487</v>
      </c>
      <c r="I33" s="134" t="s">
        <v>90</v>
      </c>
      <c r="J33" s="134" t="s">
        <v>393</v>
      </c>
      <c r="K33" s="148">
        <v>44593</v>
      </c>
      <c r="L33" s="148">
        <v>44910</v>
      </c>
      <c r="M33" s="171" t="s">
        <v>707</v>
      </c>
      <c r="N33" s="171" t="s">
        <v>708</v>
      </c>
      <c r="O33" s="173" t="s">
        <v>710</v>
      </c>
      <c r="P33" s="165" t="s">
        <v>5</v>
      </c>
      <c r="Q33" s="166" t="s">
        <v>781</v>
      </c>
      <c r="R33" s="167"/>
    </row>
    <row r="34" spans="3:18" ht="106.5" customHeight="1" x14ac:dyDescent="0.35">
      <c r="C34" s="134" t="s">
        <v>466</v>
      </c>
      <c r="D34" s="134" t="s">
        <v>478</v>
      </c>
      <c r="E34" s="134" t="s">
        <v>485</v>
      </c>
      <c r="F34" s="134" t="s">
        <v>489</v>
      </c>
      <c r="G34" s="171" t="s">
        <v>482</v>
      </c>
      <c r="H34" s="172" t="s">
        <v>487</v>
      </c>
      <c r="I34" s="134" t="s">
        <v>90</v>
      </c>
      <c r="J34" s="134" t="s">
        <v>393</v>
      </c>
      <c r="K34" s="148">
        <v>44593</v>
      </c>
      <c r="L34" s="148">
        <v>44910</v>
      </c>
      <c r="M34" s="171" t="s">
        <v>707</v>
      </c>
      <c r="N34" s="171" t="s">
        <v>708</v>
      </c>
      <c r="O34" s="173" t="s">
        <v>710</v>
      </c>
      <c r="P34" s="165" t="s">
        <v>5</v>
      </c>
      <c r="Q34" s="166"/>
      <c r="R34" s="167"/>
    </row>
    <row r="35" spans="3:18" ht="106.5" customHeight="1" x14ac:dyDescent="0.35">
      <c r="C35" s="134" t="s">
        <v>443</v>
      </c>
      <c r="D35" s="134" t="s">
        <v>444</v>
      </c>
      <c r="E35" s="134" t="s">
        <v>445</v>
      </c>
      <c r="F35" s="134" t="s">
        <v>446</v>
      </c>
      <c r="G35" s="134" t="s">
        <v>447</v>
      </c>
      <c r="H35" s="134" t="s">
        <v>452</v>
      </c>
      <c r="I35" s="134" t="s">
        <v>386</v>
      </c>
      <c r="J35" s="134" t="s">
        <v>393</v>
      </c>
      <c r="K35" s="148">
        <v>44607</v>
      </c>
      <c r="L35" s="148">
        <v>44910</v>
      </c>
      <c r="M35" s="171" t="s">
        <v>717</v>
      </c>
      <c r="N35" s="171" t="s">
        <v>708</v>
      </c>
      <c r="O35" s="164" t="s">
        <v>714</v>
      </c>
      <c r="P35" s="165" t="s">
        <v>5</v>
      </c>
      <c r="Q35" s="166"/>
      <c r="R35" s="167"/>
    </row>
    <row r="36" spans="3:18" ht="106.5" customHeight="1" x14ac:dyDescent="0.35">
      <c r="C36" s="134" t="s">
        <v>443</v>
      </c>
      <c r="D36" s="134" t="s">
        <v>444</v>
      </c>
      <c r="E36" s="134" t="s">
        <v>445</v>
      </c>
      <c r="F36" s="134" t="s">
        <v>453</v>
      </c>
      <c r="G36" s="134" t="s">
        <v>447</v>
      </c>
      <c r="H36" s="134" t="s">
        <v>452</v>
      </c>
      <c r="I36" s="134" t="s">
        <v>386</v>
      </c>
      <c r="J36" s="134" t="s">
        <v>393</v>
      </c>
      <c r="K36" s="148">
        <v>44607</v>
      </c>
      <c r="L36" s="148">
        <v>44910</v>
      </c>
      <c r="M36" s="171" t="s">
        <v>717</v>
      </c>
      <c r="N36" s="171" t="s">
        <v>708</v>
      </c>
      <c r="O36" s="164" t="s">
        <v>714</v>
      </c>
      <c r="P36" s="165" t="s">
        <v>5</v>
      </c>
      <c r="Q36" s="166"/>
      <c r="R36" s="167"/>
    </row>
    <row r="37" spans="3:18" ht="106.5" customHeight="1" x14ac:dyDescent="0.35">
      <c r="C37" s="134" t="s">
        <v>443</v>
      </c>
      <c r="D37" s="134" t="s">
        <v>444</v>
      </c>
      <c r="E37" s="134" t="s">
        <v>445</v>
      </c>
      <c r="F37" s="134" t="s">
        <v>454</v>
      </c>
      <c r="G37" s="134" t="s">
        <v>456</v>
      </c>
      <c r="H37" s="134" t="s">
        <v>455</v>
      </c>
      <c r="I37" s="134" t="s">
        <v>386</v>
      </c>
      <c r="J37" s="134" t="s">
        <v>393</v>
      </c>
      <c r="K37" s="148">
        <v>44607</v>
      </c>
      <c r="L37" s="148">
        <v>44910</v>
      </c>
      <c r="M37" s="171" t="s">
        <v>717</v>
      </c>
      <c r="N37" s="171" t="s">
        <v>708</v>
      </c>
      <c r="O37" s="164" t="s">
        <v>714</v>
      </c>
      <c r="P37" s="165" t="s">
        <v>5</v>
      </c>
      <c r="Q37" s="166"/>
      <c r="R37" s="167"/>
    </row>
    <row r="38" spans="3:18" ht="106.5" customHeight="1" x14ac:dyDescent="0.35">
      <c r="C38" s="134" t="s">
        <v>466</v>
      </c>
      <c r="D38" s="134" t="s">
        <v>478</v>
      </c>
      <c r="E38" s="134" t="s">
        <v>485</v>
      </c>
      <c r="F38" s="134" t="s">
        <v>490</v>
      </c>
      <c r="G38" s="171" t="s">
        <v>491</v>
      </c>
      <c r="H38" s="172" t="s">
        <v>467</v>
      </c>
      <c r="I38" s="134" t="s">
        <v>386</v>
      </c>
      <c r="J38" s="134" t="s">
        <v>393</v>
      </c>
      <c r="K38" s="148">
        <v>44593</v>
      </c>
      <c r="L38" s="148">
        <v>44910</v>
      </c>
      <c r="M38" s="163" t="s">
        <v>711</v>
      </c>
      <c r="N38" s="163" t="s">
        <v>708</v>
      </c>
      <c r="O38" s="164" t="s">
        <v>712</v>
      </c>
      <c r="P38" s="165" t="s">
        <v>5</v>
      </c>
      <c r="Q38" s="166"/>
      <c r="R38" s="167"/>
    </row>
    <row r="39" spans="3:18" ht="106.5" customHeight="1" x14ac:dyDescent="0.35">
      <c r="C39" s="134" t="s">
        <v>466</v>
      </c>
      <c r="D39" s="134" t="s">
        <v>478</v>
      </c>
      <c r="E39" s="134" t="s">
        <v>485</v>
      </c>
      <c r="F39" s="134" t="s">
        <v>492</v>
      </c>
      <c r="G39" s="171" t="s">
        <v>482</v>
      </c>
      <c r="H39" s="172" t="s">
        <v>467</v>
      </c>
      <c r="I39" s="134" t="s">
        <v>386</v>
      </c>
      <c r="J39" s="134" t="s">
        <v>393</v>
      </c>
      <c r="K39" s="148">
        <v>44593</v>
      </c>
      <c r="L39" s="148">
        <v>44910</v>
      </c>
      <c r="M39" s="163" t="s">
        <v>711</v>
      </c>
      <c r="N39" s="163" t="s">
        <v>708</v>
      </c>
      <c r="O39" s="164" t="s">
        <v>712</v>
      </c>
      <c r="P39" s="165" t="s">
        <v>5</v>
      </c>
      <c r="Q39" s="166"/>
      <c r="R39" s="167"/>
    </row>
    <row r="40" spans="3:18" ht="106.5" customHeight="1" x14ac:dyDescent="0.35">
      <c r="C40" s="134" t="s">
        <v>466</v>
      </c>
      <c r="D40" s="134" t="s">
        <v>478</v>
      </c>
      <c r="E40" s="134" t="s">
        <v>485</v>
      </c>
      <c r="F40" s="134" t="s">
        <v>493</v>
      </c>
      <c r="G40" s="171" t="s">
        <v>494</v>
      </c>
      <c r="H40" s="172" t="s">
        <v>467</v>
      </c>
      <c r="I40" s="134" t="s">
        <v>386</v>
      </c>
      <c r="J40" s="134" t="s">
        <v>393</v>
      </c>
      <c r="K40" s="148">
        <v>44593</v>
      </c>
      <c r="L40" s="148">
        <v>44910</v>
      </c>
      <c r="M40" s="163" t="s">
        <v>711</v>
      </c>
      <c r="N40" s="163" t="s">
        <v>708</v>
      </c>
      <c r="O40" s="164" t="s">
        <v>712</v>
      </c>
      <c r="P40" s="165" t="s">
        <v>5</v>
      </c>
      <c r="Q40" s="166"/>
      <c r="R40" s="167"/>
    </row>
    <row r="41" spans="3:18" ht="106.5" customHeight="1" x14ac:dyDescent="0.35">
      <c r="C41" s="134" t="s">
        <v>466</v>
      </c>
      <c r="D41" s="134" t="s">
        <v>475</v>
      </c>
      <c r="E41" s="134" t="s">
        <v>476</v>
      </c>
      <c r="F41" s="134" t="s">
        <v>477</v>
      </c>
      <c r="G41" s="134" t="s">
        <v>470</v>
      </c>
      <c r="H41" s="186" t="s">
        <v>469</v>
      </c>
      <c r="I41" s="134" t="s">
        <v>90</v>
      </c>
      <c r="J41" s="134" t="s">
        <v>393</v>
      </c>
      <c r="K41" s="148">
        <v>44593</v>
      </c>
      <c r="L41" s="148">
        <v>44910</v>
      </c>
      <c r="M41" s="171" t="s">
        <v>707</v>
      </c>
      <c r="N41" s="171" t="s">
        <v>708</v>
      </c>
      <c r="O41" s="173" t="s">
        <v>710</v>
      </c>
      <c r="P41" s="165" t="s">
        <v>5</v>
      </c>
      <c r="Q41" s="166" t="s">
        <v>781</v>
      </c>
      <c r="R41" s="167"/>
    </row>
    <row r="42" spans="3:18" ht="190.5" customHeight="1" x14ac:dyDescent="0.35">
      <c r="C42" s="134" t="s">
        <v>466</v>
      </c>
      <c r="D42" s="134" t="s">
        <v>478</v>
      </c>
      <c r="E42" s="134" t="s">
        <v>476</v>
      </c>
      <c r="F42" s="134" t="s">
        <v>479</v>
      </c>
      <c r="G42" s="134" t="s">
        <v>472</v>
      </c>
      <c r="H42" s="134" t="s">
        <v>471</v>
      </c>
      <c r="I42" s="134" t="s">
        <v>90</v>
      </c>
      <c r="J42" s="134" t="s">
        <v>394</v>
      </c>
      <c r="K42" s="148">
        <v>44593</v>
      </c>
      <c r="L42" s="148">
        <v>44910</v>
      </c>
      <c r="M42" s="171" t="s">
        <v>707</v>
      </c>
      <c r="N42" s="171" t="s">
        <v>708</v>
      </c>
      <c r="O42" s="173" t="s">
        <v>1291</v>
      </c>
      <c r="P42" s="165" t="s">
        <v>5</v>
      </c>
      <c r="Q42" s="166"/>
      <c r="R42" s="167"/>
    </row>
    <row r="43" spans="3:18" ht="190.5" customHeight="1" x14ac:dyDescent="0.35">
      <c r="C43" s="134" t="s">
        <v>466</v>
      </c>
      <c r="D43" s="134" t="s">
        <v>478</v>
      </c>
      <c r="E43" s="134" t="s">
        <v>485</v>
      </c>
      <c r="F43" s="134" t="s">
        <v>490</v>
      </c>
      <c r="G43" s="171" t="s">
        <v>491</v>
      </c>
      <c r="H43" s="172" t="s">
        <v>467</v>
      </c>
      <c r="I43" s="134" t="s">
        <v>386</v>
      </c>
      <c r="J43" s="134" t="s">
        <v>393</v>
      </c>
      <c r="K43" s="148">
        <v>44593</v>
      </c>
      <c r="L43" s="148">
        <v>44910</v>
      </c>
      <c r="M43" s="171" t="s">
        <v>717</v>
      </c>
      <c r="N43" s="171" t="s">
        <v>708</v>
      </c>
      <c r="O43" s="173" t="s">
        <v>712</v>
      </c>
      <c r="P43" s="165" t="s">
        <v>5</v>
      </c>
      <c r="Q43" s="166"/>
      <c r="R43" s="167"/>
    </row>
    <row r="44" spans="3:18" ht="190.5" customHeight="1" x14ac:dyDescent="0.35">
      <c r="C44" s="134" t="s">
        <v>466</v>
      </c>
      <c r="D44" s="134" t="s">
        <v>478</v>
      </c>
      <c r="E44" s="134" t="s">
        <v>485</v>
      </c>
      <c r="F44" s="134" t="s">
        <v>492</v>
      </c>
      <c r="G44" s="171" t="s">
        <v>482</v>
      </c>
      <c r="H44" s="172" t="s">
        <v>467</v>
      </c>
      <c r="I44" s="134" t="s">
        <v>386</v>
      </c>
      <c r="J44" s="134" t="s">
        <v>393</v>
      </c>
      <c r="K44" s="148">
        <v>44593</v>
      </c>
      <c r="L44" s="148">
        <v>44910</v>
      </c>
      <c r="M44" s="171" t="s">
        <v>717</v>
      </c>
      <c r="N44" s="171" t="s">
        <v>708</v>
      </c>
      <c r="O44" s="173" t="s">
        <v>712</v>
      </c>
      <c r="P44" s="165" t="s">
        <v>5</v>
      </c>
      <c r="Q44" s="166"/>
      <c r="R44" s="167"/>
    </row>
    <row r="45" spans="3:18" ht="190.5" customHeight="1" x14ac:dyDescent="0.35">
      <c r="C45" s="134" t="s">
        <v>466</v>
      </c>
      <c r="D45" s="134" t="s">
        <v>478</v>
      </c>
      <c r="E45" s="134" t="s">
        <v>485</v>
      </c>
      <c r="F45" s="134" t="s">
        <v>493</v>
      </c>
      <c r="G45" s="171" t="s">
        <v>494</v>
      </c>
      <c r="H45" s="172" t="s">
        <v>467</v>
      </c>
      <c r="I45" s="134" t="s">
        <v>386</v>
      </c>
      <c r="J45" s="134" t="s">
        <v>393</v>
      </c>
      <c r="K45" s="148">
        <v>44593</v>
      </c>
      <c r="L45" s="148">
        <v>44910</v>
      </c>
      <c r="M45" s="171" t="s">
        <v>717</v>
      </c>
      <c r="N45" s="171" t="s">
        <v>708</v>
      </c>
      <c r="O45" s="173" t="s">
        <v>712</v>
      </c>
      <c r="P45" s="165" t="s">
        <v>5</v>
      </c>
      <c r="Q45" s="166"/>
      <c r="R45" s="167"/>
    </row>
    <row r="46" spans="3:18" ht="89.25" customHeight="1" x14ac:dyDescent="0.35">
      <c r="C46" s="134" t="s">
        <v>466</v>
      </c>
      <c r="D46" s="134" t="s">
        <v>478</v>
      </c>
      <c r="E46" s="134" t="s">
        <v>476</v>
      </c>
      <c r="F46" s="134" t="s">
        <v>480</v>
      </c>
      <c r="G46" s="134" t="s">
        <v>474</v>
      </c>
      <c r="H46" s="134" t="s">
        <v>473</v>
      </c>
      <c r="I46" s="134" t="s">
        <v>386</v>
      </c>
      <c r="J46" s="134" t="s">
        <v>393</v>
      </c>
      <c r="K46" s="148">
        <v>44593</v>
      </c>
      <c r="L46" s="148">
        <v>44910</v>
      </c>
      <c r="M46" s="163" t="s">
        <v>711</v>
      </c>
      <c r="N46" s="163" t="s">
        <v>708</v>
      </c>
      <c r="O46" s="164" t="s">
        <v>712</v>
      </c>
      <c r="P46" s="165" t="s">
        <v>5</v>
      </c>
      <c r="Q46" s="166"/>
      <c r="R46" s="167"/>
    </row>
    <row r="47" spans="3:18" ht="74.25" customHeight="1" x14ac:dyDescent="0.35">
      <c r="C47" s="134" t="s">
        <v>466</v>
      </c>
      <c r="D47" s="134" t="s">
        <v>478</v>
      </c>
      <c r="E47" s="134" t="s">
        <v>476</v>
      </c>
      <c r="F47" s="134" t="s">
        <v>481</v>
      </c>
      <c r="G47" s="134" t="s">
        <v>482</v>
      </c>
      <c r="H47" s="134" t="s">
        <v>467</v>
      </c>
      <c r="I47" s="134" t="s">
        <v>386</v>
      </c>
      <c r="J47" s="134" t="s">
        <v>395</v>
      </c>
      <c r="K47" s="148">
        <v>44593</v>
      </c>
      <c r="L47" s="148">
        <v>44910</v>
      </c>
      <c r="M47" s="163" t="s">
        <v>711</v>
      </c>
      <c r="N47" s="163" t="s">
        <v>708</v>
      </c>
      <c r="O47" s="164" t="s">
        <v>718</v>
      </c>
      <c r="P47" s="165" t="s">
        <v>11</v>
      </c>
      <c r="Q47" s="166"/>
      <c r="R47" s="167"/>
    </row>
    <row r="48" spans="3:18" ht="116.25" customHeight="1" x14ac:dyDescent="0.35">
      <c r="C48" s="134" t="s">
        <v>466</v>
      </c>
      <c r="D48" s="134" t="s">
        <v>478</v>
      </c>
      <c r="E48" s="134" t="s">
        <v>476</v>
      </c>
      <c r="F48" s="134" t="s">
        <v>483</v>
      </c>
      <c r="G48" s="134" t="s">
        <v>484</v>
      </c>
      <c r="H48" s="134" t="s">
        <v>467</v>
      </c>
      <c r="I48" s="134" t="s">
        <v>386</v>
      </c>
      <c r="J48" s="134" t="s">
        <v>395</v>
      </c>
      <c r="K48" s="148">
        <v>44593</v>
      </c>
      <c r="L48" s="148">
        <v>44910</v>
      </c>
      <c r="M48" s="163" t="s">
        <v>711</v>
      </c>
      <c r="N48" s="163" t="s">
        <v>708</v>
      </c>
      <c r="O48" s="164" t="s">
        <v>719</v>
      </c>
      <c r="P48" s="165" t="s">
        <v>11</v>
      </c>
      <c r="Q48" s="166"/>
      <c r="R48" s="167"/>
    </row>
    <row r="49" spans="3:18" ht="74.25" customHeight="1" x14ac:dyDescent="0.35">
      <c r="C49" s="134" t="s">
        <v>466</v>
      </c>
      <c r="D49" s="134" t="s">
        <v>478</v>
      </c>
      <c r="E49" s="134" t="s">
        <v>476</v>
      </c>
      <c r="F49" s="134" t="s">
        <v>480</v>
      </c>
      <c r="G49" s="134" t="s">
        <v>474</v>
      </c>
      <c r="H49" s="134" t="s">
        <v>473</v>
      </c>
      <c r="I49" s="134" t="s">
        <v>386</v>
      </c>
      <c r="J49" s="134" t="s">
        <v>393</v>
      </c>
      <c r="K49" s="148">
        <v>44593</v>
      </c>
      <c r="L49" s="148">
        <v>44910</v>
      </c>
      <c r="M49" s="171" t="s">
        <v>717</v>
      </c>
      <c r="N49" s="171" t="s">
        <v>708</v>
      </c>
      <c r="O49" s="174" t="s">
        <v>712</v>
      </c>
      <c r="P49" s="165" t="s">
        <v>5</v>
      </c>
      <c r="Q49" s="166"/>
      <c r="R49" s="167"/>
    </row>
    <row r="50" spans="3:18" ht="74.25" customHeight="1" x14ac:dyDescent="0.35">
      <c r="C50" s="134" t="s">
        <v>466</v>
      </c>
      <c r="D50" s="134" t="s">
        <v>478</v>
      </c>
      <c r="E50" s="134" t="s">
        <v>476</v>
      </c>
      <c r="F50" s="134" t="s">
        <v>481</v>
      </c>
      <c r="G50" s="134" t="s">
        <v>482</v>
      </c>
      <c r="H50" s="134" t="s">
        <v>467</v>
      </c>
      <c r="I50" s="134" t="s">
        <v>386</v>
      </c>
      <c r="J50" s="134" t="s">
        <v>395</v>
      </c>
      <c r="K50" s="148">
        <v>44593</v>
      </c>
      <c r="L50" s="148">
        <v>44910</v>
      </c>
      <c r="M50" s="171" t="s">
        <v>717</v>
      </c>
      <c r="N50" s="171" t="s">
        <v>708</v>
      </c>
      <c r="O50" s="174" t="s">
        <v>720</v>
      </c>
      <c r="P50" s="165" t="s">
        <v>11</v>
      </c>
      <c r="Q50" s="166"/>
      <c r="R50" s="167"/>
    </row>
    <row r="51" spans="3:18" ht="74.25" customHeight="1" x14ac:dyDescent="0.35">
      <c r="C51" s="134" t="s">
        <v>466</v>
      </c>
      <c r="D51" s="134" t="s">
        <v>478</v>
      </c>
      <c r="E51" s="134" t="s">
        <v>476</v>
      </c>
      <c r="F51" s="134" t="s">
        <v>483</v>
      </c>
      <c r="G51" s="134" t="s">
        <v>484</v>
      </c>
      <c r="H51" s="134" t="s">
        <v>467</v>
      </c>
      <c r="I51" s="134" t="s">
        <v>386</v>
      </c>
      <c r="J51" s="134" t="s">
        <v>395</v>
      </c>
      <c r="K51" s="148">
        <v>44593</v>
      </c>
      <c r="L51" s="148">
        <v>44910</v>
      </c>
      <c r="M51" s="171" t="s">
        <v>717</v>
      </c>
      <c r="N51" s="171" t="s">
        <v>708</v>
      </c>
      <c r="O51" s="174" t="s">
        <v>1290</v>
      </c>
      <c r="P51" s="165" t="s">
        <v>11</v>
      </c>
      <c r="Q51" s="166"/>
      <c r="R51" s="167"/>
    </row>
    <row r="52" spans="3:18" ht="319.5" customHeight="1" x14ac:dyDescent="0.35">
      <c r="C52" s="134" t="s">
        <v>414</v>
      </c>
      <c r="D52" s="134" t="s">
        <v>415</v>
      </c>
      <c r="E52" s="134" t="s">
        <v>416</v>
      </c>
      <c r="F52" s="134" t="s">
        <v>417</v>
      </c>
      <c r="G52" s="134" t="s">
        <v>419</v>
      </c>
      <c r="H52" s="134" t="s">
        <v>418</v>
      </c>
      <c r="I52" s="134" t="s">
        <v>90</v>
      </c>
      <c r="J52" s="134" t="s">
        <v>393</v>
      </c>
      <c r="K52" s="148">
        <v>44576</v>
      </c>
      <c r="L52" s="148">
        <v>44925</v>
      </c>
      <c r="M52" s="171" t="s">
        <v>620</v>
      </c>
      <c r="N52" s="171" t="s">
        <v>385</v>
      </c>
      <c r="O52" s="164" t="s">
        <v>788</v>
      </c>
      <c r="P52" s="165" t="s">
        <v>11</v>
      </c>
      <c r="Q52" s="166" t="s">
        <v>781</v>
      </c>
      <c r="R52" s="167"/>
    </row>
    <row r="53" spans="3:18" ht="331.5" customHeight="1" x14ac:dyDescent="0.35">
      <c r="C53" s="134" t="s">
        <v>414</v>
      </c>
      <c r="D53" s="134" t="s">
        <v>415</v>
      </c>
      <c r="E53" s="134" t="s">
        <v>416</v>
      </c>
      <c r="F53" s="134" t="s">
        <v>420</v>
      </c>
      <c r="G53" s="134" t="s">
        <v>421</v>
      </c>
      <c r="H53" s="134" t="s">
        <v>418</v>
      </c>
      <c r="I53" s="134" t="s">
        <v>90</v>
      </c>
      <c r="J53" s="134" t="s">
        <v>393</v>
      </c>
      <c r="K53" s="148">
        <v>44576</v>
      </c>
      <c r="L53" s="148">
        <v>44925</v>
      </c>
      <c r="M53" s="171" t="s">
        <v>620</v>
      </c>
      <c r="N53" s="171" t="s">
        <v>385</v>
      </c>
      <c r="O53" s="164" t="s">
        <v>789</v>
      </c>
      <c r="P53" s="165" t="s">
        <v>11</v>
      </c>
      <c r="Q53" s="166"/>
      <c r="R53" s="167"/>
    </row>
    <row r="54" spans="3:18" ht="276" customHeight="1" x14ac:dyDescent="0.35">
      <c r="C54" s="134" t="s">
        <v>414</v>
      </c>
      <c r="D54" s="134" t="s">
        <v>415</v>
      </c>
      <c r="E54" s="134" t="s">
        <v>416</v>
      </c>
      <c r="F54" s="134" t="s">
        <v>422</v>
      </c>
      <c r="G54" s="134" t="s">
        <v>424</v>
      </c>
      <c r="H54" s="134" t="s">
        <v>423</v>
      </c>
      <c r="I54" s="134" t="s">
        <v>386</v>
      </c>
      <c r="J54" s="134" t="s">
        <v>393</v>
      </c>
      <c r="K54" s="148">
        <v>44576</v>
      </c>
      <c r="L54" s="148">
        <v>44925</v>
      </c>
      <c r="M54" s="171" t="s">
        <v>776</v>
      </c>
      <c r="N54" s="171" t="s">
        <v>385</v>
      </c>
      <c r="O54" s="164" t="s">
        <v>790</v>
      </c>
      <c r="P54" s="165" t="s">
        <v>5</v>
      </c>
      <c r="Q54" s="166"/>
      <c r="R54" s="167"/>
    </row>
    <row r="55" spans="3:18" ht="179.25" customHeight="1" x14ac:dyDescent="0.35">
      <c r="C55" s="134" t="s">
        <v>414</v>
      </c>
      <c r="D55" s="134" t="s">
        <v>415</v>
      </c>
      <c r="E55" s="134" t="s">
        <v>416</v>
      </c>
      <c r="F55" s="134" t="s">
        <v>422</v>
      </c>
      <c r="G55" s="134" t="s">
        <v>424</v>
      </c>
      <c r="H55" s="134" t="s">
        <v>423</v>
      </c>
      <c r="I55" s="134" t="s">
        <v>386</v>
      </c>
      <c r="J55" s="134" t="s">
        <v>393</v>
      </c>
      <c r="K55" s="148">
        <v>44576</v>
      </c>
      <c r="L55" s="148">
        <v>44925</v>
      </c>
      <c r="M55" s="171" t="s">
        <v>649</v>
      </c>
      <c r="N55" s="171" t="s">
        <v>385</v>
      </c>
      <c r="O55" s="164" t="s">
        <v>791</v>
      </c>
      <c r="P55" s="165" t="s">
        <v>11</v>
      </c>
      <c r="Q55" s="166"/>
      <c r="R55" s="167"/>
    </row>
    <row r="56" spans="3:18" ht="108" customHeight="1" x14ac:dyDescent="0.35">
      <c r="C56" s="134" t="s">
        <v>414</v>
      </c>
      <c r="D56" s="134" t="s">
        <v>415</v>
      </c>
      <c r="E56" s="134" t="s">
        <v>416</v>
      </c>
      <c r="F56" s="134" t="s">
        <v>420</v>
      </c>
      <c r="G56" s="134" t="s">
        <v>425</v>
      </c>
      <c r="H56" s="134" t="s">
        <v>423</v>
      </c>
      <c r="I56" s="134" t="s">
        <v>386</v>
      </c>
      <c r="J56" s="134" t="s">
        <v>393</v>
      </c>
      <c r="K56" s="148">
        <v>44576</v>
      </c>
      <c r="L56" s="148">
        <v>44925</v>
      </c>
      <c r="M56" s="171" t="s">
        <v>776</v>
      </c>
      <c r="N56" s="171" t="s">
        <v>385</v>
      </c>
      <c r="O56" s="164" t="s">
        <v>792</v>
      </c>
      <c r="P56" s="165" t="s">
        <v>5</v>
      </c>
      <c r="Q56" s="166"/>
      <c r="R56" s="167"/>
    </row>
    <row r="57" spans="3:18" ht="188.25" customHeight="1" x14ac:dyDescent="0.35">
      <c r="C57" s="134" t="s">
        <v>414</v>
      </c>
      <c r="D57" s="134" t="s">
        <v>415</v>
      </c>
      <c r="E57" s="134" t="s">
        <v>416</v>
      </c>
      <c r="F57" s="134" t="s">
        <v>420</v>
      </c>
      <c r="G57" s="134" t="s">
        <v>425</v>
      </c>
      <c r="H57" s="134" t="s">
        <v>423</v>
      </c>
      <c r="I57" s="134" t="s">
        <v>386</v>
      </c>
      <c r="J57" s="134" t="s">
        <v>393</v>
      </c>
      <c r="K57" s="148">
        <v>44576</v>
      </c>
      <c r="L57" s="148">
        <v>44925</v>
      </c>
      <c r="M57" s="171" t="s">
        <v>649</v>
      </c>
      <c r="N57" s="171" t="s">
        <v>385</v>
      </c>
      <c r="O57" s="164" t="s">
        <v>792</v>
      </c>
      <c r="P57" s="165" t="s">
        <v>5</v>
      </c>
      <c r="Q57" s="166"/>
      <c r="R57" s="167"/>
    </row>
    <row r="58" spans="3:18" ht="176.25" customHeight="1" x14ac:dyDescent="0.35">
      <c r="C58" s="134" t="s">
        <v>427</v>
      </c>
      <c r="D58" s="134" t="s">
        <v>428</v>
      </c>
      <c r="E58" s="134" t="s">
        <v>429</v>
      </c>
      <c r="F58" s="134" t="s">
        <v>430</v>
      </c>
      <c r="G58" s="134" t="s">
        <v>432</v>
      </c>
      <c r="H58" s="134" t="s">
        <v>431</v>
      </c>
      <c r="I58" s="134" t="s">
        <v>90</v>
      </c>
      <c r="J58" s="134" t="s">
        <v>393</v>
      </c>
      <c r="K58" s="148">
        <v>44578</v>
      </c>
      <c r="L58" s="148">
        <v>44910</v>
      </c>
      <c r="M58" s="171" t="s">
        <v>620</v>
      </c>
      <c r="N58" s="171" t="s">
        <v>385</v>
      </c>
      <c r="O58" s="164" t="s">
        <v>793</v>
      </c>
      <c r="P58" s="165" t="s">
        <v>5</v>
      </c>
      <c r="Q58" s="166" t="s">
        <v>781</v>
      </c>
      <c r="R58" s="167"/>
    </row>
    <row r="59" spans="3:18" ht="183" customHeight="1" x14ac:dyDescent="0.35">
      <c r="C59" s="134" t="s">
        <v>427</v>
      </c>
      <c r="D59" s="134" t="s">
        <v>428</v>
      </c>
      <c r="E59" s="134" t="s">
        <v>429</v>
      </c>
      <c r="F59" s="134" t="s">
        <v>433</v>
      </c>
      <c r="G59" s="134" t="s">
        <v>434</v>
      </c>
      <c r="H59" s="134" t="s">
        <v>431</v>
      </c>
      <c r="I59" s="134" t="s">
        <v>90</v>
      </c>
      <c r="J59" s="134" t="s">
        <v>395</v>
      </c>
      <c r="K59" s="148">
        <v>44652</v>
      </c>
      <c r="L59" s="148">
        <v>44910</v>
      </c>
      <c r="M59" s="171" t="s">
        <v>620</v>
      </c>
      <c r="N59" s="171" t="s">
        <v>385</v>
      </c>
      <c r="O59" s="164" t="s">
        <v>794</v>
      </c>
      <c r="P59" s="165" t="s">
        <v>5</v>
      </c>
      <c r="Q59" s="166"/>
      <c r="R59" s="167"/>
    </row>
    <row r="60" spans="3:18" ht="138" customHeight="1" x14ac:dyDescent="0.35">
      <c r="C60" s="134" t="s">
        <v>427</v>
      </c>
      <c r="D60" s="134" t="s">
        <v>428</v>
      </c>
      <c r="E60" s="134" t="s">
        <v>429</v>
      </c>
      <c r="F60" s="134" t="s">
        <v>435</v>
      </c>
      <c r="G60" s="134" t="s">
        <v>436</v>
      </c>
      <c r="H60" s="134" t="s">
        <v>431</v>
      </c>
      <c r="I60" s="134" t="s">
        <v>90</v>
      </c>
      <c r="J60" s="134" t="s">
        <v>393</v>
      </c>
      <c r="K60" s="148">
        <v>44743</v>
      </c>
      <c r="L60" s="148">
        <v>44910</v>
      </c>
      <c r="M60" s="171" t="s">
        <v>620</v>
      </c>
      <c r="N60" s="171" t="s">
        <v>385</v>
      </c>
      <c r="O60" s="164" t="s">
        <v>795</v>
      </c>
      <c r="P60" s="165" t="s">
        <v>5</v>
      </c>
      <c r="Q60" s="166"/>
      <c r="R60" s="167"/>
    </row>
    <row r="61" spans="3:18" ht="177" customHeight="1" x14ac:dyDescent="0.35">
      <c r="C61" s="134" t="s">
        <v>427</v>
      </c>
      <c r="D61" s="134" t="s">
        <v>428</v>
      </c>
      <c r="E61" s="134" t="s">
        <v>429</v>
      </c>
      <c r="F61" s="134" t="s">
        <v>437</v>
      </c>
      <c r="G61" s="134" t="s">
        <v>438</v>
      </c>
      <c r="H61" s="134" t="s">
        <v>431</v>
      </c>
      <c r="I61" s="134" t="s">
        <v>90</v>
      </c>
      <c r="J61" s="134" t="s">
        <v>393</v>
      </c>
      <c r="K61" s="148">
        <v>44652</v>
      </c>
      <c r="L61" s="148">
        <v>44804</v>
      </c>
      <c r="M61" s="171" t="s">
        <v>620</v>
      </c>
      <c r="N61" s="171" t="s">
        <v>385</v>
      </c>
      <c r="O61" s="164" t="s">
        <v>796</v>
      </c>
      <c r="P61" s="165" t="s">
        <v>5</v>
      </c>
      <c r="Q61" s="166"/>
      <c r="R61" s="167"/>
    </row>
    <row r="62" spans="3:18" ht="87" customHeight="1" x14ac:dyDescent="0.35">
      <c r="C62" s="134" t="s">
        <v>427</v>
      </c>
      <c r="D62" s="134" t="s">
        <v>428</v>
      </c>
      <c r="E62" s="134" t="s">
        <v>429</v>
      </c>
      <c r="F62" s="134" t="s">
        <v>439</v>
      </c>
      <c r="G62" s="134" t="s">
        <v>441</v>
      </c>
      <c r="H62" s="134" t="s">
        <v>440</v>
      </c>
      <c r="I62" s="134" t="s">
        <v>386</v>
      </c>
      <c r="J62" s="134" t="s">
        <v>393</v>
      </c>
      <c r="K62" s="148">
        <v>44743</v>
      </c>
      <c r="L62" s="148">
        <v>44910</v>
      </c>
      <c r="M62" s="171" t="s">
        <v>776</v>
      </c>
      <c r="N62" s="171" t="s">
        <v>385</v>
      </c>
      <c r="O62" s="182" t="s">
        <v>797</v>
      </c>
      <c r="P62" s="165" t="s">
        <v>5</v>
      </c>
      <c r="Q62" s="166"/>
      <c r="R62" s="167"/>
    </row>
    <row r="63" spans="3:18" ht="87" customHeight="1" x14ac:dyDescent="0.35">
      <c r="C63" s="134" t="s">
        <v>427</v>
      </c>
      <c r="D63" s="134" t="s">
        <v>428</v>
      </c>
      <c r="E63" s="134" t="s">
        <v>429</v>
      </c>
      <c r="F63" s="134" t="s">
        <v>439</v>
      </c>
      <c r="G63" s="134" t="s">
        <v>441</v>
      </c>
      <c r="H63" s="134" t="s">
        <v>440</v>
      </c>
      <c r="I63" s="134" t="s">
        <v>386</v>
      </c>
      <c r="J63" s="134" t="s">
        <v>393</v>
      </c>
      <c r="K63" s="148">
        <v>44743</v>
      </c>
      <c r="L63" s="148">
        <v>44910</v>
      </c>
      <c r="M63" s="171" t="s">
        <v>649</v>
      </c>
      <c r="N63" s="171" t="s">
        <v>385</v>
      </c>
      <c r="O63" s="182" t="s">
        <v>798</v>
      </c>
      <c r="P63" s="165" t="s">
        <v>5</v>
      </c>
      <c r="Q63" s="166"/>
      <c r="R63" s="167"/>
    </row>
    <row r="64" spans="3:18" ht="197.25" customHeight="1" x14ac:dyDescent="0.35">
      <c r="C64" s="134" t="s">
        <v>458</v>
      </c>
      <c r="D64" s="134" t="s">
        <v>460</v>
      </c>
      <c r="E64" s="134" t="s">
        <v>461</v>
      </c>
      <c r="F64" s="134" t="s">
        <v>462</v>
      </c>
      <c r="G64" s="134" t="s">
        <v>463</v>
      </c>
      <c r="H64" s="134" t="s">
        <v>459</v>
      </c>
      <c r="I64" s="134" t="s">
        <v>90</v>
      </c>
      <c r="J64" s="134" t="s">
        <v>395</v>
      </c>
      <c r="K64" s="148">
        <v>44576</v>
      </c>
      <c r="L64" s="148">
        <v>44910</v>
      </c>
      <c r="M64" s="171" t="s">
        <v>707</v>
      </c>
      <c r="N64" s="171" t="s">
        <v>708</v>
      </c>
      <c r="O64" s="173" t="s">
        <v>721</v>
      </c>
      <c r="P64" s="165" t="s">
        <v>11</v>
      </c>
      <c r="Q64" s="166" t="s">
        <v>781</v>
      </c>
      <c r="R64" s="167"/>
    </row>
    <row r="65" spans="3:18" ht="87" customHeight="1" x14ac:dyDescent="0.35">
      <c r="C65" s="134" t="s">
        <v>458</v>
      </c>
      <c r="D65" s="134" t="s">
        <v>460</v>
      </c>
      <c r="E65" s="134" t="s">
        <v>461</v>
      </c>
      <c r="F65" s="134" t="s">
        <v>464</v>
      </c>
      <c r="G65" s="134" t="s">
        <v>465</v>
      </c>
      <c r="H65" s="134" t="s">
        <v>459</v>
      </c>
      <c r="I65" s="134" t="s">
        <v>90</v>
      </c>
      <c r="J65" s="134" t="s">
        <v>395</v>
      </c>
      <c r="K65" s="148">
        <v>44682</v>
      </c>
      <c r="L65" s="148">
        <v>44910</v>
      </c>
      <c r="M65" s="171" t="s">
        <v>707</v>
      </c>
      <c r="N65" s="171" t="s">
        <v>708</v>
      </c>
      <c r="O65" s="173" t="s">
        <v>1289</v>
      </c>
      <c r="P65" s="165" t="s">
        <v>5</v>
      </c>
      <c r="Q65" s="166"/>
      <c r="R65" s="167"/>
    </row>
    <row r="66" spans="3:18" ht="187.5" customHeight="1" x14ac:dyDescent="0.35">
      <c r="C66" s="134" t="s">
        <v>529</v>
      </c>
      <c r="D66" s="134" t="s">
        <v>530</v>
      </c>
      <c r="E66" s="134" t="s">
        <v>531</v>
      </c>
      <c r="F66" s="134" t="s">
        <v>532</v>
      </c>
      <c r="G66" s="134" t="s">
        <v>534</v>
      </c>
      <c r="H66" s="134" t="s">
        <v>533</v>
      </c>
      <c r="I66" s="134" t="s">
        <v>90</v>
      </c>
      <c r="J66" s="134" t="s">
        <v>391</v>
      </c>
      <c r="K66" s="148">
        <v>44593</v>
      </c>
      <c r="L66" s="148">
        <v>44915</v>
      </c>
      <c r="M66" s="171" t="s">
        <v>707</v>
      </c>
      <c r="N66" s="171" t="s">
        <v>708</v>
      </c>
      <c r="O66" s="173" t="s">
        <v>722</v>
      </c>
      <c r="P66" s="165" t="s">
        <v>11</v>
      </c>
      <c r="Q66" s="296" t="s">
        <v>723</v>
      </c>
      <c r="R66" s="295" t="s">
        <v>1288</v>
      </c>
    </row>
    <row r="67" spans="3:18" ht="87" customHeight="1" x14ac:dyDescent="0.35">
      <c r="C67" s="134" t="s">
        <v>529</v>
      </c>
      <c r="D67" s="134" t="s">
        <v>530</v>
      </c>
      <c r="E67" s="134" t="s">
        <v>531</v>
      </c>
      <c r="F67" s="134" t="s">
        <v>535</v>
      </c>
      <c r="G67" s="134" t="s">
        <v>536</v>
      </c>
      <c r="H67" s="134" t="s">
        <v>533</v>
      </c>
      <c r="I67" s="134" t="s">
        <v>90</v>
      </c>
      <c r="J67" s="134" t="s">
        <v>391</v>
      </c>
      <c r="K67" s="148">
        <v>44593</v>
      </c>
      <c r="L67" s="148">
        <v>44915</v>
      </c>
      <c r="M67" s="171" t="s">
        <v>707</v>
      </c>
      <c r="N67" s="171" t="s">
        <v>708</v>
      </c>
      <c r="O67" s="173" t="s">
        <v>724</v>
      </c>
      <c r="P67" s="165" t="s">
        <v>11</v>
      </c>
      <c r="Q67" s="166"/>
      <c r="R67" s="167"/>
    </row>
    <row r="68" spans="3:18" ht="87" customHeight="1" x14ac:dyDescent="0.35">
      <c r="C68" s="134" t="s">
        <v>529</v>
      </c>
      <c r="D68" s="134" t="s">
        <v>530</v>
      </c>
      <c r="E68" s="134" t="s">
        <v>531</v>
      </c>
      <c r="F68" s="134" t="s">
        <v>537</v>
      </c>
      <c r="G68" s="134" t="s">
        <v>538</v>
      </c>
      <c r="H68" s="134" t="s">
        <v>533</v>
      </c>
      <c r="I68" s="134" t="s">
        <v>90</v>
      </c>
      <c r="J68" s="134" t="s">
        <v>391</v>
      </c>
      <c r="K68" s="148">
        <v>44593</v>
      </c>
      <c r="L68" s="148">
        <v>44915</v>
      </c>
      <c r="M68" s="171" t="s">
        <v>707</v>
      </c>
      <c r="N68" s="171" t="s">
        <v>708</v>
      </c>
      <c r="O68" s="173" t="s">
        <v>725</v>
      </c>
      <c r="P68" s="165" t="s">
        <v>11</v>
      </c>
      <c r="Q68" s="166"/>
      <c r="R68" s="166"/>
    </row>
    <row r="69" spans="3:18" ht="87" customHeight="1" x14ac:dyDescent="0.35">
      <c r="C69" s="134" t="s">
        <v>529</v>
      </c>
      <c r="D69" s="134" t="s">
        <v>530</v>
      </c>
      <c r="E69" s="134" t="s">
        <v>531</v>
      </c>
      <c r="F69" s="134" t="s">
        <v>539</v>
      </c>
      <c r="G69" s="134" t="s">
        <v>538</v>
      </c>
      <c r="H69" s="134" t="s">
        <v>540</v>
      </c>
      <c r="I69" s="134" t="s">
        <v>386</v>
      </c>
      <c r="J69" s="134" t="s">
        <v>391</v>
      </c>
      <c r="K69" s="148">
        <v>44593</v>
      </c>
      <c r="L69" s="148">
        <v>44915</v>
      </c>
      <c r="M69" s="163" t="s">
        <v>711</v>
      </c>
      <c r="N69" s="163" t="s">
        <v>708</v>
      </c>
      <c r="O69" s="173" t="s">
        <v>726</v>
      </c>
      <c r="P69" s="165" t="s">
        <v>5</v>
      </c>
      <c r="Q69" s="166"/>
      <c r="R69" s="166"/>
    </row>
    <row r="70" spans="3:18" ht="87" customHeight="1" x14ac:dyDescent="0.35">
      <c r="C70" s="134" t="s">
        <v>443</v>
      </c>
      <c r="D70" s="134" t="s">
        <v>444</v>
      </c>
      <c r="E70" s="134" t="s">
        <v>445</v>
      </c>
      <c r="F70" s="134" t="s">
        <v>454</v>
      </c>
      <c r="G70" s="134" t="s">
        <v>456</v>
      </c>
      <c r="H70" s="134" t="s">
        <v>455</v>
      </c>
      <c r="I70" s="134" t="s">
        <v>410</v>
      </c>
      <c r="J70" s="134" t="s">
        <v>393</v>
      </c>
      <c r="K70" s="148">
        <v>44607</v>
      </c>
      <c r="L70" s="148">
        <v>44910</v>
      </c>
      <c r="M70" s="163" t="s">
        <v>717</v>
      </c>
      <c r="N70" s="176" t="s">
        <v>727</v>
      </c>
      <c r="O70" s="173" t="s">
        <v>728</v>
      </c>
      <c r="P70" s="165" t="s">
        <v>11</v>
      </c>
      <c r="Q70" s="166"/>
      <c r="R70" s="166"/>
    </row>
    <row r="71" spans="3:18" ht="87" customHeight="1" x14ac:dyDescent="0.35">
      <c r="C71" s="134" t="s">
        <v>443</v>
      </c>
      <c r="D71" s="134" t="s">
        <v>444</v>
      </c>
      <c r="E71" s="134" t="s">
        <v>445</v>
      </c>
      <c r="F71" s="134" t="s">
        <v>457</v>
      </c>
      <c r="G71" s="134" t="s">
        <v>456</v>
      </c>
      <c r="H71" s="134" t="s">
        <v>455</v>
      </c>
      <c r="I71" s="134" t="s">
        <v>410</v>
      </c>
      <c r="J71" s="134" t="s">
        <v>393</v>
      </c>
      <c r="K71" s="148">
        <v>44607</v>
      </c>
      <c r="L71" s="148">
        <v>44910</v>
      </c>
      <c r="M71" s="163" t="s">
        <v>717</v>
      </c>
      <c r="N71" s="177" t="s">
        <v>727</v>
      </c>
      <c r="O71" s="173" t="s">
        <v>729</v>
      </c>
      <c r="P71" s="165" t="s">
        <v>11</v>
      </c>
      <c r="Q71" s="166"/>
      <c r="R71" s="166"/>
    </row>
    <row r="72" spans="3:18" ht="87" customHeight="1" x14ac:dyDescent="0.35">
      <c r="C72" s="134" t="s">
        <v>443</v>
      </c>
      <c r="D72" s="134" t="s">
        <v>444</v>
      </c>
      <c r="E72" s="134" t="s">
        <v>445</v>
      </c>
      <c r="F72" s="134" t="s">
        <v>457</v>
      </c>
      <c r="G72" s="134" t="s">
        <v>456</v>
      </c>
      <c r="H72" s="134" t="s">
        <v>455</v>
      </c>
      <c r="I72" s="134" t="s">
        <v>410</v>
      </c>
      <c r="J72" s="134" t="s">
        <v>393</v>
      </c>
      <c r="K72" s="148">
        <v>44607</v>
      </c>
      <c r="L72" s="148">
        <v>44910</v>
      </c>
      <c r="M72" s="163" t="s">
        <v>717</v>
      </c>
      <c r="N72" s="178" t="s">
        <v>730</v>
      </c>
      <c r="O72" s="164" t="s">
        <v>714</v>
      </c>
      <c r="P72" s="165" t="s">
        <v>5</v>
      </c>
      <c r="Q72" s="166"/>
      <c r="R72" s="166"/>
    </row>
    <row r="73" spans="3:18" ht="87" customHeight="1" x14ac:dyDescent="0.35">
      <c r="C73" s="134" t="s">
        <v>443</v>
      </c>
      <c r="D73" s="134" t="s">
        <v>444</v>
      </c>
      <c r="E73" s="134" t="s">
        <v>445</v>
      </c>
      <c r="F73" s="134" t="s">
        <v>457</v>
      </c>
      <c r="G73" s="134" t="s">
        <v>456</v>
      </c>
      <c r="H73" s="134" t="s">
        <v>455</v>
      </c>
      <c r="I73" s="134" t="s">
        <v>410</v>
      </c>
      <c r="J73" s="134" t="s">
        <v>393</v>
      </c>
      <c r="K73" s="148">
        <v>44607</v>
      </c>
      <c r="L73" s="148">
        <v>44910</v>
      </c>
      <c r="M73" s="163" t="s">
        <v>717</v>
      </c>
      <c r="N73" s="178" t="s">
        <v>730</v>
      </c>
      <c r="O73" s="164" t="s">
        <v>714</v>
      </c>
      <c r="P73" s="165" t="s">
        <v>5</v>
      </c>
      <c r="Q73" s="166"/>
      <c r="R73" s="166"/>
    </row>
    <row r="74" spans="3:18" ht="87" customHeight="1" x14ac:dyDescent="0.35">
      <c r="C74" s="134" t="s">
        <v>443</v>
      </c>
      <c r="D74" s="134" t="s">
        <v>444</v>
      </c>
      <c r="E74" s="134" t="s">
        <v>445</v>
      </c>
      <c r="F74" s="134" t="s">
        <v>457</v>
      </c>
      <c r="G74" s="134" t="s">
        <v>392</v>
      </c>
      <c r="H74" s="134" t="s">
        <v>455</v>
      </c>
      <c r="I74" s="134" t="s">
        <v>410</v>
      </c>
      <c r="J74" s="134" t="s">
        <v>393</v>
      </c>
      <c r="K74" s="148">
        <v>44607</v>
      </c>
      <c r="L74" s="148">
        <v>44910</v>
      </c>
      <c r="M74" s="163" t="s">
        <v>717</v>
      </c>
      <c r="N74" s="177" t="s">
        <v>731</v>
      </c>
      <c r="O74" s="164" t="s">
        <v>714</v>
      </c>
      <c r="P74" s="165" t="s">
        <v>5</v>
      </c>
      <c r="Q74" s="166"/>
      <c r="R74" s="166"/>
    </row>
    <row r="75" spans="3:18" ht="87" customHeight="1" x14ac:dyDescent="0.35">
      <c r="C75" s="134" t="s">
        <v>443</v>
      </c>
      <c r="D75" s="134" t="s">
        <v>444</v>
      </c>
      <c r="E75" s="134" t="s">
        <v>445</v>
      </c>
      <c r="F75" s="134" t="s">
        <v>457</v>
      </c>
      <c r="G75" s="134" t="s">
        <v>456</v>
      </c>
      <c r="H75" s="134" t="s">
        <v>455</v>
      </c>
      <c r="I75" s="134" t="s">
        <v>410</v>
      </c>
      <c r="J75" s="134" t="s">
        <v>393</v>
      </c>
      <c r="K75" s="148">
        <v>44607</v>
      </c>
      <c r="L75" s="148">
        <v>44910</v>
      </c>
      <c r="M75" s="163" t="s">
        <v>717</v>
      </c>
      <c r="N75" s="178" t="s">
        <v>731</v>
      </c>
      <c r="O75" s="164" t="s">
        <v>714</v>
      </c>
      <c r="P75" s="165" t="s">
        <v>5</v>
      </c>
      <c r="Q75" s="166"/>
      <c r="R75" s="166"/>
    </row>
    <row r="76" spans="3:18" ht="75.75" customHeight="1" x14ac:dyDescent="0.35">
      <c r="C76" s="134" t="s">
        <v>529</v>
      </c>
      <c r="D76" s="134" t="s">
        <v>530</v>
      </c>
      <c r="E76" s="134" t="s">
        <v>531</v>
      </c>
      <c r="F76" s="134" t="s">
        <v>539</v>
      </c>
      <c r="G76" s="134" t="s">
        <v>538</v>
      </c>
      <c r="H76" s="134" t="s">
        <v>541</v>
      </c>
      <c r="I76" s="134" t="s">
        <v>410</v>
      </c>
      <c r="J76" s="134" t="s">
        <v>391</v>
      </c>
      <c r="K76" s="148">
        <v>44593</v>
      </c>
      <c r="L76" s="148">
        <v>44915</v>
      </c>
      <c r="M76" s="163" t="s">
        <v>711</v>
      </c>
      <c r="N76" s="163" t="s">
        <v>713</v>
      </c>
      <c r="O76" s="173" t="s">
        <v>732</v>
      </c>
      <c r="P76" s="165" t="s">
        <v>5</v>
      </c>
      <c r="Q76" s="166"/>
      <c r="R76" s="166"/>
    </row>
    <row r="77" spans="3:18" ht="200.25" customHeight="1" x14ac:dyDescent="0.35">
      <c r="C77" s="134" t="s">
        <v>529</v>
      </c>
      <c r="D77" s="134" t="s">
        <v>530</v>
      </c>
      <c r="E77" s="134" t="s">
        <v>531</v>
      </c>
      <c r="F77" s="134" t="s">
        <v>542</v>
      </c>
      <c r="G77" s="134" t="s">
        <v>544</v>
      </c>
      <c r="H77" s="134" t="s">
        <v>543</v>
      </c>
      <c r="I77" s="134" t="s">
        <v>90</v>
      </c>
      <c r="J77" s="134" t="s">
        <v>393</v>
      </c>
      <c r="K77" s="148">
        <v>44576</v>
      </c>
      <c r="L77" s="148">
        <v>44910</v>
      </c>
      <c r="M77" s="171" t="s">
        <v>707</v>
      </c>
      <c r="N77" s="171" t="s">
        <v>708</v>
      </c>
      <c r="O77" s="173" t="s">
        <v>712</v>
      </c>
      <c r="P77" s="165" t="s">
        <v>5</v>
      </c>
      <c r="Q77" s="166"/>
      <c r="R77" s="166"/>
    </row>
    <row r="78" spans="3:18" ht="171" customHeight="1" x14ac:dyDescent="0.35">
      <c r="C78" s="134" t="s">
        <v>529</v>
      </c>
      <c r="D78" s="134" t="s">
        <v>530</v>
      </c>
      <c r="E78" s="134" t="s">
        <v>531</v>
      </c>
      <c r="F78" s="134" t="s">
        <v>545</v>
      </c>
      <c r="G78" s="134" t="s">
        <v>547</v>
      </c>
      <c r="H78" s="134" t="s">
        <v>546</v>
      </c>
      <c r="I78" s="134" t="s">
        <v>90</v>
      </c>
      <c r="J78" s="134" t="s">
        <v>393</v>
      </c>
      <c r="K78" s="148">
        <v>44576</v>
      </c>
      <c r="L78" s="148">
        <v>44910</v>
      </c>
      <c r="M78" s="171" t="s">
        <v>707</v>
      </c>
      <c r="N78" s="171" t="s">
        <v>708</v>
      </c>
      <c r="O78" s="173" t="s">
        <v>712</v>
      </c>
      <c r="P78" s="165" t="s">
        <v>5</v>
      </c>
      <c r="Q78" s="166"/>
      <c r="R78" s="166"/>
    </row>
    <row r="79" spans="3:18" ht="171" customHeight="1" x14ac:dyDescent="0.35">
      <c r="C79" s="134" t="s">
        <v>529</v>
      </c>
      <c r="D79" s="134" t="s">
        <v>530</v>
      </c>
      <c r="E79" s="134" t="s">
        <v>531</v>
      </c>
      <c r="F79" s="134" t="s">
        <v>539</v>
      </c>
      <c r="G79" s="134" t="s">
        <v>538</v>
      </c>
      <c r="H79" s="134" t="s">
        <v>540</v>
      </c>
      <c r="I79" s="134" t="s">
        <v>386</v>
      </c>
      <c r="J79" s="134" t="s">
        <v>391</v>
      </c>
      <c r="K79" s="148">
        <v>44593</v>
      </c>
      <c r="L79" s="148">
        <v>44915</v>
      </c>
      <c r="M79" s="171" t="s">
        <v>717</v>
      </c>
      <c r="N79" s="171" t="s">
        <v>708</v>
      </c>
      <c r="O79" s="173" t="s">
        <v>733</v>
      </c>
      <c r="P79" s="165" t="s">
        <v>11</v>
      </c>
      <c r="Q79" s="166"/>
      <c r="R79" s="166"/>
    </row>
    <row r="80" spans="3:18" ht="75.75" customHeight="1" x14ac:dyDescent="0.35">
      <c r="C80" s="134" t="s">
        <v>529</v>
      </c>
      <c r="D80" s="134" t="s">
        <v>530</v>
      </c>
      <c r="E80" s="134" t="s">
        <v>531</v>
      </c>
      <c r="F80" s="134" t="s">
        <v>548</v>
      </c>
      <c r="G80" s="134" t="s">
        <v>550</v>
      </c>
      <c r="H80" s="134" t="s">
        <v>549</v>
      </c>
      <c r="I80" s="134" t="s">
        <v>386</v>
      </c>
      <c r="J80" s="134" t="s">
        <v>395</v>
      </c>
      <c r="K80" s="148">
        <v>44576</v>
      </c>
      <c r="L80" s="148">
        <v>44910</v>
      </c>
      <c r="M80" s="163" t="s">
        <v>711</v>
      </c>
      <c r="N80" s="163" t="s">
        <v>708</v>
      </c>
      <c r="O80" s="169" t="s">
        <v>734</v>
      </c>
      <c r="P80" s="165" t="s">
        <v>11</v>
      </c>
      <c r="Q80" s="166"/>
      <c r="R80" s="166"/>
    </row>
    <row r="81" spans="3:18" ht="75.75" customHeight="1" x14ac:dyDescent="0.35">
      <c r="C81" s="134" t="s">
        <v>529</v>
      </c>
      <c r="D81" s="134" t="s">
        <v>530</v>
      </c>
      <c r="E81" s="134" t="s">
        <v>531</v>
      </c>
      <c r="F81" s="134" t="s">
        <v>539</v>
      </c>
      <c r="G81" s="134" t="s">
        <v>538</v>
      </c>
      <c r="H81" s="134" t="s">
        <v>541</v>
      </c>
      <c r="I81" s="134" t="s">
        <v>410</v>
      </c>
      <c r="J81" s="134" t="s">
        <v>391</v>
      </c>
      <c r="K81" s="148">
        <v>44593</v>
      </c>
      <c r="L81" s="148">
        <v>44915</v>
      </c>
      <c r="M81" s="163" t="s">
        <v>717</v>
      </c>
      <c r="N81" s="177" t="s">
        <v>727</v>
      </c>
      <c r="O81" s="169" t="s">
        <v>1287</v>
      </c>
      <c r="P81" s="165" t="s">
        <v>11</v>
      </c>
      <c r="Q81" s="166"/>
      <c r="R81" s="166"/>
    </row>
    <row r="82" spans="3:18" ht="75.75" customHeight="1" x14ac:dyDescent="0.35">
      <c r="C82" s="134" t="s">
        <v>529</v>
      </c>
      <c r="D82" s="134" t="s">
        <v>530</v>
      </c>
      <c r="E82" s="134" t="s">
        <v>531</v>
      </c>
      <c r="F82" s="134" t="s">
        <v>539</v>
      </c>
      <c r="G82" s="134" t="s">
        <v>538</v>
      </c>
      <c r="H82" s="134" t="s">
        <v>541</v>
      </c>
      <c r="I82" s="134" t="s">
        <v>410</v>
      </c>
      <c r="J82" s="134" t="s">
        <v>391</v>
      </c>
      <c r="K82" s="148">
        <v>44593</v>
      </c>
      <c r="L82" s="148">
        <v>44915</v>
      </c>
      <c r="M82" s="163" t="s">
        <v>717</v>
      </c>
      <c r="N82" s="178" t="s">
        <v>735</v>
      </c>
      <c r="O82" s="169" t="s">
        <v>736</v>
      </c>
      <c r="P82" s="165" t="s">
        <v>5</v>
      </c>
      <c r="Q82" s="166"/>
      <c r="R82" s="166"/>
    </row>
    <row r="83" spans="3:18" ht="75.75" customHeight="1" x14ac:dyDescent="0.35">
      <c r="C83" s="134" t="s">
        <v>529</v>
      </c>
      <c r="D83" s="134" t="s">
        <v>530</v>
      </c>
      <c r="E83" s="134" t="s">
        <v>531</v>
      </c>
      <c r="F83" s="134" t="s">
        <v>539</v>
      </c>
      <c r="G83" s="134" t="s">
        <v>538</v>
      </c>
      <c r="H83" s="134" t="s">
        <v>541</v>
      </c>
      <c r="I83" s="134" t="s">
        <v>410</v>
      </c>
      <c r="J83" s="134" t="s">
        <v>391</v>
      </c>
      <c r="K83" s="148">
        <v>44593</v>
      </c>
      <c r="L83" s="148">
        <v>44915</v>
      </c>
      <c r="M83" s="163" t="s">
        <v>717</v>
      </c>
      <c r="N83" s="178" t="s">
        <v>731</v>
      </c>
      <c r="O83" s="169" t="s">
        <v>737</v>
      </c>
      <c r="P83" s="165" t="s">
        <v>5</v>
      </c>
      <c r="Q83" s="166"/>
      <c r="R83" s="166"/>
    </row>
    <row r="84" spans="3:18" ht="75.75" customHeight="1" x14ac:dyDescent="0.35">
      <c r="C84" s="134" t="s">
        <v>529</v>
      </c>
      <c r="D84" s="134" t="s">
        <v>530</v>
      </c>
      <c r="E84" s="134" t="s">
        <v>531</v>
      </c>
      <c r="F84" s="134" t="s">
        <v>551</v>
      </c>
      <c r="G84" s="134" t="s">
        <v>553</v>
      </c>
      <c r="H84" s="134" t="s">
        <v>552</v>
      </c>
      <c r="I84" s="134" t="s">
        <v>410</v>
      </c>
      <c r="J84" s="134" t="s">
        <v>393</v>
      </c>
      <c r="K84" s="148">
        <v>44576</v>
      </c>
      <c r="L84" s="148">
        <v>44910</v>
      </c>
      <c r="M84" s="163" t="s">
        <v>711</v>
      </c>
      <c r="N84" s="178" t="s">
        <v>730</v>
      </c>
      <c r="O84" s="169" t="s">
        <v>738</v>
      </c>
      <c r="P84" s="165" t="s">
        <v>5</v>
      </c>
      <c r="Q84" s="166"/>
      <c r="R84" s="166"/>
    </row>
    <row r="85" spans="3:18" ht="108.5" x14ac:dyDescent="0.35">
      <c r="C85" s="134" t="s">
        <v>529</v>
      </c>
      <c r="D85" s="134" t="s">
        <v>530</v>
      </c>
      <c r="E85" s="134" t="s">
        <v>531</v>
      </c>
      <c r="F85" s="134" t="s">
        <v>554</v>
      </c>
      <c r="G85" s="134" t="s">
        <v>556</v>
      </c>
      <c r="H85" s="134" t="s">
        <v>555</v>
      </c>
      <c r="I85" s="134" t="s">
        <v>90</v>
      </c>
      <c r="J85" s="134" t="s">
        <v>394</v>
      </c>
      <c r="K85" s="148">
        <v>44593</v>
      </c>
      <c r="L85" s="148">
        <v>44895</v>
      </c>
      <c r="M85" s="171" t="s">
        <v>707</v>
      </c>
      <c r="N85" s="171" t="s">
        <v>708</v>
      </c>
      <c r="O85" s="169" t="s">
        <v>739</v>
      </c>
      <c r="P85" s="165" t="s">
        <v>5</v>
      </c>
      <c r="Q85" s="166"/>
      <c r="R85" s="166"/>
    </row>
    <row r="86" spans="3:18" ht="108.5" x14ac:dyDescent="0.35">
      <c r="C86" s="134" t="s">
        <v>529</v>
      </c>
      <c r="D86" s="134" t="s">
        <v>530</v>
      </c>
      <c r="E86" s="134" t="s">
        <v>531</v>
      </c>
      <c r="F86" s="134" t="s">
        <v>557</v>
      </c>
      <c r="G86" s="134" t="s">
        <v>558</v>
      </c>
      <c r="H86" s="134" t="s">
        <v>555</v>
      </c>
      <c r="I86" s="134" t="s">
        <v>90</v>
      </c>
      <c r="J86" s="134" t="s">
        <v>522</v>
      </c>
      <c r="K86" s="148">
        <v>44621</v>
      </c>
      <c r="L86" s="148">
        <v>44895</v>
      </c>
      <c r="M86" s="171" t="s">
        <v>707</v>
      </c>
      <c r="N86" s="171" t="s">
        <v>708</v>
      </c>
      <c r="O86" s="169" t="s">
        <v>1286</v>
      </c>
      <c r="P86" s="165" t="s">
        <v>11</v>
      </c>
      <c r="Q86" s="166"/>
      <c r="R86" s="166"/>
    </row>
    <row r="87" spans="3:18" ht="108.5" x14ac:dyDescent="0.35">
      <c r="C87" s="134" t="s">
        <v>529</v>
      </c>
      <c r="D87" s="134" t="s">
        <v>530</v>
      </c>
      <c r="E87" s="134" t="s">
        <v>531</v>
      </c>
      <c r="F87" s="134" t="s">
        <v>548</v>
      </c>
      <c r="G87" s="134" t="s">
        <v>550</v>
      </c>
      <c r="H87" s="134" t="s">
        <v>549</v>
      </c>
      <c r="I87" s="134" t="s">
        <v>386</v>
      </c>
      <c r="J87" s="134" t="s">
        <v>395</v>
      </c>
      <c r="K87" s="148">
        <v>44576</v>
      </c>
      <c r="L87" s="148">
        <v>44910</v>
      </c>
      <c r="M87" s="171" t="s">
        <v>717</v>
      </c>
      <c r="N87" s="171" t="s">
        <v>708</v>
      </c>
      <c r="O87" s="169" t="s">
        <v>740</v>
      </c>
      <c r="P87" s="165" t="s">
        <v>11</v>
      </c>
      <c r="Q87" s="166"/>
      <c r="R87" s="166"/>
    </row>
    <row r="88" spans="3:18" ht="108.5" x14ac:dyDescent="0.35">
      <c r="C88" s="134" t="s">
        <v>529</v>
      </c>
      <c r="D88" s="134" t="s">
        <v>530</v>
      </c>
      <c r="E88" s="134" t="s">
        <v>531</v>
      </c>
      <c r="F88" s="134" t="s">
        <v>559</v>
      </c>
      <c r="G88" s="134" t="s">
        <v>556</v>
      </c>
      <c r="H88" s="134" t="s">
        <v>560</v>
      </c>
      <c r="I88" s="134" t="s">
        <v>386</v>
      </c>
      <c r="J88" s="134" t="s">
        <v>391</v>
      </c>
      <c r="K88" s="148">
        <v>44621</v>
      </c>
      <c r="L88" s="148">
        <v>44895</v>
      </c>
      <c r="M88" s="163" t="s">
        <v>711</v>
      </c>
      <c r="N88" s="163" t="s">
        <v>708</v>
      </c>
      <c r="O88" s="173" t="s">
        <v>741</v>
      </c>
      <c r="P88" s="165" t="s">
        <v>5</v>
      </c>
      <c r="Q88" s="166"/>
      <c r="R88" s="166"/>
    </row>
    <row r="89" spans="3:18" ht="108.5" x14ac:dyDescent="0.35">
      <c r="C89" s="134" t="s">
        <v>529</v>
      </c>
      <c r="D89" s="134" t="s">
        <v>530</v>
      </c>
      <c r="E89" s="134" t="s">
        <v>531</v>
      </c>
      <c r="F89" s="134" t="s">
        <v>561</v>
      </c>
      <c r="G89" s="134" t="s">
        <v>562</v>
      </c>
      <c r="H89" s="134" t="s">
        <v>560</v>
      </c>
      <c r="I89" s="134" t="s">
        <v>386</v>
      </c>
      <c r="J89" s="134" t="s">
        <v>391</v>
      </c>
      <c r="K89" s="148">
        <v>44621</v>
      </c>
      <c r="L89" s="148">
        <v>44895</v>
      </c>
      <c r="M89" s="168" t="s">
        <v>711</v>
      </c>
      <c r="N89" s="163" t="s">
        <v>708</v>
      </c>
      <c r="O89" s="173" t="s">
        <v>741</v>
      </c>
      <c r="P89" s="165" t="s">
        <v>5</v>
      </c>
      <c r="Q89" s="166"/>
      <c r="R89" s="166"/>
    </row>
    <row r="90" spans="3:18" ht="108.5" x14ac:dyDescent="0.35">
      <c r="C90" s="134" t="s">
        <v>529</v>
      </c>
      <c r="D90" s="134" t="s">
        <v>530</v>
      </c>
      <c r="E90" s="134" t="s">
        <v>531</v>
      </c>
      <c r="F90" s="134" t="s">
        <v>551</v>
      </c>
      <c r="G90" s="134" t="s">
        <v>553</v>
      </c>
      <c r="H90" s="134" t="s">
        <v>552</v>
      </c>
      <c r="I90" s="134" t="s">
        <v>410</v>
      </c>
      <c r="J90" s="134" t="s">
        <v>393</v>
      </c>
      <c r="K90" s="148">
        <v>44576</v>
      </c>
      <c r="L90" s="148">
        <v>44910</v>
      </c>
      <c r="M90" s="163" t="s">
        <v>717</v>
      </c>
      <c r="N90" s="177" t="s">
        <v>727</v>
      </c>
      <c r="O90" s="173" t="s">
        <v>712</v>
      </c>
      <c r="P90" s="165" t="s">
        <v>5</v>
      </c>
      <c r="Q90" s="166"/>
      <c r="R90" s="166"/>
    </row>
    <row r="91" spans="3:18" ht="108.5" x14ac:dyDescent="0.35">
      <c r="C91" s="134" t="s">
        <v>529</v>
      </c>
      <c r="D91" s="134" t="s">
        <v>530</v>
      </c>
      <c r="E91" s="134" t="s">
        <v>531</v>
      </c>
      <c r="F91" s="134" t="s">
        <v>551</v>
      </c>
      <c r="G91" s="134" t="s">
        <v>553</v>
      </c>
      <c r="H91" s="134" t="s">
        <v>552</v>
      </c>
      <c r="I91" s="134" t="s">
        <v>410</v>
      </c>
      <c r="J91" s="134" t="s">
        <v>393</v>
      </c>
      <c r="K91" s="148">
        <v>44576</v>
      </c>
      <c r="L91" s="148">
        <v>44910</v>
      </c>
      <c r="M91" s="163" t="s">
        <v>717</v>
      </c>
      <c r="N91" s="178" t="s">
        <v>730</v>
      </c>
      <c r="O91" s="173" t="s">
        <v>742</v>
      </c>
      <c r="P91" s="165" t="s">
        <v>5</v>
      </c>
      <c r="Q91" s="166"/>
      <c r="R91" s="166"/>
    </row>
    <row r="92" spans="3:18" ht="108.5" x14ac:dyDescent="0.35">
      <c r="C92" s="134" t="s">
        <v>529</v>
      </c>
      <c r="D92" s="134" t="s">
        <v>530</v>
      </c>
      <c r="E92" s="134" t="s">
        <v>531</v>
      </c>
      <c r="F92" s="134" t="s">
        <v>551</v>
      </c>
      <c r="G92" s="134" t="s">
        <v>553</v>
      </c>
      <c r="H92" s="134" t="s">
        <v>552</v>
      </c>
      <c r="I92" s="134" t="s">
        <v>410</v>
      </c>
      <c r="J92" s="134" t="s">
        <v>393</v>
      </c>
      <c r="K92" s="148">
        <v>44576</v>
      </c>
      <c r="L92" s="148">
        <v>44910</v>
      </c>
      <c r="M92" s="163" t="s">
        <v>717</v>
      </c>
      <c r="N92" s="178" t="s">
        <v>731</v>
      </c>
      <c r="O92" s="173" t="s">
        <v>742</v>
      </c>
      <c r="P92" s="165" t="s">
        <v>5</v>
      </c>
      <c r="Q92" s="166"/>
      <c r="R92" s="166"/>
    </row>
    <row r="93" spans="3:18" ht="108.5" x14ac:dyDescent="0.35">
      <c r="C93" s="134" t="s">
        <v>529</v>
      </c>
      <c r="D93" s="134" t="s">
        <v>530</v>
      </c>
      <c r="E93" s="134" t="s">
        <v>531</v>
      </c>
      <c r="F93" s="134" t="s">
        <v>563</v>
      </c>
      <c r="G93" s="134" t="s">
        <v>565</v>
      </c>
      <c r="H93" s="134" t="s">
        <v>564</v>
      </c>
      <c r="I93" s="134" t="s">
        <v>410</v>
      </c>
      <c r="J93" s="134" t="s">
        <v>391</v>
      </c>
      <c r="K93" s="148">
        <v>44621</v>
      </c>
      <c r="L93" s="148">
        <v>44895</v>
      </c>
      <c r="M93" s="163" t="s">
        <v>711</v>
      </c>
      <c r="N93" s="163" t="s">
        <v>713</v>
      </c>
      <c r="O93" s="179" t="s">
        <v>743</v>
      </c>
      <c r="P93" s="165" t="s">
        <v>5</v>
      </c>
      <c r="Q93" s="166"/>
      <c r="R93" s="166"/>
    </row>
    <row r="94" spans="3:18" ht="118.5" customHeight="1" x14ac:dyDescent="0.35">
      <c r="C94" s="134" t="s">
        <v>529</v>
      </c>
      <c r="D94" s="134" t="s">
        <v>530</v>
      </c>
      <c r="E94" s="134" t="s">
        <v>531</v>
      </c>
      <c r="F94" s="134" t="s">
        <v>566</v>
      </c>
      <c r="G94" s="134" t="s">
        <v>568</v>
      </c>
      <c r="H94" s="134" t="s">
        <v>567</v>
      </c>
      <c r="I94" s="134" t="s">
        <v>90</v>
      </c>
      <c r="J94" s="134" t="s">
        <v>394</v>
      </c>
      <c r="K94" s="148">
        <v>44593</v>
      </c>
      <c r="L94" s="148">
        <v>44711</v>
      </c>
      <c r="M94" s="171" t="s">
        <v>707</v>
      </c>
      <c r="N94" s="171" t="s">
        <v>708</v>
      </c>
      <c r="O94" s="180" t="s">
        <v>744</v>
      </c>
      <c r="P94" s="165" t="s">
        <v>5</v>
      </c>
      <c r="Q94" s="166"/>
      <c r="R94" s="166"/>
    </row>
    <row r="95" spans="3:18" ht="103.5" customHeight="1" x14ac:dyDescent="0.35">
      <c r="C95" s="134" t="s">
        <v>529</v>
      </c>
      <c r="D95" s="134" t="s">
        <v>530</v>
      </c>
      <c r="E95" s="134" t="s">
        <v>531</v>
      </c>
      <c r="F95" s="134" t="s">
        <v>569</v>
      </c>
      <c r="G95" s="134" t="s">
        <v>571</v>
      </c>
      <c r="H95" s="134" t="s">
        <v>570</v>
      </c>
      <c r="I95" s="134" t="s">
        <v>90</v>
      </c>
      <c r="J95" s="134" t="s">
        <v>395</v>
      </c>
      <c r="K95" s="148">
        <v>44621</v>
      </c>
      <c r="L95" s="148">
        <v>44895</v>
      </c>
      <c r="M95" s="171" t="s">
        <v>707</v>
      </c>
      <c r="N95" s="171" t="s">
        <v>708</v>
      </c>
      <c r="O95" s="180" t="s">
        <v>745</v>
      </c>
      <c r="P95" s="165" t="s">
        <v>5</v>
      </c>
      <c r="Q95" s="166"/>
      <c r="R95" s="166"/>
    </row>
    <row r="96" spans="3:18" ht="103.5" customHeight="1" x14ac:dyDescent="0.35">
      <c r="C96" s="134" t="s">
        <v>529</v>
      </c>
      <c r="D96" s="134" t="s">
        <v>530</v>
      </c>
      <c r="E96" s="134" t="s">
        <v>531</v>
      </c>
      <c r="F96" s="134" t="s">
        <v>559</v>
      </c>
      <c r="G96" s="134" t="s">
        <v>556</v>
      </c>
      <c r="H96" s="134" t="s">
        <v>560</v>
      </c>
      <c r="I96" s="134" t="s">
        <v>386</v>
      </c>
      <c r="J96" s="134" t="s">
        <v>391</v>
      </c>
      <c r="K96" s="148">
        <v>44621</v>
      </c>
      <c r="L96" s="148">
        <v>44895</v>
      </c>
      <c r="M96" s="171" t="s">
        <v>717</v>
      </c>
      <c r="N96" s="171" t="s">
        <v>708</v>
      </c>
      <c r="O96" s="180" t="s">
        <v>746</v>
      </c>
      <c r="P96" s="165" t="s">
        <v>5</v>
      </c>
      <c r="Q96" s="166"/>
      <c r="R96" s="166"/>
    </row>
    <row r="97" spans="3:18" ht="103.5" customHeight="1" x14ac:dyDescent="0.35">
      <c r="C97" s="134" t="s">
        <v>529</v>
      </c>
      <c r="D97" s="134" t="s">
        <v>530</v>
      </c>
      <c r="E97" s="134" t="s">
        <v>531</v>
      </c>
      <c r="F97" s="134" t="s">
        <v>561</v>
      </c>
      <c r="G97" s="134" t="s">
        <v>562</v>
      </c>
      <c r="H97" s="134" t="s">
        <v>560</v>
      </c>
      <c r="I97" s="134" t="s">
        <v>386</v>
      </c>
      <c r="J97" s="134" t="s">
        <v>391</v>
      </c>
      <c r="K97" s="148">
        <v>44621</v>
      </c>
      <c r="L97" s="148">
        <v>44895</v>
      </c>
      <c r="M97" s="171" t="s">
        <v>717</v>
      </c>
      <c r="N97" s="171" t="s">
        <v>708</v>
      </c>
      <c r="O97" s="180" t="s">
        <v>747</v>
      </c>
      <c r="P97" s="165" t="s">
        <v>5</v>
      </c>
      <c r="Q97" s="166"/>
      <c r="R97" s="166"/>
    </row>
    <row r="98" spans="3:18" ht="82.5" customHeight="1" x14ac:dyDescent="0.35">
      <c r="C98" s="134" t="s">
        <v>529</v>
      </c>
      <c r="D98" s="134" t="s">
        <v>530</v>
      </c>
      <c r="E98" s="134" t="s">
        <v>531</v>
      </c>
      <c r="F98" s="134" t="s">
        <v>572</v>
      </c>
      <c r="G98" s="134" t="s">
        <v>574</v>
      </c>
      <c r="H98" s="149" t="s">
        <v>573</v>
      </c>
      <c r="I98" s="134" t="s">
        <v>386</v>
      </c>
      <c r="J98" s="134" t="s">
        <v>391</v>
      </c>
      <c r="K98" s="148">
        <v>44621</v>
      </c>
      <c r="L98" s="148">
        <v>44895</v>
      </c>
      <c r="M98" s="168" t="s">
        <v>711</v>
      </c>
      <c r="N98" s="163" t="s">
        <v>708</v>
      </c>
      <c r="O98" s="180" t="s">
        <v>748</v>
      </c>
      <c r="P98" s="165" t="s">
        <v>5</v>
      </c>
      <c r="Q98" s="166"/>
      <c r="R98" s="166"/>
    </row>
    <row r="99" spans="3:18" ht="124" x14ac:dyDescent="0.35">
      <c r="C99" s="134" t="s">
        <v>529</v>
      </c>
      <c r="D99" s="134" t="s">
        <v>530</v>
      </c>
      <c r="E99" s="134" t="s">
        <v>531</v>
      </c>
      <c r="F99" s="134" t="s">
        <v>575</v>
      </c>
      <c r="G99" s="134" t="s">
        <v>562</v>
      </c>
      <c r="H99" s="149" t="s">
        <v>573</v>
      </c>
      <c r="I99" s="134" t="s">
        <v>386</v>
      </c>
      <c r="J99" s="134" t="s">
        <v>391</v>
      </c>
      <c r="K99" s="148">
        <v>44621</v>
      </c>
      <c r="L99" s="148">
        <v>44895</v>
      </c>
      <c r="M99" s="168" t="s">
        <v>711</v>
      </c>
      <c r="N99" s="163" t="s">
        <v>708</v>
      </c>
      <c r="O99" s="180" t="s">
        <v>748</v>
      </c>
      <c r="P99" s="165" t="s">
        <v>5</v>
      </c>
      <c r="Q99" s="166"/>
      <c r="R99" s="166"/>
    </row>
    <row r="100" spans="3:18" ht="108.5" x14ac:dyDescent="0.35">
      <c r="C100" s="134" t="s">
        <v>529</v>
      </c>
      <c r="D100" s="134" t="s">
        <v>530</v>
      </c>
      <c r="E100" s="134" t="s">
        <v>531</v>
      </c>
      <c r="F100" s="134" t="s">
        <v>563</v>
      </c>
      <c r="G100" s="134" t="s">
        <v>565</v>
      </c>
      <c r="H100" s="134" t="s">
        <v>564</v>
      </c>
      <c r="I100" s="134" t="s">
        <v>410</v>
      </c>
      <c r="J100" s="134" t="s">
        <v>391</v>
      </c>
      <c r="K100" s="148">
        <v>44621</v>
      </c>
      <c r="L100" s="148">
        <v>44895</v>
      </c>
      <c r="M100" s="163" t="s">
        <v>717</v>
      </c>
      <c r="N100" s="177" t="s">
        <v>727</v>
      </c>
      <c r="O100" s="180" t="s">
        <v>749</v>
      </c>
      <c r="P100" s="165" t="s">
        <v>5</v>
      </c>
      <c r="Q100" s="166"/>
      <c r="R100" s="166"/>
    </row>
    <row r="101" spans="3:18" ht="108.5" x14ac:dyDescent="0.35">
      <c r="C101" s="134" t="s">
        <v>529</v>
      </c>
      <c r="D101" s="134" t="s">
        <v>530</v>
      </c>
      <c r="E101" s="134" t="s">
        <v>531</v>
      </c>
      <c r="F101" s="134" t="s">
        <v>563</v>
      </c>
      <c r="G101" s="134" t="s">
        <v>565</v>
      </c>
      <c r="H101" s="134" t="s">
        <v>564</v>
      </c>
      <c r="I101" s="134" t="s">
        <v>410</v>
      </c>
      <c r="J101" s="134" t="s">
        <v>391</v>
      </c>
      <c r="K101" s="148">
        <v>44621</v>
      </c>
      <c r="L101" s="148">
        <v>44895</v>
      </c>
      <c r="M101" s="163" t="s">
        <v>717</v>
      </c>
      <c r="N101" s="178" t="s">
        <v>730</v>
      </c>
      <c r="O101" s="180" t="s">
        <v>750</v>
      </c>
      <c r="P101" s="165" t="s">
        <v>5</v>
      </c>
      <c r="Q101" s="166"/>
      <c r="R101" s="166"/>
    </row>
    <row r="102" spans="3:18" ht="108.5" x14ac:dyDescent="0.35">
      <c r="C102" s="134" t="s">
        <v>529</v>
      </c>
      <c r="D102" s="134" t="s">
        <v>530</v>
      </c>
      <c r="E102" s="134" t="s">
        <v>531</v>
      </c>
      <c r="F102" s="134" t="s">
        <v>563</v>
      </c>
      <c r="G102" s="134" t="s">
        <v>565</v>
      </c>
      <c r="H102" s="134" t="s">
        <v>564</v>
      </c>
      <c r="I102" s="134" t="s">
        <v>410</v>
      </c>
      <c r="J102" s="134" t="s">
        <v>391</v>
      </c>
      <c r="K102" s="148">
        <v>44621</v>
      </c>
      <c r="L102" s="148">
        <v>44895</v>
      </c>
      <c r="M102" s="163" t="s">
        <v>717</v>
      </c>
      <c r="N102" s="178" t="s">
        <v>731</v>
      </c>
      <c r="O102" s="180" t="s">
        <v>751</v>
      </c>
      <c r="P102" s="165" t="s">
        <v>5</v>
      </c>
      <c r="Q102" s="166"/>
      <c r="R102" s="166"/>
    </row>
    <row r="103" spans="3:18" ht="108.5" x14ac:dyDescent="0.35">
      <c r="C103" s="134" t="s">
        <v>529</v>
      </c>
      <c r="D103" s="134" t="s">
        <v>530</v>
      </c>
      <c r="E103" s="134" t="s">
        <v>531</v>
      </c>
      <c r="F103" s="134" t="s">
        <v>576</v>
      </c>
      <c r="G103" s="134" t="s">
        <v>565</v>
      </c>
      <c r="H103" s="149" t="s">
        <v>577</v>
      </c>
      <c r="I103" s="134" t="s">
        <v>410</v>
      </c>
      <c r="J103" s="134" t="s">
        <v>391</v>
      </c>
      <c r="K103" s="148">
        <v>44621</v>
      </c>
      <c r="L103" s="148">
        <v>44895</v>
      </c>
      <c r="M103" s="163" t="s">
        <v>711</v>
      </c>
      <c r="N103" s="163" t="s">
        <v>713</v>
      </c>
      <c r="O103" s="164" t="s">
        <v>748</v>
      </c>
      <c r="P103" s="165" t="s">
        <v>5</v>
      </c>
      <c r="Q103" s="166"/>
      <c r="R103" s="166"/>
    </row>
    <row r="104" spans="3:18" ht="157.5" customHeight="1" x14ac:dyDescent="0.35">
      <c r="C104" s="134" t="s">
        <v>529</v>
      </c>
      <c r="D104" s="134" t="s">
        <v>530</v>
      </c>
      <c r="E104" s="134" t="s">
        <v>531</v>
      </c>
      <c r="F104" s="134" t="s">
        <v>578</v>
      </c>
      <c r="G104" s="134" t="s">
        <v>579</v>
      </c>
      <c r="H104" s="134" t="s">
        <v>384</v>
      </c>
      <c r="I104" s="134" t="s">
        <v>90</v>
      </c>
      <c r="J104" s="134" t="s">
        <v>468</v>
      </c>
      <c r="K104" s="148">
        <v>44563</v>
      </c>
      <c r="L104" s="148">
        <v>44592</v>
      </c>
      <c r="M104" s="171" t="s">
        <v>707</v>
      </c>
      <c r="N104" s="171" t="s">
        <v>708</v>
      </c>
      <c r="O104" s="164" t="s">
        <v>752</v>
      </c>
      <c r="P104" s="165" t="s">
        <v>7</v>
      </c>
      <c r="Q104" s="166"/>
      <c r="R104" s="166"/>
    </row>
    <row r="105" spans="3:18" ht="150" customHeight="1" x14ac:dyDescent="0.35">
      <c r="C105" s="134" t="s">
        <v>529</v>
      </c>
      <c r="D105" s="134" t="s">
        <v>530</v>
      </c>
      <c r="E105" s="134" t="s">
        <v>531</v>
      </c>
      <c r="F105" s="134" t="s">
        <v>580</v>
      </c>
      <c r="G105" s="134" t="s">
        <v>581</v>
      </c>
      <c r="H105" s="134" t="s">
        <v>384</v>
      </c>
      <c r="I105" s="134" t="s">
        <v>90</v>
      </c>
      <c r="J105" s="134" t="s">
        <v>468</v>
      </c>
      <c r="K105" s="148">
        <v>44593</v>
      </c>
      <c r="L105" s="148">
        <v>44865</v>
      </c>
      <c r="M105" s="171" t="s">
        <v>707</v>
      </c>
      <c r="N105" s="171" t="s">
        <v>708</v>
      </c>
      <c r="O105" s="164" t="s">
        <v>753</v>
      </c>
      <c r="P105" s="165" t="s">
        <v>11</v>
      </c>
      <c r="Q105" s="166"/>
      <c r="R105" s="166"/>
    </row>
    <row r="106" spans="3:18" ht="75" customHeight="1" x14ac:dyDescent="0.35">
      <c r="C106" s="134" t="s">
        <v>529</v>
      </c>
      <c r="D106" s="134" t="s">
        <v>530</v>
      </c>
      <c r="E106" s="134" t="s">
        <v>531</v>
      </c>
      <c r="F106" s="134" t="s">
        <v>582</v>
      </c>
      <c r="G106" s="134" t="s">
        <v>392</v>
      </c>
      <c r="H106" s="134" t="s">
        <v>384</v>
      </c>
      <c r="I106" s="134" t="s">
        <v>90</v>
      </c>
      <c r="J106" s="134" t="s">
        <v>522</v>
      </c>
      <c r="K106" s="148">
        <v>44593</v>
      </c>
      <c r="L106" s="148">
        <v>44865</v>
      </c>
      <c r="M106" s="171" t="s">
        <v>707</v>
      </c>
      <c r="N106" s="171" t="s">
        <v>708</v>
      </c>
      <c r="O106" s="164" t="s">
        <v>754</v>
      </c>
      <c r="P106" s="165" t="s">
        <v>11</v>
      </c>
      <c r="Q106" s="166"/>
      <c r="R106" s="166"/>
    </row>
    <row r="107" spans="3:18" ht="75" customHeight="1" x14ac:dyDescent="0.35">
      <c r="C107" s="134" t="s">
        <v>529</v>
      </c>
      <c r="D107" s="134" t="s">
        <v>530</v>
      </c>
      <c r="E107" s="134" t="s">
        <v>531</v>
      </c>
      <c r="F107" s="134" t="s">
        <v>572</v>
      </c>
      <c r="G107" s="134" t="s">
        <v>574</v>
      </c>
      <c r="H107" s="149" t="s">
        <v>573</v>
      </c>
      <c r="I107" s="134" t="s">
        <v>386</v>
      </c>
      <c r="J107" s="134" t="s">
        <v>391</v>
      </c>
      <c r="K107" s="148">
        <v>44621</v>
      </c>
      <c r="L107" s="148">
        <v>44895</v>
      </c>
      <c r="M107" s="171" t="s">
        <v>717</v>
      </c>
      <c r="N107" s="171" t="s">
        <v>708</v>
      </c>
      <c r="O107" s="180" t="s">
        <v>747</v>
      </c>
      <c r="P107" s="165" t="s">
        <v>5</v>
      </c>
      <c r="Q107" s="166"/>
      <c r="R107" s="166"/>
    </row>
    <row r="108" spans="3:18" ht="75" customHeight="1" x14ac:dyDescent="0.35">
      <c r="C108" s="134" t="s">
        <v>529</v>
      </c>
      <c r="D108" s="134" t="s">
        <v>530</v>
      </c>
      <c r="E108" s="134" t="s">
        <v>531</v>
      </c>
      <c r="F108" s="134" t="s">
        <v>575</v>
      </c>
      <c r="G108" s="134" t="s">
        <v>562</v>
      </c>
      <c r="H108" s="149" t="s">
        <v>573</v>
      </c>
      <c r="I108" s="134" t="s">
        <v>386</v>
      </c>
      <c r="J108" s="134" t="s">
        <v>391</v>
      </c>
      <c r="K108" s="148">
        <v>44621</v>
      </c>
      <c r="L108" s="148">
        <v>44895</v>
      </c>
      <c r="M108" s="171" t="s">
        <v>717</v>
      </c>
      <c r="N108" s="171" t="s">
        <v>708</v>
      </c>
      <c r="O108" s="180" t="s">
        <v>747</v>
      </c>
      <c r="P108" s="165" t="s">
        <v>5</v>
      </c>
      <c r="Q108" s="166"/>
      <c r="R108" s="166"/>
    </row>
    <row r="109" spans="3:18" ht="75" customHeight="1" x14ac:dyDescent="0.35">
      <c r="C109" s="134" t="s">
        <v>529</v>
      </c>
      <c r="D109" s="134" t="s">
        <v>530</v>
      </c>
      <c r="E109" s="134" t="s">
        <v>531</v>
      </c>
      <c r="F109" s="186" t="s">
        <v>583</v>
      </c>
      <c r="G109" s="134" t="s">
        <v>585</v>
      </c>
      <c r="H109" s="134" t="s">
        <v>584</v>
      </c>
      <c r="I109" s="134" t="s">
        <v>386</v>
      </c>
      <c r="J109" s="134" t="s">
        <v>522</v>
      </c>
      <c r="K109" s="148">
        <v>44593</v>
      </c>
      <c r="L109" s="148">
        <v>44865</v>
      </c>
      <c r="M109" s="168" t="s">
        <v>711</v>
      </c>
      <c r="N109" s="163" t="s">
        <v>708</v>
      </c>
      <c r="O109" s="164" t="s">
        <v>755</v>
      </c>
      <c r="P109" s="165" t="s">
        <v>5</v>
      </c>
      <c r="Q109" s="166"/>
      <c r="R109" s="166"/>
    </row>
    <row r="110" spans="3:18" ht="75" customHeight="1" x14ac:dyDescent="0.35">
      <c r="C110" s="134" t="s">
        <v>529</v>
      </c>
      <c r="D110" s="134" t="s">
        <v>530</v>
      </c>
      <c r="E110" s="134" t="s">
        <v>531</v>
      </c>
      <c r="F110" s="134" t="s">
        <v>576</v>
      </c>
      <c r="G110" s="134" t="s">
        <v>565</v>
      </c>
      <c r="H110" s="149" t="s">
        <v>577</v>
      </c>
      <c r="I110" s="134" t="s">
        <v>410</v>
      </c>
      <c r="J110" s="134" t="s">
        <v>391</v>
      </c>
      <c r="K110" s="148">
        <v>44621</v>
      </c>
      <c r="L110" s="148">
        <v>44895</v>
      </c>
      <c r="M110" s="163" t="s">
        <v>717</v>
      </c>
      <c r="N110" s="178" t="s">
        <v>730</v>
      </c>
      <c r="O110" s="180" t="s">
        <v>750</v>
      </c>
      <c r="P110" s="165" t="s">
        <v>5</v>
      </c>
      <c r="Q110" s="166"/>
      <c r="R110" s="166"/>
    </row>
    <row r="111" spans="3:18" ht="75" customHeight="1" x14ac:dyDescent="0.35">
      <c r="C111" s="134" t="s">
        <v>529</v>
      </c>
      <c r="D111" s="134" t="s">
        <v>530</v>
      </c>
      <c r="E111" s="134" t="s">
        <v>531</v>
      </c>
      <c r="F111" s="134" t="s">
        <v>576</v>
      </c>
      <c r="G111" s="134" t="s">
        <v>565</v>
      </c>
      <c r="H111" s="149" t="s">
        <v>577</v>
      </c>
      <c r="I111" s="134" t="s">
        <v>410</v>
      </c>
      <c r="J111" s="134" t="s">
        <v>391</v>
      </c>
      <c r="K111" s="148">
        <v>44621</v>
      </c>
      <c r="L111" s="148">
        <v>44895</v>
      </c>
      <c r="M111" s="163" t="s">
        <v>717</v>
      </c>
      <c r="N111" s="177" t="s">
        <v>727</v>
      </c>
      <c r="O111" s="164" t="s">
        <v>756</v>
      </c>
      <c r="P111" s="165" t="s">
        <v>5</v>
      </c>
      <c r="Q111" s="166"/>
      <c r="R111" s="166"/>
    </row>
    <row r="112" spans="3:18" ht="75" customHeight="1" x14ac:dyDescent="0.35">
      <c r="C112" s="134" t="s">
        <v>529</v>
      </c>
      <c r="D112" s="134" t="s">
        <v>530</v>
      </c>
      <c r="E112" s="134" t="s">
        <v>531</v>
      </c>
      <c r="F112" s="134" t="s">
        <v>576</v>
      </c>
      <c r="G112" s="134" t="s">
        <v>565</v>
      </c>
      <c r="H112" s="149" t="s">
        <v>577</v>
      </c>
      <c r="I112" s="134" t="s">
        <v>410</v>
      </c>
      <c r="J112" s="134" t="s">
        <v>391</v>
      </c>
      <c r="K112" s="148">
        <v>44621</v>
      </c>
      <c r="L112" s="148">
        <v>44895</v>
      </c>
      <c r="M112" s="163" t="s">
        <v>717</v>
      </c>
      <c r="N112" s="178" t="s">
        <v>731</v>
      </c>
      <c r="O112" s="164" t="s">
        <v>756</v>
      </c>
      <c r="P112" s="165" t="s">
        <v>5</v>
      </c>
      <c r="Q112" s="166"/>
      <c r="R112" s="166"/>
    </row>
    <row r="113" spans="3:18" ht="75" customHeight="1" x14ac:dyDescent="0.35">
      <c r="C113" s="134" t="s">
        <v>529</v>
      </c>
      <c r="D113" s="134" t="s">
        <v>530</v>
      </c>
      <c r="E113" s="134" t="s">
        <v>531</v>
      </c>
      <c r="F113" s="186" t="s">
        <v>583</v>
      </c>
      <c r="G113" s="134" t="s">
        <v>585</v>
      </c>
      <c r="H113" s="134" t="s">
        <v>584</v>
      </c>
      <c r="I113" s="134" t="s">
        <v>410</v>
      </c>
      <c r="J113" s="134" t="s">
        <v>522</v>
      </c>
      <c r="K113" s="148">
        <v>44593</v>
      </c>
      <c r="L113" s="148">
        <v>44865</v>
      </c>
      <c r="M113" s="163" t="s">
        <v>711</v>
      </c>
      <c r="N113" s="163" t="s">
        <v>713</v>
      </c>
      <c r="O113" s="164" t="s">
        <v>755</v>
      </c>
      <c r="P113" s="165" t="s">
        <v>5</v>
      </c>
      <c r="Q113" s="166"/>
      <c r="R113" s="166"/>
    </row>
    <row r="114" spans="3:18" ht="122.25" customHeight="1" x14ac:dyDescent="0.35">
      <c r="C114" s="134" t="s">
        <v>586</v>
      </c>
      <c r="D114" s="134" t="s">
        <v>587</v>
      </c>
      <c r="E114" s="134" t="s">
        <v>588</v>
      </c>
      <c r="F114" s="134" t="s">
        <v>589</v>
      </c>
      <c r="G114" s="134" t="s">
        <v>591</v>
      </c>
      <c r="H114" s="134" t="s">
        <v>590</v>
      </c>
      <c r="I114" s="134" t="s">
        <v>90</v>
      </c>
      <c r="J114" s="134" t="s">
        <v>393</v>
      </c>
      <c r="K114" s="148">
        <v>44593</v>
      </c>
      <c r="L114" s="148">
        <v>44910</v>
      </c>
      <c r="M114" s="171" t="s">
        <v>707</v>
      </c>
      <c r="N114" s="171" t="s">
        <v>708</v>
      </c>
      <c r="O114" s="164" t="s">
        <v>757</v>
      </c>
      <c r="P114" s="165" t="s">
        <v>5</v>
      </c>
      <c r="Q114" s="166" t="s">
        <v>781</v>
      </c>
      <c r="R114" s="166"/>
    </row>
    <row r="115" spans="3:18" ht="75" customHeight="1" x14ac:dyDescent="0.35">
      <c r="C115" s="134" t="s">
        <v>586</v>
      </c>
      <c r="D115" s="134" t="s">
        <v>587</v>
      </c>
      <c r="E115" s="134" t="s">
        <v>588</v>
      </c>
      <c r="F115" s="134" t="s">
        <v>592</v>
      </c>
      <c r="G115" s="134" t="s">
        <v>593</v>
      </c>
      <c r="H115" s="134" t="s">
        <v>590</v>
      </c>
      <c r="I115" s="134" t="s">
        <v>90</v>
      </c>
      <c r="J115" s="134" t="s">
        <v>393</v>
      </c>
      <c r="K115" s="148">
        <v>44576</v>
      </c>
      <c r="L115" s="148">
        <v>44910</v>
      </c>
      <c r="M115" s="171" t="s">
        <v>707</v>
      </c>
      <c r="N115" s="171" t="s">
        <v>708</v>
      </c>
      <c r="O115" s="164" t="s">
        <v>757</v>
      </c>
      <c r="P115" s="165" t="s">
        <v>5</v>
      </c>
      <c r="Q115" s="166"/>
      <c r="R115" s="166"/>
    </row>
    <row r="116" spans="3:18" ht="128.25" customHeight="1" x14ac:dyDescent="0.35">
      <c r="C116" s="134" t="s">
        <v>529</v>
      </c>
      <c r="D116" s="134" t="s">
        <v>530</v>
      </c>
      <c r="E116" s="134" t="s">
        <v>531</v>
      </c>
      <c r="F116" s="186" t="s">
        <v>583</v>
      </c>
      <c r="G116" s="134" t="s">
        <v>585</v>
      </c>
      <c r="H116" s="134" t="s">
        <v>584</v>
      </c>
      <c r="I116" s="134" t="s">
        <v>386</v>
      </c>
      <c r="J116" s="134" t="s">
        <v>522</v>
      </c>
      <c r="K116" s="148">
        <v>44593</v>
      </c>
      <c r="L116" s="148">
        <v>44865</v>
      </c>
      <c r="M116" s="171" t="s">
        <v>717</v>
      </c>
      <c r="N116" s="171" t="s">
        <v>708</v>
      </c>
      <c r="O116" s="164" t="s">
        <v>758</v>
      </c>
      <c r="P116" s="165" t="s">
        <v>11</v>
      </c>
      <c r="Q116" s="166"/>
      <c r="R116" s="166"/>
    </row>
    <row r="117" spans="3:18" ht="75" customHeight="1" x14ac:dyDescent="0.35">
      <c r="C117" s="134" t="s">
        <v>586</v>
      </c>
      <c r="D117" s="134" t="s">
        <v>587</v>
      </c>
      <c r="E117" s="134" t="s">
        <v>588</v>
      </c>
      <c r="F117" s="134" t="s">
        <v>594</v>
      </c>
      <c r="G117" s="134" t="s">
        <v>596</v>
      </c>
      <c r="H117" s="134" t="s">
        <v>595</v>
      </c>
      <c r="I117" s="134" t="s">
        <v>386</v>
      </c>
      <c r="J117" s="134" t="s">
        <v>391</v>
      </c>
      <c r="K117" s="148">
        <v>44593</v>
      </c>
      <c r="L117" s="148">
        <v>44910</v>
      </c>
      <c r="M117" s="168" t="s">
        <v>711</v>
      </c>
      <c r="N117" s="163" t="s">
        <v>708</v>
      </c>
      <c r="O117" s="164" t="s">
        <v>759</v>
      </c>
      <c r="P117" s="165" t="s">
        <v>11</v>
      </c>
      <c r="Q117" s="166"/>
      <c r="R117" s="166"/>
    </row>
    <row r="118" spans="3:18" ht="75" customHeight="1" x14ac:dyDescent="0.35">
      <c r="C118" s="134" t="s">
        <v>586</v>
      </c>
      <c r="D118" s="134" t="s">
        <v>601</v>
      </c>
      <c r="E118" s="134" t="s">
        <v>602</v>
      </c>
      <c r="F118" s="134" t="s">
        <v>597</v>
      </c>
      <c r="G118" s="134" t="s">
        <v>599</v>
      </c>
      <c r="H118" s="134" t="s">
        <v>598</v>
      </c>
      <c r="I118" s="134" t="s">
        <v>90</v>
      </c>
      <c r="J118" s="134" t="s">
        <v>391</v>
      </c>
      <c r="K118" s="148">
        <v>44593</v>
      </c>
      <c r="L118" s="148">
        <v>41258</v>
      </c>
      <c r="M118" s="171" t="s">
        <v>707</v>
      </c>
      <c r="N118" s="171" t="s">
        <v>708</v>
      </c>
      <c r="O118" s="164" t="s">
        <v>1285</v>
      </c>
      <c r="P118" s="165" t="s">
        <v>11</v>
      </c>
      <c r="Q118" s="166" t="s">
        <v>781</v>
      </c>
      <c r="R118" s="166"/>
    </row>
    <row r="119" spans="3:18" ht="75" customHeight="1" x14ac:dyDescent="0.35">
      <c r="C119" s="134" t="s">
        <v>586</v>
      </c>
      <c r="D119" s="134" t="s">
        <v>601</v>
      </c>
      <c r="E119" s="134" t="s">
        <v>602</v>
      </c>
      <c r="F119" s="134" t="s">
        <v>603</v>
      </c>
      <c r="G119" s="134" t="s">
        <v>604</v>
      </c>
      <c r="H119" s="134" t="s">
        <v>598</v>
      </c>
      <c r="I119" s="134" t="s">
        <v>90</v>
      </c>
      <c r="J119" s="134" t="s">
        <v>393</v>
      </c>
      <c r="K119" s="148">
        <v>44593</v>
      </c>
      <c r="L119" s="148">
        <v>41258</v>
      </c>
      <c r="M119" s="171" t="s">
        <v>707</v>
      </c>
      <c r="N119" s="171" t="s">
        <v>708</v>
      </c>
      <c r="O119" s="164" t="s">
        <v>757</v>
      </c>
      <c r="P119" s="165" t="s">
        <v>5</v>
      </c>
      <c r="Q119" s="166"/>
      <c r="R119" s="166"/>
    </row>
    <row r="120" spans="3:18" ht="75" customHeight="1" x14ac:dyDescent="0.35">
      <c r="C120" s="134" t="s">
        <v>586</v>
      </c>
      <c r="D120" s="134" t="s">
        <v>587</v>
      </c>
      <c r="E120" s="134" t="s">
        <v>588</v>
      </c>
      <c r="F120" s="134" t="s">
        <v>594</v>
      </c>
      <c r="G120" s="134" t="s">
        <v>596</v>
      </c>
      <c r="H120" s="134" t="s">
        <v>595</v>
      </c>
      <c r="I120" s="134" t="s">
        <v>386</v>
      </c>
      <c r="J120" s="134" t="s">
        <v>391</v>
      </c>
      <c r="K120" s="148">
        <v>44593</v>
      </c>
      <c r="L120" s="148">
        <v>44910</v>
      </c>
      <c r="M120" s="171" t="s">
        <v>717</v>
      </c>
      <c r="N120" s="171" t="s">
        <v>708</v>
      </c>
      <c r="O120" s="169" t="s">
        <v>1284</v>
      </c>
      <c r="P120" s="165" t="s">
        <v>11</v>
      </c>
      <c r="Q120" s="166"/>
      <c r="R120" s="166"/>
    </row>
    <row r="121" spans="3:18" ht="102.75" customHeight="1" x14ac:dyDescent="0.35">
      <c r="C121" s="134" t="s">
        <v>586</v>
      </c>
      <c r="D121" s="134" t="s">
        <v>601</v>
      </c>
      <c r="E121" s="134" t="s">
        <v>602</v>
      </c>
      <c r="F121" s="134" t="s">
        <v>605</v>
      </c>
      <c r="G121" s="134" t="s">
        <v>604</v>
      </c>
      <c r="H121" s="134" t="s">
        <v>606</v>
      </c>
      <c r="I121" s="134" t="s">
        <v>386</v>
      </c>
      <c r="J121" s="134" t="s">
        <v>393</v>
      </c>
      <c r="K121" s="148">
        <v>44593</v>
      </c>
      <c r="L121" s="148">
        <v>41258</v>
      </c>
      <c r="M121" s="168" t="s">
        <v>711</v>
      </c>
      <c r="N121" s="163" t="s">
        <v>708</v>
      </c>
      <c r="O121" s="164" t="s">
        <v>712</v>
      </c>
      <c r="P121" s="165" t="s">
        <v>5</v>
      </c>
      <c r="Q121" s="166"/>
      <c r="R121" s="166"/>
    </row>
    <row r="122" spans="3:18" ht="75" customHeight="1" x14ac:dyDescent="0.35">
      <c r="C122" s="134" t="s">
        <v>586</v>
      </c>
      <c r="D122" s="134" t="s">
        <v>607</v>
      </c>
      <c r="E122" s="134" t="s">
        <v>608</v>
      </c>
      <c r="F122" s="134" t="s">
        <v>609</v>
      </c>
      <c r="G122" s="134" t="s">
        <v>600</v>
      </c>
      <c r="H122" s="134" t="s">
        <v>598</v>
      </c>
      <c r="I122" s="134" t="s">
        <v>90</v>
      </c>
      <c r="J122" s="134" t="s">
        <v>391</v>
      </c>
      <c r="K122" s="148">
        <v>44593</v>
      </c>
      <c r="L122" s="148">
        <v>44910</v>
      </c>
      <c r="M122" s="171" t="s">
        <v>707</v>
      </c>
      <c r="N122" s="171" t="s">
        <v>708</v>
      </c>
      <c r="O122" s="175" t="s">
        <v>1283</v>
      </c>
      <c r="P122" s="165" t="s">
        <v>11</v>
      </c>
      <c r="Q122" s="166" t="s">
        <v>781</v>
      </c>
      <c r="R122" s="166"/>
    </row>
    <row r="123" spans="3:18" ht="95.25" customHeight="1" x14ac:dyDescent="0.35">
      <c r="C123" s="134" t="s">
        <v>586</v>
      </c>
      <c r="D123" s="134" t="s">
        <v>601</v>
      </c>
      <c r="E123" s="134" t="s">
        <v>602</v>
      </c>
      <c r="F123" s="134" t="s">
        <v>605</v>
      </c>
      <c r="G123" s="134" t="s">
        <v>604</v>
      </c>
      <c r="H123" s="134" t="s">
        <v>606</v>
      </c>
      <c r="I123" s="134" t="s">
        <v>386</v>
      </c>
      <c r="J123" s="134" t="s">
        <v>393</v>
      </c>
      <c r="K123" s="148">
        <v>44593</v>
      </c>
      <c r="L123" s="148">
        <v>41258</v>
      </c>
      <c r="M123" s="171" t="s">
        <v>717</v>
      </c>
      <c r="N123" s="171" t="s">
        <v>708</v>
      </c>
      <c r="O123" s="164" t="s">
        <v>760</v>
      </c>
      <c r="P123" s="165" t="s">
        <v>5</v>
      </c>
      <c r="Q123" s="166"/>
      <c r="R123" s="166"/>
    </row>
    <row r="124" spans="3:18" ht="124" x14ac:dyDescent="0.35">
      <c r="C124" s="134" t="s">
        <v>586</v>
      </c>
      <c r="D124" s="134" t="s">
        <v>607</v>
      </c>
      <c r="E124" s="134" t="s">
        <v>608</v>
      </c>
      <c r="F124" s="134" t="s">
        <v>610</v>
      </c>
      <c r="G124" s="134" t="s">
        <v>600</v>
      </c>
      <c r="H124" s="134" t="s">
        <v>611</v>
      </c>
      <c r="I124" s="134" t="s">
        <v>386</v>
      </c>
      <c r="J124" s="134" t="s">
        <v>391</v>
      </c>
      <c r="K124" s="148">
        <v>44593</v>
      </c>
      <c r="L124" s="148">
        <v>44910</v>
      </c>
      <c r="M124" s="168" t="s">
        <v>711</v>
      </c>
      <c r="N124" s="163" t="s">
        <v>708</v>
      </c>
      <c r="O124" s="164" t="s">
        <v>761</v>
      </c>
      <c r="P124" s="165" t="s">
        <v>11</v>
      </c>
      <c r="Q124" s="166"/>
      <c r="R124" s="166"/>
    </row>
    <row r="125" spans="3:18" ht="150" customHeight="1" x14ac:dyDescent="0.35">
      <c r="C125" s="134" t="s">
        <v>612</v>
      </c>
      <c r="D125" s="134" t="s">
        <v>613</v>
      </c>
      <c r="E125" s="134" t="s">
        <v>614</v>
      </c>
      <c r="F125" s="134" t="s">
        <v>615</v>
      </c>
      <c r="G125" s="134" t="s">
        <v>617</v>
      </c>
      <c r="H125" s="134" t="s">
        <v>616</v>
      </c>
      <c r="I125" s="134" t="s">
        <v>90</v>
      </c>
      <c r="J125" s="134" t="s">
        <v>393</v>
      </c>
      <c r="K125" s="148">
        <v>44593</v>
      </c>
      <c r="L125" s="148">
        <v>44910</v>
      </c>
      <c r="M125" s="171" t="s">
        <v>707</v>
      </c>
      <c r="N125" s="171" t="s">
        <v>708</v>
      </c>
      <c r="O125" s="164" t="s">
        <v>762</v>
      </c>
      <c r="P125" s="165" t="s">
        <v>11</v>
      </c>
      <c r="Q125" s="166" t="s">
        <v>781</v>
      </c>
      <c r="R125" s="166"/>
    </row>
    <row r="126" spans="3:18" ht="150" customHeight="1" x14ac:dyDescent="0.35">
      <c r="C126" s="134" t="s">
        <v>586</v>
      </c>
      <c r="D126" s="134" t="s">
        <v>607</v>
      </c>
      <c r="E126" s="134" t="s">
        <v>608</v>
      </c>
      <c r="F126" s="134" t="s">
        <v>610</v>
      </c>
      <c r="G126" s="134" t="s">
        <v>600</v>
      </c>
      <c r="H126" s="134" t="s">
        <v>611</v>
      </c>
      <c r="I126" s="134" t="s">
        <v>386</v>
      </c>
      <c r="J126" s="134" t="s">
        <v>391</v>
      </c>
      <c r="K126" s="148">
        <v>44593</v>
      </c>
      <c r="L126" s="148">
        <v>44910</v>
      </c>
      <c r="M126" s="171" t="s">
        <v>717</v>
      </c>
      <c r="N126" s="171" t="s">
        <v>708</v>
      </c>
      <c r="O126" s="164" t="s">
        <v>763</v>
      </c>
      <c r="P126" s="165" t="s">
        <v>11</v>
      </c>
      <c r="Q126" s="166"/>
      <c r="R126" s="166"/>
    </row>
    <row r="127" spans="3:18" ht="91.5" customHeight="1" x14ac:dyDescent="0.35">
      <c r="C127" s="134" t="s">
        <v>612</v>
      </c>
      <c r="D127" s="134" t="s">
        <v>613</v>
      </c>
      <c r="E127" s="134" t="s">
        <v>614</v>
      </c>
      <c r="F127" s="134" t="s">
        <v>618</v>
      </c>
      <c r="G127" s="134" t="s">
        <v>617</v>
      </c>
      <c r="H127" s="134" t="s">
        <v>619</v>
      </c>
      <c r="I127" s="134" t="s">
        <v>386</v>
      </c>
      <c r="J127" s="134" t="s">
        <v>393</v>
      </c>
      <c r="K127" s="148">
        <v>44593</v>
      </c>
      <c r="L127" s="148">
        <v>44910</v>
      </c>
      <c r="M127" s="171" t="s">
        <v>764</v>
      </c>
      <c r="N127" s="171" t="s">
        <v>708</v>
      </c>
      <c r="O127" s="164" t="s">
        <v>765</v>
      </c>
      <c r="P127" s="165" t="s">
        <v>5</v>
      </c>
      <c r="Q127" s="166"/>
      <c r="R127" s="166"/>
    </row>
    <row r="128" spans="3:18" ht="77.5" x14ac:dyDescent="0.35">
      <c r="C128" s="134" t="s">
        <v>506</v>
      </c>
      <c r="D128" s="134" t="s">
        <v>512</v>
      </c>
      <c r="E128" s="134" t="s">
        <v>513</v>
      </c>
      <c r="F128" s="134" t="s">
        <v>514</v>
      </c>
      <c r="G128" s="134" t="s">
        <v>508</v>
      </c>
      <c r="H128" s="186" t="s">
        <v>515</v>
      </c>
      <c r="I128" s="134" t="s">
        <v>90</v>
      </c>
      <c r="J128" s="134" t="s">
        <v>468</v>
      </c>
      <c r="K128" s="148">
        <v>44621</v>
      </c>
      <c r="L128" s="148">
        <v>44742</v>
      </c>
      <c r="M128" s="171" t="s">
        <v>707</v>
      </c>
      <c r="N128" s="171" t="s">
        <v>708</v>
      </c>
      <c r="O128" s="164" t="s">
        <v>766</v>
      </c>
      <c r="P128" s="165" t="s">
        <v>11</v>
      </c>
      <c r="Q128" s="166" t="s">
        <v>781</v>
      </c>
      <c r="R128" s="166"/>
    </row>
    <row r="129" spans="3:18" ht="77.5" x14ac:dyDescent="0.35">
      <c r="C129" s="134" t="s">
        <v>506</v>
      </c>
      <c r="D129" s="134" t="s">
        <v>512</v>
      </c>
      <c r="E129" s="134" t="s">
        <v>513</v>
      </c>
      <c r="F129" s="134" t="s">
        <v>516</v>
      </c>
      <c r="G129" s="134" t="s">
        <v>509</v>
      </c>
      <c r="H129" s="186" t="s">
        <v>507</v>
      </c>
      <c r="I129" s="134" t="s">
        <v>90</v>
      </c>
      <c r="J129" s="134" t="s">
        <v>393</v>
      </c>
      <c r="K129" s="148">
        <v>44621</v>
      </c>
      <c r="L129" s="148">
        <v>44910</v>
      </c>
      <c r="M129" s="171" t="s">
        <v>707</v>
      </c>
      <c r="N129" s="171" t="s">
        <v>708</v>
      </c>
      <c r="O129" s="164" t="s">
        <v>712</v>
      </c>
      <c r="P129" s="165" t="s">
        <v>5</v>
      </c>
      <c r="Q129" s="166"/>
      <c r="R129" s="167"/>
    </row>
    <row r="130" spans="3:18" ht="77.5" x14ac:dyDescent="0.35">
      <c r="C130" s="134" t="s">
        <v>506</v>
      </c>
      <c r="D130" s="134" t="s">
        <v>512</v>
      </c>
      <c r="E130" s="134" t="s">
        <v>513</v>
      </c>
      <c r="F130" s="134" t="s">
        <v>517</v>
      </c>
      <c r="G130" s="134" t="s">
        <v>426</v>
      </c>
      <c r="H130" s="186" t="s">
        <v>507</v>
      </c>
      <c r="I130" s="134" t="s">
        <v>90</v>
      </c>
      <c r="J130" s="134" t="s">
        <v>393</v>
      </c>
      <c r="K130" s="148">
        <v>44621</v>
      </c>
      <c r="L130" s="148">
        <v>44910</v>
      </c>
      <c r="M130" s="171" t="s">
        <v>707</v>
      </c>
      <c r="N130" s="171" t="s">
        <v>708</v>
      </c>
      <c r="O130" s="164" t="s">
        <v>712</v>
      </c>
      <c r="P130" s="165" t="s">
        <v>5</v>
      </c>
      <c r="Q130" s="166"/>
      <c r="R130" s="167"/>
    </row>
    <row r="131" spans="3:18" ht="93" x14ac:dyDescent="0.35">
      <c r="C131" s="134" t="s">
        <v>612</v>
      </c>
      <c r="D131" s="134" t="s">
        <v>613</v>
      </c>
      <c r="E131" s="134" t="s">
        <v>614</v>
      </c>
      <c r="F131" s="134" t="s">
        <v>618</v>
      </c>
      <c r="G131" s="134" t="s">
        <v>617</v>
      </c>
      <c r="H131" s="134" t="s">
        <v>619</v>
      </c>
      <c r="I131" s="134" t="s">
        <v>386</v>
      </c>
      <c r="J131" s="134" t="s">
        <v>393</v>
      </c>
      <c r="K131" s="148">
        <v>44593</v>
      </c>
      <c r="L131" s="148">
        <v>44910</v>
      </c>
      <c r="M131" s="171" t="s">
        <v>717</v>
      </c>
      <c r="N131" s="171" t="s">
        <v>708</v>
      </c>
      <c r="O131" s="164" t="s">
        <v>742</v>
      </c>
      <c r="P131" s="165" t="s">
        <v>5</v>
      </c>
      <c r="Q131" s="166"/>
      <c r="R131" s="167"/>
    </row>
    <row r="132" spans="3:18" ht="77.5" x14ac:dyDescent="0.35">
      <c r="C132" s="134" t="s">
        <v>506</v>
      </c>
      <c r="D132" s="134" t="s">
        <v>512</v>
      </c>
      <c r="E132" s="134" t="s">
        <v>513</v>
      </c>
      <c r="F132" s="134" t="s">
        <v>518</v>
      </c>
      <c r="G132" s="134" t="s">
        <v>508</v>
      </c>
      <c r="H132" s="186" t="s">
        <v>510</v>
      </c>
      <c r="I132" s="134" t="s">
        <v>386</v>
      </c>
      <c r="J132" s="134" t="s">
        <v>393</v>
      </c>
      <c r="K132" s="148">
        <v>44621</v>
      </c>
      <c r="L132" s="148">
        <v>44742</v>
      </c>
      <c r="M132" s="168" t="s">
        <v>711</v>
      </c>
      <c r="N132" s="163" t="s">
        <v>708</v>
      </c>
      <c r="O132" s="164" t="s">
        <v>745</v>
      </c>
      <c r="P132" s="165" t="s">
        <v>5</v>
      </c>
      <c r="Q132" s="166"/>
      <c r="R132" s="167"/>
    </row>
    <row r="133" spans="3:18" ht="77.5" x14ac:dyDescent="0.35">
      <c r="C133" s="134" t="s">
        <v>506</v>
      </c>
      <c r="D133" s="134" t="s">
        <v>512</v>
      </c>
      <c r="E133" s="134" t="s">
        <v>513</v>
      </c>
      <c r="F133" s="134" t="s">
        <v>516</v>
      </c>
      <c r="G133" s="134" t="s">
        <v>509</v>
      </c>
      <c r="H133" s="186" t="s">
        <v>510</v>
      </c>
      <c r="I133" s="134" t="s">
        <v>386</v>
      </c>
      <c r="J133" s="134" t="s">
        <v>393</v>
      </c>
      <c r="K133" s="148">
        <v>44621</v>
      </c>
      <c r="L133" s="148">
        <v>44910</v>
      </c>
      <c r="M133" s="168" t="s">
        <v>711</v>
      </c>
      <c r="N133" s="163" t="s">
        <v>708</v>
      </c>
      <c r="O133" s="164" t="s">
        <v>745</v>
      </c>
      <c r="P133" s="165" t="s">
        <v>5</v>
      </c>
      <c r="Q133" s="166"/>
      <c r="R133" s="167"/>
    </row>
    <row r="134" spans="3:18" ht="77.5" x14ac:dyDescent="0.35">
      <c r="C134" s="134" t="s">
        <v>506</v>
      </c>
      <c r="D134" s="134" t="s">
        <v>512</v>
      </c>
      <c r="E134" s="134" t="s">
        <v>513</v>
      </c>
      <c r="F134" s="134" t="s">
        <v>517</v>
      </c>
      <c r="G134" s="134" t="s">
        <v>426</v>
      </c>
      <c r="H134" s="186" t="s">
        <v>510</v>
      </c>
      <c r="I134" s="134" t="s">
        <v>386</v>
      </c>
      <c r="J134" s="134" t="s">
        <v>393</v>
      </c>
      <c r="K134" s="148">
        <v>44621</v>
      </c>
      <c r="L134" s="148">
        <v>44910</v>
      </c>
      <c r="M134" s="168" t="s">
        <v>711</v>
      </c>
      <c r="N134" s="163" t="s">
        <v>708</v>
      </c>
      <c r="O134" s="164" t="s">
        <v>745</v>
      </c>
      <c r="P134" s="165" t="s">
        <v>5</v>
      </c>
      <c r="Q134" s="166"/>
      <c r="R134" s="167"/>
    </row>
    <row r="135" spans="3:18" ht="108.5" x14ac:dyDescent="0.35">
      <c r="C135" s="134" t="s">
        <v>529</v>
      </c>
      <c r="D135" s="134" t="s">
        <v>530</v>
      </c>
      <c r="E135" s="134" t="s">
        <v>531</v>
      </c>
      <c r="F135" s="186" t="s">
        <v>583</v>
      </c>
      <c r="G135" s="134" t="s">
        <v>585</v>
      </c>
      <c r="H135" s="134" t="s">
        <v>584</v>
      </c>
      <c r="I135" s="134" t="s">
        <v>410</v>
      </c>
      <c r="J135" s="134" t="s">
        <v>522</v>
      </c>
      <c r="K135" s="148">
        <v>44593</v>
      </c>
      <c r="L135" s="148">
        <v>44865</v>
      </c>
      <c r="M135" s="163" t="s">
        <v>717</v>
      </c>
      <c r="N135" s="177" t="s">
        <v>727</v>
      </c>
      <c r="O135" s="164" t="s">
        <v>767</v>
      </c>
      <c r="P135" s="165" t="s">
        <v>11</v>
      </c>
      <c r="Q135" s="166"/>
      <c r="R135" s="167"/>
    </row>
    <row r="136" spans="3:18" ht="108.5" x14ac:dyDescent="0.35">
      <c r="C136" s="134" t="s">
        <v>529</v>
      </c>
      <c r="D136" s="134" t="s">
        <v>530</v>
      </c>
      <c r="E136" s="134" t="s">
        <v>531</v>
      </c>
      <c r="F136" s="186" t="s">
        <v>583</v>
      </c>
      <c r="G136" s="134" t="s">
        <v>585</v>
      </c>
      <c r="H136" s="134" t="s">
        <v>584</v>
      </c>
      <c r="I136" s="134" t="s">
        <v>410</v>
      </c>
      <c r="J136" s="134" t="s">
        <v>522</v>
      </c>
      <c r="K136" s="148">
        <v>44593</v>
      </c>
      <c r="L136" s="148">
        <v>44865</v>
      </c>
      <c r="M136" s="163" t="s">
        <v>717</v>
      </c>
      <c r="N136" s="178" t="s">
        <v>730</v>
      </c>
      <c r="O136" s="164" t="s">
        <v>768</v>
      </c>
      <c r="P136" s="165" t="s">
        <v>5</v>
      </c>
      <c r="Q136" s="166"/>
      <c r="R136" s="167"/>
    </row>
    <row r="137" spans="3:18" ht="108.5" x14ac:dyDescent="0.35">
      <c r="C137" s="134" t="s">
        <v>529</v>
      </c>
      <c r="D137" s="134" t="s">
        <v>530</v>
      </c>
      <c r="E137" s="134" t="s">
        <v>531</v>
      </c>
      <c r="F137" s="186" t="s">
        <v>583</v>
      </c>
      <c r="G137" s="134" t="s">
        <v>585</v>
      </c>
      <c r="H137" s="134" t="s">
        <v>584</v>
      </c>
      <c r="I137" s="134" t="s">
        <v>410</v>
      </c>
      <c r="J137" s="134" t="s">
        <v>522</v>
      </c>
      <c r="K137" s="148">
        <v>44593</v>
      </c>
      <c r="L137" s="148">
        <v>44865</v>
      </c>
      <c r="M137" s="163" t="s">
        <v>717</v>
      </c>
      <c r="N137" s="178" t="s">
        <v>731</v>
      </c>
      <c r="O137" s="164" t="s">
        <v>769</v>
      </c>
      <c r="P137" s="165" t="s">
        <v>11</v>
      </c>
      <c r="Q137" s="166"/>
      <c r="R137" s="167"/>
    </row>
    <row r="138" spans="3:18" ht="93" x14ac:dyDescent="0.35">
      <c r="C138" s="134" t="s">
        <v>506</v>
      </c>
      <c r="D138" s="134" t="s">
        <v>512</v>
      </c>
      <c r="E138" s="134" t="s">
        <v>513</v>
      </c>
      <c r="F138" s="134" t="s">
        <v>519</v>
      </c>
      <c r="G138" s="134" t="s">
        <v>426</v>
      </c>
      <c r="H138" s="134" t="s">
        <v>511</v>
      </c>
      <c r="I138" s="134" t="s">
        <v>410</v>
      </c>
      <c r="J138" s="134" t="s">
        <v>393</v>
      </c>
      <c r="K138" s="148">
        <v>44621</v>
      </c>
      <c r="L138" s="148">
        <v>44910</v>
      </c>
      <c r="M138" s="163" t="s">
        <v>711</v>
      </c>
      <c r="N138" s="163" t="s">
        <v>713</v>
      </c>
      <c r="O138" s="169" t="s">
        <v>770</v>
      </c>
      <c r="P138" s="165" t="s">
        <v>5</v>
      </c>
      <c r="Q138" s="166"/>
      <c r="R138" s="167"/>
    </row>
    <row r="139" spans="3:18" ht="93" x14ac:dyDescent="0.35">
      <c r="C139" s="134" t="s">
        <v>506</v>
      </c>
      <c r="D139" s="134" t="s">
        <v>512</v>
      </c>
      <c r="E139" s="134" t="s">
        <v>513</v>
      </c>
      <c r="F139" s="134" t="s">
        <v>519</v>
      </c>
      <c r="G139" s="134" t="s">
        <v>426</v>
      </c>
      <c r="H139" s="134" t="s">
        <v>511</v>
      </c>
      <c r="I139" s="134" t="s">
        <v>410</v>
      </c>
      <c r="J139" s="134" t="s">
        <v>393</v>
      </c>
      <c r="K139" s="148">
        <v>44621</v>
      </c>
      <c r="L139" s="148">
        <v>44910</v>
      </c>
      <c r="M139" s="163" t="s">
        <v>717</v>
      </c>
      <c r="N139" s="177" t="s">
        <v>727</v>
      </c>
      <c r="O139" s="169" t="s">
        <v>770</v>
      </c>
      <c r="P139" s="165" t="s">
        <v>5</v>
      </c>
      <c r="Q139" s="166"/>
      <c r="R139" s="167"/>
    </row>
    <row r="140" spans="3:18" ht="62" x14ac:dyDescent="0.35">
      <c r="C140" s="134" t="s">
        <v>506</v>
      </c>
      <c r="D140" s="134" t="s">
        <v>512</v>
      </c>
      <c r="E140" s="134" t="s">
        <v>513</v>
      </c>
      <c r="F140" s="134" t="s">
        <v>520</v>
      </c>
      <c r="G140" s="134" t="s">
        <v>509</v>
      </c>
      <c r="H140" s="186" t="s">
        <v>511</v>
      </c>
      <c r="I140" s="134" t="s">
        <v>410</v>
      </c>
      <c r="J140" s="134" t="s">
        <v>393</v>
      </c>
      <c r="K140" s="148">
        <v>44621</v>
      </c>
      <c r="L140" s="148">
        <v>44910</v>
      </c>
      <c r="M140" s="163" t="s">
        <v>711</v>
      </c>
      <c r="N140" s="163" t="s">
        <v>713</v>
      </c>
      <c r="O140" s="169" t="s">
        <v>770</v>
      </c>
      <c r="P140" s="165" t="s">
        <v>5</v>
      </c>
      <c r="Q140" s="166"/>
      <c r="R140" s="167"/>
    </row>
    <row r="141" spans="3:18" ht="409.5" x14ac:dyDescent="0.35">
      <c r="C141" s="134" t="s">
        <v>521</v>
      </c>
      <c r="D141" s="134" t="s">
        <v>523</v>
      </c>
      <c r="E141" s="134" t="s">
        <v>524</v>
      </c>
      <c r="F141" s="134" t="s">
        <v>525</v>
      </c>
      <c r="G141" s="134" t="s">
        <v>497</v>
      </c>
      <c r="H141" s="134" t="s">
        <v>526</v>
      </c>
      <c r="I141" s="134" t="s">
        <v>90</v>
      </c>
      <c r="J141" s="134" t="s">
        <v>391</v>
      </c>
      <c r="K141" s="148">
        <v>44593</v>
      </c>
      <c r="L141" s="148">
        <v>44910</v>
      </c>
      <c r="M141" s="171" t="s">
        <v>780</v>
      </c>
      <c r="N141" s="171" t="s">
        <v>385</v>
      </c>
      <c r="O141" s="183" t="s">
        <v>799</v>
      </c>
      <c r="P141" s="165" t="s">
        <v>11</v>
      </c>
      <c r="Q141" s="166" t="s">
        <v>781</v>
      </c>
      <c r="R141" s="167"/>
    </row>
    <row r="142" spans="3:18" ht="217.5" x14ac:dyDescent="0.35">
      <c r="C142" s="134" t="s">
        <v>521</v>
      </c>
      <c r="D142" s="134" t="s">
        <v>523</v>
      </c>
      <c r="E142" s="134" t="s">
        <v>524</v>
      </c>
      <c r="F142" s="134" t="s">
        <v>527</v>
      </c>
      <c r="G142" s="134" t="s">
        <v>497</v>
      </c>
      <c r="H142" s="134" t="s">
        <v>528</v>
      </c>
      <c r="I142" s="134" t="s">
        <v>90</v>
      </c>
      <c r="J142" s="134" t="s">
        <v>395</v>
      </c>
      <c r="K142" s="148">
        <v>44652</v>
      </c>
      <c r="L142" s="148">
        <v>44910</v>
      </c>
      <c r="M142" s="171" t="s">
        <v>780</v>
      </c>
      <c r="N142" s="171" t="s">
        <v>385</v>
      </c>
      <c r="O142" s="183" t="s">
        <v>800</v>
      </c>
      <c r="P142" s="165" t="s">
        <v>11</v>
      </c>
      <c r="Q142" s="166"/>
      <c r="R142" s="166"/>
    </row>
    <row r="143" spans="3:18" ht="77.5" x14ac:dyDescent="0.35">
      <c r="C143" s="134" t="s">
        <v>506</v>
      </c>
      <c r="D143" s="134" t="s">
        <v>512</v>
      </c>
      <c r="E143" s="134" t="s">
        <v>513</v>
      </c>
      <c r="F143" s="134" t="s">
        <v>518</v>
      </c>
      <c r="G143" s="134" t="s">
        <v>508</v>
      </c>
      <c r="H143" s="186" t="s">
        <v>510</v>
      </c>
      <c r="I143" s="134" t="s">
        <v>386</v>
      </c>
      <c r="J143" s="134" t="s">
        <v>393</v>
      </c>
      <c r="K143" s="148">
        <v>44621</v>
      </c>
      <c r="L143" s="148">
        <v>44742</v>
      </c>
      <c r="M143" s="171" t="s">
        <v>717</v>
      </c>
      <c r="N143" s="171" t="s">
        <v>708</v>
      </c>
      <c r="O143" s="164" t="s">
        <v>771</v>
      </c>
      <c r="P143" s="165" t="s">
        <v>11</v>
      </c>
      <c r="Q143" s="166"/>
      <c r="R143" s="167"/>
    </row>
    <row r="144" spans="3:18" ht="77.5" x14ac:dyDescent="0.35">
      <c r="C144" s="134" t="s">
        <v>506</v>
      </c>
      <c r="D144" s="134" t="s">
        <v>512</v>
      </c>
      <c r="E144" s="134" t="s">
        <v>513</v>
      </c>
      <c r="F144" s="134" t="s">
        <v>516</v>
      </c>
      <c r="G144" s="134" t="s">
        <v>509</v>
      </c>
      <c r="H144" s="186" t="s">
        <v>510</v>
      </c>
      <c r="I144" s="134" t="s">
        <v>386</v>
      </c>
      <c r="J144" s="134" t="s">
        <v>393</v>
      </c>
      <c r="K144" s="148">
        <v>44621</v>
      </c>
      <c r="L144" s="148">
        <v>44910</v>
      </c>
      <c r="M144" s="171" t="s">
        <v>717</v>
      </c>
      <c r="N144" s="171" t="s">
        <v>708</v>
      </c>
      <c r="O144" s="164" t="s">
        <v>772</v>
      </c>
      <c r="P144" s="165" t="s">
        <v>5</v>
      </c>
      <c r="Q144" s="166"/>
      <c r="R144" s="167"/>
    </row>
    <row r="145" spans="3:18" ht="77.5" x14ac:dyDescent="0.35">
      <c r="C145" s="134" t="s">
        <v>506</v>
      </c>
      <c r="D145" s="134" t="s">
        <v>512</v>
      </c>
      <c r="E145" s="134" t="s">
        <v>513</v>
      </c>
      <c r="F145" s="134" t="s">
        <v>516</v>
      </c>
      <c r="G145" s="134" t="s">
        <v>509</v>
      </c>
      <c r="H145" s="186" t="s">
        <v>510</v>
      </c>
      <c r="I145" s="134" t="s">
        <v>386</v>
      </c>
      <c r="J145" s="134" t="s">
        <v>393</v>
      </c>
      <c r="K145" s="148">
        <v>44621</v>
      </c>
      <c r="L145" s="148">
        <v>44910</v>
      </c>
      <c r="M145" s="171" t="s">
        <v>717</v>
      </c>
      <c r="N145" s="171" t="s">
        <v>708</v>
      </c>
      <c r="O145" s="164" t="s">
        <v>773</v>
      </c>
      <c r="P145" s="165" t="s">
        <v>5</v>
      </c>
      <c r="Q145" s="166"/>
      <c r="R145" s="167"/>
    </row>
    <row r="146" spans="3:18" ht="62" x14ac:dyDescent="0.35">
      <c r="C146" s="134" t="s">
        <v>506</v>
      </c>
      <c r="D146" s="134" t="s">
        <v>512</v>
      </c>
      <c r="E146" s="134" t="s">
        <v>513</v>
      </c>
      <c r="F146" s="134" t="s">
        <v>520</v>
      </c>
      <c r="G146" s="134" t="s">
        <v>509</v>
      </c>
      <c r="H146" s="186" t="s">
        <v>511</v>
      </c>
      <c r="I146" s="134" t="s">
        <v>410</v>
      </c>
      <c r="J146" s="134" t="s">
        <v>393</v>
      </c>
      <c r="K146" s="148">
        <v>44621</v>
      </c>
      <c r="L146" s="148">
        <v>44910</v>
      </c>
      <c r="M146" s="163" t="s">
        <v>717</v>
      </c>
      <c r="N146" s="177" t="s">
        <v>727</v>
      </c>
      <c r="O146" s="164" t="s">
        <v>774</v>
      </c>
      <c r="P146" s="165" t="s">
        <v>11</v>
      </c>
      <c r="Q146" s="166"/>
      <c r="R146" s="167"/>
    </row>
    <row r="147" spans="3:18" ht="93" x14ac:dyDescent="0.35">
      <c r="C147" s="134" t="s">
        <v>506</v>
      </c>
      <c r="D147" s="134" t="s">
        <v>512</v>
      </c>
      <c r="E147" s="134" t="s">
        <v>513</v>
      </c>
      <c r="F147" s="134" t="s">
        <v>519</v>
      </c>
      <c r="G147" s="134" t="s">
        <v>426</v>
      </c>
      <c r="H147" s="134" t="s">
        <v>511</v>
      </c>
      <c r="I147" s="134" t="s">
        <v>410</v>
      </c>
      <c r="J147" s="134" t="s">
        <v>393</v>
      </c>
      <c r="K147" s="148">
        <v>44621</v>
      </c>
      <c r="L147" s="148">
        <v>44910</v>
      </c>
      <c r="M147" s="163" t="s">
        <v>717</v>
      </c>
      <c r="N147" s="178" t="s">
        <v>730</v>
      </c>
      <c r="O147" s="164" t="s">
        <v>775</v>
      </c>
      <c r="P147" s="165" t="s">
        <v>5</v>
      </c>
      <c r="Q147" s="166"/>
      <c r="R147" s="167"/>
    </row>
    <row r="148" spans="3:18" ht="62" x14ac:dyDescent="0.35">
      <c r="C148" s="134" t="s">
        <v>506</v>
      </c>
      <c r="D148" s="134" t="s">
        <v>512</v>
      </c>
      <c r="E148" s="134" t="s">
        <v>513</v>
      </c>
      <c r="F148" s="134" t="s">
        <v>520</v>
      </c>
      <c r="G148" s="134" t="s">
        <v>509</v>
      </c>
      <c r="H148" s="186" t="s">
        <v>511</v>
      </c>
      <c r="I148" s="134" t="s">
        <v>410</v>
      </c>
      <c r="J148" s="134" t="s">
        <v>393</v>
      </c>
      <c r="K148" s="148">
        <v>44621</v>
      </c>
      <c r="L148" s="148">
        <v>44910</v>
      </c>
      <c r="M148" s="163" t="s">
        <v>717</v>
      </c>
      <c r="N148" s="178" t="s">
        <v>730</v>
      </c>
      <c r="O148" s="164" t="s">
        <v>775</v>
      </c>
      <c r="P148" s="165" t="s">
        <v>5</v>
      </c>
      <c r="Q148" s="166"/>
      <c r="R148" s="167"/>
    </row>
    <row r="149" spans="3:18" ht="93" x14ac:dyDescent="0.35">
      <c r="C149" s="134" t="s">
        <v>506</v>
      </c>
      <c r="D149" s="134" t="s">
        <v>512</v>
      </c>
      <c r="E149" s="134" t="s">
        <v>513</v>
      </c>
      <c r="F149" s="134" t="s">
        <v>519</v>
      </c>
      <c r="G149" s="134" t="s">
        <v>426</v>
      </c>
      <c r="H149" s="134" t="s">
        <v>511</v>
      </c>
      <c r="I149" s="134" t="s">
        <v>410</v>
      </c>
      <c r="J149" s="134" t="s">
        <v>393</v>
      </c>
      <c r="K149" s="148">
        <v>44621</v>
      </c>
      <c r="L149" s="148">
        <v>44910</v>
      </c>
      <c r="M149" s="163" t="s">
        <v>717</v>
      </c>
      <c r="N149" s="178" t="s">
        <v>731</v>
      </c>
      <c r="O149" s="164" t="s">
        <v>775</v>
      </c>
      <c r="P149" s="165" t="s">
        <v>5</v>
      </c>
      <c r="Q149" s="166"/>
      <c r="R149" s="167"/>
    </row>
    <row r="150" spans="3:18" ht="62" x14ac:dyDescent="0.35">
      <c r="C150" s="134" t="s">
        <v>506</v>
      </c>
      <c r="D150" s="134" t="s">
        <v>512</v>
      </c>
      <c r="E150" s="134" t="s">
        <v>513</v>
      </c>
      <c r="F150" s="134" t="s">
        <v>520</v>
      </c>
      <c r="G150" s="134" t="s">
        <v>509</v>
      </c>
      <c r="H150" s="186" t="s">
        <v>511</v>
      </c>
      <c r="I150" s="134" t="s">
        <v>410</v>
      </c>
      <c r="J150" s="134" t="s">
        <v>393</v>
      </c>
      <c r="K150" s="148">
        <v>44621</v>
      </c>
      <c r="L150" s="148">
        <v>44910</v>
      </c>
      <c r="M150" s="163" t="s">
        <v>717</v>
      </c>
      <c r="N150" s="178" t="s">
        <v>731</v>
      </c>
      <c r="O150" s="164" t="s">
        <v>775</v>
      </c>
      <c r="P150" s="165" t="s">
        <v>5</v>
      </c>
      <c r="Q150" s="166"/>
      <c r="R150" s="167"/>
    </row>
  </sheetData>
  <autoFilter ref="C9:R150" xr:uid="{2428A4F2-B8B0-4388-A2BA-738C094FD985}"/>
  <mergeCells count="5">
    <mergeCell ref="C8:C9"/>
    <mergeCell ref="D8:D9"/>
    <mergeCell ref="E8:E9"/>
    <mergeCell ref="F8:L8"/>
    <mergeCell ref="M8:R8"/>
  </mergeCells>
  <conditionalFormatting sqref="P128:P129 P104:P108 P149 P69:P72 P143:P147 P64 P22:P28">
    <cfRule type="cellIs" dxfId="467" priority="451" operator="equal">
      <formula>"Vencida"</formula>
    </cfRule>
    <cfRule type="cellIs" dxfId="466" priority="452" operator="equal">
      <formula>"No Cumplida"</formula>
    </cfRule>
    <cfRule type="cellIs" dxfId="465" priority="453" operator="equal">
      <formula>"En Avance"</formula>
    </cfRule>
    <cfRule type="cellIs" dxfId="464" priority="454" operator="equal">
      <formula>"Cumplida (FT)"</formula>
    </cfRule>
    <cfRule type="cellIs" dxfId="463" priority="455" operator="equal">
      <formula>"Cumplida (DT)"</formula>
    </cfRule>
    <cfRule type="cellIs" dxfId="462" priority="456" operator="equal">
      <formula>"Sin Avance"</formula>
    </cfRule>
  </conditionalFormatting>
  <conditionalFormatting sqref="P127">
    <cfRule type="cellIs" dxfId="461" priority="445" operator="equal">
      <formula>"Vencida"</formula>
    </cfRule>
    <cfRule type="cellIs" dxfId="460" priority="446" operator="equal">
      <formula>"No Cumplida"</formula>
    </cfRule>
    <cfRule type="cellIs" dxfId="459" priority="447" operator="equal">
      <formula>"En Avance"</formula>
    </cfRule>
    <cfRule type="cellIs" dxfId="458" priority="448" operator="equal">
      <formula>"Cumplida (FT)"</formula>
    </cfRule>
    <cfRule type="cellIs" dxfId="457" priority="449" operator="equal">
      <formula>"Cumplida (DT)"</formula>
    </cfRule>
    <cfRule type="cellIs" dxfId="456" priority="450" operator="equal">
      <formula>"Sin Avance"</formula>
    </cfRule>
  </conditionalFormatting>
  <conditionalFormatting sqref="P87">
    <cfRule type="cellIs" dxfId="455" priority="439" operator="equal">
      <formula>"Vencida"</formula>
    </cfRule>
    <cfRule type="cellIs" dxfId="454" priority="440" operator="equal">
      <formula>"No Cumplida"</formula>
    </cfRule>
    <cfRule type="cellIs" dxfId="453" priority="441" operator="equal">
      <formula>"En Avance"</formula>
    </cfRule>
    <cfRule type="cellIs" dxfId="452" priority="442" operator="equal">
      <formula>"Cumplida (FT)"</formula>
    </cfRule>
    <cfRule type="cellIs" dxfId="451" priority="443" operator="equal">
      <formula>"Cumplida (DT)"</formula>
    </cfRule>
    <cfRule type="cellIs" dxfId="450" priority="444" operator="equal">
      <formula>"Sin Avance"</formula>
    </cfRule>
  </conditionalFormatting>
  <conditionalFormatting sqref="P124">
    <cfRule type="cellIs" dxfId="449" priority="433" operator="equal">
      <formula>"Vencida"</formula>
    </cfRule>
    <cfRule type="cellIs" dxfId="448" priority="434" operator="equal">
      <formula>"No Cumplida"</formula>
    </cfRule>
    <cfRule type="cellIs" dxfId="447" priority="435" operator="equal">
      <formula>"En Avance"</formula>
    </cfRule>
    <cfRule type="cellIs" dxfId="446" priority="436" operator="equal">
      <formula>"Cumplida (FT)"</formula>
    </cfRule>
    <cfRule type="cellIs" dxfId="445" priority="437" operator="equal">
      <formula>"Cumplida (DT)"</formula>
    </cfRule>
    <cfRule type="cellIs" dxfId="444" priority="438" operator="equal">
      <formula>"Sin Avance"</formula>
    </cfRule>
  </conditionalFormatting>
  <conditionalFormatting sqref="P125:P126">
    <cfRule type="cellIs" dxfId="443" priority="427" operator="equal">
      <formula>"Vencida"</formula>
    </cfRule>
    <cfRule type="cellIs" dxfId="442" priority="428" operator="equal">
      <formula>"No Cumplida"</formula>
    </cfRule>
    <cfRule type="cellIs" dxfId="441" priority="429" operator="equal">
      <formula>"En Avance"</formula>
    </cfRule>
    <cfRule type="cellIs" dxfId="440" priority="430" operator="equal">
      <formula>"Cumplida (FT)"</formula>
    </cfRule>
    <cfRule type="cellIs" dxfId="439" priority="431" operator="equal">
      <formula>"Cumplida (DT)"</formula>
    </cfRule>
    <cfRule type="cellIs" dxfId="438" priority="432" operator="equal">
      <formula>"Sin Avance"</formula>
    </cfRule>
  </conditionalFormatting>
  <conditionalFormatting sqref="P80 P82:P83">
    <cfRule type="cellIs" dxfId="437" priority="421" operator="equal">
      <formula>"Vencida"</formula>
    </cfRule>
    <cfRule type="cellIs" dxfId="436" priority="422" operator="equal">
      <formula>"No Cumplida"</formula>
    </cfRule>
    <cfRule type="cellIs" dxfId="435" priority="423" operator="equal">
      <formula>"En Avance"</formula>
    </cfRule>
    <cfRule type="cellIs" dxfId="434" priority="424" operator="equal">
      <formula>"Cumplida (FT)"</formula>
    </cfRule>
    <cfRule type="cellIs" dxfId="433" priority="425" operator="equal">
      <formula>"Cumplida (DT)"</formula>
    </cfRule>
    <cfRule type="cellIs" dxfId="432" priority="426" operator="equal">
      <formula>"Sin Avance"</formula>
    </cfRule>
  </conditionalFormatting>
  <conditionalFormatting sqref="P29:P30">
    <cfRule type="cellIs" dxfId="431" priority="415" operator="equal">
      <formula>"Vencida"</formula>
    </cfRule>
    <cfRule type="cellIs" dxfId="430" priority="416" operator="equal">
      <formula>"No Cumplida"</formula>
    </cfRule>
    <cfRule type="cellIs" dxfId="429" priority="417" operator="equal">
      <formula>"En Avance"</formula>
    </cfRule>
    <cfRule type="cellIs" dxfId="428" priority="418" operator="equal">
      <formula>"Cumplida (FT)"</formula>
    </cfRule>
    <cfRule type="cellIs" dxfId="427" priority="419" operator="equal">
      <formula>"Cumplida (DT)"</formula>
    </cfRule>
    <cfRule type="cellIs" dxfId="426" priority="420" operator="equal">
      <formula>"Sin Avance"</formula>
    </cfRule>
  </conditionalFormatting>
  <conditionalFormatting sqref="P113:P118">
    <cfRule type="cellIs" dxfId="425" priority="409" operator="equal">
      <formula>"Vencida"</formula>
    </cfRule>
    <cfRule type="cellIs" dxfId="424" priority="410" operator="equal">
      <formula>"No Cumplida"</formula>
    </cfRule>
    <cfRule type="cellIs" dxfId="423" priority="411" operator="equal">
      <formula>"En Avance"</formula>
    </cfRule>
    <cfRule type="cellIs" dxfId="422" priority="412" operator="equal">
      <formula>"Cumplida (FT)"</formula>
    </cfRule>
    <cfRule type="cellIs" dxfId="421" priority="413" operator="equal">
      <formula>"Cumplida (DT)"</formula>
    </cfRule>
    <cfRule type="cellIs" dxfId="420" priority="414" operator="equal">
      <formula>"Sin Avance"</formula>
    </cfRule>
  </conditionalFormatting>
  <conditionalFormatting sqref="P89:P92">
    <cfRule type="cellIs" dxfId="419" priority="403" operator="equal">
      <formula>"Vencida"</formula>
    </cfRule>
    <cfRule type="cellIs" dxfId="418" priority="404" operator="equal">
      <formula>"No Cumplida"</formula>
    </cfRule>
    <cfRule type="cellIs" dxfId="417" priority="405" operator="equal">
      <formula>"En Avance"</formula>
    </cfRule>
    <cfRule type="cellIs" dxfId="416" priority="406" operator="equal">
      <formula>"Cumplida (FT)"</formula>
    </cfRule>
    <cfRule type="cellIs" dxfId="415" priority="407" operator="equal">
      <formula>"Cumplida (DT)"</formula>
    </cfRule>
    <cfRule type="cellIs" dxfId="414" priority="408" operator="equal">
      <formula>"Sin Avance"</formula>
    </cfRule>
  </conditionalFormatting>
  <conditionalFormatting sqref="P132:P133 P138">
    <cfRule type="cellIs" dxfId="413" priority="397" operator="equal">
      <formula>"Vencida"</formula>
    </cfRule>
    <cfRule type="cellIs" dxfId="412" priority="398" operator="equal">
      <formula>"No Cumplida"</formula>
    </cfRule>
    <cfRule type="cellIs" dxfId="411" priority="399" operator="equal">
      <formula>"En Avance"</formula>
    </cfRule>
    <cfRule type="cellIs" dxfId="410" priority="400" operator="equal">
      <formula>"Cumplida (FT)"</formula>
    </cfRule>
    <cfRule type="cellIs" dxfId="409" priority="401" operator="equal">
      <formula>"Cumplida (DT)"</formula>
    </cfRule>
    <cfRule type="cellIs" dxfId="408" priority="402" operator="equal">
      <formula>"Sin Avance"</formula>
    </cfRule>
  </conditionalFormatting>
  <conditionalFormatting sqref="P31">
    <cfRule type="cellIs" dxfId="407" priority="391" operator="equal">
      <formula>"Vencida"</formula>
    </cfRule>
    <cfRule type="cellIs" dxfId="406" priority="392" operator="equal">
      <formula>"No Cumplida"</formula>
    </cfRule>
    <cfRule type="cellIs" dxfId="405" priority="393" operator="equal">
      <formula>"En Avance"</formula>
    </cfRule>
    <cfRule type="cellIs" dxfId="404" priority="394" operator="equal">
      <formula>"Cumplida (FT)"</formula>
    </cfRule>
    <cfRule type="cellIs" dxfId="403" priority="395" operator="equal">
      <formula>"Cumplida (DT)"</formula>
    </cfRule>
    <cfRule type="cellIs" dxfId="402" priority="396" operator="equal">
      <formula>"Sin Avance"</formula>
    </cfRule>
  </conditionalFormatting>
  <conditionalFormatting sqref="P32">
    <cfRule type="cellIs" dxfId="401" priority="385" operator="equal">
      <formula>"Vencida"</formula>
    </cfRule>
    <cfRule type="cellIs" dxfId="400" priority="386" operator="equal">
      <formula>"No Cumplida"</formula>
    </cfRule>
    <cfRule type="cellIs" dxfId="399" priority="387" operator="equal">
      <formula>"En Avance"</formula>
    </cfRule>
    <cfRule type="cellIs" dxfId="398" priority="388" operator="equal">
      <formula>"Cumplida (FT)"</formula>
    </cfRule>
    <cfRule type="cellIs" dxfId="397" priority="389" operator="equal">
      <formula>"Cumplida (DT)"</formula>
    </cfRule>
    <cfRule type="cellIs" dxfId="396" priority="390" operator="equal">
      <formula>"Sin Avance"</formula>
    </cfRule>
  </conditionalFormatting>
  <conditionalFormatting sqref="P33">
    <cfRule type="cellIs" dxfId="395" priority="379" operator="equal">
      <formula>"Vencida"</formula>
    </cfRule>
    <cfRule type="cellIs" dxfId="394" priority="380" operator="equal">
      <formula>"No Cumplida"</formula>
    </cfRule>
    <cfRule type="cellIs" dxfId="393" priority="381" operator="equal">
      <formula>"En Avance"</formula>
    </cfRule>
    <cfRule type="cellIs" dxfId="392" priority="382" operator="equal">
      <formula>"Cumplida (FT)"</formula>
    </cfRule>
    <cfRule type="cellIs" dxfId="391" priority="383" operator="equal">
      <formula>"Cumplida (DT)"</formula>
    </cfRule>
    <cfRule type="cellIs" dxfId="390" priority="384" operator="equal">
      <formula>"Sin Avance"</formula>
    </cfRule>
  </conditionalFormatting>
  <conditionalFormatting sqref="P34:P37">
    <cfRule type="cellIs" dxfId="389" priority="373" operator="equal">
      <formula>"Vencida"</formula>
    </cfRule>
    <cfRule type="cellIs" dxfId="388" priority="374" operator="equal">
      <formula>"No Cumplida"</formula>
    </cfRule>
    <cfRule type="cellIs" dxfId="387" priority="375" operator="equal">
      <formula>"En Avance"</formula>
    </cfRule>
    <cfRule type="cellIs" dxfId="386" priority="376" operator="equal">
      <formula>"Cumplida (FT)"</formula>
    </cfRule>
    <cfRule type="cellIs" dxfId="385" priority="377" operator="equal">
      <formula>"Cumplida (DT)"</formula>
    </cfRule>
    <cfRule type="cellIs" dxfId="384" priority="378" operator="equal">
      <formula>"Sin Avance"</formula>
    </cfRule>
  </conditionalFormatting>
  <conditionalFormatting sqref="P41">
    <cfRule type="cellIs" dxfId="383" priority="367" operator="equal">
      <formula>"Vencida"</formula>
    </cfRule>
    <cfRule type="cellIs" dxfId="382" priority="368" operator="equal">
      <formula>"No Cumplida"</formula>
    </cfRule>
    <cfRule type="cellIs" dxfId="381" priority="369" operator="equal">
      <formula>"En Avance"</formula>
    </cfRule>
    <cfRule type="cellIs" dxfId="380" priority="370" operator="equal">
      <formula>"Cumplida (FT)"</formula>
    </cfRule>
    <cfRule type="cellIs" dxfId="379" priority="371" operator="equal">
      <formula>"Cumplida (DT)"</formula>
    </cfRule>
    <cfRule type="cellIs" dxfId="378" priority="372" operator="equal">
      <formula>"Sin Avance"</formula>
    </cfRule>
  </conditionalFormatting>
  <conditionalFormatting sqref="P43:P45">
    <cfRule type="cellIs" dxfId="377" priority="361" operator="equal">
      <formula>"Vencida"</formula>
    </cfRule>
    <cfRule type="cellIs" dxfId="376" priority="362" operator="equal">
      <formula>"No Cumplida"</formula>
    </cfRule>
    <cfRule type="cellIs" dxfId="375" priority="363" operator="equal">
      <formula>"En Avance"</formula>
    </cfRule>
    <cfRule type="cellIs" dxfId="374" priority="364" operator="equal">
      <formula>"Cumplida (FT)"</formula>
    </cfRule>
    <cfRule type="cellIs" dxfId="373" priority="365" operator="equal">
      <formula>"Cumplida (DT)"</formula>
    </cfRule>
    <cfRule type="cellIs" dxfId="372" priority="366" operator="equal">
      <formula>"Sin Avance"</formula>
    </cfRule>
  </conditionalFormatting>
  <conditionalFormatting sqref="P66">
    <cfRule type="cellIs" dxfId="371" priority="355" operator="equal">
      <formula>"Vencida"</formula>
    </cfRule>
    <cfRule type="cellIs" dxfId="370" priority="356" operator="equal">
      <formula>"No Cumplida"</formula>
    </cfRule>
    <cfRule type="cellIs" dxfId="369" priority="357" operator="equal">
      <formula>"En Avance"</formula>
    </cfRule>
    <cfRule type="cellIs" dxfId="368" priority="358" operator="equal">
      <formula>"Cumplida (FT)"</formula>
    </cfRule>
    <cfRule type="cellIs" dxfId="367" priority="359" operator="equal">
      <formula>"Cumplida (DT)"</formula>
    </cfRule>
    <cfRule type="cellIs" dxfId="366" priority="360" operator="equal">
      <formula>"Sin Avance"</formula>
    </cfRule>
  </conditionalFormatting>
  <conditionalFormatting sqref="P67">
    <cfRule type="cellIs" dxfId="365" priority="349" operator="equal">
      <formula>"Vencida"</formula>
    </cfRule>
    <cfRule type="cellIs" dxfId="364" priority="350" operator="equal">
      <formula>"No Cumplida"</formula>
    </cfRule>
    <cfRule type="cellIs" dxfId="363" priority="351" operator="equal">
      <formula>"En Avance"</formula>
    </cfRule>
    <cfRule type="cellIs" dxfId="362" priority="352" operator="equal">
      <formula>"Cumplida (FT)"</formula>
    </cfRule>
    <cfRule type="cellIs" dxfId="361" priority="353" operator="equal">
      <formula>"Cumplida (DT)"</formula>
    </cfRule>
    <cfRule type="cellIs" dxfId="360" priority="354" operator="equal">
      <formula>"Sin Avance"</formula>
    </cfRule>
  </conditionalFormatting>
  <conditionalFormatting sqref="P68">
    <cfRule type="cellIs" dxfId="359" priority="343" operator="equal">
      <formula>"Vencida"</formula>
    </cfRule>
    <cfRule type="cellIs" dxfId="358" priority="344" operator="equal">
      <formula>"No Cumplida"</formula>
    </cfRule>
    <cfRule type="cellIs" dxfId="357" priority="345" operator="equal">
      <formula>"En Avance"</formula>
    </cfRule>
    <cfRule type="cellIs" dxfId="356" priority="346" operator="equal">
      <formula>"Cumplida (FT)"</formula>
    </cfRule>
    <cfRule type="cellIs" dxfId="355" priority="347" operator="equal">
      <formula>"Cumplida (DT)"</formula>
    </cfRule>
    <cfRule type="cellIs" dxfId="354" priority="348" operator="equal">
      <formula>"Sin Avance"</formula>
    </cfRule>
  </conditionalFormatting>
  <conditionalFormatting sqref="P77">
    <cfRule type="cellIs" dxfId="353" priority="337" operator="equal">
      <formula>"Vencida"</formula>
    </cfRule>
    <cfRule type="cellIs" dxfId="352" priority="338" operator="equal">
      <formula>"No Cumplida"</formula>
    </cfRule>
    <cfRule type="cellIs" dxfId="351" priority="339" operator="equal">
      <formula>"En Avance"</formula>
    </cfRule>
    <cfRule type="cellIs" dxfId="350" priority="340" operator="equal">
      <formula>"Cumplida (FT)"</formula>
    </cfRule>
    <cfRule type="cellIs" dxfId="349" priority="341" operator="equal">
      <formula>"Cumplida (DT)"</formula>
    </cfRule>
    <cfRule type="cellIs" dxfId="348" priority="342" operator="equal">
      <formula>"Sin Avance"</formula>
    </cfRule>
  </conditionalFormatting>
  <conditionalFormatting sqref="P78:P79">
    <cfRule type="cellIs" dxfId="347" priority="331" operator="equal">
      <formula>"Vencida"</formula>
    </cfRule>
    <cfRule type="cellIs" dxfId="346" priority="332" operator="equal">
      <formula>"No Cumplida"</formula>
    </cfRule>
    <cfRule type="cellIs" dxfId="345" priority="333" operator="equal">
      <formula>"En Avance"</formula>
    </cfRule>
    <cfRule type="cellIs" dxfId="344" priority="334" operator="equal">
      <formula>"Cumplida (FT)"</formula>
    </cfRule>
    <cfRule type="cellIs" dxfId="343" priority="335" operator="equal">
      <formula>"Cumplida (DT)"</formula>
    </cfRule>
    <cfRule type="cellIs" dxfId="342" priority="336" operator="equal">
      <formula>"Sin Avance"</formula>
    </cfRule>
  </conditionalFormatting>
  <conditionalFormatting sqref="P85">
    <cfRule type="cellIs" dxfId="341" priority="325" operator="equal">
      <formula>"Vencida"</formula>
    </cfRule>
    <cfRule type="cellIs" dxfId="340" priority="326" operator="equal">
      <formula>"No Cumplida"</formula>
    </cfRule>
    <cfRule type="cellIs" dxfId="339" priority="327" operator="equal">
      <formula>"En Avance"</formula>
    </cfRule>
    <cfRule type="cellIs" dxfId="338" priority="328" operator="equal">
      <formula>"Cumplida (FT)"</formula>
    </cfRule>
    <cfRule type="cellIs" dxfId="337" priority="329" operator="equal">
      <formula>"Cumplida (DT)"</formula>
    </cfRule>
    <cfRule type="cellIs" dxfId="336" priority="330" operator="equal">
      <formula>"Sin Avance"</formula>
    </cfRule>
  </conditionalFormatting>
  <conditionalFormatting sqref="P94">
    <cfRule type="cellIs" dxfId="335" priority="319" operator="equal">
      <formula>"Vencida"</formula>
    </cfRule>
    <cfRule type="cellIs" dxfId="334" priority="320" operator="equal">
      <formula>"No Cumplida"</formula>
    </cfRule>
    <cfRule type="cellIs" dxfId="333" priority="321" operator="equal">
      <formula>"En Avance"</formula>
    </cfRule>
    <cfRule type="cellIs" dxfId="332" priority="322" operator="equal">
      <formula>"Cumplida (FT)"</formula>
    </cfRule>
    <cfRule type="cellIs" dxfId="331" priority="323" operator="equal">
      <formula>"Cumplida (DT)"</formula>
    </cfRule>
    <cfRule type="cellIs" dxfId="330" priority="324" operator="equal">
      <formula>"Sin Avance"</formula>
    </cfRule>
  </conditionalFormatting>
  <conditionalFormatting sqref="P95:P96">
    <cfRule type="cellIs" dxfId="329" priority="313" operator="equal">
      <formula>"Vencida"</formula>
    </cfRule>
    <cfRule type="cellIs" dxfId="328" priority="314" operator="equal">
      <formula>"No Cumplida"</formula>
    </cfRule>
    <cfRule type="cellIs" dxfId="327" priority="315" operator="equal">
      <formula>"En Avance"</formula>
    </cfRule>
    <cfRule type="cellIs" dxfId="326" priority="316" operator="equal">
      <formula>"Cumplida (FT)"</formula>
    </cfRule>
    <cfRule type="cellIs" dxfId="325" priority="317" operator="equal">
      <formula>"Cumplida (DT)"</formula>
    </cfRule>
    <cfRule type="cellIs" dxfId="324" priority="318" operator="equal">
      <formula>"Sin Avance"</formula>
    </cfRule>
  </conditionalFormatting>
  <conditionalFormatting sqref="P119">
    <cfRule type="cellIs" dxfId="323" priority="307" operator="equal">
      <formula>"Vencida"</formula>
    </cfRule>
    <cfRule type="cellIs" dxfId="322" priority="308" operator="equal">
      <formula>"No Cumplida"</formula>
    </cfRule>
    <cfRule type="cellIs" dxfId="321" priority="309" operator="equal">
      <formula>"En Avance"</formula>
    </cfRule>
    <cfRule type="cellIs" dxfId="320" priority="310" operator="equal">
      <formula>"Cumplida (FT)"</formula>
    </cfRule>
    <cfRule type="cellIs" dxfId="319" priority="311" operator="equal">
      <formula>"Cumplida (DT)"</formula>
    </cfRule>
    <cfRule type="cellIs" dxfId="318" priority="312" operator="equal">
      <formula>"Sin Avance"</formula>
    </cfRule>
  </conditionalFormatting>
  <conditionalFormatting sqref="P123">
    <cfRule type="cellIs" dxfId="317" priority="301" operator="equal">
      <formula>"Vencida"</formula>
    </cfRule>
    <cfRule type="cellIs" dxfId="316" priority="302" operator="equal">
      <formula>"No Cumplida"</formula>
    </cfRule>
    <cfRule type="cellIs" dxfId="315" priority="303" operator="equal">
      <formula>"En Avance"</formula>
    </cfRule>
    <cfRule type="cellIs" dxfId="314" priority="304" operator="equal">
      <formula>"Cumplida (FT)"</formula>
    </cfRule>
    <cfRule type="cellIs" dxfId="313" priority="305" operator="equal">
      <formula>"Cumplida (DT)"</formula>
    </cfRule>
    <cfRule type="cellIs" dxfId="312" priority="306" operator="equal">
      <formula>"Sin Avance"</formula>
    </cfRule>
  </conditionalFormatting>
  <conditionalFormatting sqref="P130">
    <cfRule type="cellIs" dxfId="311" priority="295" operator="equal">
      <formula>"Vencida"</formula>
    </cfRule>
    <cfRule type="cellIs" dxfId="310" priority="296" operator="equal">
      <formula>"No Cumplida"</formula>
    </cfRule>
    <cfRule type="cellIs" dxfId="309" priority="297" operator="equal">
      <formula>"En Avance"</formula>
    </cfRule>
    <cfRule type="cellIs" dxfId="308" priority="298" operator="equal">
      <formula>"Cumplida (FT)"</formula>
    </cfRule>
    <cfRule type="cellIs" dxfId="307" priority="299" operator="equal">
      <formula>"Cumplida (DT)"</formula>
    </cfRule>
    <cfRule type="cellIs" dxfId="306" priority="300" operator="equal">
      <formula>"Sin Avance"</formula>
    </cfRule>
  </conditionalFormatting>
  <conditionalFormatting sqref="P38">
    <cfRule type="cellIs" dxfId="305" priority="289" operator="equal">
      <formula>"Vencida"</formula>
    </cfRule>
    <cfRule type="cellIs" dxfId="304" priority="290" operator="equal">
      <formula>"No Cumplida"</formula>
    </cfRule>
    <cfRule type="cellIs" dxfId="303" priority="291" operator="equal">
      <formula>"En Avance"</formula>
    </cfRule>
    <cfRule type="cellIs" dxfId="302" priority="292" operator="equal">
      <formula>"Cumplida (FT)"</formula>
    </cfRule>
    <cfRule type="cellIs" dxfId="301" priority="293" operator="equal">
      <formula>"Cumplida (DT)"</formula>
    </cfRule>
    <cfRule type="cellIs" dxfId="300" priority="294" operator="equal">
      <formula>"Sin Avance"</formula>
    </cfRule>
  </conditionalFormatting>
  <conditionalFormatting sqref="P39">
    <cfRule type="cellIs" dxfId="299" priority="283" operator="equal">
      <formula>"Vencida"</formula>
    </cfRule>
    <cfRule type="cellIs" dxfId="298" priority="284" operator="equal">
      <formula>"No Cumplida"</formula>
    </cfRule>
    <cfRule type="cellIs" dxfId="297" priority="285" operator="equal">
      <formula>"En Avance"</formula>
    </cfRule>
    <cfRule type="cellIs" dxfId="296" priority="286" operator="equal">
      <formula>"Cumplida (FT)"</formula>
    </cfRule>
    <cfRule type="cellIs" dxfId="295" priority="287" operator="equal">
      <formula>"Cumplida (DT)"</formula>
    </cfRule>
    <cfRule type="cellIs" dxfId="294" priority="288" operator="equal">
      <formula>"Sin Avance"</formula>
    </cfRule>
  </conditionalFormatting>
  <conditionalFormatting sqref="P40">
    <cfRule type="cellIs" dxfId="293" priority="277" operator="equal">
      <formula>"Vencida"</formula>
    </cfRule>
    <cfRule type="cellIs" dxfId="292" priority="278" operator="equal">
      <formula>"No Cumplida"</formula>
    </cfRule>
    <cfRule type="cellIs" dxfId="291" priority="279" operator="equal">
      <formula>"En Avance"</formula>
    </cfRule>
    <cfRule type="cellIs" dxfId="290" priority="280" operator="equal">
      <formula>"Cumplida (FT)"</formula>
    </cfRule>
    <cfRule type="cellIs" dxfId="289" priority="281" operator="equal">
      <formula>"Cumplida (DT)"</formula>
    </cfRule>
    <cfRule type="cellIs" dxfId="288" priority="282" operator="equal">
      <formula>"Sin Avance"</formula>
    </cfRule>
  </conditionalFormatting>
  <conditionalFormatting sqref="P46">
    <cfRule type="cellIs" dxfId="287" priority="271" operator="equal">
      <formula>"Vencida"</formula>
    </cfRule>
    <cfRule type="cellIs" dxfId="286" priority="272" operator="equal">
      <formula>"No Cumplida"</formula>
    </cfRule>
    <cfRule type="cellIs" dxfId="285" priority="273" operator="equal">
      <formula>"En Avance"</formula>
    </cfRule>
    <cfRule type="cellIs" dxfId="284" priority="274" operator="equal">
      <formula>"Cumplida (FT)"</formula>
    </cfRule>
    <cfRule type="cellIs" dxfId="283" priority="275" operator="equal">
      <formula>"Cumplida (DT)"</formula>
    </cfRule>
    <cfRule type="cellIs" dxfId="282" priority="276" operator="equal">
      <formula>"Sin Avance"</formula>
    </cfRule>
  </conditionalFormatting>
  <conditionalFormatting sqref="P48:P49">
    <cfRule type="cellIs" dxfId="281" priority="265" operator="equal">
      <formula>"Vencida"</formula>
    </cfRule>
    <cfRule type="cellIs" dxfId="280" priority="266" operator="equal">
      <formula>"No Cumplida"</formula>
    </cfRule>
    <cfRule type="cellIs" dxfId="279" priority="267" operator="equal">
      <formula>"En Avance"</formula>
    </cfRule>
    <cfRule type="cellIs" dxfId="278" priority="268" operator="equal">
      <formula>"Cumplida (FT)"</formula>
    </cfRule>
    <cfRule type="cellIs" dxfId="277" priority="269" operator="equal">
      <formula>"Cumplida (DT)"</formula>
    </cfRule>
    <cfRule type="cellIs" dxfId="276" priority="270" operator="equal">
      <formula>"Sin Avance"</formula>
    </cfRule>
  </conditionalFormatting>
  <conditionalFormatting sqref="P88">
    <cfRule type="cellIs" dxfId="275" priority="259" operator="equal">
      <formula>"Vencida"</formula>
    </cfRule>
    <cfRule type="cellIs" dxfId="274" priority="260" operator="equal">
      <formula>"No Cumplida"</formula>
    </cfRule>
    <cfRule type="cellIs" dxfId="273" priority="261" operator="equal">
      <formula>"En Avance"</formula>
    </cfRule>
    <cfRule type="cellIs" dxfId="272" priority="262" operator="equal">
      <formula>"Cumplida (FT)"</formula>
    </cfRule>
    <cfRule type="cellIs" dxfId="271" priority="263" operator="equal">
      <formula>"Cumplida (DT)"</formula>
    </cfRule>
    <cfRule type="cellIs" dxfId="270" priority="264" operator="equal">
      <formula>"Sin Avance"</formula>
    </cfRule>
  </conditionalFormatting>
  <conditionalFormatting sqref="P98">
    <cfRule type="cellIs" dxfId="269" priority="253" operator="equal">
      <formula>"Vencida"</formula>
    </cfRule>
    <cfRule type="cellIs" dxfId="268" priority="254" operator="equal">
      <formula>"No Cumplida"</formula>
    </cfRule>
    <cfRule type="cellIs" dxfId="267" priority="255" operator="equal">
      <formula>"En Avance"</formula>
    </cfRule>
    <cfRule type="cellIs" dxfId="266" priority="256" operator="equal">
      <formula>"Cumplida (FT)"</formula>
    </cfRule>
    <cfRule type="cellIs" dxfId="265" priority="257" operator="equal">
      <formula>"Cumplida (DT)"</formula>
    </cfRule>
    <cfRule type="cellIs" dxfId="264" priority="258" operator="equal">
      <formula>"Sin Avance"</formula>
    </cfRule>
  </conditionalFormatting>
  <conditionalFormatting sqref="P99:P102">
    <cfRule type="cellIs" dxfId="263" priority="247" operator="equal">
      <formula>"Vencida"</formula>
    </cfRule>
    <cfRule type="cellIs" dxfId="262" priority="248" operator="equal">
      <formula>"No Cumplida"</formula>
    </cfRule>
    <cfRule type="cellIs" dxfId="261" priority="249" operator="equal">
      <formula>"En Avance"</formula>
    </cfRule>
    <cfRule type="cellIs" dxfId="260" priority="250" operator="equal">
      <formula>"Cumplida (FT)"</formula>
    </cfRule>
    <cfRule type="cellIs" dxfId="259" priority="251" operator="equal">
      <formula>"Cumplida (DT)"</formula>
    </cfRule>
    <cfRule type="cellIs" dxfId="258" priority="252" operator="equal">
      <formula>"Sin Avance"</formula>
    </cfRule>
  </conditionalFormatting>
  <conditionalFormatting sqref="P109:P112">
    <cfRule type="cellIs" dxfId="257" priority="241" operator="equal">
      <formula>"Vencida"</formula>
    </cfRule>
    <cfRule type="cellIs" dxfId="256" priority="242" operator="equal">
      <formula>"No Cumplida"</formula>
    </cfRule>
    <cfRule type="cellIs" dxfId="255" priority="243" operator="equal">
      <formula>"En Avance"</formula>
    </cfRule>
    <cfRule type="cellIs" dxfId="254" priority="244" operator="equal">
      <formula>"Cumplida (FT)"</formula>
    </cfRule>
    <cfRule type="cellIs" dxfId="253" priority="245" operator="equal">
      <formula>"Cumplida (DT)"</formula>
    </cfRule>
    <cfRule type="cellIs" dxfId="252" priority="246" operator="equal">
      <formula>"Sin Avance"</formula>
    </cfRule>
  </conditionalFormatting>
  <conditionalFormatting sqref="P121">
    <cfRule type="cellIs" dxfId="251" priority="235" operator="equal">
      <formula>"Vencida"</formula>
    </cfRule>
    <cfRule type="cellIs" dxfId="250" priority="236" operator="equal">
      <formula>"No Cumplida"</formula>
    </cfRule>
    <cfRule type="cellIs" dxfId="249" priority="237" operator="equal">
      <formula>"En Avance"</formula>
    </cfRule>
    <cfRule type="cellIs" dxfId="248" priority="238" operator="equal">
      <formula>"Cumplida (FT)"</formula>
    </cfRule>
    <cfRule type="cellIs" dxfId="247" priority="239" operator="equal">
      <formula>"Cumplida (DT)"</formula>
    </cfRule>
    <cfRule type="cellIs" dxfId="246" priority="240" operator="equal">
      <formula>"Sin Avance"</formula>
    </cfRule>
  </conditionalFormatting>
  <conditionalFormatting sqref="P134:P137">
    <cfRule type="cellIs" dxfId="245" priority="229" operator="equal">
      <formula>"Vencida"</formula>
    </cfRule>
    <cfRule type="cellIs" dxfId="244" priority="230" operator="equal">
      <formula>"No Cumplida"</formula>
    </cfRule>
    <cfRule type="cellIs" dxfId="243" priority="231" operator="equal">
      <formula>"En Avance"</formula>
    </cfRule>
    <cfRule type="cellIs" dxfId="242" priority="232" operator="equal">
      <formula>"Cumplida (FT)"</formula>
    </cfRule>
    <cfRule type="cellIs" dxfId="241" priority="233" operator="equal">
      <formula>"Cumplida (DT)"</formula>
    </cfRule>
    <cfRule type="cellIs" dxfId="240" priority="234" operator="equal">
      <formula>"Sin Avance"</formula>
    </cfRule>
  </conditionalFormatting>
  <conditionalFormatting sqref="P76">
    <cfRule type="cellIs" dxfId="239" priority="223" operator="equal">
      <formula>"Vencida"</formula>
    </cfRule>
    <cfRule type="cellIs" dxfId="238" priority="224" operator="equal">
      <formula>"No Cumplida"</formula>
    </cfRule>
    <cfRule type="cellIs" dxfId="237" priority="225" operator="equal">
      <formula>"En Avance"</formula>
    </cfRule>
    <cfRule type="cellIs" dxfId="236" priority="226" operator="equal">
      <formula>"Cumplida (FT)"</formula>
    </cfRule>
    <cfRule type="cellIs" dxfId="235" priority="227" operator="equal">
      <formula>"Cumplida (DT)"</formula>
    </cfRule>
    <cfRule type="cellIs" dxfId="234" priority="228" operator="equal">
      <formula>"Sin Avance"</formula>
    </cfRule>
  </conditionalFormatting>
  <conditionalFormatting sqref="P84">
    <cfRule type="cellIs" dxfId="233" priority="217" operator="equal">
      <formula>"Vencida"</formula>
    </cfRule>
    <cfRule type="cellIs" dxfId="232" priority="218" operator="equal">
      <formula>"No Cumplida"</formula>
    </cfRule>
    <cfRule type="cellIs" dxfId="231" priority="219" operator="equal">
      <formula>"En Avance"</formula>
    </cfRule>
    <cfRule type="cellIs" dxfId="230" priority="220" operator="equal">
      <formula>"Cumplida (FT)"</formula>
    </cfRule>
    <cfRule type="cellIs" dxfId="229" priority="221" operator="equal">
      <formula>"Cumplida (DT)"</formula>
    </cfRule>
    <cfRule type="cellIs" dxfId="228" priority="222" operator="equal">
      <formula>"Sin Avance"</formula>
    </cfRule>
  </conditionalFormatting>
  <conditionalFormatting sqref="P93">
    <cfRule type="cellIs" dxfId="227" priority="211" operator="equal">
      <formula>"Vencida"</formula>
    </cfRule>
    <cfRule type="cellIs" dxfId="226" priority="212" operator="equal">
      <formula>"No Cumplida"</formula>
    </cfRule>
    <cfRule type="cellIs" dxfId="225" priority="213" operator="equal">
      <formula>"En Avance"</formula>
    </cfRule>
    <cfRule type="cellIs" dxfId="224" priority="214" operator="equal">
      <formula>"Cumplida (FT)"</formula>
    </cfRule>
    <cfRule type="cellIs" dxfId="223" priority="215" operator="equal">
      <formula>"Cumplida (DT)"</formula>
    </cfRule>
    <cfRule type="cellIs" dxfId="222" priority="216" operator="equal">
      <formula>"Sin Avance"</formula>
    </cfRule>
  </conditionalFormatting>
  <conditionalFormatting sqref="P103">
    <cfRule type="cellIs" dxfId="221" priority="205" operator="equal">
      <formula>"Vencida"</formula>
    </cfRule>
    <cfRule type="cellIs" dxfId="220" priority="206" operator="equal">
      <formula>"No Cumplida"</formula>
    </cfRule>
    <cfRule type="cellIs" dxfId="219" priority="207" operator="equal">
      <formula>"En Avance"</formula>
    </cfRule>
    <cfRule type="cellIs" dxfId="218" priority="208" operator="equal">
      <formula>"Cumplida (FT)"</formula>
    </cfRule>
    <cfRule type="cellIs" dxfId="217" priority="209" operator="equal">
      <formula>"Cumplida (DT)"</formula>
    </cfRule>
    <cfRule type="cellIs" dxfId="216" priority="210" operator="equal">
      <formula>"Sin Avance"</formula>
    </cfRule>
  </conditionalFormatting>
  <conditionalFormatting sqref="P140">
    <cfRule type="cellIs" dxfId="215" priority="199" operator="equal">
      <formula>"Vencida"</formula>
    </cfRule>
    <cfRule type="cellIs" dxfId="214" priority="200" operator="equal">
      <formula>"No Cumplida"</formula>
    </cfRule>
    <cfRule type="cellIs" dxfId="213" priority="201" operator="equal">
      <formula>"En Avance"</formula>
    </cfRule>
    <cfRule type="cellIs" dxfId="212" priority="202" operator="equal">
      <formula>"Cumplida (FT)"</formula>
    </cfRule>
    <cfRule type="cellIs" dxfId="211" priority="203" operator="equal">
      <formula>"Cumplida (DT)"</formula>
    </cfRule>
    <cfRule type="cellIs" dxfId="210" priority="204" operator="equal">
      <formula>"Sin Avance"</formula>
    </cfRule>
  </conditionalFormatting>
  <conditionalFormatting sqref="P49">
    <cfRule type="cellIs" dxfId="209" priority="193" operator="equal">
      <formula>"Vencida"</formula>
    </cfRule>
    <cfRule type="cellIs" dxfId="208" priority="194" operator="equal">
      <formula>"No Cumplida"</formula>
    </cfRule>
    <cfRule type="cellIs" dxfId="207" priority="195" operator="equal">
      <formula>"En Avance"</formula>
    </cfRule>
    <cfRule type="cellIs" dxfId="206" priority="196" operator="equal">
      <formula>"Cumplida (FT)"</formula>
    </cfRule>
    <cfRule type="cellIs" dxfId="205" priority="197" operator="equal">
      <formula>"Cumplida (DT)"</formula>
    </cfRule>
    <cfRule type="cellIs" dxfId="204" priority="198" operator="equal">
      <formula>"Sin Avance"</formula>
    </cfRule>
  </conditionalFormatting>
  <conditionalFormatting sqref="P47">
    <cfRule type="cellIs" dxfId="203" priority="187" operator="equal">
      <formula>"Vencida"</formula>
    </cfRule>
    <cfRule type="cellIs" dxfId="202" priority="188" operator="equal">
      <formula>"No Cumplida"</formula>
    </cfRule>
    <cfRule type="cellIs" dxfId="201" priority="189" operator="equal">
      <formula>"En Avance"</formula>
    </cfRule>
    <cfRule type="cellIs" dxfId="200" priority="190" operator="equal">
      <formula>"Cumplida (FT)"</formula>
    </cfRule>
    <cfRule type="cellIs" dxfId="199" priority="191" operator="equal">
      <formula>"Cumplida (DT)"</formula>
    </cfRule>
    <cfRule type="cellIs" dxfId="198" priority="192" operator="equal">
      <formula>"Sin Avance"</formula>
    </cfRule>
  </conditionalFormatting>
  <conditionalFormatting sqref="P97">
    <cfRule type="cellIs" dxfId="197" priority="181" operator="equal">
      <formula>"Vencida"</formula>
    </cfRule>
    <cfRule type="cellIs" dxfId="196" priority="182" operator="equal">
      <formula>"No Cumplida"</formula>
    </cfRule>
    <cfRule type="cellIs" dxfId="195" priority="183" operator="equal">
      <formula>"En Avance"</formula>
    </cfRule>
    <cfRule type="cellIs" dxfId="194" priority="184" operator="equal">
      <formula>"Cumplida (FT)"</formula>
    </cfRule>
    <cfRule type="cellIs" dxfId="193" priority="185" operator="equal">
      <formula>"Cumplida (DT)"</formula>
    </cfRule>
    <cfRule type="cellIs" dxfId="192" priority="186" operator="equal">
      <formula>"Sin Avance"</formula>
    </cfRule>
  </conditionalFormatting>
  <conditionalFormatting sqref="P139">
    <cfRule type="cellIs" dxfId="191" priority="175" operator="equal">
      <formula>"Vencida"</formula>
    </cfRule>
    <cfRule type="cellIs" dxfId="190" priority="176" operator="equal">
      <formula>"No Cumplida"</formula>
    </cfRule>
    <cfRule type="cellIs" dxfId="189" priority="177" operator="equal">
      <formula>"En Avance"</formula>
    </cfRule>
    <cfRule type="cellIs" dxfId="188" priority="178" operator="equal">
      <formula>"Cumplida (FT)"</formula>
    </cfRule>
    <cfRule type="cellIs" dxfId="187" priority="179" operator="equal">
      <formula>"Cumplida (DT)"</formula>
    </cfRule>
    <cfRule type="cellIs" dxfId="186" priority="180" operator="equal">
      <formula>"Sin Avance"</formula>
    </cfRule>
  </conditionalFormatting>
  <conditionalFormatting sqref="P73">
    <cfRule type="cellIs" dxfId="185" priority="169" operator="equal">
      <formula>"Vencida"</formula>
    </cfRule>
    <cfRule type="cellIs" dxfId="184" priority="170" operator="equal">
      <formula>"No Cumplida"</formula>
    </cfRule>
    <cfRule type="cellIs" dxfId="183" priority="171" operator="equal">
      <formula>"En Avance"</formula>
    </cfRule>
    <cfRule type="cellIs" dxfId="182" priority="172" operator="equal">
      <formula>"Cumplida (FT)"</formula>
    </cfRule>
    <cfRule type="cellIs" dxfId="181" priority="173" operator="equal">
      <formula>"Cumplida (DT)"</formula>
    </cfRule>
    <cfRule type="cellIs" dxfId="180" priority="174" operator="equal">
      <formula>"Sin Avance"</formula>
    </cfRule>
  </conditionalFormatting>
  <conditionalFormatting sqref="P148">
    <cfRule type="cellIs" dxfId="179" priority="163" operator="equal">
      <formula>"Vencida"</formula>
    </cfRule>
    <cfRule type="cellIs" dxfId="178" priority="164" operator="equal">
      <formula>"No Cumplida"</formula>
    </cfRule>
    <cfRule type="cellIs" dxfId="177" priority="165" operator="equal">
      <formula>"En Avance"</formula>
    </cfRule>
    <cfRule type="cellIs" dxfId="176" priority="166" operator="equal">
      <formula>"Cumplida (FT)"</formula>
    </cfRule>
    <cfRule type="cellIs" dxfId="175" priority="167" operator="equal">
      <formula>"Cumplida (DT)"</formula>
    </cfRule>
    <cfRule type="cellIs" dxfId="174" priority="168" operator="equal">
      <formula>"Sin Avance"</formula>
    </cfRule>
  </conditionalFormatting>
  <conditionalFormatting sqref="P74">
    <cfRule type="cellIs" dxfId="173" priority="157" operator="equal">
      <formula>"Vencida"</formula>
    </cfRule>
    <cfRule type="cellIs" dxfId="172" priority="158" operator="equal">
      <formula>"No Cumplida"</formula>
    </cfRule>
    <cfRule type="cellIs" dxfId="171" priority="159" operator="equal">
      <formula>"En Avance"</formula>
    </cfRule>
    <cfRule type="cellIs" dxfId="170" priority="160" operator="equal">
      <formula>"Cumplida (FT)"</formula>
    </cfRule>
    <cfRule type="cellIs" dxfId="169" priority="161" operator="equal">
      <formula>"Cumplida (DT)"</formula>
    </cfRule>
    <cfRule type="cellIs" dxfId="168" priority="162" operator="equal">
      <formula>"Sin Avance"</formula>
    </cfRule>
  </conditionalFormatting>
  <conditionalFormatting sqref="P75">
    <cfRule type="cellIs" dxfId="167" priority="151" operator="equal">
      <formula>"Vencida"</formula>
    </cfRule>
    <cfRule type="cellIs" dxfId="166" priority="152" operator="equal">
      <formula>"No Cumplida"</formula>
    </cfRule>
    <cfRule type="cellIs" dxfId="165" priority="153" operator="equal">
      <formula>"En Avance"</formula>
    </cfRule>
    <cfRule type="cellIs" dxfId="164" priority="154" operator="equal">
      <formula>"Cumplida (FT)"</formula>
    </cfRule>
    <cfRule type="cellIs" dxfId="163" priority="155" operator="equal">
      <formula>"Cumplida (DT)"</formula>
    </cfRule>
    <cfRule type="cellIs" dxfId="162" priority="156" operator="equal">
      <formula>"Sin Avance"</formula>
    </cfRule>
  </conditionalFormatting>
  <conditionalFormatting sqref="P150">
    <cfRule type="cellIs" dxfId="161" priority="145" operator="equal">
      <formula>"Vencida"</formula>
    </cfRule>
    <cfRule type="cellIs" dxfId="160" priority="146" operator="equal">
      <formula>"No Cumplida"</formula>
    </cfRule>
    <cfRule type="cellIs" dxfId="159" priority="147" operator="equal">
      <formula>"En Avance"</formula>
    </cfRule>
    <cfRule type="cellIs" dxfId="158" priority="148" operator="equal">
      <formula>"Cumplida (FT)"</formula>
    </cfRule>
    <cfRule type="cellIs" dxfId="157" priority="149" operator="equal">
      <formula>"Cumplida (DT)"</formula>
    </cfRule>
    <cfRule type="cellIs" dxfId="156" priority="150" operator="equal">
      <formula>"Sin Avance"</formula>
    </cfRule>
  </conditionalFormatting>
  <conditionalFormatting sqref="P10 P18:P21">
    <cfRule type="cellIs" dxfId="155" priority="139" operator="equal">
      <formula>"Vencida"</formula>
    </cfRule>
    <cfRule type="cellIs" dxfId="154" priority="140" operator="equal">
      <formula>"No Cumplida"</formula>
    </cfRule>
    <cfRule type="cellIs" dxfId="153" priority="141" operator="equal">
      <formula>"En Avance"</formula>
    </cfRule>
    <cfRule type="cellIs" dxfId="152" priority="142" operator="equal">
      <formula>"Cumplida (FT)"</formula>
    </cfRule>
    <cfRule type="cellIs" dxfId="151" priority="143" operator="equal">
      <formula>"Cumplida (DT)"</formula>
    </cfRule>
    <cfRule type="cellIs" dxfId="150" priority="144" operator="equal">
      <formula>"Sin Avance"</formula>
    </cfRule>
  </conditionalFormatting>
  <conditionalFormatting sqref="P12">
    <cfRule type="cellIs" dxfId="149" priority="133" operator="equal">
      <formula>"Vencida"</formula>
    </cfRule>
    <cfRule type="cellIs" dxfId="148" priority="134" operator="equal">
      <formula>"No Cumplida"</formula>
    </cfRule>
    <cfRule type="cellIs" dxfId="147" priority="135" operator="equal">
      <formula>"En Avance"</formula>
    </cfRule>
    <cfRule type="cellIs" dxfId="146" priority="136" operator="equal">
      <formula>"Cumplida (FT)"</formula>
    </cfRule>
    <cfRule type="cellIs" dxfId="145" priority="137" operator="equal">
      <formula>"Cumplida (DT)"</formula>
    </cfRule>
    <cfRule type="cellIs" dxfId="144" priority="138" operator="equal">
      <formula>"Sin Avance"</formula>
    </cfRule>
  </conditionalFormatting>
  <conditionalFormatting sqref="P52:P57">
    <cfRule type="cellIs" dxfId="143" priority="127" operator="equal">
      <formula>"Vencida"</formula>
    </cfRule>
    <cfRule type="cellIs" dxfId="142" priority="128" operator="equal">
      <formula>"No Cumplida"</formula>
    </cfRule>
    <cfRule type="cellIs" dxfId="141" priority="129" operator="equal">
      <formula>"En Avance"</formula>
    </cfRule>
    <cfRule type="cellIs" dxfId="140" priority="130" operator="equal">
      <formula>"Cumplida (FT)"</formula>
    </cfRule>
    <cfRule type="cellIs" dxfId="139" priority="131" operator="equal">
      <formula>"Cumplida (DT)"</formula>
    </cfRule>
    <cfRule type="cellIs" dxfId="138" priority="132" operator="equal">
      <formula>"Sin Avance"</formula>
    </cfRule>
  </conditionalFormatting>
  <conditionalFormatting sqref="P58:P63">
    <cfRule type="cellIs" dxfId="137" priority="121" operator="equal">
      <formula>"Vencida"</formula>
    </cfRule>
    <cfRule type="cellIs" dxfId="136" priority="122" operator="equal">
      <formula>"No Cumplida"</formula>
    </cfRule>
    <cfRule type="cellIs" dxfId="135" priority="123" operator="equal">
      <formula>"En Avance"</formula>
    </cfRule>
    <cfRule type="cellIs" dxfId="134" priority="124" operator="equal">
      <formula>"Cumplida (FT)"</formula>
    </cfRule>
    <cfRule type="cellIs" dxfId="133" priority="125" operator="equal">
      <formula>"Cumplida (DT)"</formula>
    </cfRule>
    <cfRule type="cellIs" dxfId="132" priority="126" operator="equal">
      <formula>"Sin Avance"</formula>
    </cfRule>
  </conditionalFormatting>
  <conditionalFormatting sqref="P141">
    <cfRule type="cellIs" dxfId="131" priority="115" operator="equal">
      <formula>"Vencida"</formula>
    </cfRule>
    <cfRule type="cellIs" dxfId="130" priority="116" operator="equal">
      <formula>"No Cumplida"</formula>
    </cfRule>
    <cfRule type="cellIs" dxfId="129" priority="117" operator="equal">
      <formula>"En Avance"</formula>
    </cfRule>
    <cfRule type="cellIs" dxfId="128" priority="118" operator="equal">
      <formula>"Cumplida (FT)"</formula>
    </cfRule>
    <cfRule type="cellIs" dxfId="127" priority="119" operator="equal">
      <formula>"Cumplida (DT)"</formula>
    </cfRule>
    <cfRule type="cellIs" dxfId="126" priority="120" operator="equal">
      <formula>"Sin Avance"</formula>
    </cfRule>
  </conditionalFormatting>
  <conditionalFormatting sqref="P142">
    <cfRule type="cellIs" dxfId="125" priority="109" operator="equal">
      <formula>"Vencida"</formula>
    </cfRule>
    <cfRule type="cellIs" dxfId="124" priority="110" operator="equal">
      <formula>"No Cumplida"</formula>
    </cfRule>
    <cfRule type="cellIs" dxfId="123" priority="111" operator="equal">
      <formula>"En Avance"</formula>
    </cfRule>
    <cfRule type="cellIs" dxfId="122" priority="112" operator="equal">
      <formula>"Cumplida (FT)"</formula>
    </cfRule>
    <cfRule type="cellIs" dxfId="121" priority="113" operator="equal">
      <formula>"Cumplida (DT)"</formula>
    </cfRule>
    <cfRule type="cellIs" dxfId="120" priority="114" operator="equal">
      <formula>"Sin Avance"</formula>
    </cfRule>
  </conditionalFormatting>
  <conditionalFormatting sqref="P131">
    <cfRule type="cellIs" dxfId="119" priority="103" operator="equal">
      <formula>"Vencida"</formula>
    </cfRule>
    <cfRule type="cellIs" dxfId="118" priority="104" operator="equal">
      <formula>"No Cumplida"</formula>
    </cfRule>
    <cfRule type="cellIs" dxfId="117" priority="105" operator="equal">
      <formula>"En Avance"</formula>
    </cfRule>
    <cfRule type="cellIs" dxfId="116" priority="106" operator="equal">
      <formula>"Cumplida (FT)"</formula>
    </cfRule>
    <cfRule type="cellIs" dxfId="115" priority="107" operator="equal">
      <formula>"Cumplida (DT)"</formula>
    </cfRule>
    <cfRule type="cellIs" dxfId="114" priority="108" operator="equal">
      <formula>"Sin Avance"</formula>
    </cfRule>
  </conditionalFormatting>
  <conditionalFormatting sqref="P50">
    <cfRule type="cellIs" dxfId="113" priority="97" operator="equal">
      <formula>"Vencida"</formula>
    </cfRule>
    <cfRule type="cellIs" dxfId="112" priority="98" operator="equal">
      <formula>"No Cumplida"</formula>
    </cfRule>
    <cfRule type="cellIs" dxfId="111" priority="99" operator="equal">
      <formula>"En Avance"</formula>
    </cfRule>
    <cfRule type="cellIs" dxfId="110" priority="100" operator="equal">
      <formula>"Cumplida (FT)"</formula>
    </cfRule>
    <cfRule type="cellIs" dxfId="109" priority="101" operator="equal">
      <formula>"Cumplida (DT)"</formula>
    </cfRule>
    <cfRule type="cellIs" dxfId="108" priority="102" operator="equal">
      <formula>"Sin Avance"</formula>
    </cfRule>
  </conditionalFormatting>
  <conditionalFormatting sqref="P50">
    <cfRule type="cellIs" dxfId="107" priority="91" operator="equal">
      <formula>"Vencida"</formula>
    </cfRule>
    <cfRule type="cellIs" dxfId="106" priority="92" operator="equal">
      <formula>"No Cumplida"</formula>
    </cfRule>
    <cfRule type="cellIs" dxfId="105" priority="93" operator="equal">
      <formula>"En Avance"</formula>
    </cfRule>
    <cfRule type="cellIs" dxfId="104" priority="94" operator="equal">
      <formula>"Cumplida (FT)"</formula>
    </cfRule>
    <cfRule type="cellIs" dxfId="103" priority="95" operator="equal">
      <formula>"Cumplida (DT)"</formula>
    </cfRule>
    <cfRule type="cellIs" dxfId="102" priority="96" operator="equal">
      <formula>"Sin Avance"</formula>
    </cfRule>
  </conditionalFormatting>
  <conditionalFormatting sqref="P51">
    <cfRule type="cellIs" dxfId="101" priority="85" operator="equal">
      <formula>"Vencida"</formula>
    </cfRule>
    <cfRule type="cellIs" dxfId="100" priority="86" operator="equal">
      <formula>"No Cumplida"</formula>
    </cfRule>
    <cfRule type="cellIs" dxfId="99" priority="87" operator="equal">
      <formula>"En Avance"</formula>
    </cfRule>
    <cfRule type="cellIs" dxfId="98" priority="88" operator="equal">
      <formula>"Cumplida (FT)"</formula>
    </cfRule>
    <cfRule type="cellIs" dxfId="97" priority="89" operator="equal">
      <formula>"Cumplida (DT)"</formula>
    </cfRule>
    <cfRule type="cellIs" dxfId="96" priority="90" operator="equal">
      <formula>"Sin Avance"</formula>
    </cfRule>
  </conditionalFormatting>
  <conditionalFormatting sqref="P51">
    <cfRule type="cellIs" dxfId="95" priority="79" operator="equal">
      <formula>"Vencida"</formula>
    </cfRule>
    <cfRule type="cellIs" dxfId="94" priority="80" operator="equal">
      <formula>"No Cumplida"</formula>
    </cfRule>
    <cfRule type="cellIs" dxfId="93" priority="81" operator="equal">
      <formula>"En Avance"</formula>
    </cfRule>
    <cfRule type="cellIs" dxfId="92" priority="82" operator="equal">
      <formula>"Cumplida (FT)"</formula>
    </cfRule>
    <cfRule type="cellIs" dxfId="91" priority="83" operator="equal">
      <formula>"Cumplida (DT)"</formula>
    </cfRule>
    <cfRule type="cellIs" dxfId="90" priority="84" operator="equal">
      <formula>"Sin Avance"</formula>
    </cfRule>
  </conditionalFormatting>
  <conditionalFormatting sqref="P120">
    <cfRule type="cellIs" dxfId="89" priority="73" operator="equal">
      <formula>"Vencida"</formula>
    </cfRule>
    <cfRule type="cellIs" dxfId="88" priority="74" operator="equal">
      <formula>"No Cumplida"</formula>
    </cfRule>
    <cfRule type="cellIs" dxfId="87" priority="75" operator="equal">
      <formula>"En Avance"</formula>
    </cfRule>
    <cfRule type="cellIs" dxfId="86" priority="76" operator="equal">
      <formula>"Cumplida (FT)"</formula>
    </cfRule>
    <cfRule type="cellIs" dxfId="85" priority="77" operator="equal">
      <formula>"Cumplida (DT)"</formula>
    </cfRule>
    <cfRule type="cellIs" dxfId="84" priority="78" operator="equal">
      <formula>"Sin Avance"</formula>
    </cfRule>
  </conditionalFormatting>
  <conditionalFormatting sqref="P42">
    <cfRule type="cellIs" dxfId="83" priority="67" operator="equal">
      <formula>"Vencida"</formula>
    </cfRule>
    <cfRule type="cellIs" dxfId="82" priority="68" operator="equal">
      <formula>"No Cumplida"</formula>
    </cfRule>
    <cfRule type="cellIs" dxfId="81" priority="69" operator="equal">
      <formula>"En Avance"</formula>
    </cfRule>
    <cfRule type="cellIs" dxfId="80" priority="70" operator="equal">
      <formula>"Cumplida (FT)"</formula>
    </cfRule>
    <cfRule type="cellIs" dxfId="79" priority="71" operator="equal">
      <formula>"Cumplida (DT)"</formula>
    </cfRule>
    <cfRule type="cellIs" dxfId="78" priority="72" operator="equal">
      <formula>"Sin Avance"</formula>
    </cfRule>
  </conditionalFormatting>
  <conditionalFormatting sqref="P65">
    <cfRule type="cellIs" dxfId="77" priority="61" operator="equal">
      <formula>"Vencida"</formula>
    </cfRule>
    <cfRule type="cellIs" dxfId="76" priority="62" operator="equal">
      <formula>"No Cumplida"</formula>
    </cfRule>
    <cfRule type="cellIs" dxfId="75" priority="63" operator="equal">
      <formula>"En Avance"</formula>
    </cfRule>
    <cfRule type="cellIs" dxfId="74" priority="64" operator="equal">
      <formula>"Cumplida (FT)"</formula>
    </cfRule>
    <cfRule type="cellIs" dxfId="73" priority="65" operator="equal">
      <formula>"Cumplida (DT)"</formula>
    </cfRule>
    <cfRule type="cellIs" dxfId="72" priority="66" operator="equal">
      <formula>"Sin Avance"</formula>
    </cfRule>
  </conditionalFormatting>
  <conditionalFormatting sqref="P81">
    <cfRule type="cellIs" dxfId="71" priority="55" operator="equal">
      <formula>"Vencida"</formula>
    </cfRule>
    <cfRule type="cellIs" dxfId="70" priority="56" operator="equal">
      <formula>"No Cumplida"</formula>
    </cfRule>
    <cfRule type="cellIs" dxfId="69" priority="57" operator="equal">
      <formula>"En Avance"</formula>
    </cfRule>
    <cfRule type="cellIs" dxfId="68" priority="58" operator="equal">
      <formula>"Cumplida (FT)"</formula>
    </cfRule>
    <cfRule type="cellIs" dxfId="67" priority="59" operator="equal">
      <formula>"Cumplida (DT)"</formula>
    </cfRule>
    <cfRule type="cellIs" dxfId="66" priority="60" operator="equal">
      <formula>"Sin Avance"</formula>
    </cfRule>
  </conditionalFormatting>
  <conditionalFormatting sqref="P86">
    <cfRule type="cellIs" dxfId="65" priority="49" operator="equal">
      <formula>"Vencida"</formula>
    </cfRule>
    <cfRule type="cellIs" dxfId="64" priority="50" operator="equal">
      <formula>"No Cumplida"</formula>
    </cfRule>
    <cfRule type="cellIs" dxfId="63" priority="51" operator="equal">
      <formula>"En Avance"</formula>
    </cfRule>
    <cfRule type="cellIs" dxfId="62" priority="52" operator="equal">
      <formula>"Cumplida (FT)"</formula>
    </cfRule>
    <cfRule type="cellIs" dxfId="61" priority="53" operator="equal">
      <formula>"Cumplida (DT)"</formula>
    </cfRule>
    <cfRule type="cellIs" dxfId="60" priority="54" operator="equal">
      <formula>"Sin Avance"</formula>
    </cfRule>
  </conditionalFormatting>
  <conditionalFormatting sqref="P118">
    <cfRule type="cellIs" dxfId="59" priority="43" operator="equal">
      <formula>"Vencida"</formula>
    </cfRule>
    <cfRule type="cellIs" dxfId="58" priority="44" operator="equal">
      <formula>"No Cumplida"</formula>
    </cfRule>
    <cfRule type="cellIs" dxfId="57" priority="45" operator="equal">
      <formula>"En Avance"</formula>
    </cfRule>
    <cfRule type="cellIs" dxfId="56" priority="46" operator="equal">
      <formula>"Cumplida (FT)"</formula>
    </cfRule>
    <cfRule type="cellIs" dxfId="55" priority="47" operator="equal">
      <formula>"Cumplida (DT)"</formula>
    </cfRule>
    <cfRule type="cellIs" dxfId="54" priority="48" operator="equal">
      <formula>"Sin Avance"</formula>
    </cfRule>
  </conditionalFormatting>
  <conditionalFormatting sqref="P122">
    <cfRule type="cellIs" dxfId="53" priority="37" operator="equal">
      <formula>"Vencida"</formula>
    </cfRule>
    <cfRule type="cellIs" dxfId="52" priority="38" operator="equal">
      <formula>"No Cumplida"</formula>
    </cfRule>
    <cfRule type="cellIs" dxfId="51" priority="39" operator="equal">
      <formula>"En Avance"</formula>
    </cfRule>
    <cfRule type="cellIs" dxfId="50" priority="40" operator="equal">
      <formula>"Cumplida (FT)"</formula>
    </cfRule>
    <cfRule type="cellIs" dxfId="49" priority="41" operator="equal">
      <formula>"Cumplida (DT)"</formula>
    </cfRule>
    <cfRule type="cellIs" dxfId="48" priority="42" operator="equal">
      <formula>"Sin Avance"</formula>
    </cfRule>
  </conditionalFormatting>
  <conditionalFormatting sqref="P13">
    <cfRule type="cellIs" dxfId="47" priority="31" operator="equal">
      <formula>"Vencida"</formula>
    </cfRule>
    <cfRule type="cellIs" dxfId="46" priority="32" operator="equal">
      <formula>"No Cumplida"</formula>
    </cfRule>
    <cfRule type="cellIs" dxfId="45" priority="33" operator="equal">
      <formula>"En Avance"</formula>
    </cfRule>
    <cfRule type="cellIs" dxfId="44" priority="34" operator="equal">
      <formula>"Cumplida (FT)"</formula>
    </cfRule>
    <cfRule type="cellIs" dxfId="43" priority="35" operator="equal">
      <formula>"Cumplida (DT)"</formula>
    </cfRule>
    <cfRule type="cellIs" dxfId="42" priority="36" operator="equal">
      <formula>"Sin Avance"</formula>
    </cfRule>
  </conditionalFormatting>
  <conditionalFormatting sqref="P14">
    <cfRule type="cellIs" dxfId="41" priority="25" operator="equal">
      <formula>"Vencida"</formula>
    </cfRule>
    <cfRule type="cellIs" dxfId="40" priority="26" operator="equal">
      <formula>"No Cumplida"</formula>
    </cfRule>
    <cfRule type="cellIs" dxfId="39" priority="27" operator="equal">
      <formula>"En Avance"</formula>
    </cfRule>
    <cfRule type="cellIs" dxfId="38" priority="28" operator="equal">
      <formula>"Cumplida (FT)"</formula>
    </cfRule>
    <cfRule type="cellIs" dxfId="37" priority="29" operator="equal">
      <formula>"Cumplida (DT)"</formula>
    </cfRule>
    <cfRule type="cellIs" dxfId="36" priority="30" operator="equal">
      <formula>"Sin Avance"</formula>
    </cfRule>
  </conditionalFormatting>
  <conditionalFormatting sqref="P15">
    <cfRule type="cellIs" dxfId="35" priority="19" operator="equal">
      <formula>"Vencida"</formula>
    </cfRule>
    <cfRule type="cellIs" dxfId="34" priority="20" operator="equal">
      <formula>"No Cumplida"</formula>
    </cfRule>
    <cfRule type="cellIs" dxfId="33" priority="21" operator="equal">
      <formula>"En Avance"</formula>
    </cfRule>
    <cfRule type="cellIs" dxfId="32" priority="22" operator="equal">
      <formula>"Cumplida (FT)"</formula>
    </cfRule>
    <cfRule type="cellIs" dxfId="31" priority="23" operator="equal">
      <formula>"Cumplida (DT)"</formula>
    </cfRule>
    <cfRule type="cellIs" dxfId="30" priority="24" operator="equal">
      <formula>"Sin Avance"</formula>
    </cfRule>
  </conditionalFormatting>
  <conditionalFormatting sqref="P17">
    <cfRule type="cellIs" dxfId="29" priority="13" operator="equal">
      <formula>"Vencida"</formula>
    </cfRule>
    <cfRule type="cellIs" dxfId="28" priority="14" operator="equal">
      <formula>"No Cumplida"</formula>
    </cfRule>
    <cfRule type="cellIs" dxfId="27" priority="15" operator="equal">
      <formula>"En Avance"</formula>
    </cfRule>
    <cfRule type="cellIs" dxfId="26" priority="16" operator="equal">
      <formula>"Cumplida (FT)"</formula>
    </cfRule>
    <cfRule type="cellIs" dxfId="25" priority="17" operator="equal">
      <formula>"Cumplida (DT)"</formula>
    </cfRule>
    <cfRule type="cellIs" dxfId="24" priority="18" operator="equal">
      <formula>"Sin Avance"</formula>
    </cfRule>
  </conditionalFormatting>
  <conditionalFormatting sqref="P16">
    <cfRule type="cellIs" dxfId="23" priority="7" operator="equal">
      <formula>"Vencida"</formula>
    </cfRule>
    <cfRule type="cellIs" dxfId="22" priority="8" operator="equal">
      <formula>"No Cumplida"</formula>
    </cfRule>
    <cfRule type="cellIs" dxfId="21" priority="9" operator="equal">
      <formula>"En Avance"</formula>
    </cfRule>
    <cfRule type="cellIs" dxfId="20" priority="10" operator="equal">
      <formula>"Cumplida (FT)"</formula>
    </cfRule>
    <cfRule type="cellIs" dxfId="19" priority="11" operator="equal">
      <formula>"Cumplida (DT)"</formula>
    </cfRule>
    <cfRule type="cellIs" dxfId="18" priority="12" operator="equal">
      <formula>"Sin Avance"</formula>
    </cfRule>
  </conditionalFormatting>
  <conditionalFormatting sqref="P11">
    <cfRule type="cellIs" dxfId="17" priority="1" operator="equal">
      <formula>"Vencida"</formula>
    </cfRule>
    <cfRule type="cellIs" dxfId="16" priority="2" operator="equal">
      <formula>"No Cumplida"</formula>
    </cfRule>
    <cfRule type="cellIs" dxfId="15" priority="3" operator="equal">
      <formula>"En Avance"</formula>
    </cfRule>
    <cfRule type="cellIs" dxfId="14" priority="4" operator="equal">
      <formula>"Cumplida (FT)"</formula>
    </cfRule>
    <cfRule type="cellIs" dxfId="13" priority="5" operator="equal">
      <formula>"Cumplida (DT)"</formula>
    </cfRule>
    <cfRule type="cellIs" dxfId="12" priority="6" operator="equal">
      <formula>"Sin Avance"</formula>
    </cfRule>
  </conditionalFormatting>
  <dataValidations count="2">
    <dataValidation type="list" allowBlank="1" showInputMessage="1" showErrorMessage="1" sqref="I10:I15 I22:I150" xr:uid="{EEEA5246-7140-426B-8783-28B7F88FE477}">
      <formula1>"Nacional,Regional,Centro Zonal"</formula1>
    </dataValidation>
    <dataValidation type="list" allowBlank="1" showInputMessage="1" showErrorMessage="1" sqref="I16:I21" xr:uid="{A14BC68F-2929-4F03-AA90-45EDDC2C9C3C}">
      <formula1>"Nivel Nacional,Nivel Regional,Nivel Centro Zonal"</formula1>
    </dataValidation>
  </dataValidations>
  <pageMargins left="0.70866141732283472" right="0.70866141732283472" top="0.74803149606299213" bottom="0.74803149606299213" header="0.31496062992125984" footer="0.31496062992125984"/>
  <pageSetup scale="26" fitToHeight="0" orientation="landscape" r:id="rId1"/>
  <headerFooter>
    <oddHeader>&amp;L&amp;G&amp;RCLASIFICACIÓN DE LA INFORMACIÓN
PÚBLICA</oddHeader>
    <oddFooter>&amp;LAprobó: Yanira Villamil
Realizó: Yaneth Burgos/Emilse Rodríguez/Maria Victoria Uribe Dussan&amp;C&amp;G</oddFooter>
  </headerFooter>
  <legacyDrawingHF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976B3-E99F-4C9F-BC59-D5CC6E34DF92}">
  <dimension ref="A1:CJ35"/>
  <sheetViews>
    <sheetView showGridLines="0" view="pageBreakPreview" zoomScale="25" zoomScaleNormal="55" zoomScaleSheetLayoutView="25" zoomScalePageLayoutView="85" workbookViewId="0">
      <selection activeCell="M6" sqref="M6"/>
    </sheetView>
  </sheetViews>
  <sheetFormatPr baseColWidth="10" defaultColWidth="11.453125" defaultRowHeight="14" x14ac:dyDescent="0.35"/>
  <cols>
    <col min="1" max="1" width="18.54296875" style="188" customWidth="1"/>
    <col min="2" max="2" width="40.1796875" style="188" customWidth="1"/>
    <col min="3" max="3" width="48.54296875" style="188" customWidth="1"/>
    <col min="4" max="4" width="64" style="188" customWidth="1"/>
    <col min="5" max="5" width="30.81640625" style="188" customWidth="1"/>
    <col min="6" max="6" width="35.81640625" style="188" customWidth="1"/>
    <col min="7" max="7" width="27.26953125" style="188" customWidth="1"/>
    <col min="8" max="8" width="18" style="188" customWidth="1"/>
    <col min="9" max="9" width="21.81640625" style="188" customWidth="1"/>
    <col min="10" max="10" width="24.54296875" style="188" customWidth="1"/>
    <col min="11" max="11" width="11.453125" style="188"/>
    <col min="12" max="12" width="24.26953125" style="188" customWidth="1"/>
    <col min="13" max="13" width="18.26953125" style="188" customWidth="1"/>
    <col min="14" max="14" width="16.54296875" style="188" customWidth="1"/>
    <col min="15" max="15" width="19.453125" style="188" customWidth="1"/>
    <col min="16" max="16" width="24.26953125" style="188" hidden="1" customWidth="1"/>
    <col min="17" max="17" width="15.1796875" style="188" hidden="1" customWidth="1"/>
    <col min="18" max="18" width="44.81640625" style="188" hidden="1" customWidth="1"/>
    <col min="19" max="19" width="15.81640625" style="188" hidden="1" customWidth="1"/>
    <col min="20" max="20" width="0" style="188" hidden="1" customWidth="1"/>
    <col min="21" max="21" width="18.26953125" style="188" hidden="1" customWidth="1"/>
    <col min="22" max="22" width="15.1796875" style="188" hidden="1" customWidth="1"/>
    <col min="23" max="23" width="12.54296875" style="188" hidden="1" customWidth="1"/>
    <col min="24" max="25" width="0" style="188" hidden="1" customWidth="1"/>
    <col min="26" max="26" width="16.453125" style="188" hidden="1" customWidth="1"/>
    <col min="27" max="27" width="18.453125" style="188" hidden="1" customWidth="1"/>
    <col min="28" max="28" width="13" style="188" hidden="1" customWidth="1"/>
    <col min="29" max="29" width="22.453125" style="188" hidden="1" customWidth="1"/>
    <col min="30" max="33" width="15.7265625" style="188" hidden="1" customWidth="1"/>
    <col min="34" max="34" width="57.26953125" style="188" hidden="1" customWidth="1"/>
    <col min="35" max="35" width="0" style="188" hidden="1" customWidth="1"/>
    <col min="36" max="36" width="54.54296875" style="188" hidden="1" customWidth="1"/>
    <col min="37" max="37" width="30.54296875" style="188" hidden="1" customWidth="1"/>
    <col min="38" max="38" width="21.81640625" style="188" hidden="1" customWidth="1"/>
    <col min="39" max="39" width="21.54296875" style="188" hidden="1" customWidth="1"/>
    <col min="40" max="40" width="40.81640625" style="188" hidden="1" customWidth="1"/>
    <col min="41" max="41" width="80.54296875" style="188" hidden="1" customWidth="1"/>
    <col min="42" max="43" width="0" style="188" hidden="1" customWidth="1"/>
    <col min="44" max="44" width="17.1796875" style="188" hidden="1" customWidth="1"/>
    <col min="45" max="45" width="20.54296875" style="188" hidden="1" customWidth="1"/>
    <col min="46" max="46" width="0" style="188" hidden="1" customWidth="1"/>
    <col min="47" max="47" width="17.54296875" style="188" hidden="1" customWidth="1"/>
    <col min="48" max="48" width="16.81640625" style="188" hidden="1" customWidth="1"/>
    <col min="49" max="49" width="16.453125" style="188" hidden="1" customWidth="1"/>
    <col min="50" max="50" width="18.26953125" style="188" hidden="1" customWidth="1"/>
    <col min="51" max="51" width="76" style="188" hidden="1" customWidth="1"/>
    <col min="52" max="52" width="0" style="188" hidden="1" customWidth="1"/>
    <col min="53" max="53" width="43.81640625" style="188" hidden="1" customWidth="1"/>
    <col min="54" max="54" width="29" style="188" hidden="1" customWidth="1"/>
    <col min="55" max="55" width="31.81640625" style="188" hidden="1" customWidth="1"/>
    <col min="56" max="56" width="32.81640625" style="188" hidden="1" customWidth="1"/>
    <col min="57" max="57" width="35" style="188" hidden="1" customWidth="1"/>
    <col min="58" max="58" width="32.81640625" style="188" hidden="1" customWidth="1"/>
    <col min="59" max="60" width="0" style="188" hidden="1" customWidth="1"/>
    <col min="61" max="61" width="16.81640625" style="188" hidden="1" customWidth="1"/>
    <col min="62" max="62" width="18" style="188" hidden="1" customWidth="1"/>
    <col min="63" max="63" width="0" style="188" hidden="1" customWidth="1"/>
    <col min="64" max="64" width="16.1796875" style="188" hidden="1" customWidth="1"/>
    <col min="65" max="66" width="17.54296875" style="188" hidden="1" customWidth="1"/>
    <col min="67" max="67" width="16.26953125" style="188" hidden="1" customWidth="1"/>
    <col min="68" max="68" width="59.1796875" style="188" hidden="1" customWidth="1"/>
    <col min="69" max="69" width="14.81640625" style="188" hidden="1" customWidth="1"/>
    <col min="70" max="70" width="65.7265625" style="188" hidden="1" customWidth="1"/>
    <col min="71" max="71" width="28.453125" style="188" hidden="1" customWidth="1"/>
    <col min="72" max="72" width="15.81640625" style="188" hidden="1" customWidth="1"/>
    <col min="73" max="73" width="37.54296875" style="188" hidden="1" customWidth="1"/>
    <col min="74" max="74" width="37.7265625" style="188" hidden="1" customWidth="1"/>
    <col min="75" max="75" width="53.7265625" style="188" hidden="1" customWidth="1"/>
    <col min="76" max="76" width="0" style="188" hidden="1" customWidth="1"/>
    <col min="77" max="77" width="17.26953125" style="188" hidden="1" customWidth="1"/>
    <col min="78" max="78" width="18" style="188" hidden="1" customWidth="1"/>
    <col min="79" max="79" width="16.453125" style="188" hidden="1" customWidth="1"/>
    <col min="80" max="80" width="15.453125" style="188" hidden="1" customWidth="1"/>
    <col min="81" max="81" width="19.81640625" style="188" hidden="1" customWidth="1"/>
    <col min="82" max="82" width="17.7265625" style="188" hidden="1" customWidth="1"/>
    <col min="83" max="83" width="15.54296875" style="188" hidden="1" customWidth="1"/>
    <col min="84" max="84" width="17" style="188" hidden="1" customWidth="1"/>
    <col min="85" max="85" width="15.54296875" style="188" hidden="1" customWidth="1"/>
    <col min="86" max="86" width="99.26953125" style="188" customWidth="1"/>
    <col min="87" max="87" width="186.453125" style="188" customWidth="1"/>
    <col min="88" max="88" width="21.26953125" style="188" customWidth="1"/>
    <col min="89" max="16384" width="11.453125" style="188"/>
  </cols>
  <sheetData>
    <row r="1" spans="1:88" customFormat="1" ht="14.5" x14ac:dyDescent="0.35"/>
    <row r="2" spans="1:88" customFormat="1" ht="15.5" x14ac:dyDescent="0.35">
      <c r="A2" s="77" t="s">
        <v>0</v>
      </c>
      <c r="B2" s="77"/>
      <c r="C2" s="78"/>
    </row>
    <row r="3" spans="1:88" customFormat="1" ht="15.5" x14ac:dyDescent="0.35">
      <c r="A3" s="79"/>
      <c r="B3" s="80"/>
      <c r="C3" s="81"/>
    </row>
    <row r="4" spans="1:88" customFormat="1" ht="15.5" x14ac:dyDescent="0.35">
      <c r="A4" s="80" t="s">
        <v>1</v>
      </c>
      <c r="B4" s="82" t="s">
        <v>1938</v>
      </c>
      <c r="C4" s="188"/>
    </row>
    <row r="5" spans="1:88" customFormat="1" ht="15.5" x14ac:dyDescent="0.35">
      <c r="A5" s="80" t="s">
        <v>3</v>
      </c>
      <c r="B5" s="83">
        <v>2022</v>
      </c>
      <c r="C5" s="188"/>
    </row>
    <row r="6" spans="1:88" customFormat="1" ht="15.5" x14ac:dyDescent="0.35">
      <c r="A6" s="84" t="s">
        <v>4</v>
      </c>
      <c r="B6" s="85" t="s">
        <v>1296</v>
      </c>
      <c r="C6" s="188"/>
    </row>
    <row r="7" spans="1:88" customFormat="1" ht="15" x14ac:dyDescent="0.4"/>
    <row r="8" spans="1:88" x14ac:dyDescent="0.35">
      <c r="A8" s="291" t="s">
        <v>814</v>
      </c>
      <c r="B8" s="291"/>
      <c r="C8" s="291"/>
      <c r="D8" s="291"/>
      <c r="E8" s="291"/>
      <c r="F8" s="291"/>
      <c r="G8" s="291"/>
      <c r="H8" s="291"/>
      <c r="I8" s="291"/>
      <c r="J8" s="291"/>
      <c r="K8" s="291"/>
      <c r="L8" s="291"/>
      <c r="M8" s="291"/>
      <c r="N8" s="291"/>
      <c r="O8" s="291"/>
      <c r="P8" s="290" t="s">
        <v>815</v>
      </c>
      <c r="Q8" s="290"/>
      <c r="R8" s="290"/>
      <c r="S8" s="290"/>
      <c r="T8" s="290"/>
      <c r="U8" s="290"/>
      <c r="V8" s="290"/>
      <c r="W8" s="290"/>
      <c r="X8" s="291" t="s">
        <v>816</v>
      </c>
      <c r="Y8" s="291"/>
      <c r="Z8" s="291"/>
      <c r="AA8" s="291"/>
      <c r="AB8" s="291"/>
      <c r="AC8" s="291" t="s">
        <v>816</v>
      </c>
      <c r="AD8" s="291" t="s">
        <v>817</v>
      </c>
      <c r="AE8" s="291"/>
      <c r="AF8" s="291"/>
      <c r="AG8" s="291"/>
      <c r="AH8" s="290" t="s">
        <v>818</v>
      </c>
      <c r="AI8" s="290"/>
      <c r="AJ8" s="290"/>
      <c r="AK8" s="290"/>
      <c r="AL8" s="290"/>
      <c r="AM8" s="290"/>
      <c r="AN8" s="290"/>
      <c r="AO8" s="290"/>
      <c r="AP8" s="291" t="s">
        <v>816</v>
      </c>
      <c r="AQ8" s="291"/>
      <c r="AR8" s="291"/>
      <c r="AS8" s="291"/>
      <c r="AT8" s="291"/>
      <c r="AU8" s="291" t="s">
        <v>817</v>
      </c>
      <c r="AV8" s="291"/>
      <c r="AW8" s="291"/>
      <c r="AX8" s="291"/>
      <c r="AY8" s="290" t="s">
        <v>819</v>
      </c>
      <c r="AZ8" s="290"/>
      <c r="BA8" s="290"/>
      <c r="BB8" s="290"/>
      <c r="BC8" s="290"/>
      <c r="BD8" s="290"/>
      <c r="BE8" s="290"/>
      <c r="BF8" s="290"/>
      <c r="BG8" s="291" t="s">
        <v>816</v>
      </c>
      <c r="BH8" s="291"/>
      <c r="BI8" s="291"/>
      <c r="BJ8" s="291"/>
      <c r="BK8" s="291"/>
      <c r="BL8" s="291" t="s">
        <v>817</v>
      </c>
      <c r="BM8" s="291"/>
      <c r="BN8" s="291"/>
      <c r="BO8" s="291"/>
      <c r="BP8" s="290" t="s">
        <v>820</v>
      </c>
      <c r="BQ8" s="290"/>
      <c r="BR8" s="290"/>
      <c r="BS8" s="290"/>
      <c r="BT8" s="290"/>
      <c r="BU8" s="290"/>
      <c r="BV8" s="290"/>
      <c r="BW8" s="290"/>
      <c r="BX8" s="291" t="s">
        <v>816</v>
      </c>
      <c r="BY8" s="291"/>
      <c r="BZ8" s="291"/>
      <c r="CA8" s="291"/>
      <c r="CB8" s="291"/>
      <c r="CC8" s="291" t="s">
        <v>816</v>
      </c>
      <c r="CD8" s="291" t="s">
        <v>817</v>
      </c>
      <c r="CE8" s="291"/>
      <c r="CF8" s="291"/>
      <c r="CG8" s="291"/>
      <c r="CH8" s="293" t="s">
        <v>821</v>
      </c>
      <c r="CI8" s="293" t="s">
        <v>822</v>
      </c>
      <c r="CJ8" s="293" t="s">
        <v>823</v>
      </c>
    </row>
    <row r="9" spans="1:88" ht="46.5" customHeight="1" x14ac:dyDescent="0.35">
      <c r="A9" s="291"/>
      <c r="B9" s="291"/>
      <c r="C9" s="291"/>
      <c r="D9" s="291"/>
      <c r="E9" s="291"/>
      <c r="F9" s="291"/>
      <c r="G9" s="291"/>
      <c r="H9" s="291"/>
      <c r="I9" s="291"/>
      <c r="J9" s="291"/>
      <c r="K9" s="291"/>
      <c r="L9" s="291"/>
      <c r="M9" s="291"/>
      <c r="N9" s="291"/>
      <c r="O9" s="291"/>
      <c r="P9" s="290" t="s">
        <v>824</v>
      </c>
      <c r="Q9" s="290"/>
      <c r="R9" s="290"/>
      <c r="S9" s="290"/>
      <c r="T9" s="290"/>
      <c r="U9" s="290"/>
      <c r="V9" s="290"/>
      <c r="W9" s="290"/>
      <c r="X9" s="291"/>
      <c r="Y9" s="291"/>
      <c r="Z9" s="291"/>
      <c r="AA9" s="291"/>
      <c r="AB9" s="291"/>
      <c r="AC9" s="291"/>
      <c r="AD9" s="291"/>
      <c r="AE9" s="291"/>
      <c r="AF9" s="291"/>
      <c r="AG9" s="291"/>
      <c r="AH9" s="189"/>
      <c r="AI9" s="290" t="s">
        <v>824</v>
      </c>
      <c r="AJ9" s="290"/>
      <c r="AK9" s="290"/>
      <c r="AL9" s="290"/>
      <c r="AM9" s="290"/>
      <c r="AN9" s="290"/>
      <c r="AO9" s="290"/>
      <c r="AP9" s="291"/>
      <c r="AQ9" s="291"/>
      <c r="AR9" s="291"/>
      <c r="AS9" s="291"/>
      <c r="AT9" s="291"/>
      <c r="AU9" s="291"/>
      <c r="AV9" s="291"/>
      <c r="AW9" s="291"/>
      <c r="AX9" s="291"/>
      <c r="AY9" s="189"/>
      <c r="AZ9" s="290" t="s">
        <v>824</v>
      </c>
      <c r="BA9" s="290"/>
      <c r="BB9" s="290"/>
      <c r="BC9" s="290"/>
      <c r="BD9" s="290"/>
      <c r="BE9" s="290"/>
      <c r="BF9" s="290"/>
      <c r="BG9" s="291"/>
      <c r="BH9" s="291"/>
      <c r="BI9" s="291"/>
      <c r="BJ9" s="291"/>
      <c r="BK9" s="291"/>
      <c r="BL9" s="291"/>
      <c r="BM9" s="291"/>
      <c r="BN9" s="291"/>
      <c r="BO9" s="291"/>
      <c r="BP9" s="189"/>
      <c r="BQ9" s="290" t="s">
        <v>824</v>
      </c>
      <c r="BR9" s="290"/>
      <c r="BS9" s="290"/>
      <c r="BT9" s="290"/>
      <c r="BU9" s="290"/>
      <c r="BV9" s="290"/>
      <c r="BW9" s="290"/>
      <c r="BX9" s="291"/>
      <c r="BY9" s="291"/>
      <c r="BZ9" s="291"/>
      <c r="CA9" s="291"/>
      <c r="CB9" s="291"/>
      <c r="CC9" s="291"/>
      <c r="CD9" s="291"/>
      <c r="CE9" s="291"/>
      <c r="CF9" s="291"/>
      <c r="CG9" s="291"/>
      <c r="CH9" s="293"/>
      <c r="CI9" s="293"/>
      <c r="CJ9" s="293"/>
    </row>
    <row r="10" spans="1:88" ht="28" x14ac:dyDescent="0.35">
      <c r="A10" s="190" t="s">
        <v>825</v>
      </c>
      <c r="B10" s="190" t="s">
        <v>826</v>
      </c>
      <c r="C10" s="190" t="s">
        <v>827</v>
      </c>
      <c r="D10" s="190" t="s">
        <v>828</v>
      </c>
      <c r="E10" s="190" t="s">
        <v>829</v>
      </c>
      <c r="F10" s="190" t="s">
        <v>830</v>
      </c>
      <c r="G10" s="190" t="s">
        <v>831</v>
      </c>
      <c r="H10" s="190" t="s">
        <v>832</v>
      </c>
      <c r="I10" s="190" t="s">
        <v>833</v>
      </c>
      <c r="J10" s="190" t="s">
        <v>834</v>
      </c>
      <c r="K10" s="190" t="s">
        <v>382</v>
      </c>
      <c r="L10" s="190" t="s">
        <v>835</v>
      </c>
      <c r="M10" s="190" t="s">
        <v>383</v>
      </c>
      <c r="N10" s="190" t="s">
        <v>836</v>
      </c>
      <c r="O10" s="190" t="s">
        <v>837</v>
      </c>
      <c r="P10" s="290" t="s">
        <v>838</v>
      </c>
      <c r="Q10" s="290" t="s">
        <v>839</v>
      </c>
      <c r="R10" s="290" t="s">
        <v>840</v>
      </c>
      <c r="S10" s="290" t="s">
        <v>841</v>
      </c>
      <c r="T10" s="290"/>
      <c r="U10" s="290" t="s">
        <v>842</v>
      </c>
      <c r="V10" s="290" t="s">
        <v>843</v>
      </c>
      <c r="W10" s="290" t="s">
        <v>844</v>
      </c>
      <c r="X10" s="291" t="s">
        <v>838</v>
      </c>
      <c r="Y10" s="291" t="s">
        <v>845</v>
      </c>
      <c r="Z10" s="291" t="s">
        <v>846</v>
      </c>
      <c r="AA10" s="291" t="s">
        <v>847</v>
      </c>
      <c r="AB10" s="291" t="s">
        <v>848</v>
      </c>
      <c r="AC10" s="291" t="s">
        <v>848</v>
      </c>
      <c r="AD10" s="292" t="s">
        <v>849</v>
      </c>
      <c r="AE10" s="288" t="s">
        <v>850</v>
      </c>
      <c r="AF10" s="288" t="s">
        <v>851</v>
      </c>
      <c r="AG10" s="289" t="s">
        <v>852</v>
      </c>
      <c r="AH10" s="290" t="s">
        <v>838</v>
      </c>
      <c r="AI10" s="290" t="s">
        <v>839</v>
      </c>
      <c r="AJ10" s="290" t="s">
        <v>840</v>
      </c>
      <c r="AK10" s="290" t="s">
        <v>841</v>
      </c>
      <c r="AL10" s="290"/>
      <c r="AM10" s="290" t="s">
        <v>842</v>
      </c>
      <c r="AN10" s="290" t="s">
        <v>843</v>
      </c>
      <c r="AO10" s="290" t="s">
        <v>844</v>
      </c>
      <c r="AP10" s="291" t="s">
        <v>838</v>
      </c>
      <c r="AQ10" s="291" t="s">
        <v>845</v>
      </c>
      <c r="AR10" s="291" t="s">
        <v>846</v>
      </c>
      <c r="AS10" s="291" t="s">
        <v>847</v>
      </c>
      <c r="AT10" s="291" t="s">
        <v>848</v>
      </c>
      <c r="AU10" s="292" t="s">
        <v>849</v>
      </c>
      <c r="AV10" s="288" t="s">
        <v>850</v>
      </c>
      <c r="AW10" s="288" t="s">
        <v>851</v>
      </c>
      <c r="AX10" s="289" t="s">
        <v>852</v>
      </c>
      <c r="AY10" s="290" t="s">
        <v>838</v>
      </c>
      <c r="AZ10" s="290" t="s">
        <v>839</v>
      </c>
      <c r="BA10" s="290" t="s">
        <v>840</v>
      </c>
      <c r="BB10" s="290" t="s">
        <v>841</v>
      </c>
      <c r="BC10" s="290"/>
      <c r="BD10" s="290" t="s">
        <v>842</v>
      </c>
      <c r="BE10" s="290" t="s">
        <v>843</v>
      </c>
      <c r="BF10" s="290" t="s">
        <v>844</v>
      </c>
      <c r="BG10" s="291" t="s">
        <v>838</v>
      </c>
      <c r="BH10" s="291" t="s">
        <v>845</v>
      </c>
      <c r="BI10" s="291" t="s">
        <v>846</v>
      </c>
      <c r="BJ10" s="291" t="s">
        <v>847</v>
      </c>
      <c r="BK10" s="291" t="s">
        <v>848</v>
      </c>
      <c r="BL10" s="292" t="s">
        <v>849</v>
      </c>
      <c r="BM10" s="288" t="s">
        <v>850</v>
      </c>
      <c r="BN10" s="288" t="s">
        <v>851</v>
      </c>
      <c r="BO10" s="289" t="s">
        <v>852</v>
      </c>
      <c r="BP10" s="290" t="s">
        <v>838</v>
      </c>
      <c r="BQ10" s="290" t="s">
        <v>839</v>
      </c>
      <c r="BR10" s="290" t="s">
        <v>840</v>
      </c>
      <c r="BS10" s="290" t="s">
        <v>841</v>
      </c>
      <c r="BT10" s="290"/>
      <c r="BU10" s="290" t="s">
        <v>842</v>
      </c>
      <c r="BV10" s="290" t="s">
        <v>843</v>
      </c>
      <c r="BW10" s="290" t="s">
        <v>844</v>
      </c>
      <c r="BX10" s="291" t="s">
        <v>838</v>
      </c>
      <c r="BY10" s="291" t="s">
        <v>845</v>
      </c>
      <c r="BZ10" s="291" t="s">
        <v>846</v>
      </c>
      <c r="CA10" s="291" t="s">
        <v>847</v>
      </c>
      <c r="CB10" s="291" t="s">
        <v>848</v>
      </c>
      <c r="CC10" s="291" t="s">
        <v>848</v>
      </c>
      <c r="CD10" s="294" t="s">
        <v>849</v>
      </c>
      <c r="CE10" s="288" t="s">
        <v>850</v>
      </c>
      <c r="CF10" s="288" t="s">
        <v>851</v>
      </c>
      <c r="CG10" s="289" t="s">
        <v>852</v>
      </c>
      <c r="CH10" s="293"/>
      <c r="CI10" s="293"/>
      <c r="CJ10" s="293"/>
    </row>
    <row r="11" spans="1:88" x14ac:dyDescent="0.35">
      <c r="A11" s="190"/>
      <c r="B11" s="190"/>
      <c r="C11" s="190"/>
      <c r="D11" s="190"/>
      <c r="E11" s="190"/>
      <c r="F11" s="190"/>
      <c r="G11" s="190"/>
      <c r="H11" s="190"/>
      <c r="I11" s="190"/>
      <c r="J11" s="190"/>
      <c r="K11" s="190"/>
      <c r="L11" s="190"/>
      <c r="M11" s="190"/>
      <c r="N11" s="190"/>
      <c r="O11" s="190"/>
      <c r="P11" s="290"/>
      <c r="Q11" s="290"/>
      <c r="R11" s="290"/>
      <c r="S11" s="191" t="s">
        <v>840</v>
      </c>
      <c r="T11" s="191" t="s">
        <v>853</v>
      </c>
      <c r="U11" s="290"/>
      <c r="V11" s="290"/>
      <c r="W11" s="290"/>
      <c r="X11" s="291"/>
      <c r="Y11" s="291"/>
      <c r="Z11" s="291"/>
      <c r="AA11" s="291"/>
      <c r="AB11" s="291"/>
      <c r="AC11" s="291"/>
      <c r="AD11" s="292"/>
      <c r="AE11" s="288"/>
      <c r="AF11" s="288"/>
      <c r="AG11" s="289"/>
      <c r="AH11" s="290"/>
      <c r="AI11" s="290"/>
      <c r="AJ11" s="290"/>
      <c r="AK11" s="191" t="s">
        <v>840</v>
      </c>
      <c r="AL11" s="191" t="s">
        <v>853</v>
      </c>
      <c r="AM11" s="290"/>
      <c r="AN11" s="290"/>
      <c r="AO11" s="290"/>
      <c r="AP11" s="291"/>
      <c r="AQ11" s="291"/>
      <c r="AR11" s="291"/>
      <c r="AS11" s="291"/>
      <c r="AT11" s="291"/>
      <c r="AU11" s="292"/>
      <c r="AV11" s="288"/>
      <c r="AW11" s="288"/>
      <c r="AX11" s="289"/>
      <c r="AY11" s="290"/>
      <c r="AZ11" s="290"/>
      <c r="BA11" s="290"/>
      <c r="BB11" s="191" t="s">
        <v>840</v>
      </c>
      <c r="BC11" s="191" t="s">
        <v>853</v>
      </c>
      <c r="BD11" s="290"/>
      <c r="BE11" s="290"/>
      <c r="BF11" s="290"/>
      <c r="BG11" s="291"/>
      <c r="BH11" s="291"/>
      <c r="BI11" s="291"/>
      <c r="BJ11" s="291"/>
      <c r="BK11" s="291"/>
      <c r="BL11" s="292"/>
      <c r="BM11" s="288"/>
      <c r="BN11" s="288"/>
      <c r="BO11" s="289"/>
      <c r="BP11" s="290"/>
      <c r="BQ11" s="290"/>
      <c r="BR11" s="290"/>
      <c r="BS11" s="191" t="s">
        <v>840</v>
      </c>
      <c r="BT11" s="191" t="s">
        <v>853</v>
      </c>
      <c r="BU11" s="290"/>
      <c r="BV11" s="290"/>
      <c r="BW11" s="290"/>
      <c r="BX11" s="291"/>
      <c r="BY11" s="291"/>
      <c r="BZ11" s="291"/>
      <c r="CA11" s="291"/>
      <c r="CB11" s="291"/>
      <c r="CC11" s="291"/>
      <c r="CD11" s="294"/>
      <c r="CE11" s="288"/>
      <c r="CF11" s="288"/>
      <c r="CG11" s="289"/>
      <c r="CH11" s="293"/>
      <c r="CI11" s="293"/>
      <c r="CJ11" s="293"/>
    </row>
    <row r="12" spans="1:88" ht="321" customHeight="1" x14ac:dyDescent="0.35">
      <c r="A12" s="192">
        <v>1</v>
      </c>
      <c r="B12" s="193" t="s">
        <v>854</v>
      </c>
      <c r="C12" s="193" t="s">
        <v>855</v>
      </c>
      <c r="D12" s="194" t="s">
        <v>856</v>
      </c>
      <c r="E12" s="194" t="s">
        <v>857</v>
      </c>
      <c r="F12" s="194" t="s">
        <v>858</v>
      </c>
      <c r="G12" s="194" t="s">
        <v>859</v>
      </c>
      <c r="H12" s="194" t="s">
        <v>860</v>
      </c>
      <c r="I12" s="195" t="s">
        <v>861</v>
      </c>
      <c r="J12" s="194" t="s">
        <v>861</v>
      </c>
      <c r="K12" s="194">
        <v>6</v>
      </c>
      <c r="L12" s="194" t="s">
        <v>862</v>
      </c>
      <c r="M12" s="194" t="s">
        <v>863</v>
      </c>
      <c r="N12" s="196" t="s">
        <v>864</v>
      </c>
      <c r="O12" s="194" t="s">
        <v>865</v>
      </c>
      <c r="P12" s="197" t="s">
        <v>866</v>
      </c>
      <c r="Q12" s="195">
        <v>0</v>
      </c>
      <c r="R12" s="197" t="s">
        <v>5</v>
      </c>
      <c r="S12" s="197" t="s">
        <v>5</v>
      </c>
      <c r="T12" s="197" t="s">
        <v>5</v>
      </c>
      <c r="U12" s="197" t="s">
        <v>5</v>
      </c>
      <c r="V12" s="197" t="s">
        <v>5</v>
      </c>
      <c r="W12" s="197" t="s">
        <v>5</v>
      </c>
      <c r="X12" s="197">
        <v>0</v>
      </c>
      <c r="Y12" s="197">
        <v>0</v>
      </c>
      <c r="Z12" s="197">
        <v>0</v>
      </c>
      <c r="AA12" s="197"/>
      <c r="AB12" s="197">
        <v>0</v>
      </c>
      <c r="AC12" s="197">
        <v>0</v>
      </c>
      <c r="AD12" s="198">
        <f>AG12</f>
        <v>0</v>
      </c>
      <c r="AE12" s="197">
        <v>0</v>
      </c>
      <c r="AF12" s="199">
        <f>Q12</f>
        <v>0</v>
      </c>
      <c r="AG12" s="198">
        <f>AF12*100%/K12</f>
        <v>0</v>
      </c>
      <c r="AH12" s="200" t="s">
        <v>867</v>
      </c>
      <c r="AI12" s="195">
        <v>1</v>
      </c>
      <c r="AJ12" s="200" t="s">
        <v>868</v>
      </c>
      <c r="AK12" s="200" t="s">
        <v>869</v>
      </c>
      <c r="AL12" s="200" t="s">
        <v>870</v>
      </c>
      <c r="AM12" s="200" t="s">
        <v>871</v>
      </c>
      <c r="AN12" s="200" t="s">
        <v>872</v>
      </c>
      <c r="AO12" s="201" t="s">
        <v>873</v>
      </c>
      <c r="AP12" s="197">
        <v>1</v>
      </c>
      <c r="AQ12" s="197">
        <v>1</v>
      </c>
      <c r="AR12" s="197">
        <v>1</v>
      </c>
      <c r="AS12" s="197" t="s">
        <v>874</v>
      </c>
      <c r="AT12" s="197" t="s">
        <v>875</v>
      </c>
      <c r="AU12" s="202">
        <f>AX12</f>
        <v>0.16666666666666666</v>
      </c>
      <c r="AV12" s="197" t="s">
        <v>876</v>
      </c>
      <c r="AW12" s="199">
        <f t="shared" ref="AW12:AW28" si="0">AF12+AI12</f>
        <v>1</v>
      </c>
      <c r="AX12" s="202">
        <f t="shared" ref="AX12:AX35" si="1">AW12*100%/K12</f>
        <v>0.16666666666666666</v>
      </c>
      <c r="AY12" s="197" t="s">
        <v>877</v>
      </c>
      <c r="AZ12" s="195">
        <v>0</v>
      </c>
      <c r="BA12" s="195" t="s">
        <v>5</v>
      </c>
      <c r="BB12" s="195" t="s">
        <v>5</v>
      </c>
      <c r="BC12" s="195" t="s">
        <v>5</v>
      </c>
      <c r="BD12" s="195" t="s">
        <v>5</v>
      </c>
      <c r="BE12" s="195" t="s">
        <v>5</v>
      </c>
      <c r="BF12" s="195" t="s">
        <v>5</v>
      </c>
      <c r="BG12" s="195">
        <v>0</v>
      </c>
      <c r="BH12" s="195">
        <v>0</v>
      </c>
      <c r="BI12" s="195">
        <v>0</v>
      </c>
      <c r="BJ12" s="195">
        <v>0</v>
      </c>
      <c r="BK12" s="200" t="s">
        <v>875</v>
      </c>
      <c r="BL12" s="203">
        <f>BO12</f>
        <v>0.16666666666666666</v>
      </c>
      <c r="BM12" s="204"/>
      <c r="BN12" s="205">
        <f t="shared" ref="BN12:BN28" si="2">AZ12+AW12</f>
        <v>1</v>
      </c>
      <c r="BO12" s="203">
        <f t="shared" ref="BO12:BO29" si="3">BN12*100%/K12</f>
        <v>0.16666666666666666</v>
      </c>
      <c r="BP12" s="206" t="s">
        <v>878</v>
      </c>
      <c r="BQ12" s="207">
        <v>1</v>
      </c>
      <c r="BR12" s="208" t="s">
        <v>879</v>
      </c>
      <c r="BS12" s="200" t="s">
        <v>869</v>
      </c>
      <c r="BT12" s="200" t="s">
        <v>880</v>
      </c>
      <c r="BU12" s="200" t="s">
        <v>881</v>
      </c>
      <c r="BV12" s="200" t="s">
        <v>871</v>
      </c>
      <c r="BW12" s="209"/>
      <c r="BX12" s="200">
        <v>1</v>
      </c>
      <c r="BY12" s="200">
        <v>1</v>
      </c>
      <c r="BZ12" s="200">
        <v>1</v>
      </c>
      <c r="CA12" s="200"/>
      <c r="CB12" s="200" t="s">
        <v>875</v>
      </c>
      <c r="CC12" s="200"/>
      <c r="CD12" s="203">
        <f>CG12</f>
        <v>0.33333333333333331</v>
      </c>
      <c r="CE12" s="200"/>
      <c r="CF12" s="205">
        <f t="shared" ref="CF12:CF18" si="4">BN12+BQ12</f>
        <v>2</v>
      </c>
      <c r="CG12" s="203">
        <f t="shared" ref="CG12:CG35" si="5">CF12*100%/K12</f>
        <v>0.33333333333333331</v>
      </c>
      <c r="CH12" s="200" t="s">
        <v>882</v>
      </c>
      <c r="CI12" s="210" t="s">
        <v>883</v>
      </c>
      <c r="CJ12" s="211" t="s">
        <v>11</v>
      </c>
    </row>
    <row r="13" spans="1:88" ht="168" x14ac:dyDescent="0.35">
      <c r="A13" s="192">
        <v>2</v>
      </c>
      <c r="B13" s="193" t="s">
        <v>884</v>
      </c>
      <c r="C13" s="193" t="s">
        <v>885</v>
      </c>
      <c r="D13" s="193" t="s">
        <v>856</v>
      </c>
      <c r="E13" s="193" t="s">
        <v>886</v>
      </c>
      <c r="F13" s="193" t="s">
        <v>887</v>
      </c>
      <c r="G13" s="193" t="s">
        <v>888</v>
      </c>
      <c r="H13" s="193" t="s">
        <v>860</v>
      </c>
      <c r="I13" s="195" t="s">
        <v>861</v>
      </c>
      <c r="J13" s="193" t="s">
        <v>861</v>
      </c>
      <c r="K13" s="193">
        <v>7</v>
      </c>
      <c r="L13" s="193" t="s">
        <v>889</v>
      </c>
      <c r="M13" s="193" t="s">
        <v>890</v>
      </c>
      <c r="N13" s="193" t="s">
        <v>891</v>
      </c>
      <c r="O13" s="193" t="s">
        <v>892</v>
      </c>
      <c r="P13" s="212" t="s">
        <v>893</v>
      </c>
      <c r="Q13" s="195">
        <v>0</v>
      </c>
      <c r="R13" s="197" t="s">
        <v>5</v>
      </c>
      <c r="S13" s="197" t="s">
        <v>5</v>
      </c>
      <c r="T13" s="197" t="s">
        <v>5</v>
      </c>
      <c r="U13" s="197" t="s">
        <v>5</v>
      </c>
      <c r="V13" s="197" t="s">
        <v>5</v>
      </c>
      <c r="W13" s="197" t="s">
        <v>5</v>
      </c>
      <c r="X13" s="197">
        <v>0</v>
      </c>
      <c r="Y13" s="197">
        <v>0</v>
      </c>
      <c r="Z13" s="197">
        <v>0</v>
      </c>
      <c r="AA13" s="197"/>
      <c r="AB13" s="197">
        <v>0</v>
      </c>
      <c r="AC13" s="197">
        <v>0</v>
      </c>
      <c r="AD13" s="198">
        <f t="shared" ref="AD13:AD35" si="6">AG13</f>
        <v>0</v>
      </c>
      <c r="AE13" s="197">
        <v>0</v>
      </c>
      <c r="AF13" s="199">
        <f t="shared" ref="AF13:AF35" si="7">Q13</f>
        <v>0</v>
      </c>
      <c r="AG13" s="198">
        <f t="shared" ref="AG13:AG35" si="8">AF13*100%/K13</f>
        <v>0</v>
      </c>
      <c r="AH13" s="195" t="s">
        <v>5</v>
      </c>
      <c r="AI13" s="195">
        <v>0</v>
      </c>
      <c r="AJ13" s="195" t="s">
        <v>5</v>
      </c>
      <c r="AK13" s="195" t="s">
        <v>5</v>
      </c>
      <c r="AL13" s="195" t="s">
        <v>5</v>
      </c>
      <c r="AM13" s="195" t="s">
        <v>5</v>
      </c>
      <c r="AN13" s="195" t="s">
        <v>5</v>
      </c>
      <c r="AO13" s="195" t="s">
        <v>5</v>
      </c>
      <c r="AP13" s="197">
        <v>0</v>
      </c>
      <c r="AQ13" s="197">
        <v>0</v>
      </c>
      <c r="AR13" s="197">
        <v>0</v>
      </c>
      <c r="AS13" s="197" t="s">
        <v>894</v>
      </c>
      <c r="AT13" s="197" t="s">
        <v>895</v>
      </c>
      <c r="AU13" s="202">
        <f t="shared" ref="AU13:AU35" si="9">AX13</f>
        <v>0</v>
      </c>
      <c r="AV13" s="197" t="s">
        <v>876</v>
      </c>
      <c r="AW13" s="199">
        <f t="shared" si="0"/>
        <v>0</v>
      </c>
      <c r="AX13" s="202">
        <f t="shared" si="1"/>
        <v>0</v>
      </c>
      <c r="AY13" s="212" t="s">
        <v>896</v>
      </c>
      <c r="AZ13" s="197">
        <v>0</v>
      </c>
      <c r="BA13" s="197" t="s">
        <v>5</v>
      </c>
      <c r="BB13" s="197" t="s">
        <v>5</v>
      </c>
      <c r="BC13" s="197" t="s">
        <v>5</v>
      </c>
      <c r="BD13" s="197" t="s">
        <v>5</v>
      </c>
      <c r="BE13" s="197" t="s">
        <v>5</v>
      </c>
      <c r="BF13" s="197" t="s">
        <v>5</v>
      </c>
      <c r="BG13" s="197">
        <v>0</v>
      </c>
      <c r="BH13" s="197">
        <v>0</v>
      </c>
      <c r="BI13" s="197">
        <v>0</v>
      </c>
      <c r="BJ13" s="197">
        <v>0</v>
      </c>
      <c r="BK13" s="213" t="s">
        <v>895</v>
      </c>
      <c r="BL13" s="203">
        <f t="shared" ref="BL13:BL35" si="10">BO13</f>
        <v>0</v>
      </c>
      <c r="BM13" s="204"/>
      <c r="BN13" s="205">
        <f t="shared" si="2"/>
        <v>0</v>
      </c>
      <c r="BO13" s="203">
        <f t="shared" si="3"/>
        <v>0</v>
      </c>
      <c r="BP13" s="206"/>
      <c r="BQ13" s="197">
        <v>0</v>
      </c>
      <c r="BR13" s="214" t="s">
        <v>897</v>
      </c>
      <c r="BS13" s="206" t="s">
        <v>869</v>
      </c>
      <c r="BT13" s="195">
        <v>33</v>
      </c>
      <c r="BU13" s="197" t="s">
        <v>898</v>
      </c>
      <c r="BV13" s="215" t="s">
        <v>899</v>
      </c>
      <c r="BW13" s="216" t="s">
        <v>900</v>
      </c>
      <c r="BX13" s="200">
        <v>0</v>
      </c>
      <c r="BY13" s="200">
        <v>0</v>
      </c>
      <c r="BZ13" s="200">
        <v>0</v>
      </c>
      <c r="CA13" s="200"/>
      <c r="CB13" s="200" t="s">
        <v>901</v>
      </c>
      <c r="CC13" s="200"/>
      <c r="CD13" s="203">
        <f t="shared" ref="CD13:CD35" si="11">CG13</f>
        <v>0</v>
      </c>
      <c r="CE13" s="200"/>
      <c r="CF13" s="205">
        <f t="shared" si="4"/>
        <v>0</v>
      </c>
      <c r="CG13" s="203">
        <f t="shared" si="5"/>
        <v>0</v>
      </c>
      <c r="CH13" s="206" t="s">
        <v>902</v>
      </c>
      <c r="CI13" s="217" t="s">
        <v>903</v>
      </c>
      <c r="CJ13" s="211" t="s">
        <v>11</v>
      </c>
    </row>
    <row r="14" spans="1:88" ht="271.5" customHeight="1" x14ac:dyDescent="0.35">
      <c r="A14" s="218">
        <v>3</v>
      </c>
      <c r="B14" s="195" t="s">
        <v>904</v>
      </c>
      <c r="C14" s="195" t="s">
        <v>905</v>
      </c>
      <c r="D14" s="195" t="s">
        <v>856</v>
      </c>
      <c r="E14" s="195" t="s">
        <v>906</v>
      </c>
      <c r="F14" s="195" t="s">
        <v>887</v>
      </c>
      <c r="G14" s="195" t="s">
        <v>888</v>
      </c>
      <c r="H14" s="195" t="s">
        <v>860</v>
      </c>
      <c r="I14" s="195" t="s">
        <v>861</v>
      </c>
      <c r="J14" s="195" t="s">
        <v>861</v>
      </c>
      <c r="K14" s="195">
        <v>7</v>
      </c>
      <c r="L14" s="195" t="s">
        <v>907</v>
      </c>
      <c r="M14" s="195" t="s">
        <v>908</v>
      </c>
      <c r="N14" s="195" t="s">
        <v>909</v>
      </c>
      <c r="O14" s="195" t="s">
        <v>910</v>
      </c>
      <c r="P14" s="197" t="s">
        <v>911</v>
      </c>
      <c r="Q14" s="195">
        <v>0</v>
      </c>
      <c r="R14" s="197" t="s">
        <v>5</v>
      </c>
      <c r="S14" s="197" t="s">
        <v>5</v>
      </c>
      <c r="T14" s="197" t="s">
        <v>5</v>
      </c>
      <c r="U14" s="197" t="s">
        <v>5</v>
      </c>
      <c r="V14" s="197" t="s">
        <v>5</v>
      </c>
      <c r="W14" s="197" t="s">
        <v>5</v>
      </c>
      <c r="X14" s="197">
        <v>0</v>
      </c>
      <c r="Y14" s="197">
        <v>0</v>
      </c>
      <c r="Z14" s="197">
        <v>0</v>
      </c>
      <c r="AA14" s="197"/>
      <c r="AB14" s="197">
        <v>0</v>
      </c>
      <c r="AC14" s="197">
        <v>0</v>
      </c>
      <c r="AD14" s="198">
        <f t="shared" si="6"/>
        <v>0</v>
      </c>
      <c r="AE14" s="197">
        <v>0</v>
      </c>
      <c r="AF14" s="197">
        <f t="shared" si="7"/>
        <v>0</v>
      </c>
      <c r="AG14" s="198">
        <f t="shared" si="8"/>
        <v>0</v>
      </c>
      <c r="AH14" s="206" t="s">
        <v>912</v>
      </c>
      <c r="AI14" s="195">
        <v>5</v>
      </c>
      <c r="AJ14" s="206" t="s">
        <v>913</v>
      </c>
      <c r="AK14" s="195" t="s">
        <v>869</v>
      </c>
      <c r="AL14" s="195">
        <v>33</v>
      </c>
      <c r="AM14" s="206" t="s">
        <v>914</v>
      </c>
      <c r="AN14" s="206" t="s">
        <v>915</v>
      </c>
      <c r="AO14" s="219" t="s">
        <v>916</v>
      </c>
      <c r="AP14" s="197">
        <v>1</v>
      </c>
      <c r="AQ14" s="197">
        <v>1</v>
      </c>
      <c r="AR14" s="197">
        <v>1</v>
      </c>
      <c r="AS14" s="197" t="s">
        <v>874</v>
      </c>
      <c r="AT14" s="197" t="s">
        <v>875</v>
      </c>
      <c r="AU14" s="202">
        <f t="shared" si="9"/>
        <v>0.7142857142857143</v>
      </c>
      <c r="AV14" s="197" t="s">
        <v>876</v>
      </c>
      <c r="AW14" s="197">
        <f t="shared" si="0"/>
        <v>5</v>
      </c>
      <c r="AX14" s="202">
        <f t="shared" si="1"/>
        <v>0.7142857142857143</v>
      </c>
      <c r="AY14" s="206" t="s">
        <v>917</v>
      </c>
      <c r="AZ14" s="195">
        <v>1</v>
      </c>
      <c r="BA14" s="206" t="s">
        <v>918</v>
      </c>
      <c r="BB14" s="206" t="s">
        <v>869</v>
      </c>
      <c r="BC14" s="195">
        <v>33</v>
      </c>
      <c r="BD14" s="206" t="s">
        <v>919</v>
      </c>
      <c r="BE14" s="206" t="s">
        <v>920</v>
      </c>
      <c r="BF14" s="219" t="s">
        <v>921</v>
      </c>
      <c r="BG14" s="195">
        <v>1</v>
      </c>
      <c r="BH14" s="195">
        <v>1</v>
      </c>
      <c r="BI14" s="195">
        <v>1</v>
      </c>
      <c r="BJ14" s="195">
        <v>0</v>
      </c>
      <c r="BK14" s="200" t="s">
        <v>875</v>
      </c>
      <c r="BL14" s="203">
        <f t="shared" si="10"/>
        <v>0.8571428571428571</v>
      </c>
      <c r="BM14" s="204"/>
      <c r="BN14" s="195">
        <f t="shared" si="2"/>
        <v>6</v>
      </c>
      <c r="BO14" s="203">
        <f t="shared" si="3"/>
        <v>0.8571428571428571</v>
      </c>
      <c r="BP14" s="206" t="s">
        <v>922</v>
      </c>
      <c r="BQ14" s="195">
        <v>0</v>
      </c>
      <c r="BR14" s="206" t="s">
        <v>923</v>
      </c>
      <c r="BS14" s="206" t="s">
        <v>869</v>
      </c>
      <c r="BT14" s="195">
        <v>33</v>
      </c>
      <c r="BU14" s="206" t="s">
        <v>924</v>
      </c>
      <c r="BV14" s="206" t="s">
        <v>915</v>
      </c>
      <c r="BW14" s="206"/>
      <c r="BX14" s="206">
        <v>1</v>
      </c>
      <c r="BY14" s="206">
        <v>0</v>
      </c>
      <c r="BZ14" s="206">
        <v>1</v>
      </c>
      <c r="CA14" s="206"/>
      <c r="CB14" s="206" t="s">
        <v>875</v>
      </c>
      <c r="CC14" s="206"/>
      <c r="CD14" s="203">
        <f t="shared" si="11"/>
        <v>0.8571428571428571</v>
      </c>
      <c r="CE14" s="206"/>
      <c r="CF14" s="195">
        <f t="shared" si="4"/>
        <v>6</v>
      </c>
      <c r="CG14" s="203">
        <f t="shared" si="5"/>
        <v>0.8571428571428571</v>
      </c>
      <c r="CH14" s="206" t="s">
        <v>925</v>
      </c>
      <c r="CI14" s="210" t="s">
        <v>926</v>
      </c>
      <c r="CJ14" s="211" t="s">
        <v>11</v>
      </c>
    </row>
    <row r="15" spans="1:88" ht="164.25" customHeight="1" x14ac:dyDescent="0.35">
      <c r="A15" s="192">
        <v>4</v>
      </c>
      <c r="B15" s="193" t="s">
        <v>927</v>
      </c>
      <c r="C15" s="193" t="s">
        <v>928</v>
      </c>
      <c r="D15" s="193" t="s">
        <v>929</v>
      </c>
      <c r="E15" s="193" t="s">
        <v>930</v>
      </c>
      <c r="F15" s="193" t="s">
        <v>931</v>
      </c>
      <c r="G15" s="193" t="s">
        <v>932</v>
      </c>
      <c r="H15" s="193" t="s">
        <v>90</v>
      </c>
      <c r="I15" s="195" t="s">
        <v>334</v>
      </c>
      <c r="J15" s="193" t="s">
        <v>5</v>
      </c>
      <c r="K15" s="193">
        <v>2</v>
      </c>
      <c r="L15" s="193" t="s">
        <v>933</v>
      </c>
      <c r="M15" s="193" t="s">
        <v>934</v>
      </c>
      <c r="N15" s="193" t="s">
        <v>935</v>
      </c>
      <c r="O15" s="193" t="s">
        <v>936</v>
      </c>
      <c r="P15" s="193" t="s">
        <v>937</v>
      </c>
      <c r="Q15" s="195">
        <v>0</v>
      </c>
      <c r="R15" s="195">
        <v>0</v>
      </c>
      <c r="S15" s="195">
        <v>0</v>
      </c>
      <c r="T15" s="195">
        <v>0</v>
      </c>
      <c r="U15" s="195">
        <v>0</v>
      </c>
      <c r="V15" s="195">
        <v>0</v>
      </c>
      <c r="W15" s="206"/>
      <c r="X15" s="197">
        <v>0</v>
      </c>
      <c r="Y15" s="197">
        <v>0</v>
      </c>
      <c r="Z15" s="197">
        <v>0</v>
      </c>
      <c r="AA15" s="206"/>
      <c r="AB15" s="197">
        <v>0</v>
      </c>
      <c r="AC15" s="197">
        <v>0</v>
      </c>
      <c r="AD15" s="198">
        <f t="shared" si="6"/>
        <v>0</v>
      </c>
      <c r="AE15" s="197">
        <v>0</v>
      </c>
      <c r="AF15" s="199">
        <f t="shared" si="7"/>
        <v>0</v>
      </c>
      <c r="AG15" s="198">
        <f t="shared" si="8"/>
        <v>0</v>
      </c>
      <c r="AH15" s="193" t="s">
        <v>937</v>
      </c>
      <c r="AI15" s="195">
        <v>0</v>
      </c>
      <c r="AJ15" s="195" t="s">
        <v>876</v>
      </c>
      <c r="AK15" s="195" t="s">
        <v>876</v>
      </c>
      <c r="AL15" s="195" t="s">
        <v>876</v>
      </c>
      <c r="AM15" s="195" t="s">
        <v>876</v>
      </c>
      <c r="AN15" s="195" t="s">
        <v>876</v>
      </c>
      <c r="AO15" s="195" t="s">
        <v>876</v>
      </c>
      <c r="AP15" s="197">
        <v>0</v>
      </c>
      <c r="AQ15" s="197">
        <v>0</v>
      </c>
      <c r="AR15" s="197">
        <v>0</v>
      </c>
      <c r="AS15" s="197" t="s">
        <v>894</v>
      </c>
      <c r="AT15" s="197" t="s">
        <v>895</v>
      </c>
      <c r="AU15" s="202">
        <f t="shared" si="9"/>
        <v>0</v>
      </c>
      <c r="AV15" s="197" t="s">
        <v>876</v>
      </c>
      <c r="AW15" s="199">
        <f t="shared" si="0"/>
        <v>0</v>
      </c>
      <c r="AX15" s="202">
        <f t="shared" si="1"/>
        <v>0</v>
      </c>
      <c r="AY15" s="193" t="s">
        <v>937</v>
      </c>
      <c r="AZ15" s="195">
        <v>0</v>
      </c>
      <c r="BA15" s="195" t="s">
        <v>876</v>
      </c>
      <c r="BB15" s="195" t="s">
        <v>876</v>
      </c>
      <c r="BC15" s="195">
        <v>0</v>
      </c>
      <c r="BD15" s="195" t="s">
        <v>876</v>
      </c>
      <c r="BE15" s="195" t="s">
        <v>876</v>
      </c>
      <c r="BF15" s="195" t="s">
        <v>876</v>
      </c>
      <c r="BG15" s="195">
        <v>0</v>
      </c>
      <c r="BH15" s="195">
        <v>0</v>
      </c>
      <c r="BI15" s="195">
        <v>0</v>
      </c>
      <c r="BJ15" s="195">
        <v>0</v>
      </c>
      <c r="BK15" s="200" t="s">
        <v>895</v>
      </c>
      <c r="BL15" s="203">
        <f t="shared" si="10"/>
        <v>0</v>
      </c>
      <c r="BM15" s="204"/>
      <c r="BN15" s="205">
        <f t="shared" si="2"/>
        <v>0</v>
      </c>
      <c r="BO15" s="203">
        <f t="shared" si="3"/>
        <v>0</v>
      </c>
      <c r="BP15" s="195" t="s">
        <v>938</v>
      </c>
      <c r="BQ15" s="195">
        <v>0</v>
      </c>
      <c r="BR15" s="195" t="s">
        <v>939</v>
      </c>
      <c r="BS15" s="195" t="s">
        <v>940</v>
      </c>
      <c r="BT15" s="195" t="s">
        <v>876</v>
      </c>
      <c r="BU15" s="195" t="s">
        <v>876</v>
      </c>
      <c r="BV15" s="195" t="s">
        <v>876</v>
      </c>
      <c r="BW15" s="195" t="s">
        <v>941</v>
      </c>
      <c r="BX15" s="206">
        <v>1</v>
      </c>
      <c r="BY15" s="206">
        <v>0</v>
      </c>
      <c r="BZ15" s="206">
        <v>1</v>
      </c>
      <c r="CA15" s="206"/>
      <c r="CB15" s="206" t="s">
        <v>838</v>
      </c>
      <c r="CC15" s="206"/>
      <c r="CD15" s="203">
        <f t="shared" si="11"/>
        <v>0</v>
      </c>
      <c r="CE15" s="206"/>
      <c r="CF15" s="205">
        <f t="shared" si="4"/>
        <v>0</v>
      </c>
      <c r="CG15" s="203">
        <f t="shared" si="5"/>
        <v>0</v>
      </c>
      <c r="CH15" s="206" t="s">
        <v>942</v>
      </c>
      <c r="CI15" s="206" t="s">
        <v>943</v>
      </c>
      <c r="CJ15" s="211" t="s">
        <v>11</v>
      </c>
    </row>
    <row r="16" spans="1:88" ht="224" x14ac:dyDescent="0.35">
      <c r="A16" s="192">
        <v>5</v>
      </c>
      <c r="B16" s="193" t="s">
        <v>944</v>
      </c>
      <c r="C16" s="193" t="s">
        <v>945</v>
      </c>
      <c r="D16" s="193" t="s">
        <v>929</v>
      </c>
      <c r="E16" s="193" t="s">
        <v>906</v>
      </c>
      <c r="F16" s="193" t="s">
        <v>946</v>
      </c>
      <c r="G16" s="193" t="s">
        <v>947</v>
      </c>
      <c r="H16" s="193" t="s">
        <v>90</v>
      </c>
      <c r="I16" s="195" t="s">
        <v>200</v>
      </c>
      <c r="J16" s="193" t="s">
        <v>5</v>
      </c>
      <c r="K16" s="193">
        <v>4</v>
      </c>
      <c r="L16" s="193" t="s">
        <v>948</v>
      </c>
      <c r="M16" s="193" t="s">
        <v>908</v>
      </c>
      <c r="N16" s="193" t="s">
        <v>909</v>
      </c>
      <c r="O16" s="193" t="s">
        <v>936</v>
      </c>
      <c r="P16" s="220" t="s">
        <v>949</v>
      </c>
      <c r="Q16" s="195">
        <v>0</v>
      </c>
      <c r="R16" s="197">
        <v>0</v>
      </c>
      <c r="S16" s="197">
        <v>0</v>
      </c>
      <c r="T16" s="197">
        <v>0</v>
      </c>
      <c r="U16" s="197">
        <v>0</v>
      </c>
      <c r="V16" s="197">
        <v>0</v>
      </c>
      <c r="W16" s="197">
        <v>0</v>
      </c>
      <c r="X16" s="197">
        <v>0</v>
      </c>
      <c r="Y16" s="197">
        <v>0</v>
      </c>
      <c r="Z16" s="197">
        <v>0</v>
      </c>
      <c r="AA16" s="197"/>
      <c r="AB16" s="197">
        <v>0</v>
      </c>
      <c r="AC16" s="197">
        <v>0</v>
      </c>
      <c r="AD16" s="198">
        <f t="shared" si="6"/>
        <v>0</v>
      </c>
      <c r="AE16" s="197">
        <v>0</v>
      </c>
      <c r="AF16" s="199">
        <f t="shared" si="7"/>
        <v>0</v>
      </c>
      <c r="AG16" s="198">
        <f t="shared" si="8"/>
        <v>0</v>
      </c>
      <c r="AH16" s="206" t="s">
        <v>950</v>
      </c>
      <c r="AI16" s="195">
        <v>1</v>
      </c>
      <c r="AJ16" s="206" t="s">
        <v>950</v>
      </c>
      <c r="AK16" s="195" t="s">
        <v>951</v>
      </c>
      <c r="AL16" s="195" t="s">
        <v>951</v>
      </c>
      <c r="AM16" s="195" t="s">
        <v>894</v>
      </c>
      <c r="AN16" s="195" t="s">
        <v>894</v>
      </c>
      <c r="AO16" s="195" t="s">
        <v>952</v>
      </c>
      <c r="AP16" s="197">
        <v>1</v>
      </c>
      <c r="AQ16" s="197">
        <v>1</v>
      </c>
      <c r="AR16" s="197">
        <v>1</v>
      </c>
      <c r="AS16" s="197" t="s">
        <v>894</v>
      </c>
      <c r="AT16" s="197" t="s">
        <v>875</v>
      </c>
      <c r="AU16" s="202">
        <f t="shared" si="9"/>
        <v>0.25</v>
      </c>
      <c r="AV16" s="197" t="s">
        <v>876</v>
      </c>
      <c r="AW16" s="199">
        <f t="shared" si="0"/>
        <v>1</v>
      </c>
      <c r="AX16" s="202">
        <f t="shared" si="1"/>
        <v>0.25</v>
      </c>
      <c r="AY16" s="206" t="s">
        <v>953</v>
      </c>
      <c r="AZ16" s="195">
        <v>1</v>
      </c>
      <c r="BA16" s="206" t="s">
        <v>953</v>
      </c>
      <c r="BB16" s="206" t="s">
        <v>947</v>
      </c>
      <c r="BC16" s="206" t="s">
        <v>947</v>
      </c>
      <c r="BD16" s="195" t="s">
        <v>894</v>
      </c>
      <c r="BE16" s="195" t="s">
        <v>894</v>
      </c>
      <c r="BF16" s="206" t="s">
        <v>954</v>
      </c>
      <c r="BG16" s="195">
        <v>1</v>
      </c>
      <c r="BH16" s="195">
        <v>1</v>
      </c>
      <c r="BI16" s="195" t="s">
        <v>955</v>
      </c>
      <c r="BJ16" s="195">
        <v>0</v>
      </c>
      <c r="BK16" s="200" t="s">
        <v>875</v>
      </c>
      <c r="BL16" s="203">
        <f t="shared" si="10"/>
        <v>0.5</v>
      </c>
      <c r="BM16" s="204"/>
      <c r="BN16" s="205">
        <f t="shared" si="2"/>
        <v>2</v>
      </c>
      <c r="BO16" s="203">
        <f t="shared" si="3"/>
        <v>0.5</v>
      </c>
      <c r="BP16" s="206">
        <v>1</v>
      </c>
      <c r="BQ16" s="206">
        <v>2</v>
      </c>
      <c r="BR16" s="206" t="s">
        <v>956</v>
      </c>
      <c r="BS16" s="206" t="s">
        <v>957</v>
      </c>
      <c r="BT16" s="206" t="s">
        <v>957</v>
      </c>
      <c r="BU16" s="206" t="s">
        <v>958</v>
      </c>
      <c r="BV16" s="206" t="s">
        <v>958</v>
      </c>
      <c r="BW16" s="206" t="s">
        <v>959</v>
      </c>
      <c r="BX16" s="206">
        <v>1</v>
      </c>
      <c r="BY16" s="206">
        <v>1</v>
      </c>
      <c r="BZ16" s="206">
        <v>1</v>
      </c>
      <c r="CA16" s="206" t="s">
        <v>958</v>
      </c>
      <c r="CB16" s="206" t="s">
        <v>125</v>
      </c>
      <c r="CC16" s="206" t="s">
        <v>125</v>
      </c>
      <c r="CD16" s="203">
        <f t="shared" si="11"/>
        <v>1</v>
      </c>
      <c r="CE16" s="206"/>
      <c r="CF16" s="205">
        <f t="shared" si="4"/>
        <v>4</v>
      </c>
      <c r="CG16" s="203">
        <f t="shared" si="5"/>
        <v>1</v>
      </c>
      <c r="CH16" s="206" t="s">
        <v>960</v>
      </c>
      <c r="CI16" s="210" t="s">
        <v>961</v>
      </c>
      <c r="CJ16" s="211" t="s">
        <v>11</v>
      </c>
    </row>
    <row r="17" spans="1:88" ht="336" x14ac:dyDescent="0.35">
      <c r="A17" s="192">
        <v>6</v>
      </c>
      <c r="B17" s="193" t="s">
        <v>962</v>
      </c>
      <c r="C17" s="193" t="s">
        <v>963</v>
      </c>
      <c r="D17" s="194" t="s">
        <v>856</v>
      </c>
      <c r="E17" s="194" t="s">
        <v>964</v>
      </c>
      <c r="F17" s="194" t="s">
        <v>964</v>
      </c>
      <c r="G17" s="194" t="s">
        <v>965</v>
      </c>
      <c r="H17" s="194" t="s">
        <v>90</v>
      </c>
      <c r="I17" s="195" t="s">
        <v>156</v>
      </c>
      <c r="J17" s="194" t="s">
        <v>966</v>
      </c>
      <c r="K17" s="194">
        <v>9</v>
      </c>
      <c r="L17" s="194" t="s">
        <v>967</v>
      </c>
      <c r="M17" s="194" t="s">
        <v>968</v>
      </c>
      <c r="N17" s="221">
        <v>44865</v>
      </c>
      <c r="O17" s="194" t="s">
        <v>936</v>
      </c>
      <c r="P17" s="222" t="s">
        <v>969</v>
      </c>
      <c r="Q17" s="197">
        <v>0</v>
      </c>
      <c r="R17" s="197">
        <v>0</v>
      </c>
      <c r="S17" s="197">
        <v>0</v>
      </c>
      <c r="T17" s="197">
        <v>0</v>
      </c>
      <c r="U17" s="197">
        <v>0</v>
      </c>
      <c r="V17" s="197">
        <v>0</v>
      </c>
      <c r="W17" s="197">
        <v>0</v>
      </c>
      <c r="X17" s="197">
        <v>0</v>
      </c>
      <c r="Y17" s="197">
        <v>0</v>
      </c>
      <c r="Z17" s="197">
        <v>0</v>
      </c>
      <c r="AA17" s="197"/>
      <c r="AB17" s="197">
        <v>0</v>
      </c>
      <c r="AC17" s="197">
        <v>0</v>
      </c>
      <c r="AD17" s="198">
        <f t="shared" si="6"/>
        <v>0</v>
      </c>
      <c r="AE17" s="197">
        <v>0</v>
      </c>
      <c r="AF17" s="199">
        <f t="shared" si="7"/>
        <v>0</v>
      </c>
      <c r="AG17" s="198">
        <f t="shared" si="8"/>
        <v>0</v>
      </c>
      <c r="AH17" s="206" t="s">
        <v>970</v>
      </c>
      <c r="AI17" s="195">
        <v>0</v>
      </c>
      <c r="AJ17" s="195">
        <v>0</v>
      </c>
      <c r="AK17" s="195">
        <v>0</v>
      </c>
      <c r="AL17" s="195">
        <v>0</v>
      </c>
      <c r="AM17" s="195">
        <v>0</v>
      </c>
      <c r="AN17" s="195">
        <v>0</v>
      </c>
      <c r="AO17" s="206">
        <v>0</v>
      </c>
      <c r="AP17" s="197">
        <v>0</v>
      </c>
      <c r="AQ17" s="197">
        <v>0</v>
      </c>
      <c r="AR17" s="197">
        <v>0</v>
      </c>
      <c r="AS17" s="197" t="s">
        <v>894</v>
      </c>
      <c r="AT17" s="197" t="s">
        <v>895</v>
      </c>
      <c r="AU17" s="202">
        <f t="shared" si="9"/>
        <v>0</v>
      </c>
      <c r="AV17" s="197" t="s">
        <v>876</v>
      </c>
      <c r="AW17" s="199">
        <f t="shared" si="0"/>
        <v>0</v>
      </c>
      <c r="AX17" s="202">
        <f t="shared" si="1"/>
        <v>0</v>
      </c>
      <c r="AY17" s="213" t="s">
        <v>971</v>
      </c>
      <c r="AZ17" s="195">
        <v>0</v>
      </c>
      <c r="BA17" s="206">
        <v>0</v>
      </c>
      <c r="BB17" s="206">
        <v>0</v>
      </c>
      <c r="BC17" s="206">
        <v>0</v>
      </c>
      <c r="BD17" s="206">
        <v>0</v>
      </c>
      <c r="BE17" s="206">
        <v>0</v>
      </c>
      <c r="BF17" s="206">
        <v>0</v>
      </c>
      <c r="BG17" s="195">
        <v>1</v>
      </c>
      <c r="BH17" s="195">
        <v>0</v>
      </c>
      <c r="BI17" s="195">
        <v>1</v>
      </c>
      <c r="BJ17" s="195">
        <v>0</v>
      </c>
      <c r="BK17" s="200" t="s">
        <v>895</v>
      </c>
      <c r="BL17" s="203">
        <f t="shared" si="10"/>
        <v>0</v>
      </c>
      <c r="BM17" s="204"/>
      <c r="BN17" s="205">
        <f t="shared" si="2"/>
        <v>0</v>
      </c>
      <c r="BO17" s="203">
        <f t="shared" si="3"/>
        <v>0</v>
      </c>
      <c r="BP17" s="213" t="s">
        <v>972</v>
      </c>
      <c r="BQ17" s="206">
        <v>0</v>
      </c>
      <c r="BR17" s="206">
        <v>0</v>
      </c>
      <c r="BS17" s="206">
        <v>0</v>
      </c>
      <c r="BT17" s="206">
        <v>0</v>
      </c>
      <c r="BU17" s="206">
        <v>0</v>
      </c>
      <c r="BV17" s="206">
        <v>0</v>
      </c>
      <c r="BW17" s="206">
        <v>0</v>
      </c>
      <c r="BX17" s="206">
        <v>1</v>
      </c>
      <c r="BY17" s="206">
        <v>0</v>
      </c>
      <c r="BZ17" s="206">
        <v>1</v>
      </c>
      <c r="CA17" s="206"/>
      <c r="CB17" s="206" t="s">
        <v>875</v>
      </c>
      <c r="CC17" s="206"/>
      <c r="CD17" s="203">
        <f t="shared" si="11"/>
        <v>0</v>
      </c>
      <c r="CE17" s="206"/>
      <c r="CF17" s="205">
        <f t="shared" si="4"/>
        <v>0</v>
      </c>
      <c r="CG17" s="203">
        <f t="shared" si="5"/>
        <v>0</v>
      </c>
      <c r="CH17" s="206" t="s">
        <v>973</v>
      </c>
      <c r="CI17" s="206" t="s">
        <v>974</v>
      </c>
      <c r="CJ17" s="211" t="s">
        <v>11</v>
      </c>
    </row>
    <row r="18" spans="1:88" ht="280" x14ac:dyDescent="0.35">
      <c r="A18" s="192">
        <v>7</v>
      </c>
      <c r="B18" s="194" t="s">
        <v>975</v>
      </c>
      <c r="C18" s="194" t="s">
        <v>885</v>
      </c>
      <c r="D18" s="194" t="s">
        <v>856</v>
      </c>
      <c r="E18" s="194" t="s">
        <v>976</v>
      </c>
      <c r="F18" s="194" t="s">
        <v>946</v>
      </c>
      <c r="G18" s="194" t="s">
        <v>977</v>
      </c>
      <c r="H18" s="194" t="s">
        <v>978</v>
      </c>
      <c r="I18" s="223" t="s">
        <v>162</v>
      </c>
      <c r="J18" s="194" t="s">
        <v>5</v>
      </c>
      <c r="K18" s="194">
        <v>10</v>
      </c>
      <c r="L18" s="194" t="s">
        <v>979</v>
      </c>
      <c r="M18" s="194" t="s">
        <v>980</v>
      </c>
      <c r="N18" s="224" t="s">
        <v>981</v>
      </c>
      <c r="O18" s="194" t="s">
        <v>982</v>
      </c>
      <c r="P18" s="225" t="s">
        <v>983</v>
      </c>
      <c r="Q18" s="197">
        <v>0</v>
      </c>
      <c r="R18" s="226" t="s">
        <v>984</v>
      </c>
      <c r="S18" s="197" t="s">
        <v>985</v>
      </c>
      <c r="T18" s="197" t="s">
        <v>985</v>
      </c>
      <c r="U18" s="197" t="s">
        <v>985</v>
      </c>
      <c r="V18" s="197" t="s">
        <v>985</v>
      </c>
      <c r="W18" s="197" t="s">
        <v>985</v>
      </c>
      <c r="X18" s="197">
        <v>0</v>
      </c>
      <c r="Y18" s="197">
        <v>0</v>
      </c>
      <c r="Z18" s="197">
        <v>0</v>
      </c>
      <c r="AA18" s="197"/>
      <c r="AB18" s="197">
        <v>0</v>
      </c>
      <c r="AC18" s="197">
        <v>0</v>
      </c>
      <c r="AD18" s="198">
        <f t="shared" si="6"/>
        <v>0</v>
      </c>
      <c r="AE18" s="197">
        <v>0</v>
      </c>
      <c r="AF18" s="199">
        <f t="shared" si="7"/>
        <v>0</v>
      </c>
      <c r="AG18" s="198">
        <f t="shared" si="8"/>
        <v>0</v>
      </c>
      <c r="AH18" s="206" t="s">
        <v>986</v>
      </c>
      <c r="AI18" s="195">
        <v>1</v>
      </c>
      <c r="AJ18" s="206" t="s">
        <v>987</v>
      </c>
      <c r="AK18" s="206"/>
      <c r="AL18" s="206"/>
      <c r="AM18" s="206"/>
      <c r="AN18" s="206"/>
      <c r="AO18" s="227" t="s">
        <v>988</v>
      </c>
      <c r="AP18" s="197">
        <v>1</v>
      </c>
      <c r="AQ18" s="197">
        <v>1</v>
      </c>
      <c r="AR18" s="197">
        <v>0</v>
      </c>
      <c r="AS18" s="197" t="s">
        <v>894</v>
      </c>
      <c r="AT18" s="197" t="s">
        <v>875</v>
      </c>
      <c r="AU18" s="202">
        <f t="shared" si="9"/>
        <v>0.1</v>
      </c>
      <c r="AV18" s="197" t="s">
        <v>876</v>
      </c>
      <c r="AW18" s="199">
        <f t="shared" si="0"/>
        <v>1</v>
      </c>
      <c r="AX18" s="202">
        <f t="shared" si="1"/>
        <v>0.1</v>
      </c>
      <c r="AY18" s="206" t="s">
        <v>989</v>
      </c>
      <c r="AZ18" s="195">
        <v>1</v>
      </c>
      <c r="BA18" s="206" t="s">
        <v>990</v>
      </c>
      <c r="BB18" s="195" t="s">
        <v>991</v>
      </c>
      <c r="BC18" s="195" t="s">
        <v>992</v>
      </c>
      <c r="BD18" s="206"/>
      <c r="BE18" s="206"/>
      <c r="BF18" s="227" t="s">
        <v>993</v>
      </c>
      <c r="BG18" s="195">
        <v>1</v>
      </c>
      <c r="BH18" s="195">
        <v>1</v>
      </c>
      <c r="BI18" s="195">
        <v>1</v>
      </c>
      <c r="BJ18" s="195">
        <v>0</v>
      </c>
      <c r="BK18" s="200" t="s">
        <v>875</v>
      </c>
      <c r="BL18" s="203">
        <f t="shared" si="10"/>
        <v>0.2</v>
      </c>
      <c r="BM18" s="204"/>
      <c r="BN18" s="205">
        <f t="shared" si="2"/>
        <v>2</v>
      </c>
      <c r="BO18" s="203">
        <f t="shared" si="3"/>
        <v>0.2</v>
      </c>
      <c r="BP18" s="206" t="s">
        <v>994</v>
      </c>
      <c r="BQ18" s="195">
        <v>1</v>
      </c>
      <c r="BR18" s="206" t="s">
        <v>995</v>
      </c>
      <c r="BS18" s="195" t="s">
        <v>991</v>
      </c>
      <c r="BT18" s="195" t="s">
        <v>996</v>
      </c>
      <c r="BU18" s="206"/>
      <c r="BV18" s="206"/>
      <c r="BW18" s="227" t="s">
        <v>997</v>
      </c>
      <c r="BX18" s="206">
        <v>1</v>
      </c>
      <c r="BY18" s="206">
        <v>1</v>
      </c>
      <c r="BZ18" s="206">
        <v>1</v>
      </c>
      <c r="CA18" s="206"/>
      <c r="CB18" s="206" t="s">
        <v>875</v>
      </c>
      <c r="CC18" s="206"/>
      <c r="CD18" s="203">
        <f t="shared" si="11"/>
        <v>0.3</v>
      </c>
      <c r="CE18" s="206"/>
      <c r="CF18" s="205">
        <f t="shared" si="4"/>
        <v>3</v>
      </c>
      <c r="CG18" s="203">
        <f t="shared" si="5"/>
        <v>0.3</v>
      </c>
      <c r="CH18" s="228" t="s">
        <v>998</v>
      </c>
      <c r="CI18" s="229" t="s">
        <v>999</v>
      </c>
      <c r="CJ18" s="211" t="s">
        <v>11</v>
      </c>
    </row>
    <row r="19" spans="1:88" ht="350" x14ac:dyDescent="0.35">
      <c r="A19" s="192">
        <v>8</v>
      </c>
      <c r="B19" s="194" t="s">
        <v>1000</v>
      </c>
      <c r="C19" s="194" t="s">
        <v>1001</v>
      </c>
      <c r="D19" s="194" t="s">
        <v>856</v>
      </c>
      <c r="E19" s="194" t="s">
        <v>976</v>
      </c>
      <c r="F19" s="194" t="s">
        <v>946</v>
      </c>
      <c r="G19" s="194" t="s">
        <v>977</v>
      </c>
      <c r="H19" s="194" t="s">
        <v>860</v>
      </c>
      <c r="I19" s="223" t="s">
        <v>162</v>
      </c>
      <c r="J19" s="194" t="s">
        <v>5</v>
      </c>
      <c r="K19" s="194">
        <v>10</v>
      </c>
      <c r="L19" s="194" t="s">
        <v>1002</v>
      </c>
      <c r="M19" s="194" t="s">
        <v>980</v>
      </c>
      <c r="N19" s="224" t="s">
        <v>981</v>
      </c>
      <c r="O19" s="194" t="s">
        <v>982</v>
      </c>
      <c r="P19" s="226" t="s">
        <v>1003</v>
      </c>
      <c r="Q19" s="197">
        <v>1</v>
      </c>
      <c r="R19" s="217" t="s">
        <v>1004</v>
      </c>
      <c r="S19" s="213"/>
      <c r="T19" s="217" t="s">
        <v>1005</v>
      </c>
      <c r="U19" s="213"/>
      <c r="V19" s="213"/>
      <c r="W19" s="213" t="s">
        <v>1006</v>
      </c>
      <c r="X19" s="197">
        <v>1</v>
      </c>
      <c r="Y19" s="197">
        <v>1</v>
      </c>
      <c r="Z19" s="197">
        <v>1</v>
      </c>
      <c r="AA19" s="213"/>
      <c r="AB19" s="197" t="s">
        <v>1007</v>
      </c>
      <c r="AC19" s="197" t="s">
        <v>1007</v>
      </c>
      <c r="AD19" s="198">
        <f t="shared" si="6"/>
        <v>0.1</v>
      </c>
      <c r="AE19" s="197">
        <v>0</v>
      </c>
      <c r="AF19" s="199">
        <f t="shared" si="7"/>
        <v>1</v>
      </c>
      <c r="AG19" s="198">
        <f t="shared" si="8"/>
        <v>0.1</v>
      </c>
      <c r="AH19" s="206" t="s">
        <v>1008</v>
      </c>
      <c r="AI19" s="195">
        <v>1</v>
      </c>
      <c r="AJ19" s="195"/>
      <c r="AK19" s="206" t="s">
        <v>1009</v>
      </c>
      <c r="AL19" s="206" t="s">
        <v>1010</v>
      </c>
      <c r="AM19" s="206"/>
      <c r="AN19" s="206"/>
      <c r="AO19" s="206" t="s">
        <v>1011</v>
      </c>
      <c r="AP19" s="197">
        <v>1</v>
      </c>
      <c r="AQ19" s="197">
        <v>1</v>
      </c>
      <c r="AR19" s="197">
        <v>0</v>
      </c>
      <c r="AS19" s="197" t="s">
        <v>894</v>
      </c>
      <c r="AT19" s="197" t="s">
        <v>875</v>
      </c>
      <c r="AU19" s="202">
        <f t="shared" si="9"/>
        <v>0.2</v>
      </c>
      <c r="AV19" s="197" t="s">
        <v>876</v>
      </c>
      <c r="AW19" s="199">
        <f t="shared" si="0"/>
        <v>2</v>
      </c>
      <c r="AX19" s="202">
        <f t="shared" si="1"/>
        <v>0.2</v>
      </c>
      <c r="AY19" s="206" t="s">
        <v>1012</v>
      </c>
      <c r="AZ19" s="195">
        <v>1</v>
      </c>
      <c r="BA19" s="206" t="s">
        <v>1013</v>
      </c>
      <c r="BB19" s="206" t="s">
        <v>1014</v>
      </c>
      <c r="BC19" s="206" t="s">
        <v>1015</v>
      </c>
      <c r="BD19" s="206"/>
      <c r="BE19" s="206"/>
      <c r="BF19" s="206" t="s">
        <v>1016</v>
      </c>
      <c r="BG19" s="195">
        <v>1</v>
      </c>
      <c r="BH19" s="195">
        <v>1</v>
      </c>
      <c r="BI19" s="195">
        <v>1</v>
      </c>
      <c r="BJ19" s="195">
        <v>0</v>
      </c>
      <c r="BK19" s="200" t="s">
        <v>875</v>
      </c>
      <c r="BL19" s="203">
        <f t="shared" si="10"/>
        <v>0.3</v>
      </c>
      <c r="BM19" s="204"/>
      <c r="BN19" s="205">
        <f t="shared" si="2"/>
        <v>3</v>
      </c>
      <c r="BO19" s="203">
        <f t="shared" si="3"/>
        <v>0.3</v>
      </c>
      <c r="BP19" s="206" t="s">
        <v>1012</v>
      </c>
      <c r="BQ19" s="195">
        <v>1</v>
      </c>
      <c r="BR19" s="206" t="s">
        <v>1017</v>
      </c>
      <c r="BS19" s="206" t="s">
        <v>1014</v>
      </c>
      <c r="BT19" s="206" t="s">
        <v>1018</v>
      </c>
      <c r="BU19" s="206"/>
      <c r="BV19" s="206"/>
      <c r="BW19" s="206" t="s">
        <v>1019</v>
      </c>
      <c r="BX19" s="195">
        <v>1</v>
      </c>
      <c r="BY19" s="195">
        <v>1</v>
      </c>
      <c r="BZ19" s="195">
        <v>1</v>
      </c>
      <c r="CA19" s="195">
        <v>0</v>
      </c>
      <c r="CB19" s="200" t="s">
        <v>875</v>
      </c>
      <c r="CC19" s="203" t="s">
        <v>1007</v>
      </c>
      <c r="CD19" s="204">
        <f>CG19</f>
        <v>0.4</v>
      </c>
      <c r="CE19" s="207"/>
      <c r="CF19" s="205">
        <f>BQ19+BN19</f>
        <v>4</v>
      </c>
      <c r="CG19" s="203">
        <f t="shared" si="5"/>
        <v>0.4</v>
      </c>
      <c r="CH19" s="228" t="s">
        <v>1020</v>
      </c>
      <c r="CI19" s="217" t="s">
        <v>1021</v>
      </c>
      <c r="CJ19" s="211" t="s">
        <v>11</v>
      </c>
    </row>
    <row r="20" spans="1:88" ht="182" x14ac:dyDescent="0.35">
      <c r="A20" s="192">
        <v>9</v>
      </c>
      <c r="B20" s="194" t="s">
        <v>1022</v>
      </c>
      <c r="C20" s="194" t="s">
        <v>1023</v>
      </c>
      <c r="D20" s="230" t="s">
        <v>1024</v>
      </c>
      <c r="E20" s="194" t="s">
        <v>906</v>
      </c>
      <c r="F20" s="194" t="s">
        <v>946</v>
      </c>
      <c r="G20" s="194" t="s">
        <v>977</v>
      </c>
      <c r="H20" s="194" t="s">
        <v>860</v>
      </c>
      <c r="I20" s="223" t="s">
        <v>1025</v>
      </c>
      <c r="J20" s="194" t="s">
        <v>5</v>
      </c>
      <c r="K20" s="194">
        <v>6</v>
      </c>
      <c r="L20" s="193" t="s">
        <v>1026</v>
      </c>
      <c r="M20" s="194" t="s">
        <v>908</v>
      </c>
      <c r="N20" s="224" t="s">
        <v>981</v>
      </c>
      <c r="O20" s="194" t="s">
        <v>982</v>
      </c>
      <c r="P20" s="213" t="s">
        <v>1027</v>
      </c>
      <c r="Q20" s="195">
        <v>0</v>
      </c>
      <c r="R20" s="217"/>
      <c r="S20" s="213"/>
      <c r="T20" s="213"/>
      <c r="U20" s="213"/>
      <c r="V20" s="213"/>
      <c r="W20" s="213"/>
      <c r="X20" s="197">
        <v>0</v>
      </c>
      <c r="Y20" s="197">
        <v>0</v>
      </c>
      <c r="Z20" s="197">
        <v>0</v>
      </c>
      <c r="AA20" s="213"/>
      <c r="AB20" s="197">
        <v>0</v>
      </c>
      <c r="AC20" s="197">
        <v>0</v>
      </c>
      <c r="AD20" s="198">
        <f t="shared" si="6"/>
        <v>0</v>
      </c>
      <c r="AE20" s="197">
        <v>0</v>
      </c>
      <c r="AF20" s="199">
        <f t="shared" si="7"/>
        <v>0</v>
      </c>
      <c r="AG20" s="198">
        <f t="shared" si="8"/>
        <v>0</v>
      </c>
      <c r="AH20" s="206"/>
      <c r="AI20" s="195">
        <v>0</v>
      </c>
      <c r="AJ20" s="206"/>
      <c r="AK20" s="206"/>
      <c r="AL20" s="206"/>
      <c r="AM20" s="206"/>
      <c r="AN20" s="206"/>
      <c r="AO20" s="206"/>
      <c r="AP20" s="197">
        <v>0</v>
      </c>
      <c r="AQ20" s="197">
        <v>0</v>
      </c>
      <c r="AR20" s="197">
        <v>0</v>
      </c>
      <c r="AS20" s="197" t="s">
        <v>894</v>
      </c>
      <c r="AT20" s="197" t="s">
        <v>895</v>
      </c>
      <c r="AU20" s="202">
        <f t="shared" si="9"/>
        <v>0</v>
      </c>
      <c r="AV20" s="197" t="s">
        <v>876</v>
      </c>
      <c r="AW20" s="199">
        <f t="shared" si="0"/>
        <v>0</v>
      </c>
      <c r="AX20" s="202">
        <f t="shared" si="1"/>
        <v>0</v>
      </c>
      <c r="AY20" s="195" t="s">
        <v>1028</v>
      </c>
      <c r="AZ20" s="195">
        <v>1</v>
      </c>
      <c r="BA20" s="206" t="s">
        <v>1029</v>
      </c>
      <c r="BB20" s="195" t="s">
        <v>1030</v>
      </c>
      <c r="BC20" s="206">
        <v>1000</v>
      </c>
      <c r="BD20" s="206"/>
      <c r="BE20" s="206"/>
      <c r="BF20" s="206" t="s">
        <v>1031</v>
      </c>
      <c r="BG20" s="195">
        <v>1</v>
      </c>
      <c r="BH20" s="195">
        <v>1</v>
      </c>
      <c r="BI20" s="195">
        <v>1</v>
      </c>
      <c r="BJ20" s="195"/>
      <c r="BK20" s="200" t="s">
        <v>875</v>
      </c>
      <c r="BL20" s="203">
        <f t="shared" si="10"/>
        <v>0.16666666666666666</v>
      </c>
      <c r="BM20" s="204"/>
      <c r="BN20" s="205">
        <f t="shared" si="2"/>
        <v>1</v>
      </c>
      <c r="BO20" s="203">
        <f t="shared" si="3"/>
        <v>0.16666666666666666</v>
      </c>
      <c r="BP20" s="206" t="s">
        <v>1032</v>
      </c>
      <c r="BQ20" s="206">
        <v>0</v>
      </c>
      <c r="BR20" s="206"/>
      <c r="BS20" s="206"/>
      <c r="BT20" s="206"/>
      <c r="BU20" s="206"/>
      <c r="BV20" s="206"/>
      <c r="BW20" s="206"/>
      <c r="BX20" s="206">
        <v>1</v>
      </c>
      <c r="BY20" s="206">
        <v>0</v>
      </c>
      <c r="BZ20" s="206">
        <v>0</v>
      </c>
      <c r="CA20" s="206"/>
      <c r="CB20" s="206" t="s">
        <v>875</v>
      </c>
      <c r="CC20" s="206"/>
      <c r="CD20" s="203">
        <f t="shared" si="11"/>
        <v>0.16666666666666666</v>
      </c>
      <c r="CE20" s="206"/>
      <c r="CF20" s="205">
        <f t="shared" ref="CF20:CF35" si="12">BN20+BQ20</f>
        <v>1</v>
      </c>
      <c r="CG20" s="203">
        <f t="shared" si="5"/>
        <v>0.16666666666666666</v>
      </c>
      <c r="CH20" s="206" t="s">
        <v>1033</v>
      </c>
      <c r="CI20" s="231" t="s">
        <v>1034</v>
      </c>
      <c r="CJ20" s="211" t="s">
        <v>11</v>
      </c>
    </row>
    <row r="21" spans="1:88" ht="297.75" customHeight="1" x14ac:dyDescent="0.35">
      <c r="A21" s="192">
        <v>10</v>
      </c>
      <c r="B21" s="193" t="s">
        <v>1035</v>
      </c>
      <c r="C21" s="194" t="s">
        <v>1036</v>
      </c>
      <c r="D21" s="194" t="s">
        <v>1037</v>
      </c>
      <c r="E21" s="194" t="s">
        <v>1038</v>
      </c>
      <c r="F21" s="194" t="s">
        <v>1039</v>
      </c>
      <c r="G21" s="194" t="s">
        <v>1040</v>
      </c>
      <c r="H21" s="194" t="s">
        <v>90</v>
      </c>
      <c r="I21" s="195" t="s">
        <v>1041</v>
      </c>
      <c r="J21" s="194" t="s">
        <v>1042</v>
      </c>
      <c r="K21" s="193">
        <v>500</v>
      </c>
      <c r="L21" s="194" t="s">
        <v>1043</v>
      </c>
      <c r="M21" s="194" t="s">
        <v>908</v>
      </c>
      <c r="N21" s="232">
        <v>44545</v>
      </c>
      <c r="O21" s="194" t="s">
        <v>936</v>
      </c>
      <c r="P21" s="206" t="s">
        <v>1027</v>
      </c>
      <c r="Q21" s="195">
        <v>0</v>
      </c>
      <c r="R21" s="206"/>
      <c r="S21" s="217"/>
      <c r="T21" s="217"/>
      <c r="U21" s="217"/>
      <c r="V21" s="217"/>
      <c r="W21" s="227"/>
      <c r="X21" s="197">
        <v>0</v>
      </c>
      <c r="Y21" s="197">
        <v>0</v>
      </c>
      <c r="Z21" s="197">
        <v>0</v>
      </c>
      <c r="AA21" s="217"/>
      <c r="AB21" s="197">
        <v>0</v>
      </c>
      <c r="AC21" s="197">
        <v>0</v>
      </c>
      <c r="AD21" s="198">
        <f t="shared" si="6"/>
        <v>0</v>
      </c>
      <c r="AE21" s="197">
        <v>0</v>
      </c>
      <c r="AF21" s="199">
        <f t="shared" si="7"/>
        <v>0</v>
      </c>
      <c r="AG21" s="198">
        <f t="shared" si="8"/>
        <v>0</v>
      </c>
      <c r="AH21" s="225" t="s">
        <v>1044</v>
      </c>
      <c r="AI21" s="197">
        <v>506</v>
      </c>
      <c r="AJ21" s="217" t="s">
        <v>1045</v>
      </c>
      <c r="AK21" s="206" t="s">
        <v>1046</v>
      </c>
      <c r="AL21" s="206" t="s">
        <v>1047</v>
      </c>
      <c r="AM21" s="206" t="s">
        <v>1048</v>
      </c>
      <c r="AN21" s="206" t="s">
        <v>1049</v>
      </c>
      <c r="AO21" s="206" t="s">
        <v>1050</v>
      </c>
      <c r="AP21" s="197">
        <v>1</v>
      </c>
      <c r="AQ21" s="197">
        <v>1</v>
      </c>
      <c r="AR21" s="197">
        <v>0</v>
      </c>
      <c r="AS21" s="197" t="s">
        <v>894</v>
      </c>
      <c r="AT21" s="197" t="s">
        <v>125</v>
      </c>
      <c r="AU21" s="202">
        <f t="shared" si="9"/>
        <v>1.012</v>
      </c>
      <c r="AV21" s="197" t="s">
        <v>876</v>
      </c>
      <c r="AW21" s="199">
        <f t="shared" si="0"/>
        <v>506</v>
      </c>
      <c r="AX21" s="202">
        <f t="shared" si="1"/>
        <v>1.012</v>
      </c>
      <c r="AY21" s="206" t="s">
        <v>1051</v>
      </c>
      <c r="AZ21" s="195">
        <v>176</v>
      </c>
      <c r="BA21" s="206" t="s">
        <v>1052</v>
      </c>
      <c r="BB21" s="206" t="s">
        <v>1053</v>
      </c>
      <c r="BC21" s="206" t="s">
        <v>1054</v>
      </c>
      <c r="BD21" s="206" t="s">
        <v>1055</v>
      </c>
      <c r="BE21" s="206"/>
      <c r="BF21" s="227" t="s">
        <v>1056</v>
      </c>
      <c r="BG21" s="195">
        <v>0</v>
      </c>
      <c r="BH21" s="195">
        <v>0</v>
      </c>
      <c r="BI21" s="195">
        <v>0</v>
      </c>
      <c r="BJ21" s="195">
        <v>0</v>
      </c>
      <c r="BK21" s="200" t="s">
        <v>1057</v>
      </c>
      <c r="BL21" s="203">
        <f t="shared" si="10"/>
        <v>1.3640000000000001</v>
      </c>
      <c r="BM21" s="206"/>
      <c r="BN21" s="205">
        <f t="shared" si="2"/>
        <v>682</v>
      </c>
      <c r="BO21" s="203">
        <f t="shared" si="3"/>
        <v>1.3640000000000001</v>
      </c>
      <c r="BP21" s="195" t="s">
        <v>1058</v>
      </c>
      <c r="BQ21" s="195">
        <v>368</v>
      </c>
      <c r="BR21" s="206" t="s">
        <v>1052</v>
      </c>
      <c r="BS21" s="206" t="s">
        <v>1059</v>
      </c>
      <c r="BT21" s="206">
        <v>3577</v>
      </c>
      <c r="BU21" s="206" t="s">
        <v>1060</v>
      </c>
      <c r="BV21" s="206" t="s">
        <v>876</v>
      </c>
      <c r="BW21" s="206" t="s">
        <v>1061</v>
      </c>
      <c r="BX21" s="206">
        <v>1</v>
      </c>
      <c r="BY21" s="206">
        <v>1</v>
      </c>
      <c r="BZ21" s="206">
        <v>1</v>
      </c>
      <c r="CA21" s="206"/>
      <c r="CB21" s="206" t="s">
        <v>125</v>
      </c>
      <c r="CC21" s="206"/>
      <c r="CD21" s="203">
        <f t="shared" si="11"/>
        <v>2.1</v>
      </c>
      <c r="CE21" s="206"/>
      <c r="CF21" s="205">
        <f t="shared" si="12"/>
        <v>1050</v>
      </c>
      <c r="CG21" s="203">
        <f t="shared" si="5"/>
        <v>2.1</v>
      </c>
      <c r="CH21" s="228" t="s">
        <v>1062</v>
      </c>
      <c r="CI21" s="231" t="s">
        <v>1063</v>
      </c>
      <c r="CJ21" s="211" t="s">
        <v>11</v>
      </c>
    </row>
    <row r="22" spans="1:88" ht="238" x14ac:dyDescent="0.35">
      <c r="A22" s="192">
        <v>11</v>
      </c>
      <c r="B22" s="193" t="s">
        <v>1064</v>
      </c>
      <c r="C22" s="193" t="s">
        <v>1065</v>
      </c>
      <c r="D22" s="193" t="s">
        <v>1066</v>
      </c>
      <c r="E22" s="193" t="s">
        <v>1038</v>
      </c>
      <c r="F22" s="194" t="s">
        <v>1039</v>
      </c>
      <c r="G22" s="193" t="s">
        <v>1067</v>
      </c>
      <c r="H22" s="193" t="s">
        <v>90</v>
      </c>
      <c r="I22" s="195" t="s">
        <v>1041</v>
      </c>
      <c r="J22" s="194" t="s">
        <v>1042</v>
      </c>
      <c r="K22" s="193">
        <v>6</v>
      </c>
      <c r="L22" s="193" t="s">
        <v>1068</v>
      </c>
      <c r="M22" s="195" t="s">
        <v>1069</v>
      </c>
      <c r="N22" s="232">
        <v>44545</v>
      </c>
      <c r="O22" s="194" t="s">
        <v>936</v>
      </c>
      <c r="P22" s="217" t="s">
        <v>1070</v>
      </c>
      <c r="Q22" s="195">
        <v>0</v>
      </c>
      <c r="R22" s="217"/>
      <c r="S22" s="217"/>
      <c r="T22" s="217"/>
      <c r="U22" s="217"/>
      <c r="V22" s="217"/>
      <c r="W22" s="217"/>
      <c r="X22" s="197">
        <v>0</v>
      </c>
      <c r="Y22" s="197">
        <v>0</v>
      </c>
      <c r="Z22" s="197">
        <v>0</v>
      </c>
      <c r="AA22" s="217"/>
      <c r="AB22" s="197">
        <v>0</v>
      </c>
      <c r="AC22" s="197">
        <v>0</v>
      </c>
      <c r="AD22" s="198">
        <f t="shared" si="6"/>
        <v>0</v>
      </c>
      <c r="AE22" s="197">
        <v>0</v>
      </c>
      <c r="AF22" s="199">
        <f t="shared" si="7"/>
        <v>0</v>
      </c>
      <c r="AG22" s="198">
        <f t="shared" si="8"/>
        <v>0</v>
      </c>
      <c r="AH22" s="206" t="s">
        <v>1071</v>
      </c>
      <c r="AI22" s="195">
        <v>2</v>
      </c>
      <c r="AJ22" s="206" t="s">
        <v>1072</v>
      </c>
      <c r="AK22" s="206" t="s">
        <v>1073</v>
      </c>
      <c r="AL22" s="197">
        <v>8</v>
      </c>
      <c r="AM22" s="206" t="s">
        <v>1074</v>
      </c>
      <c r="AN22" s="206" t="s">
        <v>1075</v>
      </c>
      <c r="AO22" s="206" t="s">
        <v>1076</v>
      </c>
      <c r="AP22" s="197">
        <v>1</v>
      </c>
      <c r="AQ22" s="197">
        <v>1</v>
      </c>
      <c r="AR22" s="197">
        <v>0</v>
      </c>
      <c r="AS22" s="197" t="s">
        <v>1077</v>
      </c>
      <c r="AT22" s="197" t="s">
        <v>875</v>
      </c>
      <c r="AU22" s="202">
        <f t="shared" si="9"/>
        <v>0.33333333333333331</v>
      </c>
      <c r="AV22" s="197" t="s">
        <v>876</v>
      </c>
      <c r="AW22" s="199">
        <f t="shared" si="0"/>
        <v>2</v>
      </c>
      <c r="AX22" s="202">
        <f t="shared" si="1"/>
        <v>0.33333333333333331</v>
      </c>
      <c r="AY22" s="195" t="s">
        <v>1078</v>
      </c>
      <c r="AZ22" s="195">
        <v>1</v>
      </c>
      <c r="BA22" s="195" t="s">
        <v>1079</v>
      </c>
      <c r="BB22" s="206" t="s">
        <v>1080</v>
      </c>
      <c r="BC22" s="206">
        <v>5</v>
      </c>
      <c r="BD22" s="195" t="s">
        <v>1081</v>
      </c>
      <c r="BE22" s="206" t="s">
        <v>894</v>
      </c>
      <c r="BF22" s="206" t="s">
        <v>1082</v>
      </c>
      <c r="BG22" s="195">
        <v>1</v>
      </c>
      <c r="BH22" s="195">
        <v>1</v>
      </c>
      <c r="BI22" s="195">
        <v>1</v>
      </c>
      <c r="BJ22" s="195">
        <v>0</v>
      </c>
      <c r="BK22" s="200" t="s">
        <v>875</v>
      </c>
      <c r="BL22" s="203">
        <f t="shared" si="10"/>
        <v>0.5</v>
      </c>
      <c r="BM22" s="206" t="s">
        <v>876</v>
      </c>
      <c r="BN22" s="205">
        <f t="shared" si="2"/>
        <v>3</v>
      </c>
      <c r="BO22" s="203">
        <f t="shared" si="3"/>
        <v>0.5</v>
      </c>
      <c r="BP22" s="206" t="s">
        <v>1083</v>
      </c>
      <c r="BQ22" s="200">
        <v>1</v>
      </c>
      <c r="BR22" s="200" t="s">
        <v>1084</v>
      </c>
      <c r="BS22" s="233" t="s">
        <v>1080</v>
      </c>
      <c r="BT22" s="206">
        <v>10</v>
      </c>
      <c r="BU22" s="206" t="s">
        <v>1085</v>
      </c>
      <c r="BV22" s="206" t="s">
        <v>1086</v>
      </c>
      <c r="BW22" s="206" t="s">
        <v>1082</v>
      </c>
      <c r="BX22" s="206">
        <v>1</v>
      </c>
      <c r="BY22" s="206">
        <v>1</v>
      </c>
      <c r="BZ22" s="206">
        <v>1</v>
      </c>
      <c r="CA22" s="206"/>
      <c r="CB22" s="206" t="s">
        <v>875</v>
      </c>
      <c r="CC22" s="206"/>
      <c r="CD22" s="203">
        <f t="shared" si="11"/>
        <v>0.66666666666666663</v>
      </c>
      <c r="CE22" s="206"/>
      <c r="CF22" s="205">
        <f t="shared" si="12"/>
        <v>4</v>
      </c>
      <c r="CG22" s="203">
        <f t="shared" si="5"/>
        <v>0.66666666666666663</v>
      </c>
      <c r="CH22" s="210" t="s">
        <v>1087</v>
      </c>
      <c r="CI22" s="210" t="s">
        <v>1088</v>
      </c>
      <c r="CJ22" s="211" t="s">
        <v>11</v>
      </c>
    </row>
    <row r="23" spans="1:88" ht="196" x14ac:dyDescent="0.35">
      <c r="A23" s="192">
        <v>12</v>
      </c>
      <c r="B23" s="193" t="s">
        <v>1089</v>
      </c>
      <c r="C23" s="193" t="s">
        <v>1090</v>
      </c>
      <c r="D23" s="194" t="s">
        <v>856</v>
      </c>
      <c r="E23" s="193" t="s">
        <v>930</v>
      </c>
      <c r="F23" s="193" t="s">
        <v>887</v>
      </c>
      <c r="G23" s="193" t="s">
        <v>887</v>
      </c>
      <c r="H23" s="193" t="s">
        <v>90</v>
      </c>
      <c r="I23" s="195" t="s">
        <v>1091</v>
      </c>
      <c r="J23" s="193" t="s">
        <v>1092</v>
      </c>
      <c r="K23" s="194">
        <v>4</v>
      </c>
      <c r="L23" s="193" t="s">
        <v>1093</v>
      </c>
      <c r="M23" s="234">
        <v>44593</v>
      </c>
      <c r="N23" s="224">
        <v>44895</v>
      </c>
      <c r="O23" s="194" t="s">
        <v>936</v>
      </c>
      <c r="P23" s="217" t="s">
        <v>1094</v>
      </c>
      <c r="Q23" s="195">
        <v>0</v>
      </c>
      <c r="R23" s="235" t="s">
        <v>1095</v>
      </c>
      <c r="S23" s="235" t="s">
        <v>1095</v>
      </c>
      <c r="T23" s="235" t="s">
        <v>1095</v>
      </c>
      <c r="U23" s="235" t="s">
        <v>1095</v>
      </c>
      <c r="V23" s="235" t="s">
        <v>1095</v>
      </c>
      <c r="W23" s="235" t="s">
        <v>1095</v>
      </c>
      <c r="X23" s="197">
        <v>0</v>
      </c>
      <c r="Y23" s="197">
        <v>0</v>
      </c>
      <c r="Z23" s="197">
        <v>0</v>
      </c>
      <c r="AA23" s="235"/>
      <c r="AB23" s="197">
        <v>0</v>
      </c>
      <c r="AC23" s="197">
        <v>0</v>
      </c>
      <c r="AD23" s="198">
        <f t="shared" si="6"/>
        <v>0</v>
      </c>
      <c r="AE23" s="197">
        <v>0</v>
      </c>
      <c r="AF23" s="199">
        <f t="shared" si="7"/>
        <v>0</v>
      </c>
      <c r="AG23" s="198">
        <f t="shared" si="8"/>
        <v>0</v>
      </c>
      <c r="AH23" s="226" t="s">
        <v>1096</v>
      </c>
      <c r="AI23" s="197">
        <v>1</v>
      </c>
      <c r="AJ23" s="226" t="s">
        <v>1097</v>
      </c>
      <c r="AK23" s="213" t="s">
        <v>1098</v>
      </c>
      <c r="AL23" s="213" t="s">
        <v>1099</v>
      </c>
      <c r="AM23" s="213" t="s">
        <v>1100</v>
      </c>
      <c r="AN23" s="213" t="s">
        <v>1101</v>
      </c>
      <c r="AO23" s="226" t="s">
        <v>1102</v>
      </c>
      <c r="AP23" s="197">
        <v>1</v>
      </c>
      <c r="AQ23" s="197">
        <v>1</v>
      </c>
      <c r="AR23" s="197">
        <v>1</v>
      </c>
      <c r="AS23" s="197" t="s">
        <v>894</v>
      </c>
      <c r="AT23" s="197" t="s">
        <v>875</v>
      </c>
      <c r="AU23" s="202">
        <f t="shared" si="9"/>
        <v>0.25</v>
      </c>
      <c r="AV23" s="197" t="s">
        <v>876</v>
      </c>
      <c r="AW23" s="199">
        <f t="shared" si="0"/>
        <v>1</v>
      </c>
      <c r="AX23" s="202">
        <f t="shared" si="1"/>
        <v>0.25</v>
      </c>
      <c r="AY23" s="226" t="s">
        <v>1103</v>
      </c>
      <c r="AZ23" s="197">
        <v>1</v>
      </c>
      <c r="BA23" s="226" t="s">
        <v>1104</v>
      </c>
      <c r="BB23" s="213" t="s">
        <v>1105</v>
      </c>
      <c r="BC23" s="213" t="s">
        <v>1106</v>
      </c>
      <c r="BD23" s="213" t="s">
        <v>1107</v>
      </c>
      <c r="BE23" s="213" t="s">
        <v>1108</v>
      </c>
      <c r="BF23" s="226" t="s">
        <v>1109</v>
      </c>
      <c r="BG23" s="195">
        <v>1</v>
      </c>
      <c r="BH23" s="195">
        <v>1</v>
      </c>
      <c r="BI23" s="195">
        <v>1</v>
      </c>
      <c r="BJ23" s="195">
        <v>0</v>
      </c>
      <c r="BK23" s="200" t="s">
        <v>875</v>
      </c>
      <c r="BL23" s="203">
        <f t="shared" si="10"/>
        <v>0.5</v>
      </c>
      <c r="BM23" s="206" t="s">
        <v>876</v>
      </c>
      <c r="BN23" s="205">
        <f t="shared" si="2"/>
        <v>2</v>
      </c>
      <c r="BO23" s="203">
        <f t="shared" si="3"/>
        <v>0.5</v>
      </c>
      <c r="BP23" s="213" t="s">
        <v>1110</v>
      </c>
      <c r="BQ23" s="213">
        <v>0</v>
      </c>
      <c r="BR23" s="213" t="s">
        <v>5</v>
      </c>
      <c r="BS23" s="213" t="s">
        <v>5</v>
      </c>
      <c r="BT23" s="213" t="s">
        <v>5</v>
      </c>
      <c r="BU23" s="213" t="s">
        <v>5</v>
      </c>
      <c r="BV23" s="213" t="s">
        <v>5</v>
      </c>
      <c r="BW23" s="213" t="s">
        <v>5</v>
      </c>
      <c r="BX23" s="206">
        <v>1</v>
      </c>
      <c r="BY23" s="206">
        <v>0</v>
      </c>
      <c r="BZ23" s="206">
        <v>1</v>
      </c>
      <c r="CA23" s="206"/>
      <c r="CB23" s="206" t="s">
        <v>875</v>
      </c>
      <c r="CC23" s="206"/>
      <c r="CD23" s="203">
        <f t="shared" si="11"/>
        <v>0.5</v>
      </c>
      <c r="CE23" s="206"/>
      <c r="CF23" s="205">
        <f t="shared" si="12"/>
        <v>2</v>
      </c>
      <c r="CG23" s="203">
        <f t="shared" si="5"/>
        <v>0.5</v>
      </c>
      <c r="CH23" s="206" t="s">
        <v>1111</v>
      </c>
      <c r="CI23" s="210" t="s">
        <v>1112</v>
      </c>
      <c r="CJ23" s="211" t="s">
        <v>11</v>
      </c>
    </row>
    <row r="24" spans="1:88" ht="126" x14ac:dyDescent="0.35">
      <c r="A24" s="192">
        <v>13</v>
      </c>
      <c r="B24" s="193" t="s">
        <v>1113</v>
      </c>
      <c r="C24" s="193" t="s">
        <v>1114</v>
      </c>
      <c r="D24" s="194" t="s">
        <v>856</v>
      </c>
      <c r="E24" s="193" t="s">
        <v>930</v>
      </c>
      <c r="F24" s="193" t="s">
        <v>887</v>
      </c>
      <c r="G24" s="193" t="s">
        <v>887</v>
      </c>
      <c r="H24" s="193" t="s">
        <v>90</v>
      </c>
      <c r="I24" s="195" t="s">
        <v>1091</v>
      </c>
      <c r="J24" s="193" t="s">
        <v>1092</v>
      </c>
      <c r="K24" s="194">
        <v>2</v>
      </c>
      <c r="L24" s="193" t="s">
        <v>1115</v>
      </c>
      <c r="M24" s="234">
        <v>44593</v>
      </c>
      <c r="N24" s="224">
        <v>44895</v>
      </c>
      <c r="O24" s="194" t="s">
        <v>936</v>
      </c>
      <c r="P24" s="217" t="s">
        <v>1116</v>
      </c>
      <c r="Q24" s="195">
        <v>0</v>
      </c>
      <c r="R24" s="235" t="s">
        <v>1095</v>
      </c>
      <c r="S24" s="235" t="s">
        <v>1095</v>
      </c>
      <c r="T24" s="235" t="s">
        <v>1095</v>
      </c>
      <c r="U24" s="235" t="s">
        <v>1095</v>
      </c>
      <c r="V24" s="235" t="s">
        <v>1095</v>
      </c>
      <c r="W24" s="235" t="s">
        <v>1095</v>
      </c>
      <c r="X24" s="197">
        <v>0</v>
      </c>
      <c r="Y24" s="197">
        <v>0</v>
      </c>
      <c r="Z24" s="197">
        <v>0</v>
      </c>
      <c r="AA24" s="235"/>
      <c r="AB24" s="197">
        <v>0</v>
      </c>
      <c r="AC24" s="197">
        <v>0</v>
      </c>
      <c r="AD24" s="198">
        <f t="shared" si="6"/>
        <v>0</v>
      </c>
      <c r="AE24" s="197">
        <v>0</v>
      </c>
      <c r="AF24" s="199">
        <f t="shared" si="7"/>
        <v>0</v>
      </c>
      <c r="AG24" s="198">
        <f t="shared" si="8"/>
        <v>0</v>
      </c>
      <c r="AH24" s="206"/>
      <c r="AI24" s="195">
        <v>0</v>
      </c>
      <c r="AJ24" s="206"/>
      <c r="AK24" s="206"/>
      <c r="AL24" s="206"/>
      <c r="AM24" s="206"/>
      <c r="AN24" s="206"/>
      <c r="AO24" s="206"/>
      <c r="AP24" s="197">
        <v>0</v>
      </c>
      <c r="AQ24" s="197">
        <v>0</v>
      </c>
      <c r="AR24" s="197">
        <v>0</v>
      </c>
      <c r="AS24" s="197" t="s">
        <v>894</v>
      </c>
      <c r="AT24" s="197" t="s">
        <v>895</v>
      </c>
      <c r="AU24" s="202">
        <f t="shared" si="9"/>
        <v>0</v>
      </c>
      <c r="AV24" s="197" t="s">
        <v>876</v>
      </c>
      <c r="AW24" s="199">
        <f t="shared" si="0"/>
        <v>0</v>
      </c>
      <c r="AX24" s="202">
        <f t="shared" si="1"/>
        <v>0</v>
      </c>
      <c r="AY24" s="236" t="s">
        <v>1095</v>
      </c>
      <c r="AZ24" s="225">
        <v>0</v>
      </c>
      <c r="BA24" s="236" t="s">
        <v>1095</v>
      </c>
      <c r="BB24" s="236" t="s">
        <v>1095</v>
      </c>
      <c r="BC24" s="236" t="s">
        <v>1095</v>
      </c>
      <c r="BD24" s="236" t="s">
        <v>1095</v>
      </c>
      <c r="BE24" s="236" t="s">
        <v>1095</v>
      </c>
      <c r="BF24" s="236" t="s">
        <v>1095</v>
      </c>
      <c r="BG24" s="195">
        <v>0</v>
      </c>
      <c r="BH24" s="195">
        <v>0</v>
      </c>
      <c r="BI24" s="195">
        <v>0</v>
      </c>
      <c r="BJ24" s="195">
        <v>0</v>
      </c>
      <c r="BK24" s="200" t="s">
        <v>875</v>
      </c>
      <c r="BL24" s="203">
        <f t="shared" si="10"/>
        <v>0</v>
      </c>
      <c r="BM24" s="206" t="s">
        <v>876</v>
      </c>
      <c r="BN24" s="205">
        <f t="shared" si="2"/>
        <v>0</v>
      </c>
      <c r="BO24" s="203">
        <f t="shared" si="3"/>
        <v>0</v>
      </c>
      <c r="BP24" s="213" t="s">
        <v>1117</v>
      </c>
      <c r="BQ24" s="213">
        <v>0</v>
      </c>
      <c r="BR24" s="213" t="s">
        <v>5</v>
      </c>
      <c r="BS24" s="213" t="s">
        <v>5</v>
      </c>
      <c r="BT24" s="213" t="s">
        <v>5</v>
      </c>
      <c r="BU24" s="213" t="s">
        <v>5</v>
      </c>
      <c r="BV24" s="213" t="s">
        <v>5</v>
      </c>
      <c r="BW24" s="213" t="s">
        <v>5</v>
      </c>
      <c r="BX24" s="206">
        <v>1</v>
      </c>
      <c r="BY24" s="206">
        <v>0</v>
      </c>
      <c r="BZ24" s="206">
        <v>0</v>
      </c>
      <c r="CA24" s="206"/>
      <c r="CB24" s="206" t="s">
        <v>838</v>
      </c>
      <c r="CC24" s="206"/>
      <c r="CD24" s="203">
        <f t="shared" si="11"/>
        <v>0</v>
      </c>
      <c r="CE24" s="206"/>
      <c r="CF24" s="205">
        <f t="shared" si="12"/>
        <v>0</v>
      </c>
      <c r="CG24" s="203">
        <f t="shared" si="5"/>
        <v>0</v>
      </c>
      <c r="CH24" s="206" t="s">
        <v>1118</v>
      </c>
      <c r="CI24" s="206" t="s">
        <v>385</v>
      </c>
      <c r="CJ24" s="237" t="s">
        <v>13</v>
      </c>
    </row>
    <row r="25" spans="1:88" ht="351.5" x14ac:dyDescent="0.35">
      <c r="A25" s="192">
        <v>14</v>
      </c>
      <c r="B25" s="193" t="s">
        <v>1119</v>
      </c>
      <c r="C25" s="193" t="s">
        <v>1120</v>
      </c>
      <c r="D25" s="194" t="s">
        <v>856</v>
      </c>
      <c r="E25" s="193" t="s">
        <v>1121</v>
      </c>
      <c r="F25" s="193" t="s">
        <v>1121</v>
      </c>
      <c r="G25" s="193" t="s">
        <v>1121</v>
      </c>
      <c r="H25" s="193" t="s">
        <v>90</v>
      </c>
      <c r="I25" s="195" t="s">
        <v>1091</v>
      </c>
      <c r="J25" s="193" t="s">
        <v>1092</v>
      </c>
      <c r="K25" s="194">
        <v>500</v>
      </c>
      <c r="L25" s="194" t="s">
        <v>1122</v>
      </c>
      <c r="M25" s="238">
        <v>44621</v>
      </c>
      <c r="N25" s="239">
        <v>44910</v>
      </c>
      <c r="O25" s="194" t="s">
        <v>936</v>
      </c>
      <c r="P25" s="217" t="s">
        <v>1123</v>
      </c>
      <c r="Q25" s="195">
        <v>0</v>
      </c>
      <c r="R25" s="235" t="s">
        <v>1095</v>
      </c>
      <c r="S25" s="235" t="s">
        <v>1095</v>
      </c>
      <c r="T25" s="235" t="s">
        <v>1095</v>
      </c>
      <c r="U25" s="235" t="s">
        <v>1095</v>
      </c>
      <c r="V25" s="235" t="s">
        <v>1095</v>
      </c>
      <c r="W25" s="235" t="s">
        <v>1095</v>
      </c>
      <c r="X25" s="197">
        <v>0</v>
      </c>
      <c r="Y25" s="197">
        <v>0</v>
      </c>
      <c r="Z25" s="197">
        <v>0</v>
      </c>
      <c r="AA25" s="235"/>
      <c r="AB25" s="197">
        <v>0</v>
      </c>
      <c r="AC25" s="197">
        <v>0</v>
      </c>
      <c r="AD25" s="198">
        <f t="shared" si="6"/>
        <v>0</v>
      </c>
      <c r="AE25" s="197">
        <v>0</v>
      </c>
      <c r="AF25" s="199">
        <f t="shared" si="7"/>
        <v>0</v>
      </c>
      <c r="AG25" s="198">
        <f t="shared" si="8"/>
        <v>0</v>
      </c>
      <c r="AH25" s="206"/>
      <c r="AI25" s="195">
        <v>0</v>
      </c>
      <c r="AJ25" s="206"/>
      <c r="AK25" s="206"/>
      <c r="AL25" s="206"/>
      <c r="AM25" s="206"/>
      <c r="AN25" s="206"/>
      <c r="AO25" s="206"/>
      <c r="AP25" s="197">
        <v>0</v>
      </c>
      <c r="AQ25" s="197">
        <v>0</v>
      </c>
      <c r="AR25" s="197">
        <v>0</v>
      </c>
      <c r="AS25" s="197" t="s">
        <v>894</v>
      </c>
      <c r="AT25" s="213" t="s">
        <v>895</v>
      </c>
      <c r="AU25" s="202">
        <f t="shared" si="9"/>
        <v>0</v>
      </c>
      <c r="AV25" s="213" t="s">
        <v>876</v>
      </c>
      <c r="AW25" s="199">
        <f t="shared" si="0"/>
        <v>0</v>
      </c>
      <c r="AX25" s="202">
        <f t="shared" si="1"/>
        <v>0</v>
      </c>
      <c r="AY25" s="213" t="s">
        <v>1124</v>
      </c>
      <c r="AZ25" s="223">
        <v>178</v>
      </c>
      <c r="BA25" s="240" t="s">
        <v>1125</v>
      </c>
      <c r="BB25" s="236">
        <v>110</v>
      </c>
      <c r="BC25" s="236" t="s">
        <v>1095</v>
      </c>
      <c r="BD25" s="236" t="s">
        <v>1126</v>
      </c>
      <c r="BE25" s="236" t="s">
        <v>1095</v>
      </c>
      <c r="BF25" s="236" t="s">
        <v>1127</v>
      </c>
      <c r="BG25" s="195">
        <v>1</v>
      </c>
      <c r="BH25" s="195">
        <v>1</v>
      </c>
      <c r="BI25" s="195">
        <v>1</v>
      </c>
      <c r="BJ25" s="195">
        <v>0</v>
      </c>
      <c r="BK25" s="200" t="s">
        <v>875</v>
      </c>
      <c r="BL25" s="203">
        <f t="shared" si="10"/>
        <v>0.35599999999999998</v>
      </c>
      <c r="BM25" s="206" t="s">
        <v>876</v>
      </c>
      <c r="BN25" s="205">
        <f t="shared" si="2"/>
        <v>178</v>
      </c>
      <c r="BO25" s="203">
        <f t="shared" si="3"/>
        <v>0.35599999999999998</v>
      </c>
      <c r="BP25" s="213" t="s">
        <v>1128</v>
      </c>
      <c r="BQ25" s="213">
        <v>18</v>
      </c>
      <c r="BR25" s="240" t="s">
        <v>1129</v>
      </c>
      <c r="BS25" s="213" t="s">
        <v>985</v>
      </c>
      <c r="BT25" s="213" t="s">
        <v>1095</v>
      </c>
      <c r="BU25" s="213" t="s">
        <v>1126</v>
      </c>
      <c r="BV25" s="213" t="s">
        <v>1095</v>
      </c>
      <c r="BW25" s="213" t="s">
        <v>1127</v>
      </c>
      <c r="BX25" s="206">
        <v>1</v>
      </c>
      <c r="BY25" s="206">
        <v>1</v>
      </c>
      <c r="BZ25" s="206">
        <v>1</v>
      </c>
      <c r="CA25" s="206"/>
      <c r="CB25" s="206" t="s">
        <v>875</v>
      </c>
      <c r="CC25" s="206"/>
      <c r="CD25" s="203">
        <f t="shared" si="11"/>
        <v>0.39200000000000002</v>
      </c>
      <c r="CE25" s="206"/>
      <c r="CF25" s="205">
        <f t="shared" si="12"/>
        <v>196</v>
      </c>
      <c r="CG25" s="203">
        <f t="shared" si="5"/>
        <v>0.39200000000000002</v>
      </c>
      <c r="CH25" s="206" t="s">
        <v>1130</v>
      </c>
      <c r="CI25" s="217" t="s">
        <v>1131</v>
      </c>
      <c r="CJ25" s="211" t="s">
        <v>11</v>
      </c>
    </row>
    <row r="26" spans="1:88" ht="174" customHeight="1" x14ac:dyDescent="0.35">
      <c r="A26" s="192">
        <v>15</v>
      </c>
      <c r="B26" s="193" t="s">
        <v>1132</v>
      </c>
      <c r="C26" s="193" t="s">
        <v>1133</v>
      </c>
      <c r="D26" s="194" t="s">
        <v>856</v>
      </c>
      <c r="E26" s="193" t="s">
        <v>1134</v>
      </c>
      <c r="F26" s="193" t="s">
        <v>1134</v>
      </c>
      <c r="G26" s="193" t="s">
        <v>1134</v>
      </c>
      <c r="H26" s="193" t="s">
        <v>90</v>
      </c>
      <c r="I26" s="195" t="s">
        <v>1135</v>
      </c>
      <c r="J26" s="193" t="s">
        <v>1092</v>
      </c>
      <c r="K26" s="193">
        <v>2</v>
      </c>
      <c r="L26" s="193" t="s">
        <v>1136</v>
      </c>
      <c r="M26" s="241">
        <v>44593</v>
      </c>
      <c r="N26" s="239">
        <v>44910</v>
      </c>
      <c r="O26" s="194" t="s">
        <v>936</v>
      </c>
      <c r="P26" s="217" t="s">
        <v>1137</v>
      </c>
      <c r="Q26" s="195">
        <v>0</v>
      </c>
      <c r="R26" s="235" t="s">
        <v>1095</v>
      </c>
      <c r="S26" s="235" t="s">
        <v>1095</v>
      </c>
      <c r="T26" s="235" t="s">
        <v>1095</v>
      </c>
      <c r="U26" s="235" t="s">
        <v>1095</v>
      </c>
      <c r="V26" s="235" t="s">
        <v>1095</v>
      </c>
      <c r="W26" s="235" t="s">
        <v>1095</v>
      </c>
      <c r="X26" s="197">
        <v>0</v>
      </c>
      <c r="Y26" s="197">
        <v>0</v>
      </c>
      <c r="Z26" s="197">
        <v>0</v>
      </c>
      <c r="AA26" s="235"/>
      <c r="AB26" s="197">
        <v>0</v>
      </c>
      <c r="AC26" s="197">
        <v>0</v>
      </c>
      <c r="AD26" s="198">
        <f t="shared" si="6"/>
        <v>0</v>
      </c>
      <c r="AE26" s="197">
        <v>0</v>
      </c>
      <c r="AF26" s="199">
        <f t="shared" si="7"/>
        <v>0</v>
      </c>
      <c r="AG26" s="198">
        <f t="shared" si="8"/>
        <v>0</v>
      </c>
      <c r="AH26" s="206"/>
      <c r="AI26" s="195">
        <v>0</v>
      </c>
      <c r="AJ26" s="206"/>
      <c r="AK26" s="206"/>
      <c r="AL26" s="206"/>
      <c r="AM26" s="206"/>
      <c r="AN26" s="206"/>
      <c r="AO26" s="206"/>
      <c r="AP26" s="197">
        <v>0</v>
      </c>
      <c r="AQ26" s="197">
        <v>0</v>
      </c>
      <c r="AR26" s="197">
        <v>0</v>
      </c>
      <c r="AS26" s="197" t="s">
        <v>894</v>
      </c>
      <c r="AT26" s="197" t="s">
        <v>895</v>
      </c>
      <c r="AU26" s="202">
        <f t="shared" si="9"/>
        <v>0</v>
      </c>
      <c r="AV26" s="197" t="s">
        <v>876</v>
      </c>
      <c r="AW26" s="199">
        <f t="shared" si="0"/>
        <v>0</v>
      </c>
      <c r="AX26" s="202">
        <f t="shared" si="1"/>
        <v>0</v>
      </c>
      <c r="AY26" s="213" t="s">
        <v>1138</v>
      </c>
      <c r="AZ26" s="197">
        <v>0</v>
      </c>
      <c r="BA26" s="213" t="s">
        <v>1138</v>
      </c>
      <c r="BB26" s="213" t="s">
        <v>985</v>
      </c>
      <c r="BC26" s="213" t="s">
        <v>985</v>
      </c>
      <c r="BD26" s="213" t="s">
        <v>985</v>
      </c>
      <c r="BE26" s="213" t="s">
        <v>985</v>
      </c>
      <c r="BF26" s="213" t="s">
        <v>1139</v>
      </c>
      <c r="BG26" s="195">
        <v>1</v>
      </c>
      <c r="BH26" s="195">
        <v>0</v>
      </c>
      <c r="BI26" s="195">
        <v>0</v>
      </c>
      <c r="BJ26" s="195">
        <v>0</v>
      </c>
      <c r="BK26" s="200" t="s">
        <v>895</v>
      </c>
      <c r="BL26" s="203">
        <f t="shared" si="10"/>
        <v>0</v>
      </c>
      <c r="BM26" s="206" t="s">
        <v>876</v>
      </c>
      <c r="BN26" s="205">
        <f t="shared" si="2"/>
        <v>0</v>
      </c>
      <c r="BO26" s="203">
        <f t="shared" si="3"/>
        <v>0</v>
      </c>
      <c r="BP26" s="206"/>
      <c r="BQ26" s="206">
        <v>0</v>
      </c>
      <c r="BR26" s="206"/>
      <c r="BS26" s="206"/>
      <c r="BT26" s="206"/>
      <c r="BU26" s="206"/>
      <c r="BV26" s="206"/>
      <c r="BW26" s="206"/>
      <c r="BX26" s="206">
        <v>0</v>
      </c>
      <c r="BY26" s="206">
        <v>0</v>
      </c>
      <c r="BZ26" s="206">
        <v>0</v>
      </c>
      <c r="CA26" s="206"/>
      <c r="CB26" s="206" t="s">
        <v>901</v>
      </c>
      <c r="CC26" s="206"/>
      <c r="CD26" s="203">
        <f t="shared" si="11"/>
        <v>0</v>
      </c>
      <c r="CE26" s="206"/>
      <c r="CF26" s="205">
        <f t="shared" si="12"/>
        <v>0</v>
      </c>
      <c r="CG26" s="203">
        <f t="shared" si="5"/>
        <v>0</v>
      </c>
      <c r="CH26" s="206" t="s">
        <v>1140</v>
      </c>
      <c r="CI26" s="210" t="s">
        <v>1141</v>
      </c>
      <c r="CJ26" s="211" t="s">
        <v>11</v>
      </c>
    </row>
    <row r="27" spans="1:88" ht="126" x14ac:dyDescent="0.35">
      <c r="A27" s="192">
        <v>16</v>
      </c>
      <c r="B27" s="193" t="s">
        <v>1142</v>
      </c>
      <c r="C27" s="194" t="s">
        <v>1143</v>
      </c>
      <c r="D27" s="194" t="s">
        <v>1144</v>
      </c>
      <c r="E27" s="194" t="s">
        <v>906</v>
      </c>
      <c r="F27" s="194" t="s">
        <v>887</v>
      </c>
      <c r="G27" s="194" t="s">
        <v>1145</v>
      </c>
      <c r="H27" s="194" t="s">
        <v>90</v>
      </c>
      <c r="I27" s="195" t="s">
        <v>384</v>
      </c>
      <c r="J27" s="194" t="s">
        <v>1146</v>
      </c>
      <c r="K27" s="194">
        <v>3</v>
      </c>
      <c r="L27" s="194" t="s">
        <v>1147</v>
      </c>
      <c r="M27" s="194" t="s">
        <v>1069</v>
      </c>
      <c r="N27" s="196" t="s">
        <v>1148</v>
      </c>
      <c r="O27" s="194" t="s">
        <v>936</v>
      </c>
      <c r="P27" s="222" t="s">
        <v>1149</v>
      </c>
      <c r="Q27" s="195">
        <v>0</v>
      </c>
      <c r="R27" s="206"/>
      <c r="S27" s="206"/>
      <c r="T27" s="206"/>
      <c r="U27" s="206"/>
      <c r="V27" s="206"/>
      <c r="W27" s="206"/>
      <c r="X27" s="197">
        <v>0</v>
      </c>
      <c r="Y27" s="197">
        <v>0</v>
      </c>
      <c r="Z27" s="197">
        <v>0</v>
      </c>
      <c r="AA27" s="206"/>
      <c r="AB27" s="197">
        <v>0</v>
      </c>
      <c r="AC27" s="197">
        <v>0</v>
      </c>
      <c r="AD27" s="198">
        <f t="shared" si="6"/>
        <v>0</v>
      </c>
      <c r="AE27" s="197">
        <v>0</v>
      </c>
      <c r="AF27" s="199">
        <f t="shared" si="7"/>
        <v>0</v>
      </c>
      <c r="AG27" s="198">
        <f t="shared" si="8"/>
        <v>0</v>
      </c>
      <c r="AH27" s="206" t="s">
        <v>1150</v>
      </c>
      <c r="AI27" s="195">
        <v>0</v>
      </c>
      <c r="AJ27" s="206"/>
      <c r="AK27" s="206"/>
      <c r="AL27" s="206"/>
      <c r="AM27" s="206"/>
      <c r="AN27" s="206"/>
      <c r="AO27" s="206"/>
      <c r="AP27" s="197">
        <v>0</v>
      </c>
      <c r="AQ27" s="213">
        <v>0</v>
      </c>
      <c r="AR27" s="213">
        <v>0</v>
      </c>
      <c r="AS27" s="197" t="s">
        <v>894</v>
      </c>
      <c r="AT27" s="213" t="s">
        <v>895</v>
      </c>
      <c r="AU27" s="202">
        <f t="shared" si="9"/>
        <v>0</v>
      </c>
      <c r="AV27" s="213" t="s">
        <v>876</v>
      </c>
      <c r="AW27" s="199">
        <f t="shared" si="0"/>
        <v>0</v>
      </c>
      <c r="AX27" s="202">
        <f t="shared" si="1"/>
        <v>0</v>
      </c>
      <c r="AY27" s="213" t="s">
        <v>1151</v>
      </c>
      <c r="AZ27" s="195">
        <v>0</v>
      </c>
      <c r="BA27" s="206"/>
      <c r="BB27" s="206"/>
      <c r="BC27" s="206"/>
      <c r="BD27" s="206"/>
      <c r="BE27" s="206"/>
      <c r="BF27" s="206" t="s">
        <v>385</v>
      </c>
      <c r="BG27" s="195">
        <v>0</v>
      </c>
      <c r="BH27" s="195">
        <v>0</v>
      </c>
      <c r="BI27" s="195">
        <v>0</v>
      </c>
      <c r="BJ27" s="195">
        <v>0</v>
      </c>
      <c r="BK27" s="200" t="s">
        <v>895</v>
      </c>
      <c r="BL27" s="203">
        <f t="shared" si="10"/>
        <v>0</v>
      </c>
      <c r="BM27" s="206"/>
      <c r="BN27" s="205">
        <f t="shared" si="2"/>
        <v>0</v>
      </c>
      <c r="BO27" s="203">
        <f t="shared" si="3"/>
        <v>0</v>
      </c>
      <c r="BP27" s="213" t="s">
        <v>1152</v>
      </c>
      <c r="BQ27" s="206">
        <v>0</v>
      </c>
      <c r="BR27" s="213"/>
      <c r="BS27" s="206"/>
      <c r="BT27" s="206"/>
      <c r="BU27" s="206"/>
      <c r="BV27" s="206"/>
      <c r="BW27" s="206"/>
      <c r="BX27" s="206">
        <v>1</v>
      </c>
      <c r="BY27" s="206">
        <v>0</v>
      </c>
      <c r="BZ27" s="206">
        <v>0</v>
      </c>
      <c r="CA27" s="206"/>
      <c r="CB27" s="206" t="s">
        <v>901</v>
      </c>
      <c r="CC27" s="206"/>
      <c r="CD27" s="203">
        <f t="shared" si="11"/>
        <v>0</v>
      </c>
      <c r="CE27" s="206"/>
      <c r="CF27" s="205">
        <f t="shared" si="12"/>
        <v>0</v>
      </c>
      <c r="CG27" s="203">
        <f t="shared" si="5"/>
        <v>0</v>
      </c>
      <c r="CH27" s="206" t="s">
        <v>1153</v>
      </c>
      <c r="CI27" s="206" t="s">
        <v>385</v>
      </c>
      <c r="CJ27" s="237" t="s">
        <v>13</v>
      </c>
    </row>
    <row r="28" spans="1:88" ht="154" x14ac:dyDescent="0.35">
      <c r="A28" s="192">
        <v>17</v>
      </c>
      <c r="B28" s="196" t="s">
        <v>1154</v>
      </c>
      <c r="C28" s="196" t="s">
        <v>1155</v>
      </c>
      <c r="D28" s="196" t="s">
        <v>1144</v>
      </c>
      <c r="E28" s="196" t="s">
        <v>906</v>
      </c>
      <c r="F28" s="196" t="s">
        <v>887</v>
      </c>
      <c r="G28" s="196" t="s">
        <v>1156</v>
      </c>
      <c r="H28" s="196" t="s">
        <v>90</v>
      </c>
      <c r="I28" s="197" t="s">
        <v>384</v>
      </c>
      <c r="J28" s="196" t="s">
        <v>1146</v>
      </c>
      <c r="K28" s="196">
        <v>1</v>
      </c>
      <c r="L28" s="196" t="s">
        <v>1157</v>
      </c>
      <c r="M28" s="196" t="s">
        <v>1069</v>
      </c>
      <c r="N28" s="196" t="s">
        <v>1148</v>
      </c>
      <c r="O28" s="196" t="s">
        <v>936</v>
      </c>
      <c r="P28" s="222" t="s">
        <v>1149</v>
      </c>
      <c r="Q28" s="195">
        <v>0</v>
      </c>
      <c r="R28" s="206"/>
      <c r="S28" s="206"/>
      <c r="T28" s="206"/>
      <c r="U28" s="206"/>
      <c r="V28" s="206"/>
      <c r="W28" s="206"/>
      <c r="X28" s="197">
        <v>0</v>
      </c>
      <c r="Y28" s="197">
        <v>0</v>
      </c>
      <c r="Z28" s="197">
        <v>0</v>
      </c>
      <c r="AA28" s="206"/>
      <c r="AB28" s="197">
        <v>0</v>
      </c>
      <c r="AC28" s="197">
        <v>0</v>
      </c>
      <c r="AD28" s="198">
        <f t="shared" si="6"/>
        <v>0</v>
      </c>
      <c r="AE28" s="197">
        <v>0</v>
      </c>
      <c r="AF28" s="199">
        <f t="shared" si="7"/>
        <v>0</v>
      </c>
      <c r="AG28" s="198">
        <f t="shared" si="8"/>
        <v>0</v>
      </c>
      <c r="AH28" s="206" t="s">
        <v>1150</v>
      </c>
      <c r="AI28" s="195">
        <v>0</v>
      </c>
      <c r="AJ28" s="206"/>
      <c r="AK28" s="206"/>
      <c r="AL28" s="206"/>
      <c r="AM28" s="206"/>
      <c r="AN28" s="206"/>
      <c r="AO28" s="206"/>
      <c r="AP28" s="197">
        <v>0</v>
      </c>
      <c r="AQ28" s="213">
        <v>0</v>
      </c>
      <c r="AR28" s="213">
        <v>0</v>
      </c>
      <c r="AS28" s="197" t="s">
        <v>894</v>
      </c>
      <c r="AT28" s="213" t="s">
        <v>895</v>
      </c>
      <c r="AU28" s="202">
        <f t="shared" si="9"/>
        <v>0</v>
      </c>
      <c r="AV28" s="213" t="s">
        <v>876</v>
      </c>
      <c r="AW28" s="199">
        <f t="shared" si="0"/>
        <v>0</v>
      </c>
      <c r="AX28" s="202">
        <f t="shared" si="1"/>
        <v>0</v>
      </c>
      <c r="AY28" s="213" t="s">
        <v>1158</v>
      </c>
      <c r="AZ28" s="195">
        <v>0</v>
      </c>
      <c r="BA28" s="206"/>
      <c r="BB28" s="206"/>
      <c r="BC28" s="206"/>
      <c r="BD28" s="206"/>
      <c r="BE28" s="206"/>
      <c r="BF28" s="206" t="s">
        <v>1159</v>
      </c>
      <c r="BG28" s="195">
        <v>0</v>
      </c>
      <c r="BH28" s="195">
        <v>0</v>
      </c>
      <c r="BI28" s="195">
        <v>0</v>
      </c>
      <c r="BJ28" s="195">
        <v>0</v>
      </c>
      <c r="BK28" s="200" t="s">
        <v>895</v>
      </c>
      <c r="BL28" s="203">
        <f t="shared" si="10"/>
        <v>0</v>
      </c>
      <c r="BM28" s="206"/>
      <c r="BN28" s="205">
        <f t="shared" si="2"/>
        <v>0</v>
      </c>
      <c r="BO28" s="203">
        <f t="shared" si="3"/>
        <v>0</v>
      </c>
      <c r="BP28" s="213" t="s">
        <v>1160</v>
      </c>
      <c r="BQ28" s="206">
        <v>0</v>
      </c>
      <c r="BR28" s="213"/>
      <c r="BS28" s="206"/>
      <c r="BT28" s="206"/>
      <c r="BU28" s="206"/>
      <c r="BV28" s="206"/>
      <c r="BW28" s="206" t="s">
        <v>1161</v>
      </c>
      <c r="BX28" s="206">
        <v>0</v>
      </c>
      <c r="BY28" s="206">
        <v>0</v>
      </c>
      <c r="BZ28" s="206">
        <v>0</v>
      </c>
      <c r="CA28" s="206"/>
      <c r="CB28" s="206" t="s">
        <v>901</v>
      </c>
      <c r="CC28" s="206"/>
      <c r="CD28" s="203">
        <f t="shared" si="11"/>
        <v>0</v>
      </c>
      <c r="CE28" s="206"/>
      <c r="CF28" s="205">
        <f t="shared" si="12"/>
        <v>0</v>
      </c>
      <c r="CG28" s="203">
        <f t="shared" si="5"/>
        <v>0</v>
      </c>
      <c r="CH28" s="206" t="s">
        <v>1162</v>
      </c>
      <c r="CI28" s="206" t="s">
        <v>1163</v>
      </c>
      <c r="CJ28" s="237" t="s">
        <v>13</v>
      </c>
    </row>
    <row r="29" spans="1:88" ht="252" x14ac:dyDescent="0.35">
      <c r="A29" s="192">
        <v>18</v>
      </c>
      <c r="B29" s="196" t="s">
        <v>1164</v>
      </c>
      <c r="C29" s="196" t="s">
        <v>1165</v>
      </c>
      <c r="D29" s="196" t="s">
        <v>1166</v>
      </c>
      <c r="E29" s="196" t="s">
        <v>906</v>
      </c>
      <c r="F29" s="196" t="s">
        <v>946</v>
      </c>
      <c r="G29" s="196" t="s">
        <v>1167</v>
      </c>
      <c r="H29" s="196" t="s">
        <v>386</v>
      </c>
      <c r="I29" s="197" t="s">
        <v>1168</v>
      </c>
      <c r="J29" s="196" t="s">
        <v>1169</v>
      </c>
      <c r="K29" s="196">
        <v>5</v>
      </c>
      <c r="L29" s="196" t="s">
        <v>1170</v>
      </c>
      <c r="M29" s="196" t="s">
        <v>1069</v>
      </c>
      <c r="N29" s="196" t="s">
        <v>909</v>
      </c>
      <c r="O29" s="196" t="s">
        <v>1171</v>
      </c>
      <c r="P29" s="197" t="s">
        <v>1070</v>
      </c>
      <c r="Q29" s="195">
        <v>0</v>
      </c>
      <c r="R29" s="206">
        <v>0</v>
      </c>
      <c r="S29" s="206">
        <v>0</v>
      </c>
      <c r="T29" s="206">
        <v>0</v>
      </c>
      <c r="U29" s="206">
        <v>0</v>
      </c>
      <c r="V29" s="206">
        <v>0</v>
      </c>
      <c r="W29" s="206">
        <v>0</v>
      </c>
      <c r="X29" s="197">
        <v>0</v>
      </c>
      <c r="Y29" s="197">
        <v>0</v>
      </c>
      <c r="Z29" s="197">
        <v>0</v>
      </c>
      <c r="AA29" s="206">
        <v>0</v>
      </c>
      <c r="AB29" s="197">
        <v>0</v>
      </c>
      <c r="AC29" s="197">
        <v>0</v>
      </c>
      <c r="AD29" s="198">
        <f t="shared" si="6"/>
        <v>0</v>
      </c>
      <c r="AE29" s="197">
        <v>0</v>
      </c>
      <c r="AF29" s="199">
        <f>Q29</f>
        <v>0</v>
      </c>
      <c r="AG29" s="198">
        <f>AF29*100%/K29</f>
        <v>0</v>
      </c>
      <c r="AH29" s="195">
        <v>0</v>
      </c>
      <c r="AI29" s="195">
        <v>0</v>
      </c>
      <c r="AJ29" s="195">
        <v>0</v>
      </c>
      <c r="AK29" s="195">
        <v>0</v>
      </c>
      <c r="AL29" s="195">
        <v>0</v>
      </c>
      <c r="AM29" s="195">
        <v>0</v>
      </c>
      <c r="AN29" s="206"/>
      <c r="AO29" s="195">
        <v>0</v>
      </c>
      <c r="AP29" s="197">
        <v>0</v>
      </c>
      <c r="AQ29" s="197">
        <v>0</v>
      </c>
      <c r="AR29" s="197">
        <v>0</v>
      </c>
      <c r="AS29" s="197" t="s">
        <v>894</v>
      </c>
      <c r="AT29" s="213" t="s">
        <v>895</v>
      </c>
      <c r="AU29" s="202">
        <f t="shared" si="9"/>
        <v>0</v>
      </c>
      <c r="AV29" s="213" t="s">
        <v>876</v>
      </c>
      <c r="AW29" s="199">
        <f>AI29+AF29</f>
        <v>0</v>
      </c>
      <c r="AX29" s="202">
        <f t="shared" si="1"/>
        <v>0</v>
      </c>
      <c r="AY29" s="206" t="s">
        <v>1172</v>
      </c>
      <c r="AZ29" s="195">
        <v>0</v>
      </c>
      <c r="BA29" s="206" t="s">
        <v>1173</v>
      </c>
      <c r="BB29" s="195" t="s">
        <v>985</v>
      </c>
      <c r="BC29" s="195" t="s">
        <v>985</v>
      </c>
      <c r="BD29" s="206" t="s">
        <v>1174</v>
      </c>
      <c r="BE29" s="206" t="s">
        <v>1175</v>
      </c>
      <c r="BF29" s="206" t="s">
        <v>1176</v>
      </c>
      <c r="BG29" s="195">
        <v>0</v>
      </c>
      <c r="BH29" s="195">
        <v>0</v>
      </c>
      <c r="BI29" s="195">
        <v>0</v>
      </c>
      <c r="BJ29" s="195">
        <v>0</v>
      </c>
      <c r="BK29" s="200" t="s">
        <v>1177</v>
      </c>
      <c r="BL29" s="203">
        <f t="shared" si="10"/>
        <v>0</v>
      </c>
      <c r="BM29" s="206"/>
      <c r="BN29" s="205">
        <v>0</v>
      </c>
      <c r="BO29" s="203">
        <f t="shared" si="3"/>
        <v>0</v>
      </c>
      <c r="BP29" s="213" t="s">
        <v>1178</v>
      </c>
      <c r="BQ29" s="206">
        <v>0</v>
      </c>
      <c r="BR29" s="206" t="s">
        <v>1179</v>
      </c>
      <c r="BS29" s="206">
        <v>0</v>
      </c>
      <c r="BT29" s="206">
        <v>0</v>
      </c>
      <c r="BU29" s="206" t="s">
        <v>1179</v>
      </c>
      <c r="BV29" s="206" t="s">
        <v>1180</v>
      </c>
      <c r="BW29" s="206" t="s">
        <v>1181</v>
      </c>
      <c r="BX29" s="206">
        <v>1</v>
      </c>
      <c r="BY29" s="206">
        <v>0</v>
      </c>
      <c r="BZ29" s="206">
        <v>0</v>
      </c>
      <c r="CA29" s="206"/>
      <c r="CB29" s="206" t="s">
        <v>901</v>
      </c>
      <c r="CC29" s="206"/>
      <c r="CD29" s="203">
        <f t="shared" si="11"/>
        <v>0</v>
      </c>
      <c r="CE29" s="206"/>
      <c r="CF29" s="205">
        <f t="shared" si="12"/>
        <v>0</v>
      </c>
      <c r="CG29" s="203">
        <f t="shared" si="5"/>
        <v>0</v>
      </c>
      <c r="CH29" s="206" t="s">
        <v>1182</v>
      </c>
      <c r="CI29" s="206" t="s">
        <v>1183</v>
      </c>
      <c r="CJ29" s="211" t="s">
        <v>11</v>
      </c>
    </row>
    <row r="30" spans="1:88" ht="294" x14ac:dyDescent="0.35">
      <c r="A30" s="192">
        <v>19</v>
      </c>
      <c r="B30" s="196" t="s">
        <v>1184</v>
      </c>
      <c r="C30" s="196" t="s">
        <v>1185</v>
      </c>
      <c r="D30" s="196" t="s">
        <v>856</v>
      </c>
      <c r="E30" s="196" t="s">
        <v>930</v>
      </c>
      <c r="F30" s="196" t="s">
        <v>887</v>
      </c>
      <c r="G30" s="196" t="s">
        <v>1186</v>
      </c>
      <c r="H30" s="196" t="s">
        <v>386</v>
      </c>
      <c r="I30" s="197" t="s">
        <v>1187</v>
      </c>
      <c r="J30" s="196" t="s">
        <v>1188</v>
      </c>
      <c r="K30" s="196">
        <v>7</v>
      </c>
      <c r="L30" s="196" t="s">
        <v>1189</v>
      </c>
      <c r="M30" s="224" t="s">
        <v>1190</v>
      </c>
      <c r="N30" s="196" t="s">
        <v>909</v>
      </c>
      <c r="O30" s="196" t="s">
        <v>1171</v>
      </c>
      <c r="P30" s="242" t="s">
        <v>1191</v>
      </c>
      <c r="Q30" s="197">
        <v>0</v>
      </c>
      <c r="R30" s="197">
        <v>0</v>
      </c>
      <c r="S30" s="197">
        <v>0</v>
      </c>
      <c r="T30" s="197">
        <v>0</v>
      </c>
      <c r="U30" s="197">
        <v>0</v>
      </c>
      <c r="V30" s="197">
        <v>0</v>
      </c>
      <c r="W30" s="197">
        <v>0</v>
      </c>
      <c r="X30" s="197">
        <v>0</v>
      </c>
      <c r="Y30" s="197">
        <v>0</v>
      </c>
      <c r="Z30" s="197">
        <v>0</v>
      </c>
      <c r="AA30" s="197"/>
      <c r="AB30" s="197">
        <v>0</v>
      </c>
      <c r="AC30" s="197">
        <v>0</v>
      </c>
      <c r="AD30" s="198">
        <f t="shared" si="6"/>
        <v>0</v>
      </c>
      <c r="AE30" s="197">
        <v>0</v>
      </c>
      <c r="AF30" s="199">
        <f t="shared" si="7"/>
        <v>0</v>
      </c>
      <c r="AG30" s="198">
        <f t="shared" si="8"/>
        <v>0</v>
      </c>
      <c r="AH30" s="195">
        <v>0</v>
      </c>
      <c r="AI30" s="195">
        <v>0</v>
      </c>
      <c r="AJ30" s="195">
        <v>0</v>
      </c>
      <c r="AK30" s="195">
        <v>0</v>
      </c>
      <c r="AL30" s="195">
        <v>0</v>
      </c>
      <c r="AM30" s="195">
        <v>0</v>
      </c>
      <c r="AN30" s="195">
        <v>0</v>
      </c>
      <c r="AO30" s="195">
        <v>0</v>
      </c>
      <c r="AP30" s="197">
        <v>0</v>
      </c>
      <c r="AQ30" s="197">
        <v>0</v>
      </c>
      <c r="AR30" s="197">
        <v>0</v>
      </c>
      <c r="AS30" s="197" t="s">
        <v>894</v>
      </c>
      <c r="AT30" s="213" t="s">
        <v>895</v>
      </c>
      <c r="AU30" s="202">
        <f t="shared" si="9"/>
        <v>0</v>
      </c>
      <c r="AV30" s="213" t="s">
        <v>876</v>
      </c>
      <c r="AW30" s="199">
        <f t="shared" ref="AW30:AW35" si="13">AF30+AI30</f>
        <v>0</v>
      </c>
      <c r="AX30" s="202">
        <f t="shared" si="1"/>
        <v>0</v>
      </c>
      <c r="AY30" s="195">
        <v>0</v>
      </c>
      <c r="AZ30" s="195">
        <v>0</v>
      </c>
      <c r="BA30" s="195">
        <v>0</v>
      </c>
      <c r="BB30" s="195">
        <v>0</v>
      </c>
      <c r="BC30" s="195">
        <v>0</v>
      </c>
      <c r="BD30" s="195">
        <v>0</v>
      </c>
      <c r="BE30" s="195">
        <v>0</v>
      </c>
      <c r="BF30" s="195">
        <v>0</v>
      </c>
      <c r="BG30" s="195">
        <v>0</v>
      </c>
      <c r="BH30" s="195">
        <v>0</v>
      </c>
      <c r="BI30" s="195">
        <v>0</v>
      </c>
      <c r="BJ30" s="195">
        <v>0</v>
      </c>
      <c r="BK30" s="200" t="s">
        <v>895</v>
      </c>
      <c r="BL30" s="203">
        <f t="shared" si="10"/>
        <v>0</v>
      </c>
      <c r="BM30" s="206" t="s">
        <v>876</v>
      </c>
      <c r="BN30" s="205">
        <f t="shared" ref="BN30:BN35" si="14">AZ30+AW30</f>
        <v>0</v>
      </c>
      <c r="BO30" s="203">
        <v>0</v>
      </c>
      <c r="BP30" s="206" t="s">
        <v>1192</v>
      </c>
      <c r="BQ30" s="206">
        <v>0</v>
      </c>
      <c r="BR30" s="206" t="s">
        <v>1193</v>
      </c>
      <c r="BS30" s="206">
        <v>0</v>
      </c>
      <c r="BT30" s="206">
        <v>0</v>
      </c>
      <c r="BU30" s="206" t="s">
        <v>1194</v>
      </c>
      <c r="BV30" s="206" t="s">
        <v>1195</v>
      </c>
      <c r="BW30" s="206" t="s">
        <v>1196</v>
      </c>
      <c r="BX30" s="206">
        <v>1</v>
      </c>
      <c r="BY30" s="206">
        <v>0</v>
      </c>
      <c r="BZ30" s="206">
        <v>0</v>
      </c>
      <c r="CA30" s="206"/>
      <c r="CB30" s="206" t="s">
        <v>901</v>
      </c>
      <c r="CC30" s="206"/>
      <c r="CD30" s="203">
        <f t="shared" si="11"/>
        <v>0</v>
      </c>
      <c r="CE30" s="206"/>
      <c r="CF30" s="205">
        <f t="shared" si="12"/>
        <v>0</v>
      </c>
      <c r="CG30" s="203">
        <f t="shared" si="5"/>
        <v>0</v>
      </c>
      <c r="CH30" s="206" t="s">
        <v>1197</v>
      </c>
      <c r="CI30" s="206" t="s">
        <v>1198</v>
      </c>
      <c r="CJ30" s="211" t="s">
        <v>11</v>
      </c>
    </row>
    <row r="31" spans="1:88" ht="409.6" customHeight="1" x14ac:dyDescent="0.35">
      <c r="A31" s="192">
        <v>20</v>
      </c>
      <c r="B31" s="196" t="s">
        <v>1199</v>
      </c>
      <c r="C31" s="196" t="s">
        <v>1200</v>
      </c>
      <c r="D31" s="196" t="s">
        <v>856</v>
      </c>
      <c r="E31" s="196" t="s">
        <v>906</v>
      </c>
      <c r="F31" s="196" t="s">
        <v>887</v>
      </c>
      <c r="G31" s="196" t="s">
        <v>1201</v>
      </c>
      <c r="H31" s="196" t="s">
        <v>1202</v>
      </c>
      <c r="I31" s="197" t="s">
        <v>1203</v>
      </c>
      <c r="J31" s="196" t="s">
        <v>5</v>
      </c>
      <c r="K31" s="196">
        <v>33</v>
      </c>
      <c r="L31" s="196" t="s">
        <v>1204</v>
      </c>
      <c r="M31" s="196" t="s">
        <v>1205</v>
      </c>
      <c r="N31" s="197" t="s">
        <v>1206</v>
      </c>
      <c r="O31" s="196" t="s">
        <v>1171</v>
      </c>
      <c r="P31" s="214" t="s">
        <v>983</v>
      </c>
      <c r="Q31" s="197">
        <v>0</v>
      </c>
      <c r="R31" s="217">
        <v>0</v>
      </c>
      <c r="S31" s="217">
        <v>0</v>
      </c>
      <c r="T31" s="217">
        <v>0</v>
      </c>
      <c r="U31" s="217">
        <v>0</v>
      </c>
      <c r="V31" s="217"/>
      <c r="W31" s="217" t="s">
        <v>5</v>
      </c>
      <c r="X31" s="197">
        <v>0</v>
      </c>
      <c r="Y31" s="197">
        <v>0</v>
      </c>
      <c r="Z31" s="197">
        <v>0</v>
      </c>
      <c r="AA31" s="217"/>
      <c r="AB31" s="197">
        <v>0</v>
      </c>
      <c r="AC31" s="197">
        <v>0</v>
      </c>
      <c r="AD31" s="198">
        <f t="shared" si="6"/>
        <v>0</v>
      </c>
      <c r="AE31" s="197">
        <v>0</v>
      </c>
      <c r="AF31" s="199">
        <f t="shared" si="7"/>
        <v>0</v>
      </c>
      <c r="AG31" s="198">
        <f t="shared" si="8"/>
        <v>0</v>
      </c>
      <c r="AH31" s="206" t="s">
        <v>1207</v>
      </c>
      <c r="AI31" s="195">
        <v>0</v>
      </c>
      <c r="AJ31" s="206" t="s">
        <v>1208</v>
      </c>
      <c r="AK31" s="206">
        <v>0</v>
      </c>
      <c r="AL31" s="206">
        <v>0</v>
      </c>
      <c r="AM31" s="206">
        <v>0</v>
      </c>
      <c r="AN31" s="206">
        <v>0</v>
      </c>
      <c r="AO31" s="206" t="s">
        <v>1209</v>
      </c>
      <c r="AP31" s="197">
        <v>1</v>
      </c>
      <c r="AQ31" s="197">
        <v>0</v>
      </c>
      <c r="AR31" s="197">
        <v>1</v>
      </c>
      <c r="AS31" s="213" t="s">
        <v>894</v>
      </c>
      <c r="AT31" s="213" t="s">
        <v>875</v>
      </c>
      <c r="AU31" s="202">
        <f t="shared" si="9"/>
        <v>0</v>
      </c>
      <c r="AV31" s="213" t="s">
        <v>876</v>
      </c>
      <c r="AW31" s="199">
        <f t="shared" si="13"/>
        <v>0</v>
      </c>
      <c r="AX31" s="202">
        <f t="shared" si="1"/>
        <v>0</v>
      </c>
      <c r="AY31" s="206" t="s">
        <v>1210</v>
      </c>
      <c r="AZ31" s="195">
        <v>2</v>
      </c>
      <c r="BA31" s="206" t="s">
        <v>1211</v>
      </c>
      <c r="BB31" s="206" t="s">
        <v>1212</v>
      </c>
      <c r="BC31" s="206">
        <v>72</v>
      </c>
      <c r="BD31" s="206">
        <v>0</v>
      </c>
      <c r="BE31" s="206">
        <v>0</v>
      </c>
      <c r="BF31" s="206" t="s">
        <v>1213</v>
      </c>
      <c r="BG31" s="195">
        <v>1</v>
      </c>
      <c r="BH31" s="195">
        <v>1</v>
      </c>
      <c r="BI31" s="195">
        <v>1</v>
      </c>
      <c r="BJ31" s="195">
        <v>0</v>
      </c>
      <c r="BK31" s="200" t="s">
        <v>875</v>
      </c>
      <c r="BL31" s="203">
        <f t="shared" si="10"/>
        <v>0.06</v>
      </c>
      <c r="BM31" s="206" t="s">
        <v>876</v>
      </c>
      <c r="BN31" s="205">
        <f t="shared" si="14"/>
        <v>2</v>
      </c>
      <c r="BO31" s="203">
        <v>0.06</v>
      </c>
      <c r="BP31" s="206" t="s">
        <v>1214</v>
      </c>
      <c r="BQ31" s="206">
        <v>1</v>
      </c>
      <c r="BR31" s="206" t="s">
        <v>1215</v>
      </c>
      <c r="BS31" s="206" t="s">
        <v>1216</v>
      </c>
      <c r="BT31" s="206">
        <v>9</v>
      </c>
      <c r="BU31" s="206">
        <v>0</v>
      </c>
      <c r="BV31" s="206">
        <v>0</v>
      </c>
      <c r="BW31" s="206" t="s">
        <v>1217</v>
      </c>
      <c r="BX31" s="206">
        <v>0</v>
      </c>
      <c r="BY31" s="206">
        <v>0</v>
      </c>
      <c r="BZ31" s="206">
        <v>0</v>
      </c>
      <c r="CA31" s="206"/>
      <c r="CB31" s="206" t="s">
        <v>875</v>
      </c>
      <c r="CC31" s="206"/>
      <c r="CD31" s="203">
        <f t="shared" si="11"/>
        <v>9.0909090909090912E-2</v>
      </c>
      <c r="CE31" s="206"/>
      <c r="CF31" s="205">
        <f t="shared" si="12"/>
        <v>3</v>
      </c>
      <c r="CG31" s="203">
        <f t="shared" si="5"/>
        <v>9.0909090909090912E-2</v>
      </c>
      <c r="CH31" s="206" t="s">
        <v>1218</v>
      </c>
      <c r="CI31" s="243" t="s">
        <v>1219</v>
      </c>
      <c r="CJ31" s="211" t="s">
        <v>11</v>
      </c>
    </row>
    <row r="32" spans="1:88" ht="196" x14ac:dyDescent="0.35">
      <c r="A32" s="192">
        <v>21</v>
      </c>
      <c r="B32" s="196" t="s">
        <v>1220</v>
      </c>
      <c r="C32" s="196" t="s">
        <v>1221</v>
      </c>
      <c r="D32" s="196" t="s">
        <v>856</v>
      </c>
      <c r="E32" s="196" t="s">
        <v>1222</v>
      </c>
      <c r="F32" s="196" t="s">
        <v>887</v>
      </c>
      <c r="G32" s="196" t="s">
        <v>1223</v>
      </c>
      <c r="H32" s="196" t="s">
        <v>1224</v>
      </c>
      <c r="I32" s="197" t="s">
        <v>1203</v>
      </c>
      <c r="J32" s="196" t="s">
        <v>5</v>
      </c>
      <c r="K32" s="196">
        <v>30</v>
      </c>
      <c r="L32" s="196" t="s">
        <v>1225</v>
      </c>
      <c r="M32" s="197" t="s">
        <v>1226</v>
      </c>
      <c r="N32" s="197" t="s">
        <v>1227</v>
      </c>
      <c r="O32" s="196" t="s">
        <v>892</v>
      </c>
      <c r="P32" s="197" t="s">
        <v>983</v>
      </c>
      <c r="Q32" s="197">
        <v>0</v>
      </c>
      <c r="R32" s="213">
        <v>0</v>
      </c>
      <c r="S32" s="213">
        <v>0</v>
      </c>
      <c r="T32" s="213">
        <v>0</v>
      </c>
      <c r="U32" s="213">
        <v>0</v>
      </c>
      <c r="V32" s="213"/>
      <c r="W32" s="217" t="s">
        <v>5</v>
      </c>
      <c r="X32" s="197">
        <v>0</v>
      </c>
      <c r="Y32" s="197">
        <v>0</v>
      </c>
      <c r="Z32" s="197">
        <v>0</v>
      </c>
      <c r="AA32" s="217"/>
      <c r="AB32" s="197">
        <v>0</v>
      </c>
      <c r="AC32" s="197">
        <v>0</v>
      </c>
      <c r="AD32" s="198">
        <f t="shared" si="6"/>
        <v>0</v>
      </c>
      <c r="AE32" s="197">
        <v>0</v>
      </c>
      <c r="AF32" s="199">
        <f t="shared" si="7"/>
        <v>0</v>
      </c>
      <c r="AG32" s="198">
        <f t="shared" si="8"/>
        <v>0</v>
      </c>
      <c r="AH32" s="213" t="s">
        <v>983</v>
      </c>
      <c r="AI32" s="197">
        <v>0</v>
      </c>
      <c r="AJ32" s="213">
        <v>0</v>
      </c>
      <c r="AK32" s="213">
        <v>0</v>
      </c>
      <c r="AL32" s="213">
        <v>0</v>
      </c>
      <c r="AM32" s="213"/>
      <c r="AN32" s="217" t="s">
        <v>5</v>
      </c>
      <c r="AO32" s="206"/>
      <c r="AP32" s="197">
        <v>0</v>
      </c>
      <c r="AQ32" s="197">
        <v>0</v>
      </c>
      <c r="AR32" s="197">
        <v>0</v>
      </c>
      <c r="AS32" s="213" t="s">
        <v>894</v>
      </c>
      <c r="AT32" s="213" t="s">
        <v>895</v>
      </c>
      <c r="AU32" s="202">
        <f t="shared" si="9"/>
        <v>0</v>
      </c>
      <c r="AV32" s="213" t="s">
        <v>876</v>
      </c>
      <c r="AW32" s="199">
        <f t="shared" si="13"/>
        <v>0</v>
      </c>
      <c r="AX32" s="202">
        <f t="shared" si="1"/>
        <v>0</v>
      </c>
      <c r="AY32" s="213" t="s">
        <v>983</v>
      </c>
      <c r="AZ32" s="197">
        <v>0</v>
      </c>
      <c r="BA32" s="213">
        <v>0</v>
      </c>
      <c r="BB32" s="213">
        <v>0</v>
      </c>
      <c r="BC32" s="213">
        <v>0</v>
      </c>
      <c r="BD32" s="213"/>
      <c r="BE32" s="217" t="s">
        <v>5</v>
      </c>
      <c r="BF32" s="227" t="s">
        <v>1228</v>
      </c>
      <c r="BG32" s="195">
        <v>0</v>
      </c>
      <c r="BH32" s="195">
        <v>0</v>
      </c>
      <c r="BI32" s="195">
        <v>0</v>
      </c>
      <c r="BJ32" s="195">
        <v>0</v>
      </c>
      <c r="BK32" s="200" t="s">
        <v>895</v>
      </c>
      <c r="BL32" s="203">
        <f t="shared" si="10"/>
        <v>0</v>
      </c>
      <c r="BM32" s="206" t="s">
        <v>876</v>
      </c>
      <c r="BN32" s="205">
        <f t="shared" si="14"/>
        <v>0</v>
      </c>
      <c r="BO32" s="203">
        <v>0</v>
      </c>
      <c r="BP32" s="213" t="s">
        <v>1229</v>
      </c>
      <c r="BQ32" s="197">
        <v>0</v>
      </c>
      <c r="BR32" s="213">
        <v>0</v>
      </c>
      <c r="BS32" s="213">
        <v>0</v>
      </c>
      <c r="BT32" s="213">
        <v>0</v>
      </c>
      <c r="BU32" s="213"/>
      <c r="BV32" s="217" t="s">
        <v>5</v>
      </c>
      <c r="BW32" s="206" t="s">
        <v>5</v>
      </c>
      <c r="BX32" s="206">
        <v>0</v>
      </c>
      <c r="BY32" s="206">
        <v>0</v>
      </c>
      <c r="BZ32" s="206">
        <v>0</v>
      </c>
      <c r="CA32" s="206"/>
      <c r="CB32" s="206" t="s">
        <v>901</v>
      </c>
      <c r="CC32" s="206"/>
      <c r="CD32" s="203">
        <f t="shared" si="11"/>
        <v>0</v>
      </c>
      <c r="CE32" s="206"/>
      <c r="CF32" s="205">
        <f t="shared" si="12"/>
        <v>0</v>
      </c>
      <c r="CG32" s="203">
        <f t="shared" si="5"/>
        <v>0</v>
      </c>
      <c r="CH32" s="206" t="s">
        <v>1230</v>
      </c>
      <c r="CI32" s="206" t="s">
        <v>385</v>
      </c>
      <c r="CJ32" s="244" t="s">
        <v>5</v>
      </c>
    </row>
    <row r="33" spans="1:88" ht="390.75" customHeight="1" x14ac:dyDescent="0.35">
      <c r="A33" s="192">
        <v>22</v>
      </c>
      <c r="B33" s="196" t="s">
        <v>1231</v>
      </c>
      <c r="C33" s="196" t="s">
        <v>1232</v>
      </c>
      <c r="D33" s="196" t="s">
        <v>1233</v>
      </c>
      <c r="E33" s="196" t="s">
        <v>1234</v>
      </c>
      <c r="F33" s="196" t="s">
        <v>1235</v>
      </c>
      <c r="G33" s="196" t="s">
        <v>1236</v>
      </c>
      <c r="H33" s="196" t="s">
        <v>90</v>
      </c>
      <c r="I33" s="197" t="s">
        <v>1237</v>
      </c>
      <c r="J33" s="196" t="s">
        <v>985</v>
      </c>
      <c r="K33" s="196">
        <v>33</v>
      </c>
      <c r="L33" s="196" t="s">
        <v>1238</v>
      </c>
      <c r="M33" s="245">
        <v>44621</v>
      </c>
      <c r="N33" s="239">
        <v>44910</v>
      </c>
      <c r="O33" s="196" t="s">
        <v>1239</v>
      </c>
      <c r="P33" s="246" t="s">
        <v>983</v>
      </c>
      <c r="Q33" s="197">
        <v>0</v>
      </c>
      <c r="R33" s="206" t="s">
        <v>876</v>
      </c>
      <c r="S33" s="206">
        <v>0</v>
      </c>
      <c r="T33" s="206">
        <v>0</v>
      </c>
      <c r="U33" s="206" t="s">
        <v>876</v>
      </c>
      <c r="V33" s="206" t="s">
        <v>876</v>
      </c>
      <c r="W33" s="206" t="s">
        <v>876</v>
      </c>
      <c r="X33" s="206" t="s">
        <v>876</v>
      </c>
      <c r="Y33" s="206" t="s">
        <v>876</v>
      </c>
      <c r="Z33" s="206" t="s">
        <v>876</v>
      </c>
      <c r="AA33" s="206" t="s">
        <v>876</v>
      </c>
      <c r="AB33" s="206" t="s">
        <v>876</v>
      </c>
      <c r="AC33" s="197">
        <v>0</v>
      </c>
      <c r="AD33" s="198">
        <f t="shared" si="6"/>
        <v>0</v>
      </c>
      <c r="AE33" s="206">
        <v>0</v>
      </c>
      <c r="AF33" s="199">
        <f t="shared" si="7"/>
        <v>0</v>
      </c>
      <c r="AG33" s="198">
        <f t="shared" si="8"/>
        <v>0</v>
      </c>
      <c r="AH33" s="206" t="s">
        <v>1240</v>
      </c>
      <c r="AI33" s="195">
        <v>7</v>
      </c>
      <c r="AJ33" s="206" t="s">
        <v>1241</v>
      </c>
      <c r="AK33" s="206" t="s">
        <v>1242</v>
      </c>
      <c r="AL33" s="206">
        <v>62</v>
      </c>
      <c r="AM33" s="206"/>
      <c r="AN33" s="206" t="s">
        <v>1243</v>
      </c>
      <c r="AO33" s="227" t="s">
        <v>1244</v>
      </c>
      <c r="AP33" s="197">
        <v>1</v>
      </c>
      <c r="AQ33" s="197">
        <v>1</v>
      </c>
      <c r="AR33" s="197">
        <v>0</v>
      </c>
      <c r="AS33" s="213" t="s">
        <v>894</v>
      </c>
      <c r="AT33" s="213" t="s">
        <v>875</v>
      </c>
      <c r="AU33" s="202">
        <f t="shared" si="9"/>
        <v>0.21212121212121213</v>
      </c>
      <c r="AV33" s="213" t="s">
        <v>876</v>
      </c>
      <c r="AW33" s="199">
        <f t="shared" si="13"/>
        <v>7</v>
      </c>
      <c r="AX33" s="202">
        <f t="shared" si="1"/>
        <v>0.21212121212121213</v>
      </c>
      <c r="AY33" s="206" t="s">
        <v>1245</v>
      </c>
      <c r="AZ33" s="195">
        <v>2</v>
      </c>
      <c r="BA33" s="206" t="s">
        <v>1246</v>
      </c>
      <c r="BB33" s="206" t="s">
        <v>1247</v>
      </c>
      <c r="BC33" s="206">
        <v>35</v>
      </c>
      <c r="BD33" s="206" t="s">
        <v>894</v>
      </c>
      <c r="BE33" s="206" t="s">
        <v>894</v>
      </c>
      <c r="BF33" s="206"/>
      <c r="BG33" s="195">
        <v>1</v>
      </c>
      <c r="BH33" s="195">
        <v>1</v>
      </c>
      <c r="BI33" s="195">
        <v>1</v>
      </c>
      <c r="BJ33" s="195">
        <v>0</v>
      </c>
      <c r="BK33" s="200" t="s">
        <v>875</v>
      </c>
      <c r="BL33" s="203" t="str">
        <f t="shared" si="10"/>
        <v>14.2%</v>
      </c>
      <c r="BM33" s="206" t="s">
        <v>876</v>
      </c>
      <c r="BN33" s="205">
        <f t="shared" si="14"/>
        <v>9</v>
      </c>
      <c r="BO33" s="195" t="s">
        <v>1248</v>
      </c>
      <c r="BP33" s="206" t="s">
        <v>1249</v>
      </c>
      <c r="BQ33" s="195">
        <v>5</v>
      </c>
      <c r="BR33" s="206" t="s">
        <v>1250</v>
      </c>
      <c r="BS33" s="206" t="s">
        <v>1251</v>
      </c>
      <c r="BT33" s="206">
        <v>50</v>
      </c>
      <c r="BU33" s="206" t="s">
        <v>876</v>
      </c>
      <c r="BV33" s="206" t="s">
        <v>876</v>
      </c>
      <c r="BW33" s="227" t="s">
        <v>1252</v>
      </c>
      <c r="BX33" s="206">
        <v>1</v>
      </c>
      <c r="BY33" s="206">
        <v>1</v>
      </c>
      <c r="BZ33" s="206">
        <v>1</v>
      </c>
      <c r="CA33" s="206" t="s">
        <v>876</v>
      </c>
      <c r="CB33" s="206" t="s">
        <v>875</v>
      </c>
      <c r="CC33" s="206"/>
      <c r="CD33" s="203">
        <f t="shared" si="11"/>
        <v>0.42424242424242425</v>
      </c>
      <c r="CE33" s="206"/>
      <c r="CF33" s="205">
        <f t="shared" si="12"/>
        <v>14</v>
      </c>
      <c r="CG33" s="203">
        <f t="shared" si="5"/>
        <v>0.42424242424242425</v>
      </c>
      <c r="CH33" s="228" t="s">
        <v>1253</v>
      </c>
      <c r="CI33" s="213" t="s">
        <v>1254</v>
      </c>
      <c r="CJ33" s="211" t="s">
        <v>11</v>
      </c>
    </row>
    <row r="34" spans="1:88" ht="280" x14ac:dyDescent="0.35">
      <c r="A34" s="192">
        <v>23</v>
      </c>
      <c r="B34" s="196" t="s">
        <v>1255</v>
      </c>
      <c r="C34" s="196" t="s">
        <v>1256</v>
      </c>
      <c r="D34" s="196" t="s">
        <v>1066</v>
      </c>
      <c r="E34" s="196" t="s">
        <v>1257</v>
      </c>
      <c r="F34" s="196" t="s">
        <v>1235</v>
      </c>
      <c r="G34" s="196" t="s">
        <v>1258</v>
      </c>
      <c r="H34" s="196" t="s">
        <v>90</v>
      </c>
      <c r="I34" s="197" t="s">
        <v>1237</v>
      </c>
      <c r="J34" s="196" t="s">
        <v>985</v>
      </c>
      <c r="K34" s="196">
        <v>150</v>
      </c>
      <c r="L34" s="196" t="s">
        <v>1259</v>
      </c>
      <c r="M34" s="245">
        <v>44743</v>
      </c>
      <c r="N34" s="239">
        <v>44910</v>
      </c>
      <c r="O34" s="196" t="s">
        <v>1260</v>
      </c>
      <c r="P34" s="247" t="s">
        <v>1261</v>
      </c>
      <c r="Q34" s="195">
        <v>0</v>
      </c>
      <c r="R34" s="206" t="s">
        <v>876</v>
      </c>
      <c r="S34" s="206">
        <v>0</v>
      </c>
      <c r="T34" s="206">
        <v>0</v>
      </c>
      <c r="U34" s="206" t="s">
        <v>876</v>
      </c>
      <c r="V34" s="206" t="s">
        <v>876</v>
      </c>
      <c r="W34" s="206" t="s">
        <v>876</v>
      </c>
      <c r="X34" s="206" t="s">
        <v>876</v>
      </c>
      <c r="Y34" s="206" t="s">
        <v>876</v>
      </c>
      <c r="Z34" s="206" t="s">
        <v>876</v>
      </c>
      <c r="AA34" s="206" t="s">
        <v>876</v>
      </c>
      <c r="AB34" s="206" t="s">
        <v>876</v>
      </c>
      <c r="AC34" s="197">
        <v>0</v>
      </c>
      <c r="AD34" s="198">
        <f t="shared" si="6"/>
        <v>0</v>
      </c>
      <c r="AE34" s="206">
        <v>0</v>
      </c>
      <c r="AF34" s="199">
        <f t="shared" si="7"/>
        <v>0</v>
      </c>
      <c r="AG34" s="198">
        <f t="shared" si="8"/>
        <v>0</v>
      </c>
      <c r="AH34" s="247" t="s">
        <v>1261</v>
      </c>
      <c r="AI34" s="195">
        <v>0</v>
      </c>
      <c r="AJ34" s="206" t="s">
        <v>876</v>
      </c>
      <c r="AK34" s="206">
        <v>0</v>
      </c>
      <c r="AL34" s="206">
        <v>0</v>
      </c>
      <c r="AM34" s="206">
        <v>0</v>
      </c>
      <c r="AN34" s="206" t="s">
        <v>876</v>
      </c>
      <c r="AO34" s="206" t="s">
        <v>1262</v>
      </c>
      <c r="AP34" s="206" t="s">
        <v>876</v>
      </c>
      <c r="AQ34" s="206" t="s">
        <v>876</v>
      </c>
      <c r="AR34" s="206" t="s">
        <v>876</v>
      </c>
      <c r="AS34" s="206" t="s">
        <v>876</v>
      </c>
      <c r="AT34" s="206" t="s">
        <v>876</v>
      </c>
      <c r="AU34" s="202">
        <f t="shared" si="9"/>
        <v>0</v>
      </c>
      <c r="AV34" s="213" t="s">
        <v>876</v>
      </c>
      <c r="AW34" s="199">
        <f t="shared" si="13"/>
        <v>0</v>
      </c>
      <c r="AX34" s="202">
        <f t="shared" si="1"/>
        <v>0</v>
      </c>
      <c r="AY34" s="247" t="s">
        <v>1261</v>
      </c>
      <c r="AZ34" s="195">
        <v>0</v>
      </c>
      <c r="BA34" s="206" t="s">
        <v>876</v>
      </c>
      <c r="BB34" s="206">
        <v>0</v>
      </c>
      <c r="BC34" s="206">
        <v>0</v>
      </c>
      <c r="BD34" s="206" t="s">
        <v>876</v>
      </c>
      <c r="BE34" s="206" t="s">
        <v>876</v>
      </c>
      <c r="BF34" s="206" t="s">
        <v>876</v>
      </c>
      <c r="BG34" s="206">
        <v>0</v>
      </c>
      <c r="BH34" s="206">
        <v>0</v>
      </c>
      <c r="BI34" s="206">
        <v>0</v>
      </c>
      <c r="BJ34" s="206" t="s">
        <v>876</v>
      </c>
      <c r="BK34" s="206" t="s">
        <v>876</v>
      </c>
      <c r="BL34" s="203">
        <f t="shared" si="10"/>
        <v>0</v>
      </c>
      <c r="BM34" s="206" t="s">
        <v>876</v>
      </c>
      <c r="BN34" s="205">
        <f t="shared" si="14"/>
        <v>0</v>
      </c>
      <c r="BO34" s="203">
        <v>0</v>
      </c>
      <c r="BP34" s="206" t="s">
        <v>1263</v>
      </c>
      <c r="BQ34" s="206">
        <v>0</v>
      </c>
      <c r="BR34" s="206" t="s">
        <v>1264</v>
      </c>
      <c r="BS34" s="206" t="s">
        <v>876</v>
      </c>
      <c r="BT34" s="206">
        <v>0</v>
      </c>
      <c r="BU34" s="206" t="s">
        <v>876</v>
      </c>
      <c r="BV34" s="206" t="s">
        <v>876</v>
      </c>
      <c r="BW34" s="206" t="s">
        <v>876</v>
      </c>
      <c r="BX34" s="206">
        <v>0</v>
      </c>
      <c r="BY34" s="206">
        <v>0</v>
      </c>
      <c r="BZ34" s="206">
        <v>0</v>
      </c>
      <c r="CA34" s="206"/>
      <c r="CB34" s="206" t="s">
        <v>901</v>
      </c>
      <c r="CC34" s="206"/>
      <c r="CD34" s="203">
        <f t="shared" si="11"/>
        <v>0</v>
      </c>
      <c r="CE34" s="206"/>
      <c r="CF34" s="205">
        <f t="shared" si="12"/>
        <v>0</v>
      </c>
      <c r="CG34" s="203">
        <f t="shared" si="5"/>
        <v>0</v>
      </c>
      <c r="CH34" s="222" t="s">
        <v>1265</v>
      </c>
      <c r="CI34" s="206" t="s">
        <v>385</v>
      </c>
      <c r="CJ34" s="244" t="s">
        <v>5</v>
      </c>
    </row>
    <row r="35" spans="1:88" ht="294" x14ac:dyDescent="0.35">
      <c r="A35" s="192">
        <v>24</v>
      </c>
      <c r="B35" s="196" t="s">
        <v>1266</v>
      </c>
      <c r="C35" s="196" t="s">
        <v>1267</v>
      </c>
      <c r="D35" s="196" t="s">
        <v>1268</v>
      </c>
      <c r="E35" s="196" t="s">
        <v>1269</v>
      </c>
      <c r="F35" s="196" t="s">
        <v>1270</v>
      </c>
      <c r="G35" s="196" t="s">
        <v>1271</v>
      </c>
      <c r="H35" s="196" t="s">
        <v>90</v>
      </c>
      <c r="I35" s="197" t="s">
        <v>1237</v>
      </c>
      <c r="J35" s="196" t="s">
        <v>985</v>
      </c>
      <c r="K35" s="196">
        <v>5</v>
      </c>
      <c r="L35" s="196" t="s">
        <v>1272</v>
      </c>
      <c r="M35" s="245">
        <v>44562</v>
      </c>
      <c r="N35" s="245">
        <v>44805</v>
      </c>
      <c r="O35" s="196" t="s">
        <v>1273</v>
      </c>
      <c r="P35" s="246" t="s">
        <v>1274</v>
      </c>
      <c r="Q35" s="195">
        <v>0</v>
      </c>
      <c r="R35" s="206" t="s">
        <v>876</v>
      </c>
      <c r="S35" s="206">
        <v>0</v>
      </c>
      <c r="T35" s="206">
        <v>0</v>
      </c>
      <c r="U35" s="206" t="s">
        <v>876</v>
      </c>
      <c r="V35" s="206" t="s">
        <v>876</v>
      </c>
      <c r="W35" s="206" t="s">
        <v>876</v>
      </c>
      <c r="X35" s="206" t="s">
        <v>876</v>
      </c>
      <c r="Y35" s="206" t="s">
        <v>876</v>
      </c>
      <c r="Z35" s="206" t="s">
        <v>876</v>
      </c>
      <c r="AA35" s="206" t="s">
        <v>876</v>
      </c>
      <c r="AB35" s="206" t="s">
        <v>876</v>
      </c>
      <c r="AC35" s="197">
        <v>0</v>
      </c>
      <c r="AD35" s="198">
        <f t="shared" si="6"/>
        <v>0</v>
      </c>
      <c r="AE35" s="206">
        <v>0</v>
      </c>
      <c r="AF35" s="199">
        <f t="shared" si="7"/>
        <v>0</v>
      </c>
      <c r="AG35" s="198">
        <f t="shared" si="8"/>
        <v>0</v>
      </c>
      <c r="AH35" s="246" t="s">
        <v>1274</v>
      </c>
      <c r="AI35" s="195">
        <v>0</v>
      </c>
      <c r="AJ35" s="206" t="s">
        <v>876</v>
      </c>
      <c r="AK35" s="206">
        <v>0</v>
      </c>
      <c r="AL35" s="206">
        <v>0</v>
      </c>
      <c r="AM35" s="206" t="s">
        <v>876</v>
      </c>
      <c r="AN35" s="206" t="s">
        <v>876</v>
      </c>
      <c r="AO35" s="206" t="s">
        <v>876</v>
      </c>
      <c r="AP35" s="197">
        <v>0</v>
      </c>
      <c r="AQ35" s="197">
        <v>0</v>
      </c>
      <c r="AR35" s="197">
        <v>0</v>
      </c>
      <c r="AS35" s="197" t="s">
        <v>894</v>
      </c>
      <c r="AT35" s="197" t="s">
        <v>895</v>
      </c>
      <c r="AU35" s="202">
        <f t="shared" si="9"/>
        <v>0</v>
      </c>
      <c r="AV35" s="197" t="s">
        <v>876</v>
      </c>
      <c r="AW35" s="199">
        <f t="shared" si="13"/>
        <v>0</v>
      </c>
      <c r="AX35" s="202">
        <f t="shared" si="1"/>
        <v>0</v>
      </c>
      <c r="AY35" s="246" t="s">
        <v>1274</v>
      </c>
      <c r="AZ35" s="195">
        <v>0</v>
      </c>
      <c r="BA35" s="206" t="s">
        <v>876</v>
      </c>
      <c r="BB35" s="206">
        <v>0</v>
      </c>
      <c r="BC35" s="206">
        <v>0</v>
      </c>
      <c r="BD35" s="206" t="s">
        <v>876</v>
      </c>
      <c r="BE35" s="206" t="s">
        <v>876</v>
      </c>
      <c r="BF35" s="206" t="s">
        <v>876</v>
      </c>
      <c r="BG35" s="195">
        <v>0</v>
      </c>
      <c r="BH35" s="195">
        <v>0</v>
      </c>
      <c r="BI35" s="195">
        <v>0</v>
      </c>
      <c r="BJ35" s="195">
        <v>0</v>
      </c>
      <c r="BK35" s="200" t="s">
        <v>895</v>
      </c>
      <c r="BL35" s="203">
        <f t="shared" si="10"/>
        <v>0</v>
      </c>
      <c r="BM35" s="206" t="s">
        <v>876</v>
      </c>
      <c r="BN35" s="205">
        <f t="shared" si="14"/>
        <v>0</v>
      </c>
      <c r="BO35" s="203">
        <v>0</v>
      </c>
      <c r="BP35" s="246" t="s">
        <v>1274</v>
      </c>
      <c r="BQ35" s="195">
        <v>0</v>
      </c>
      <c r="BR35" s="206" t="s">
        <v>876</v>
      </c>
      <c r="BS35" s="206">
        <v>0</v>
      </c>
      <c r="BT35" s="206">
        <v>0</v>
      </c>
      <c r="BU35" s="206" t="s">
        <v>876</v>
      </c>
      <c r="BV35" s="206" t="s">
        <v>876</v>
      </c>
      <c r="BW35" s="206" t="s">
        <v>876</v>
      </c>
      <c r="BX35" s="206">
        <v>0</v>
      </c>
      <c r="BY35" s="206">
        <v>0</v>
      </c>
      <c r="BZ35" s="206">
        <v>0</v>
      </c>
      <c r="CA35" s="206"/>
      <c r="CB35" s="206" t="s">
        <v>901</v>
      </c>
      <c r="CC35" s="206"/>
      <c r="CD35" s="203">
        <f t="shared" si="11"/>
        <v>0</v>
      </c>
      <c r="CE35" s="206"/>
      <c r="CF35" s="205">
        <f t="shared" si="12"/>
        <v>0</v>
      </c>
      <c r="CG35" s="203">
        <f t="shared" si="5"/>
        <v>0</v>
      </c>
      <c r="CH35" s="206" t="s">
        <v>1275</v>
      </c>
      <c r="CI35" s="206" t="s">
        <v>385</v>
      </c>
      <c r="CJ35" s="237" t="s">
        <v>13</v>
      </c>
    </row>
  </sheetData>
  <mergeCells count="88">
    <mergeCell ref="A8:O9"/>
    <mergeCell ref="P8:W8"/>
    <mergeCell ref="X8:AB9"/>
    <mergeCell ref="AC8:AC9"/>
    <mergeCell ref="AD8:AG9"/>
    <mergeCell ref="P9:W9"/>
    <mergeCell ref="CI8:CI11"/>
    <mergeCell ref="CJ8:CJ11"/>
    <mergeCell ref="CB10:CB11"/>
    <mergeCell ref="CC10:CC11"/>
    <mergeCell ref="CD10:CD11"/>
    <mergeCell ref="CE10:CE11"/>
    <mergeCell ref="V10:V11"/>
    <mergeCell ref="BX8:CB9"/>
    <mergeCell ref="CC8:CC9"/>
    <mergeCell ref="CD8:CG9"/>
    <mergeCell ref="CH8:CH11"/>
    <mergeCell ref="AP8:AT9"/>
    <mergeCell ref="AU8:AX9"/>
    <mergeCell ref="AY8:BF8"/>
    <mergeCell ref="BG8:BK9"/>
    <mergeCell ref="BL8:BO9"/>
    <mergeCell ref="BP8:BW8"/>
    <mergeCell ref="AZ9:BF9"/>
    <mergeCell ref="BQ9:BW9"/>
    <mergeCell ref="AH8:AO8"/>
    <mergeCell ref="AI9:AO9"/>
    <mergeCell ref="P10:P11"/>
    <mergeCell ref="Q10:Q11"/>
    <mergeCell ref="R10:R11"/>
    <mergeCell ref="S10:T10"/>
    <mergeCell ref="U10:U11"/>
    <mergeCell ref="AH10:AH11"/>
    <mergeCell ref="W10:W11"/>
    <mergeCell ref="X10:X11"/>
    <mergeCell ref="Y10:Y11"/>
    <mergeCell ref="Z10:Z11"/>
    <mergeCell ref="AA10:AA11"/>
    <mergeCell ref="AB10:AB11"/>
    <mergeCell ref="AC10:AC11"/>
    <mergeCell ref="AD10:AD11"/>
    <mergeCell ref="AE10:AE11"/>
    <mergeCell ref="AF10:AF11"/>
    <mergeCell ref="AG10:AG11"/>
    <mergeCell ref="AU10:AU11"/>
    <mergeCell ref="AI10:AI11"/>
    <mergeCell ref="AJ10:AJ11"/>
    <mergeCell ref="AK10:AL10"/>
    <mergeCell ref="AM10:AM11"/>
    <mergeCell ref="AN10:AN11"/>
    <mergeCell ref="AO10:AO11"/>
    <mergeCell ref="AP10:AP11"/>
    <mergeCell ref="AQ10:AQ11"/>
    <mergeCell ref="AR10:AR11"/>
    <mergeCell ref="AS10:AS11"/>
    <mergeCell ref="AT10:AT11"/>
    <mergeCell ref="BH10:BH11"/>
    <mergeCell ref="AV10:AV11"/>
    <mergeCell ref="AW10:AW11"/>
    <mergeCell ref="AX10:AX11"/>
    <mergeCell ref="AY10:AY11"/>
    <mergeCell ref="AZ10:AZ11"/>
    <mergeCell ref="BA10:BA11"/>
    <mergeCell ref="BB10:BC10"/>
    <mergeCell ref="BD10:BD11"/>
    <mergeCell ref="BE10:BE11"/>
    <mergeCell ref="BF10:BF11"/>
    <mergeCell ref="BG10:BG11"/>
    <mergeCell ref="BU10:BU11"/>
    <mergeCell ref="BI10:BI11"/>
    <mergeCell ref="BJ10:BJ11"/>
    <mergeCell ref="BK10:BK11"/>
    <mergeCell ref="BL10:BL11"/>
    <mergeCell ref="BM10:BM11"/>
    <mergeCell ref="BN10:BN11"/>
    <mergeCell ref="BO10:BO11"/>
    <mergeCell ref="BP10:BP11"/>
    <mergeCell ref="BQ10:BQ11"/>
    <mergeCell ref="BR10:BR11"/>
    <mergeCell ref="BS10:BT10"/>
    <mergeCell ref="CF10:CF11"/>
    <mergeCell ref="CG10:CG11"/>
    <mergeCell ref="BV10:BV11"/>
    <mergeCell ref="BW10:BW11"/>
    <mergeCell ref="BX10:BX11"/>
    <mergeCell ref="BY10:BY11"/>
    <mergeCell ref="BZ10:BZ11"/>
    <mergeCell ref="CA10:CA11"/>
  </mergeCells>
  <conditionalFormatting sqref="CJ34">
    <cfRule type="cellIs" dxfId="11" priority="7" operator="equal">
      <formula>"Vencida"</formula>
    </cfRule>
    <cfRule type="cellIs" dxfId="10" priority="8" operator="equal">
      <formula>"No Cumplida"</formula>
    </cfRule>
    <cfRule type="cellIs" dxfId="9" priority="9" operator="equal">
      <formula>"En Avance"</formula>
    </cfRule>
    <cfRule type="cellIs" dxfId="8" priority="10" operator="equal">
      <formula>"Cumplida (FT)"</formula>
    </cfRule>
    <cfRule type="cellIs" dxfId="7" priority="11" operator="equal">
      <formula>"Cumplida (DT)"</formula>
    </cfRule>
    <cfRule type="cellIs" dxfId="6" priority="12" operator="equal">
      <formula>"Sin Avance"</formula>
    </cfRule>
  </conditionalFormatting>
  <conditionalFormatting sqref="CJ32">
    <cfRule type="cellIs" dxfId="5" priority="1" operator="equal">
      <formula>"Vencida"</formula>
    </cfRule>
    <cfRule type="cellIs" dxfId="4" priority="2" operator="equal">
      <formula>"No Cumplida"</formula>
    </cfRule>
    <cfRule type="cellIs" dxfId="3" priority="3" operator="equal">
      <formula>"En Avance"</formula>
    </cfRule>
    <cfRule type="cellIs" dxfId="2" priority="4" operator="equal">
      <formula>"Cumplida (FT)"</formula>
    </cfRule>
    <cfRule type="cellIs" dxfId="1" priority="5" operator="equal">
      <formula>"Cumplida (DT)"</formula>
    </cfRule>
    <cfRule type="cellIs" dxfId="0" priority="6" operator="equal">
      <formula>"Sin Avance"</formula>
    </cfRule>
  </conditionalFormatting>
  <hyperlinks>
    <hyperlink ref="AO12" r:id="rId1" display="https://icbfgob.sharepoint.com/sites/MICROSITIOPLANANTICORRUPCINYDEATENCINALCIUDADANO2021/Documentos%20compartidos/Forms/AllItems.aspx?OR=OWA%2DNT&amp;CT=1646585312390&amp;sourceId=&amp;params=%7B%22AppName%22%3A%22Teams%2DDesktop%22%2C%22AppVersion%22%3A%221415%2F22010300409%22%7D&amp;CID=fdd30c7d%2Df029%2Dabc9%2Df918%2Da3bc8e8dcbc1&amp;id=%2Fsites%2FMICROSITIOPLANANTICORRUPCINYDEATENCINALCIUDADANO2021%2FDocumentos%20compartidos%2FPAAC%202022%2FCOMPONENTE%206%20PLAN%20DE%20PARTICIPACI%C3%93N%20CIUDADANA%202022%2FDependencias%20a%20Nivel%20Nacional%2FDirecci%C3%B3n%20de%20Primera%20Infancia%2FActividad%201%20de%20la%20Matriz%2F02%2EFebrero%20evidencias&amp;viewid=848cd329%2D4628%2D438a%2Db7b1%2D175890936859" xr:uid="{A89E2648-1A40-4021-AD43-76EAE36F02EA}"/>
    <hyperlink ref="AO14" r:id="rId2" display="https://icbfgob.sharepoint.com/sites/MICROSITIOPLANANTICORRUPCINYDEATENCINALCIUDADANO2021/Documentos%20compartidos/Forms/AllItems.aspx?OR=OWA%2DNT&amp;CT=1646585312390&amp;sourceId=&amp;params=%7B%22AppName%22%3A%22Teams%2DDesktop%22%2C%22AppVersion%22%3A%221415%2F22010300409%22%7D&amp;CID=fdd30c7d%2Df029%2Dabc9%2Df918%2Da3bc8e8dcbc1&amp;id=%2Fsites%2FMICROSITIOPLANANTICORRUPCINYDEATENCINALCIUDADANO2021%2FDocumentos%20compartidos%2FPAAC%202022%2FCOMPONENTE%206%20PLAN%20DE%20PARTICIPACI%C3%93N%20CIUDADANA%202022%2FDependencias%20a%20Nivel%20Nacional%2FDirecci%C3%B3n%20de%20Primera%20Infancia%2FActividad%203%20de%20la%20Matriz%2F02%2EFebrero%20evidencias&amp;viewid=848cd329%2D4628%2D438a%2Db7b1%2D175890936859" xr:uid="{659CB0BD-BCF7-49E3-9728-0C8BFE208AB2}"/>
    <hyperlink ref="AO33" r:id="rId3" xr:uid="{E3E95413-EAD6-4436-8A34-D698893392C5}"/>
    <hyperlink ref="BF14" r:id="rId4" display="https://icbfgob.sharepoint.com/:f:/r/sites/MICROSITIOPLANANTICORRUPCINYDEATENCINALCIUDADANO2021/Documentos%20compartidos/PAAC%202022/COMPONENTE%206%20PLAN%20DE%20PARTICIPACI%C3%93N%20CIUDADANA%202022/Dependencias%20a%20Nivel%20Nacional/Direcci%C3%B3n%20de%20Primera%20Infancia/Actividad%203%20de%20la%20Matriz/03.Marzo%20evidencias?csf=1&amp;web=1&amp;e=aMBoJK" xr:uid="{02BCCD06-56F0-497F-B8A1-095AAEA3948C}"/>
    <hyperlink ref="BF21" r:id="rId5" display="https://icbfgob.sharepoint.com/:f:/s/DirecciondeInfancia/Eqst2bid1jRKmr3keOMI1A0BVyTeHUeJBdTFyVQX89wjHg?e=hKEVcD" xr:uid="{68B1D8E4-BC6F-45E4-B74C-229A2A154ED8}"/>
    <hyperlink ref="BF32" r:id="rId6" xr:uid="{907BC079-54CE-454D-B305-5AC9E8E64332}"/>
    <hyperlink ref="AO18" r:id="rId7" xr:uid="{5E85799D-830F-463D-B556-18DEBA8605EF}"/>
    <hyperlink ref="BF18" r:id="rId8" xr:uid="{7B56064B-690A-4749-BA9F-8134319C71ED}"/>
    <hyperlink ref="BW33" r:id="rId9" display="https://icbfgob.sharepoint.com/sites/MICROSITIOPLANANTICORRUPCINYDEATENCINALCIUDADANO2021/Documentos%20compartidos/Forms/AllItems.aspx?OR=OWA%2DNT&amp;CT=1651867799493&amp;params=%7B%22AppName%22%3A%22Teams%2DDesktop%22%2C%22AppVersion%22%3A%221415%2F22010300409%22%7D&amp;CID=cdca56f4%2D496b%2Dec25%2D0399%2D2c857083cfa2&amp;id=%2Fsites%2FMICROSITIOPLANANTICORRUPCINYDEATENCINALCIUDADANO2021%2FDocumentos%20compartidos%2FPAAC%202022%2FCOMPONENTE%206%20PLAN%20DE%20PARTICIPACI%C3%93N%20CIUDADANA%202022%2FDependencias%20a%20Nivel%20Nacional%2FDirecci%C3%B3n%20de%20Adolescencia%20y%20Juventud%2FActividad%2022%20en%20la%20Matriz%2F04%2EAbril%20evidencias" xr:uid="{893A6F2F-BC4E-42BF-A2CA-09B470090F4C}"/>
    <hyperlink ref="BW18" r:id="rId10" xr:uid="{2F436BCB-77D3-4EBD-85F0-D1F5C1024CA1}"/>
  </hyperlinks>
  <pageMargins left="0.70866141732283472" right="0.70866141732283472" top="0.74803149606299213" bottom="0.74803149606299213" header="0.31496062992125984" footer="0.31496062992125984"/>
  <pageSetup scale="12" orientation="portrait" r:id="rId11"/>
  <headerFooter>
    <oddHeader>&amp;L&amp;G&amp;RCLASIFICACIÓN DE LA INFORMACIÓN
PÚBLICA</oddHeader>
    <oddFooter>&amp;LAprobó: Yanira Villamil
Realizó: Angela Parra/Francy Gómez/Elizabeth Castillo 
Aplica para cada una de las Regionales de la muestra&amp;C&amp;G</oddFooter>
  </headerFooter>
  <legacyDrawing r:id="rId12"/>
  <legacyDrawingHF r:id="rId1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BB8BD-3005-40D0-9FF4-5658BC5890C9}">
  <sheetPr>
    <pageSetUpPr fitToPage="1"/>
  </sheetPr>
  <dimension ref="A1:CH24"/>
  <sheetViews>
    <sheetView zoomScale="70" zoomScaleNormal="70" workbookViewId="0">
      <pane xSplit="2" ySplit="4" topLeftCell="C5" activePane="bottomRight" state="frozen"/>
      <selection activeCell="M6" sqref="M6"/>
      <selection pane="topRight" activeCell="M6" sqref="M6"/>
      <selection pane="bottomLeft" activeCell="M6" sqref="M6"/>
      <selection pane="bottomRight" activeCell="M6" sqref="M6"/>
    </sheetView>
  </sheetViews>
  <sheetFormatPr baseColWidth="10" defaultColWidth="16.26953125" defaultRowHeight="14" x14ac:dyDescent="0.35"/>
  <cols>
    <col min="1" max="1" width="10" style="424" customWidth="1"/>
    <col min="2" max="2" width="25.7265625" style="425" customWidth="1"/>
    <col min="3" max="3" width="31.81640625" style="430" customWidth="1"/>
    <col min="4" max="4" width="31.81640625" style="425" customWidth="1"/>
    <col min="5" max="5" width="18.453125" style="430" customWidth="1"/>
    <col min="6" max="6" width="19" style="424" customWidth="1"/>
    <col min="7" max="7" width="29" style="430" customWidth="1"/>
    <col min="8" max="8" width="14.54296875" style="430" customWidth="1"/>
    <col min="9" max="9" width="21.453125" style="424" customWidth="1"/>
    <col min="10" max="10" width="9.453125" style="430" customWidth="1"/>
    <col min="11" max="11" width="10.54296875" style="430" customWidth="1"/>
    <col min="12" max="12" width="16.1796875" style="430" customWidth="1"/>
    <col min="13" max="13" width="13.81640625" style="430" customWidth="1"/>
    <col min="14" max="14" width="16.453125" style="430" customWidth="1"/>
    <col min="15" max="15" width="11.453125" style="430" customWidth="1"/>
    <col min="16" max="20" width="0" style="415" hidden="1" customWidth="1"/>
    <col min="21" max="21" width="18.54296875" style="415" hidden="1" customWidth="1"/>
    <col min="22" max="40" width="0" style="415" hidden="1" customWidth="1"/>
    <col min="41" max="41" width="22.54296875" style="415" hidden="1" customWidth="1"/>
    <col min="42" max="43" width="0" style="415" hidden="1" customWidth="1"/>
    <col min="44" max="44" width="26.1796875" style="415" hidden="1" customWidth="1"/>
    <col min="45" max="56" width="0" style="415" hidden="1" customWidth="1"/>
    <col min="57" max="57" width="32" style="415" hidden="1" customWidth="1"/>
    <col min="58" max="66" width="0" style="415" hidden="1" customWidth="1"/>
    <col min="67" max="67" width="42.1796875" style="415" hidden="1" customWidth="1"/>
    <col min="68" max="83" width="0" style="415" hidden="1" customWidth="1"/>
    <col min="84" max="84" width="67.54296875" style="415" customWidth="1"/>
    <col min="85" max="85" width="77.7265625" style="415" customWidth="1"/>
    <col min="86" max="86" width="16.26953125" style="415" customWidth="1"/>
    <col min="87" max="16384" width="16.26953125" style="415"/>
  </cols>
  <sheetData>
    <row r="1" spans="1:86" s="371" customFormat="1" ht="30" customHeight="1" x14ac:dyDescent="0.35">
      <c r="A1" s="366" t="s">
        <v>1940</v>
      </c>
      <c r="B1" s="366"/>
      <c r="C1" s="366"/>
      <c r="D1" s="366"/>
      <c r="E1" s="366"/>
      <c r="F1" s="366"/>
      <c r="G1" s="366"/>
      <c r="H1" s="366"/>
      <c r="I1" s="366"/>
      <c r="J1" s="366"/>
      <c r="K1" s="366"/>
      <c r="L1" s="366"/>
      <c r="M1" s="366"/>
      <c r="N1" s="366"/>
      <c r="O1" s="366"/>
      <c r="P1" s="290" t="s">
        <v>1312</v>
      </c>
      <c r="Q1" s="290"/>
      <c r="R1" s="290"/>
      <c r="S1" s="290"/>
      <c r="T1" s="290"/>
      <c r="U1" s="290"/>
      <c r="V1" s="290"/>
      <c r="W1" s="290"/>
      <c r="X1" s="291" t="s">
        <v>816</v>
      </c>
      <c r="Y1" s="291"/>
      <c r="Z1" s="291"/>
      <c r="AA1" s="291"/>
      <c r="AB1" s="291"/>
      <c r="AC1" s="367" t="s">
        <v>817</v>
      </c>
      <c r="AD1" s="367"/>
      <c r="AE1" s="367"/>
      <c r="AF1" s="367"/>
      <c r="AG1" s="290" t="s">
        <v>818</v>
      </c>
      <c r="AH1" s="290"/>
      <c r="AI1" s="290"/>
      <c r="AJ1" s="290"/>
      <c r="AK1" s="290"/>
      <c r="AL1" s="290"/>
      <c r="AM1" s="290"/>
      <c r="AN1" s="290"/>
      <c r="AO1" s="291" t="s">
        <v>816</v>
      </c>
      <c r="AP1" s="291"/>
      <c r="AQ1" s="291"/>
      <c r="AR1" s="291"/>
      <c r="AS1" s="291"/>
      <c r="AT1" s="367" t="s">
        <v>817</v>
      </c>
      <c r="AU1" s="367"/>
      <c r="AV1" s="367"/>
      <c r="AW1" s="367"/>
      <c r="AX1" s="290" t="s">
        <v>819</v>
      </c>
      <c r="AY1" s="290"/>
      <c r="AZ1" s="290"/>
      <c r="BA1" s="290"/>
      <c r="BB1" s="290"/>
      <c r="BC1" s="290"/>
      <c r="BD1" s="290"/>
      <c r="BE1" s="290"/>
      <c r="BF1" s="291" t="s">
        <v>816</v>
      </c>
      <c r="BG1" s="291"/>
      <c r="BH1" s="291"/>
      <c r="BI1" s="291"/>
      <c r="BJ1" s="291"/>
      <c r="BK1" s="367" t="s">
        <v>817</v>
      </c>
      <c r="BL1" s="367"/>
      <c r="BM1" s="367"/>
      <c r="BN1" s="367"/>
      <c r="BO1" s="290" t="s">
        <v>820</v>
      </c>
      <c r="BP1" s="290"/>
      <c r="BQ1" s="290"/>
      <c r="BR1" s="290"/>
      <c r="BS1" s="290"/>
      <c r="BT1" s="290"/>
      <c r="BU1" s="290"/>
      <c r="BV1" s="290"/>
      <c r="BW1" s="291" t="s">
        <v>816</v>
      </c>
      <c r="BX1" s="291"/>
      <c r="BY1" s="291"/>
      <c r="BZ1" s="291"/>
      <c r="CA1" s="291"/>
      <c r="CB1" s="367" t="s">
        <v>817</v>
      </c>
      <c r="CC1" s="367"/>
      <c r="CD1" s="367"/>
      <c r="CE1" s="367"/>
      <c r="CF1" s="368" t="s">
        <v>821</v>
      </c>
      <c r="CG1" s="369" t="s">
        <v>822</v>
      </c>
      <c r="CH1" s="370" t="s">
        <v>1313</v>
      </c>
    </row>
    <row r="2" spans="1:86" s="371" customFormat="1" x14ac:dyDescent="0.35">
      <c r="A2" s="372" t="s">
        <v>825</v>
      </c>
      <c r="B2" s="372" t="s">
        <v>826</v>
      </c>
      <c r="C2" s="373" t="s">
        <v>1314</v>
      </c>
      <c r="D2" s="372" t="s">
        <v>828</v>
      </c>
      <c r="E2" s="372" t="s">
        <v>1315</v>
      </c>
      <c r="F2" s="372" t="s">
        <v>830</v>
      </c>
      <c r="G2" s="372" t="s">
        <v>831</v>
      </c>
      <c r="H2" s="372" t="s">
        <v>832</v>
      </c>
      <c r="I2" s="372" t="s">
        <v>833</v>
      </c>
      <c r="J2" s="372" t="s">
        <v>834</v>
      </c>
      <c r="K2" s="372" t="s">
        <v>382</v>
      </c>
      <c r="L2" s="372" t="s">
        <v>835</v>
      </c>
      <c r="M2" s="374"/>
      <c r="N2" s="374"/>
      <c r="O2" s="374"/>
      <c r="P2" s="290" t="s">
        <v>838</v>
      </c>
      <c r="Q2" s="290" t="s">
        <v>824</v>
      </c>
      <c r="R2" s="290"/>
      <c r="S2" s="290"/>
      <c r="T2" s="290"/>
      <c r="U2" s="290"/>
      <c r="V2" s="290"/>
      <c r="W2" s="290"/>
      <c r="X2" s="291"/>
      <c r="Y2" s="291"/>
      <c r="Z2" s="291"/>
      <c r="AA2" s="291"/>
      <c r="AB2" s="291"/>
      <c r="AC2" s="367"/>
      <c r="AD2" s="367"/>
      <c r="AE2" s="367"/>
      <c r="AF2" s="367"/>
      <c r="AG2" s="290" t="s">
        <v>838</v>
      </c>
      <c r="AH2" s="290" t="s">
        <v>824</v>
      </c>
      <c r="AI2" s="290"/>
      <c r="AJ2" s="290"/>
      <c r="AK2" s="290"/>
      <c r="AL2" s="290"/>
      <c r="AM2" s="290"/>
      <c r="AN2" s="290"/>
      <c r="AO2" s="291"/>
      <c r="AP2" s="291"/>
      <c r="AQ2" s="291"/>
      <c r="AR2" s="291"/>
      <c r="AS2" s="291"/>
      <c r="AT2" s="367"/>
      <c r="AU2" s="367"/>
      <c r="AV2" s="367"/>
      <c r="AW2" s="367"/>
      <c r="AX2" s="290" t="s">
        <v>838</v>
      </c>
      <c r="AY2" s="290" t="s">
        <v>824</v>
      </c>
      <c r="AZ2" s="290"/>
      <c r="BA2" s="290"/>
      <c r="BB2" s="290"/>
      <c r="BC2" s="290"/>
      <c r="BD2" s="290"/>
      <c r="BE2" s="290"/>
      <c r="BF2" s="291"/>
      <c r="BG2" s="291"/>
      <c r="BH2" s="291"/>
      <c r="BI2" s="291"/>
      <c r="BJ2" s="291"/>
      <c r="BK2" s="367"/>
      <c r="BL2" s="367"/>
      <c r="BM2" s="367"/>
      <c r="BN2" s="367"/>
      <c r="BO2" s="290" t="s">
        <v>838</v>
      </c>
      <c r="BP2" s="290" t="s">
        <v>824</v>
      </c>
      <c r="BQ2" s="290"/>
      <c r="BR2" s="290"/>
      <c r="BS2" s="290"/>
      <c r="BT2" s="290"/>
      <c r="BU2" s="290"/>
      <c r="BV2" s="290"/>
      <c r="BW2" s="291"/>
      <c r="BX2" s="291"/>
      <c r="BY2" s="291"/>
      <c r="BZ2" s="291"/>
      <c r="CA2" s="291"/>
      <c r="CB2" s="367"/>
      <c r="CC2" s="367"/>
      <c r="CD2" s="367"/>
      <c r="CE2" s="367"/>
      <c r="CF2" s="375"/>
      <c r="CG2" s="376"/>
      <c r="CH2" s="370"/>
    </row>
    <row r="3" spans="1:86" s="371" customFormat="1" ht="28.5" customHeight="1" x14ac:dyDescent="0.35">
      <c r="A3" s="372"/>
      <c r="B3" s="372"/>
      <c r="C3" s="377"/>
      <c r="D3" s="372"/>
      <c r="E3" s="372"/>
      <c r="F3" s="372"/>
      <c r="G3" s="372"/>
      <c r="H3" s="372"/>
      <c r="I3" s="372"/>
      <c r="J3" s="372"/>
      <c r="K3" s="372"/>
      <c r="L3" s="372"/>
      <c r="M3" s="378" t="s">
        <v>1316</v>
      </c>
      <c r="N3" s="378" t="s">
        <v>1317</v>
      </c>
      <c r="O3" s="378" t="s">
        <v>1318</v>
      </c>
      <c r="P3" s="290"/>
      <c r="Q3" s="290" t="s">
        <v>839</v>
      </c>
      <c r="R3" s="290" t="s">
        <v>840</v>
      </c>
      <c r="S3" s="290" t="s">
        <v>841</v>
      </c>
      <c r="T3" s="290"/>
      <c r="U3" s="290" t="s">
        <v>842</v>
      </c>
      <c r="V3" s="290" t="s">
        <v>843</v>
      </c>
      <c r="W3" s="290" t="s">
        <v>844</v>
      </c>
      <c r="X3" s="291" t="s">
        <v>838</v>
      </c>
      <c r="Y3" s="291" t="s">
        <v>845</v>
      </c>
      <c r="Z3" s="291" t="s">
        <v>846</v>
      </c>
      <c r="AA3" s="291" t="s">
        <v>847</v>
      </c>
      <c r="AB3" s="291" t="s">
        <v>848</v>
      </c>
      <c r="AC3" s="292" t="s">
        <v>849</v>
      </c>
      <c r="AD3" s="288" t="s">
        <v>850</v>
      </c>
      <c r="AE3" s="288" t="s">
        <v>851</v>
      </c>
      <c r="AF3" s="289" t="s">
        <v>852</v>
      </c>
      <c r="AG3" s="290"/>
      <c r="AH3" s="290" t="s">
        <v>839</v>
      </c>
      <c r="AI3" s="290" t="s">
        <v>840</v>
      </c>
      <c r="AJ3" s="290" t="s">
        <v>841</v>
      </c>
      <c r="AK3" s="290"/>
      <c r="AL3" s="290" t="s">
        <v>842</v>
      </c>
      <c r="AM3" s="290" t="s">
        <v>843</v>
      </c>
      <c r="AN3" s="290" t="s">
        <v>844</v>
      </c>
      <c r="AO3" s="291" t="s">
        <v>838</v>
      </c>
      <c r="AP3" s="291" t="s">
        <v>845</v>
      </c>
      <c r="AQ3" s="291" t="s">
        <v>846</v>
      </c>
      <c r="AR3" s="291" t="s">
        <v>847</v>
      </c>
      <c r="AS3" s="291" t="s">
        <v>848</v>
      </c>
      <c r="AT3" s="292" t="s">
        <v>849</v>
      </c>
      <c r="AU3" s="288" t="s">
        <v>850</v>
      </c>
      <c r="AV3" s="288" t="s">
        <v>851</v>
      </c>
      <c r="AW3" s="289" t="s">
        <v>852</v>
      </c>
      <c r="AX3" s="290"/>
      <c r="AY3" s="290" t="s">
        <v>839</v>
      </c>
      <c r="AZ3" s="290" t="s">
        <v>840</v>
      </c>
      <c r="BA3" s="290" t="s">
        <v>841</v>
      </c>
      <c r="BB3" s="290"/>
      <c r="BC3" s="290" t="s">
        <v>842</v>
      </c>
      <c r="BD3" s="290" t="s">
        <v>843</v>
      </c>
      <c r="BE3" s="290" t="s">
        <v>844</v>
      </c>
      <c r="BF3" s="291" t="s">
        <v>838</v>
      </c>
      <c r="BG3" s="291" t="s">
        <v>845</v>
      </c>
      <c r="BH3" s="291" t="s">
        <v>846</v>
      </c>
      <c r="BI3" s="291" t="s">
        <v>847</v>
      </c>
      <c r="BJ3" s="291" t="s">
        <v>848</v>
      </c>
      <c r="BK3" s="292" t="s">
        <v>849</v>
      </c>
      <c r="BL3" s="288" t="s">
        <v>850</v>
      </c>
      <c r="BM3" s="288" t="s">
        <v>851</v>
      </c>
      <c r="BN3" s="289" t="s">
        <v>852</v>
      </c>
      <c r="BO3" s="290"/>
      <c r="BP3" s="290" t="s">
        <v>839</v>
      </c>
      <c r="BQ3" s="290" t="s">
        <v>840</v>
      </c>
      <c r="BR3" s="290" t="s">
        <v>841</v>
      </c>
      <c r="BS3" s="290"/>
      <c r="BT3" s="290" t="s">
        <v>842</v>
      </c>
      <c r="BU3" s="290" t="s">
        <v>843</v>
      </c>
      <c r="BV3" s="290" t="s">
        <v>844</v>
      </c>
      <c r="BW3" s="291" t="s">
        <v>838</v>
      </c>
      <c r="BX3" s="291" t="s">
        <v>845</v>
      </c>
      <c r="BY3" s="291" t="s">
        <v>846</v>
      </c>
      <c r="BZ3" s="291" t="s">
        <v>847</v>
      </c>
      <c r="CA3" s="291" t="s">
        <v>848</v>
      </c>
      <c r="CB3" s="292" t="s">
        <v>849</v>
      </c>
      <c r="CC3" s="288" t="s">
        <v>850</v>
      </c>
      <c r="CD3" s="288" t="s">
        <v>851</v>
      </c>
      <c r="CE3" s="289" t="s">
        <v>852</v>
      </c>
      <c r="CF3" s="375"/>
      <c r="CG3" s="376"/>
      <c r="CH3" s="370"/>
    </row>
    <row r="4" spans="1:86" s="371" customFormat="1" ht="28" x14ac:dyDescent="0.35">
      <c r="A4" s="372"/>
      <c r="B4" s="372"/>
      <c r="C4" s="379"/>
      <c r="D4" s="372"/>
      <c r="E4" s="372"/>
      <c r="F4" s="372"/>
      <c r="G4" s="372"/>
      <c r="H4" s="372"/>
      <c r="I4" s="372"/>
      <c r="J4" s="372"/>
      <c r="K4" s="372"/>
      <c r="L4" s="372"/>
      <c r="M4" s="380" t="s">
        <v>383</v>
      </c>
      <c r="N4" s="381" t="s">
        <v>836</v>
      </c>
      <c r="O4" s="382" t="s">
        <v>837</v>
      </c>
      <c r="P4" s="383"/>
      <c r="Q4" s="383"/>
      <c r="R4" s="383"/>
      <c r="S4" s="384" t="s">
        <v>840</v>
      </c>
      <c r="T4" s="384" t="s">
        <v>853</v>
      </c>
      <c r="U4" s="383"/>
      <c r="V4" s="383"/>
      <c r="W4" s="383"/>
      <c r="X4" s="385"/>
      <c r="Y4" s="385"/>
      <c r="Z4" s="385"/>
      <c r="AA4" s="385"/>
      <c r="AB4" s="385"/>
      <c r="AC4" s="386"/>
      <c r="AD4" s="387"/>
      <c r="AE4" s="387"/>
      <c r="AF4" s="388"/>
      <c r="AG4" s="383"/>
      <c r="AH4" s="383"/>
      <c r="AI4" s="383"/>
      <c r="AJ4" s="384" t="s">
        <v>840</v>
      </c>
      <c r="AK4" s="384" t="s">
        <v>853</v>
      </c>
      <c r="AL4" s="383"/>
      <c r="AM4" s="383"/>
      <c r="AN4" s="383"/>
      <c r="AO4" s="385"/>
      <c r="AP4" s="385"/>
      <c r="AQ4" s="385"/>
      <c r="AR4" s="385"/>
      <c r="AS4" s="385"/>
      <c r="AT4" s="386"/>
      <c r="AU4" s="387"/>
      <c r="AV4" s="387"/>
      <c r="AW4" s="388"/>
      <c r="AX4" s="383"/>
      <c r="AY4" s="383"/>
      <c r="AZ4" s="383"/>
      <c r="BA4" s="384" t="s">
        <v>840</v>
      </c>
      <c r="BB4" s="384" t="s">
        <v>853</v>
      </c>
      <c r="BC4" s="383"/>
      <c r="BD4" s="383"/>
      <c r="BE4" s="383"/>
      <c r="BF4" s="385"/>
      <c r="BG4" s="385"/>
      <c r="BH4" s="385"/>
      <c r="BI4" s="385"/>
      <c r="BJ4" s="385"/>
      <c r="BK4" s="386"/>
      <c r="BL4" s="387"/>
      <c r="BM4" s="387"/>
      <c r="BN4" s="388"/>
      <c r="BO4" s="383"/>
      <c r="BP4" s="383"/>
      <c r="BQ4" s="383"/>
      <c r="BR4" s="384" t="s">
        <v>840</v>
      </c>
      <c r="BS4" s="384" t="s">
        <v>853</v>
      </c>
      <c r="BT4" s="383"/>
      <c r="BU4" s="383"/>
      <c r="BV4" s="383"/>
      <c r="BW4" s="385"/>
      <c r="BX4" s="385"/>
      <c r="BY4" s="385"/>
      <c r="BZ4" s="385"/>
      <c r="CA4" s="385"/>
      <c r="CB4" s="386"/>
      <c r="CC4" s="387"/>
      <c r="CD4" s="387"/>
      <c r="CE4" s="388"/>
      <c r="CF4" s="389"/>
      <c r="CG4" s="390"/>
      <c r="CH4" s="370"/>
    </row>
    <row r="5" spans="1:86" ht="238" x14ac:dyDescent="0.35">
      <c r="A5" s="391">
        <v>1</v>
      </c>
      <c r="B5" s="244" t="s">
        <v>1319</v>
      </c>
      <c r="C5" s="200" t="s">
        <v>1320</v>
      </c>
      <c r="D5" s="226" t="s">
        <v>1321</v>
      </c>
      <c r="E5" s="197" t="s">
        <v>886</v>
      </c>
      <c r="F5" s="197" t="s">
        <v>931</v>
      </c>
      <c r="G5" s="223" t="s">
        <v>1322</v>
      </c>
      <c r="H5" s="223" t="s">
        <v>1323</v>
      </c>
      <c r="I5" s="244" t="s">
        <v>1324</v>
      </c>
      <c r="J5" s="223" t="s">
        <v>5</v>
      </c>
      <c r="K5" s="392">
        <v>1</v>
      </c>
      <c r="L5" s="194" t="s">
        <v>1325</v>
      </c>
      <c r="M5" s="393">
        <v>44593</v>
      </c>
      <c r="N5" s="239">
        <v>44713</v>
      </c>
      <c r="O5" s="194" t="s">
        <v>936</v>
      </c>
      <c r="P5" s="227" t="s">
        <v>1326</v>
      </c>
      <c r="Q5" s="227" t="s">
        <v>1326</v>
      </c>
      <c r="R5" s="227" t="s">
        <v>1326</v>
      </c>
      <c r="S5" s="227" t="s">
        <v>5</v>
      </c>
      <c r="T5" s="227" t="s">
        <v>5</v>
      </c>
      <c r="U5" s="227" t="s">
        <v>5</v>
      </c>
      <c r="V5" s="227" t="s">
        <v>5</v>
      </c>
      <c r="W5" s="227" t="s">
        <v>5</v>
      </c>
      <c r="X5" s="394"/>
      <c r="Y5" s="395"/>
      <c r="Z5" s="396"/>
      <c r="AA5" s="220"/>
      <c r="AB5" s="220"/>
      <c r="AC5" s="397"/>
      <c r="AD5" s="397"/>
      <c r="AE5" s="397"/>
      <c r="AF5" s="227"/>
      <c r="AG5" s="227" t="s">
        <v>1326</v>
      </c>
      <c r="AH5" s="227" t="s">
        <v>1326</v>
      </c>
      <c r="AI5" s="227" t="s">
        <v>1326</v>
      </c>
      <c r="AJ5" s="227" t="s">
        <v>5</v>
      </c>
      <c r="AK5" s="227" t="s">
        <v>5</v>
      </c>
      <c r="AL5" s="227" t="s">
        <v>5</v>
      </c>
      <c r="AM5" s="227" t="s">
        <v>5</v>
      </c>
      <c r="AN5" s="398" t="s">
        <v>5</v>
      </c>
      <c r="AO5" s="399">
        <v>0</v>
      </c>
      <c r="AP5" s="400">
        <v>0</v>
      </c>
      <c r="AQ5" s="401">
        <v>0</v>
      </c>
      <c r="AR5" s="399" t="s">
        <v>876</v>
      </c>
      <c r="AS5" s="402" t="s">
        <v>895</v>
      </c>
      <c r="AT5" s="403">
        <v>0</v>
      </c>
      <c r="AU5" s="404" t="s">
        <v>1327</v>
      </c>
      <c r="AV5" s="405">
        <v>0</v>
      </c>
      <c r="AW5" s="403" t="str">
        <f>IF(AV5=0,"0%",IF(AV5=1,"100%",))</f>
        <v>0%</v>
      </c>
      <c r="AX5" s="406" t="s">
        <v>1326</v>
      </c>
      <c r="AY5" s="406" t="s">
        <v>1326</v>
      </c>
      <c r="AZ5" s="406" t="s">
        <v>1326</v>
      </c>
      <c r="BA5" s="406" t="s">
        <v>5</v>
      </c>
      <c r="BB5" s="406" t="s">
        <v>5</v>
      </c>
      <c r="BC5" s="406" t="s">
        <v>5</v>
      </c>
      <c r="BD5" s="406" t="s">
        <v>5</v>
      </c>
      <c r="BE5" s="206" t="s">
        <v>1328</v>
      </c>
      <c r="BF5" s="395">
        <v>1</v>
      </c>
      <c r="BG5" s="195">
        <v>1</v>
      </c>
      <c r="BH5" s="395">
        <v>1</v>
      </c>
      <c r="BI5" s="200" t="s">
        <v>876</v>
      </c>
      <c r="BJ5" s="195" t="s">
        <v>901</v>
      </c>
      <c r="BK5" s="395">
        <v>0</v>
      </c>
      <c r="BL5" s="195" t="s">
        <v>385</v>
      </c>
      <c r="BM5" s="407">
        <v>0</v>
      </c>
      <c r="BN5" s="408" t="str">
        <f>IF(BM5=0,"0%",IF(BM5=1,"100%",))</f>
        <v>0%</v>
      </c>
      <c r="BO5" s="206" t="s">
        <v>1329</v>
      </c>
      <c r="BP5" s="406">
        <v>0</v>
      </c>
      <c r="BQ5" s="406" t="s">
        <v>1326</v>
      </c>
      <c r="BR5" s="406" t="s">
        <v>5</v>
      </c>
      <c r="BS5" s="406" t="s">
        <v>5</v>
      </c>
      <c r="BT5" s="406" t="s">
        <v>5</v>
      </c>
      <c r="BU5" s="409" t="s">
        <v>5</v>
      </c>
      <c r="BV5" s="410" t="s">
        <v>1330</v>
      </c>
      <c r="BW5" s="411">
        <v>1</v>
      </c>
      <c r="BX5" s="395">
        <v>0</v>
      </c>
      <c r="BY5" s="395">
        <v>1</v>
      </c>
      <c r="BZ5" s="395"/>
      <c r="CA5" s="395" t="s">
        <v>1331</v>
      </c>
      <c r="CB5" s="412" t="str">
        <f>CE5</f>
        <v>0%</v>
      </c>
      <c r="CC5" s="395"/>
      <c r="CD5" s="407">
        <f>BM5+BP5</f>
        <v>0</v>
      </c>
      <c r="CE5" s="395" t="str">
        <f>IF(CD5=0,"0%",IF(CD5=1,"100%",))</f>
        <v>0%</v>
      </c>
      <c r="CF5" s="413" t="s">
        <v>1332</v>
      </c>
      <c r="CG5" s="413" t="s">
        <v>1333</v>
      </c>
      <c r="CH5" s="414" t="s">
        <v>11</v>
      </c>
    </row>
    <row r="6" spans="1:86" ht="158.25" customHeight="1" x14ac:dyDescent="0.35">
      <c r="A6" s="391">
        <v>2</v>
      </c>
      <c r="B6" s="218" t="s">
        <v>1334</v>
      </c>
      <c r="C6" s="200" t="s">
        <v>885</v>
      </c>
      <c r="D6" s="416" t="s">
        <v>856</v>
      </c>
      <c r="E6" s="197" t="s">
        <v>976</v>
      </c>
      <c r="F6" s="197" t="s">
        <v>946</v>
      </c>
      <c r="G6" s="223" t="s">
        <v>1335</v>
      </c>
      <c r="H6" s="223" t="s">
        <v>1336</v>
      </c>
      <c r="I6" s="218" t="s">
        <v>1337</v>
      </c>
      <c r="J6" s="223" t="s">
        <v>5</v>
      </c>
      <c r="K6" s="392">
        <v>3</v>
      </c>
      <c r="L6" s="194" t="s">
        <v>1338</v>
      </c>
      <c r="M6" s="393">
        <v>44652</v>
      </c>
      <c r="N6" s="239" t="s">
        <v>981</v>
      </c>
      <c r="O6" s="194" t="s">
        <v>936</v>
      </c>
      <c r="P6" s="227" t="s">
        <v>1326</v>
      </c>
      <c r="Q6" s="227" t="s">
        <v>1326</v>
      </c>
      <c r="R6" s="227" t="s">
        <v>1326</v>
      </c>
      <c r="S6" s="227" t="s">
        <v>5</v>
      </c>
      <c r="T6" s="227" t="s">
        <v>5</v>
      </c>
      <c r="U6" s="227" t="s">
        <v>5</v>
      </c>
      <c r="V6" s="227" t="s">
        <v>5</v>
      </c>
      <c r="W6" s="227" t="s">
        <v>5</v>
      </c>
      <c r="X6" s="397"/>
      <c r="Y6" s="397"/>
      <c r="Z6" s="397"/>
      <c r="AA6" s="397"/>
      <c r="AB6" s="397"/>
      <c r="AC6" s="397"/>
      <c r="AD6" s="397"/>
      <c r="AE6" s="397"/>
      <c r="AF6" s="397"/>
      <c r="AG6" s="227" t="s">
        <v>1326</v>
      </c>
      <c r="AH6" s="227" t="s">
        <v>1326</v>
      </c>
      <c r="AI6" s="227" t="s">
        <v>1326</v>
      </c>
      <c r="AJ6" s="227" t="s">
        <v>5</v>
      </c>
      <c r="AK6" s="227" t="s">
        <v>5</v>
      </c>
      <c r="AL6" s="227" t="s">
        <v>5</v>
      </c>
      <c r="AM6" s="227" t="s">
        <v>5</v>
      </c>
      <c r="AN6" s="398" t="s">
        <v>5</v>
      </c>
      <c r="AO6" s="399">
        <v>0</v>
      </c>
      <c r="AP6" s="400">
        <v>0</v>
      </c>
      <c r="AQ6" s="401">
        <v>0</v>
      </c>
      <c r="AR6" s="399" t="s">
        <v>876</v>
      </c>
      <c r="AS6" s="402" t="s">
        <v>895</v>
      </c>
      <c r="AT6" s="417">
        <v>0</v>
      </c>
      <c r="AU6" s="395" t="s">
        <v>1327</v>
      </c>
      <c r="AV6" s="407">
        <v>0</v>
      </c>
      <c r="AW6" s="417" t="str">
        <f>IF(AV6=0,"0%",IF(AV6=1,"33.3%",IF(AV6&lt;=2,"66.7%",IF(AV6&lt;=3,"100%",))))</f>
        <v>0%</v>
      </c>
      <c r="AX6" s="406" t="s">
        <v>1326</v>
      </c>
      <c r="AY6" s="406" t="s">
        <v>1326</v>
      </c>
      <c r="AZ6" s="406" t="s">
        <v>1326</v>
      </c>
      <c r="BA6" s="406" t="s">
        <v>5</v>
      </c>
      <c r="BB6" s="406" t="s">
        <v>5</v>
      </c>
      <c r="BC6" s="406" t="s">
        <v>5</v>
      </c>
      <c r="BD6" s="406" t="s">
        <v>5</v>
      </c>
      <c r="BE6" s="206" t="s">
        <v>1328</v>
      </c>
      <c r="BF6" s="395">
        <v>1</v>
      </c>
      <c r="BG6" s="195">
        <v>1</v>
      </c>
      <c r="BH6" s="395">
        <v>1</v>
      </c>
      <c r="BI6" s="200" t="s">
        <v>876</v>
      </c>
      <c r="BJ6" s="195" t="s">
        <v>901</v>
      </c>
      <c r="BK6" s="395">
        <v>0</v>
      </c>
      <c r="BL6" s="195" t="s">
        <v>385</v>
      </c>
      <c r="BM6" s="407">
        <v>0</v>
      </c>
      <c r="BN6" s="395" t="str">
        <f>IF(BM6=0,"0%",IF(BM6=1,"33.3%",IF(BM6&lt;=2,"66.7%",IF(BM6&lt;=3,"100%",))))</f>
        <v>0%</v>
      </c>
      <c r="BO6" s="206" t="s">
        <v>1339</v>
      </c>
      <c r="BP6" s="406">
        <v>0</v>
      </c>
      <c r="BQ6" s="406" t="s">
        <v>1326</v>
      </c>
      <c r="BR6" s="406" t="s">
        <v>5</v>
      </c>
      <c r="BS6" s="406" t="s">
        <v>5</v>
      </c>
      <c r="BT6" s="406" t="s">
        <v>5</v>
      </c>
      <c r="BU6" s="409" t="s">
        <v>5</v>
      </c>
      <c r="BV6" s="418"/>
      <c r="BW6" s="419">
        <v>0</v>
      </c>
      <c r="BX6" s="395">
        <v>0</v>
      </c>
      <c r="BY6" s="395">
        <v>0</v>
      </c>
      <c r="BZ6" s="395"/>
      <c r="CA6" s="395" t="s">
        <v>901</v>
      </c>
      <c r="CB6" s="412" t="str">
        <f t="shared" ref="CB6:CB8" si="0">CE6</f>
        <v>0%</v>
      </c>
      <c r="CC6" s="395"/>
      <c r="CD6" s="407">
        <f>BM6+BP6</f>
        <v>0</v>
      </c>
      <c r="CE6" s="395" t="str">
        <f>IF(CD6=0,"0%",IF(CD6=1,"33.3%",IF(CD6&lt;=2,"66.7%",IF(CD6&lt;=3,"100%",))))</f>
        <v>0%</v>
      </c>
      <c r="CF6" s="413" t="s">
        <v>1340</v>
      </c>
      <c r="CG6" s="413" t="s">
        <v>1341</v>
      </c>
      <c r="CH6" s="414" t="s">
        <v>11</v>
      </c>
    </row>
    <row r="7" spans="1:86" ht="158.25" customHeight="1" x14ac:dyDescent="0.35">
      <c r="A7" s="391">
        <v>3</v>
      </c>
      <c r="B7" s="244" t="s">
        <v>1342</v>
      </c>
      <c r="C7" s="200" t="s">
        <v>1343</v>
      </c>
      <c r="D7" s="416" t="s">
        <v>856</v>
      </c>
      <c r="E7" s="223" t="s">
        <v>1344</v>
      </c>
      <c r="F7" s="194" t="s">
        <v>858</v>
      </c>
      <c r="G7" s="223" t="s">
        <v>1345</v>
      </c>
      <c r="H7" s="223" t="s">
        <v>1346</v>
      </c>
      <c r="I7" s="244" t="s">
        <v>1347</v>
      </c>
      <c r="J7" s="223" t="s">
        <v>1348</v>
      </c>
      <c r="K7" s="392">
        <v>1</v>
      </c>
      <c r="L7" s="194" t="s">
        <v>1338</v>
      </c>
      <c r="M7" s="393">
        <v>44713</v>
      </c>
      <c r="N7" s="420">
        <v>44743</v>
      </c>
      <c r="O7" s="194" t="s">
        <v>936</v>
      </c>
      <c r="P7" s="227" t="s">
        <v>1326</v>
      </c>
      <c r="Q7" s="227" t="s">
        <v>1326</v>
      </c>
      <c r="R7" s="227" t="s">
        <v>1326</v>
      </c>
      <c r="S7" s="227" t="s">
        <v>5</v>
      </c>
      <c r="T7" s="227" t="s">
        <v>5</v>
      </c>
      <c r="U7" s="227" t="s">
        <v>5</v>
      </c>
      <c r="V7" s="227" t="s">
        <v>5</v>
      </c>
      <c r="W7" s="227" t="s">
        <v>5</v>
      </c>
      <c r="X7" s="397"/>
      <c r="Y7" s="397"/>
      <c r="Z7" s="397"/>
      <c r="AA7" s="397"/>
      <c r="AB7" s="397"/>
      <c r="AC7" s="397"/>
      <c r="AD7" s="397"/>
      <c r="AE7" s="397"/>
      <c r="AF7" s="397"/>
      <c r="AG7" s="227" t="s">
        <v>1326</v>
      </c>
      <c r="AH7" s="227" t="s">
        <v>1326</v>
      </c>
      <c r="AI7" s="227" t="s">
        <v>1326</v>
      </c>
      <c r="AJ7" s="227" t="s">
        <v>5</v>
      </c>
      <c r="AK7" s="227" t="s">
        <v>5</v>
      </c>
      <c r="AL7" s="227" t="s">
        <v>5</v>
      </c>
      <c r="AM7" s="227" t="s">
        <v>5</v>
      </c>
      <c r="AN7" s="398" t="s">
        <v>5</v>
      </c>
      <c r="AO7" s="399">
        <v>0</v>
      </c>
      <c r="AP7" s="400">
        <v>0</v>
      </c>
      <c r="AQ7" s="401">
        <v>0</v>
      </c>
      <c r="AR7" s="399" t="s">
        <v>876</v>
      </c>
      <c r="AS7" s="402" t="s">
        <v>895</v>
      </c>
      <c r="AT7" s="417">
        <v>0</v>
      </c>
      <c r="AU7" s="395" t="s">
        <v>1327</v>
      </c>
      <c r="AV7" s="407">
        <v>0</v>
      </c>
      <c r="AW7" s="417" t="str">
        <f>IF(AV7=0,"0%",IF(AV7=1,"100%",))</f>
        <v>0%</v>
      </c>
      <c r="AX7" s="406" t="s">
        <v>1326</v>
      </c>
      <c r="AY7" s="406" t="s">
        <v>1326</v>
      </c>
      <c r="AZ7" s="406" t="s">
        <v>1326</v>
      </c>
      <c r="BA7" s="406" t="s">
        <v>5</v>
      </c>
      <c r="BB7" s="406" t="s">
        <v>5</v>
      </c>
      <c r="BC7" s="406" t="s">
        <v>5</v>
      </c>
      <c r="BD7" s="406" t="s">
        <v>5</v>
      </c>
      <c r="BE7" s="206" t="s">
        <v>1328</v>
      </c>
      <c r="BF7" s="395">
        <v>1</v>
      </c>
      <c r="BG7" s="195">
        <v>1</v>
      </c>
      <c r="BH7" s="395">
        <v>1</v>
      </c>
      <c r="BI7" s="200" t="s">
        <v>876</v>
      </c>
      <c r="BJ7" s="195" t="s">
        <v>901</v>
      </c>
      <c r="BK7" s="395">
        <v>0</v>
      </c>
      <c r="BL7" s="195" t="s">
        <v>385</v>
      </c>
      <c r="BM7" s="407">
        <v>0</v>
      </c>
      <c r="BN7" s="395" t="str">
        <f>IF(BM7=0,"0%",IF(BM7=1,"100%",))</f>
        <v>0%</v>
      </c>
      <c r="BO7" s="206" t="s">
        <v>1339</v>
      </c>
      <c r="BP7" s="406">
        <v>0</v>
      </c>
      <c r="BQ7" s="406" t="s">
        <v>1326</v>
      </c>
      <c r="BR7" s="406" t="s">
        <v>5</v>
      </c>
      <c r="BS7" s="406" t="s">
        <v>5</v>
      </c>
      <c r="BT7" s="406" t="s">
        <v>5</v>
      </c>
      <c r="BU7" s="409" t="s">
        <v>5</v>
      </c>
      <c r="BV7" s="418"/>
      <c r="BW7" s="419">
        <v>0</v>
      </c>
      <c r="BX7" s="395">
        <v>0</v>
      </c>
      <c r="BY7" s="395">
        <v>0</v>
      </c>
      <c r="BZ7" s="395"/>
      <c r="CA7" s="395" t="s">
        <v>901</v>
      </c>
      <c r="CB7" s="412" t="str">
        <f t="shared" si="0"/>
        <v>0%</v>
      </c>
      <c r="CC7" s="395"/>
      <c r="CD7" s="407">
        <f>BM7+BP7</f>
        <v>0</v>
      </c>
      <c r="CE7" s="395" t="str">
        <f>IF(CD7=0,"0%",IF(CD7=1,"100%",))</f>
        <v>0%</v>
      </c>
      <c r="CF7" s="413" t="s">
        <v>1349</v>
      </c>
      <c r="CG7" s="413" t="s">
        <v>1341</v>
      </c>
      <c r="CH7" s="421" t="s">
        <v>5</v>
      </c>
    </row>
    <row r="8" spans="1:86" ht="158.25" customHeight="1" thickBot="1" x14ac:dyDescent="0.4">
      <c r="A8" s="391">
        <v>4</v>
      </c>
      <c r="B8" s="244" t="s">
        <v>1319</v>
      </c>
      <c r="C8" s="200" t="s">
        <v>1350</v>
      </c>
      <c r="D8" s="422" t="s">
        <v>1321</v>
      </c>
      <c r="E8" s="197" t="s">
        <v>976</v>
      </c>
      <c r="F8" s="423" t="s">
        <v>858</v>
      </c>
      <c r="G8" s="223" t="s">
        <v>1322</v>
      </c>
      <c r="H8" s="223" t="s">
        <v>1323</v>
      </c>
      <c r="I8" s="244" t="s">
        <v>1324</v>
      </c>
      <c r="J8" s="223" t="s">
        <v>5</v>
      </c>
      <c r="K8" s="392">
        <v>1</v>
      </c>
      <c r="L8" s="194" t="s">
        <v>1325</v>
      </c>
      <c r="M8" s="393">
        <v>44743</v>
      </c>
      <c r="N8" s="239">
        <v>44896</v>
      </c>
      <c r="O8" s="194" t="s">
        <v>936</v>
      </c>
      <c r="P8" s="227" t="s">
        <v>1326</v>
      </c>
      <c r="Q8" s="227" t="s">
        <v>1326</v>
      </c>
      <c r="R8" s="227" t="s">
        <v>1326</v>
      </c>
      <c r="S8" s="227" t="s">
        <v>5</v>
      </c>
      <c r="T8" s="227" t="s">
        <v>5</v>
      </c>
      <c r="U8" s="227" t="s">
        <v>5</v>
      </c>
      <c r="V8" s="227" t="s">
        <v>5</v>
      </c>
      <c r="W8" s="227" t="s">
        <v>5</v>
      </c>
      <c r="X8" s="397"/>
      <c r="Y8" s="397"/>
      <c r="Z8" s="397"/>
      <c r="AA8" s="397"/>
      <c r="AB8" s="397"/>
      <c r="AC8" s="397"/>
      <c r="AD8" s="397"/>
      <c r="AE8" s="397"/>
      <c r="AF8" s="397"/>
      <c r="AG8" s="227" t="s">
        <v>1326</v>
      </c>
      <c r="AH8" s="227" t="s">
        <v>1326</v>
      </c>
      <c r="AI8" s="227" t="s">
        <v>1326</v>
      </c>
      <c r="AJ8" s="227" t="s">
        <v>5</v>
      </c>
      <c r="AK8" s="227" t="s">
        <v>5</v>
      </c>
      <c r="AL8" s="227" t="s">
        <v>5</v>
      </c>
      <c r="AM8" s="227" t="s">
        <v>5</v>
      </c>
      <c r="AN8" s="398" t="s">
        <v>5</v>
      </c>
      <c r="AO8" s="399">
        <v>0</v>
      </c>
      <c r="AP8" s="400">
        <v>0</v>
      </c>
      <c r="AQ8" s="401">
        <v>0</v>
      </c>
      <c r="AR8" s="399" t="s">
        <v>876</v>
      </c>
      <c r="AS8" s="402" t="s">
        <v>895</v>
      </c>
      <c r="AT8" s="417">
        <v>0</v>
      </c>
      <c r="AU8" s="395" t="s">
        <v>1327</v>
      </c>
      <c r="AV8" s="407">
        <v>0</v>
      </c>
      <c r="AW8" s="417" t="str">
        <f>IF(AV8=0,"0%",IF(AV8=1,"100%",))</f>
        <v>0%</v>
      </c>
      <c r="AX8" s="406" t="s">
        <v>1326</v>
      </c>
      <c r="AY8" s="406" t="s">
        <v>1326</v>
      </c>
      <c r="AZ8" s="406" t="s">
        <v>1326</v>
      </c>
      <c r="BA8" s="406" t="s">
        <v>5</v>
      </c>
      <c r="BB8" s="406" t="s">
        <v>5</v>
      </c>
      <c r="BC8" s="406" t="s">
        <v>5</v>
      </c>
      <c r="BD8" s="406" t="s">
        <v>5</v>
      </c>
      <c r="BE8" s="206" t="s">
        <v>1328</v>
      </c>
      <c r="BF8" s="395">
        <v>1</v>
      </c>
      <c r="BG8" s="195">
        <v>1</v>
      </c>
      <c r="BH8" s="395">
        <v>1</v>
      </c>
      <c r="BI8" s="200" t="s">
        <v>876</v>
      </c>
      <c r="BJ8" s="195" t="s">
        <v>901</v>
      </c>
      <c r="BK8" s="395">
        <v>0</v>
      </c>
      <c r="BL8" s="195" t="s">
        <v>385</v>
      </c>
      <c r="BM8" s="407">
        <v>0</v>
      </c>
      <c r="BN8" s="395" t="str">
        <f>IF(BM8=0,"0%",IF(BM8=1,"100%",))</f>
        <v>0%</v>
      </c>
      <c r="BO8" s="206" t="s">
        <v>1339</v>
      </c>
      <c r="BP8" s="406">
        <v>0</v>
      </c>
      <c r="BQ8" s="406" t="s">
        <v>1326</v>
      </c>
      <c r="BR8" s="406" t="s">
        <v>5</v>
      </c>
      <c r="BS8" s="406" t="s">
        <v>5</v>
      </c>
      <c r="BT8" s="406" t="s">
        <v>5</v>
      </c>
      <c r="BU8" s="409" t="s">
        <v>5</v>
      </c>
      <c r="BV8" s="418"/>
      <c r="BW8" s="419">
        <v>0</v>
      </c>
      <c r="BX8" s="395">
        <v>0</v>
      </c>
      <c r="BY8" s="395">
        <v>0</v>
      </c>
      <c r="BZ8" s="395"/>
      <c r="CA8" s="395" t="s">
        <v>901</v>
      </c>
      <c r="CB8" s="412" t="str">
        <f t="shared" si="0"/>
        <v>0%</v>
      </c>
      <c r="CC8" s="395"/>
      <c r="CD8" s="407">
        <f>BM8+BP8</f>
        <v>0</v>
      </c>
      <c r="CE8" s="395" t="str">
        <f>IF(CD8=0,"0%",IF(CD8=1,"100%",))</f>
        <v>0%</v>
      </c>
      <c r="CF8" s="413" t="s">
        <v>1351</v>
      </c>
      <c r="CG8" s="413" t="s">
        <v>1341</v>
      </c>
      <c r="CH8" s="421" t="s">
        <v>5</v>
      </c>
    </row>
    <row r="9" spans="1:86" ht="14.5" thickBot="1" x14ac:dyDescent="0.4">
      <c r="C9" s="426"/>
      <c r="D9" s="427"/>
      <c r="E9" s="428"/>
      <c r="F9" s="429"/>
      <c r="K9" s="431">
        <f>SUM(K5:K8)</f>
        <v>6</v>
      </c>
      <c r="AV9" s="432">
        <v>0</v>
      </c>
      <c r="BM9" s="433">
        <v>0</v>
      </c>
      <c r="CD9" s="432">
        <f>SUM(CD5:CD8)</f>
        <v>0</v>
      </c>
      <c r="CE9" s="434">
        <f>CD9*100%/K9</f>
        <v>0</v>
      </c>
    </row>
    <row r="10" spans="1:86" x14ac:dyDescent="0.35">
      <c r="G10" s="435"/>
      <c r="H10" s="435"/>
    </row>
    <row r="11" spans="1:86" x14ac:dyDescent="0.35">
      <c r="G11" s="435"/>
      <c r="H11" s="435"/>
    </row>
    <row r="12" spans="1:86" x14ac:dyDescent="0.35">
      <c r="G12" s="435"/>
      <c r="H12" s="435"/>
    </row>
    <row r="13" spans="1:86" x14ac:dyDescent="0.35">
      <c r="D13" s="436">
        <v>100</v>
      </c>
      <c r="H13" s="437"/>
    </row>
    <row r="14" spans="1:86" x14ac:dyDescent="0.35">
      <c r="G14" s="437"/>
      <c r="H14" s="437"/>
    </row>
    <row r="15" spans="1:86" ht="246.75" customHeight="1" x14ac:dyDescent="0.35">
      <c r="G15" s="437"/>
      <c r="H15" s="437"/>
    </row>
    <row r="16" spans="1:86" x14ac:dyDescent="0.35">
      <c r="G16" s="437"/>
      <c r="H16" s="437"/>
    </row>
    <row r="17" spans="7:8" x14ac:dyDescent="0.35">
      <c r="G17" s="438"/>
      <c r="H17" s="438"/>
    </row>
    <row r="18" spans="7:8" x14ac:dyDescent="0.35">
      <c r="G18" s="435"/>
      <c r="H18" s="435"/>
    </row>
    <row r="19" spans="7:8" x14ac:dyDescent="0.35">
      <c r="G19" s="435"/>
      <c r="H19" s="435"/>
    </row>
    <row r="20" spans="7:8" x14ac:dyDescent="0.35">
      <c r="G20" s="439"/>
      <c r="H20" s="440"/>
    </row>
    <row r="21" spans="7:8" x14ac:dyDescent="0.35">
      <c r="G21" s="439"/>
      <c r="H21" s="440"/>
    </row>
    <row r="22" spans="7:8" x14ac:dyDescent="0.35">
      <c r="H22" s="435"/>
    </row>
    <row r="23" spans="7:8" x14ac:dyDescent="0.35">
      <c r="H23" s="435"/>
    </row>
    <row r="24" spans="7:8" x14ac:dyDescent="0.35">
      <c r="G24" s="441"/>
      <c r="H24" s="442"/>
    </row>
  </sheetData>
  <mergeCells count="96">
    <mergeCell ref="CD3:CD4"/>
    <mergeCell ref="CE3:CE4"/>
    <mergeCell ref="BX3:BX4"/>
    <mergeCell ref="BY3:BY4"/>
    <mergeCell ref="BZ3:BZ4"/>
    <mergeCell ref="CA3:CA4"/>
    <mergeCell ref="CB3:CB4"/>
    <mergeCell ref="CC3:CC4"/>
    <mergeCell ref="BQ3:BQ4"/>
    <mergeCell ref="BR3:BS3"/>
    <mergeCell ref="BT3:BT4"/>
    <mergeCell ref="BU3:BU4"/>
    <mergeCell ref="BV3:BV4"/>
    <mergeCell ref="BW3:BW4"/>
    <mergeCell ref="BJ3:BJ4"/>
    <mergeCell ref="BK3:BK4"/>
    <mergeCell ref="BL3:BL4"/>
    <mergeCell ref="BM3:BM4"/>
    <mergeCell ref="BN3:BN4"/>
    <mergeCell ref="BP3:BP4"/>
    <mergeCell ref="BD3:BD4"/>
    <mergeCell ref="BE3:BE4"/>
    <mergeCell ref="BF3:BF4"/>
    <mergeCell ref="BG3:BG4"/>
    <mergeCell ref="BH3:BH4"/>
    <mergeCell ref="BI3:BI4"/>
    <mergeCell ref="AV3:AV4"/>
    <mergeCell ref="AW3:AW4"/>
    <mergeCell ref="AY3:AY4"/>
    <mergeCell ref="AZ3:AZ4"/>
    <mergeCell ref="BA3:BB3"/>
    <mergeCell ref="BC3:BC4"/>
    <mergeCell ref="AP3:AP4"/>
    <mergeCell ref="AQ3:AQ4"/>
    <mergeCell ref="AR3:AR4"/>
    <mergeCell ref="AS3:AS4"/>
    <mergeCell ref="AT3:AT4"/>
    <mergeCell ref="AU3:AU4"/>
    <mergeCell ref="AI3:AI4"/>
    <mergeCell ref="AJ3:AK3"/>
    <mergeCell ref="AL3:AL4"/>
    <mergeCell ref="AM3:AM4"/>
    <mergeCell ref="AN3:AN4"/>
    <mergeCell ref="AO3:AO4"/>
    <mergeCell ref="AB3:AB4"/>
    <mergeCell ref="AC3:AC4"/>
    <mergeCell ref="AD3:AD4"/>
    <mergeCell ref="AE3:AE4"/>
    <mergeCell ref="AF3:AF4"/>
    <mergeCell ref="AH3:AH4"/>
    <mergeCell ref="V3:V4"/>
    <mergeCell ref="W3:W4"/>
    <mergeCell ref="X3:X4"/>
    <mergeCell ref="Y3:Y4"/>
    <mergeCell ref="Z3:Z4"/>
    <mergeCell ref="AA3:AA4"/>
    <mergeCell ref="K2:K4"/>
    <mergeCell ref="L2:L4"/>
    <mergeCell ref="P2:P4"/>
    <mergeCell ref="Q2:W2"/>
    <mergeCell ref="AG2:AG4"/>
    <mergeCell ref="AH2:AN2"/>
    <mergeCell ref="Q3:Q4"/>
    <mergeCell ref="R3:R4"/>
    <mergeCell ref="S3:T3"/>
    <mergeCell ref="U3:U4"/>
    <mergeCell ref="CB1:CE2"/>
    <mergeCell ref="CF1:CF4"/>
    <mergeCell ref="CG1:CG4"/>
    <mergeCell ref="CH1:CH4"/>
    <mergeCell ref="A2:A4"/>
    <mergeCell ref="B2:B4"/>
    <mergeCell ref="C2:C4"/>
    <mergeCell ref="D2:D4"/>
    <mergeCell ref="E2:E4"/>
    <mergeCell ref="F2:F4"/>
    <mergeCell ref="AT1:AW2"/>
    <mergeCell ref="AX1:BE1"/>
    <mergeCell ref="BF1:BJ2"/>
    <mergeCell ref="BK1:BN2"/>
    <mergeCell ref="BO1:BV1"/>
    <mergeCell ref="BW1:CA2"/>
    <mergeCell ref="AX2:AX4"/>
    <mergeCell ref="AY2:BE2"/>
    <mergeCell ref="BO2:BO4"/>
    <mergeCell ref="BP2:BV2"/>
    <mergeCell ref="A1:O1"/>
    <mergeCell ref="P1:W1"/>
    <mergeCell ref="X1:AB2"/>
    <mergeCell ref="AC1:AF2"/>
    <mergeCell ref="AG1:AN1"/>
    <mergeCell ref="AO1:AS2"/>
    <mergeCell ref="G2:G4"/>
    <mergeCell ref="H2:H4"/>
    <mergeCell ref="I2:I4"/>
    <mergeCell ref="J2:J4"/>
  </mergeCells>
  <dataValidations count="3">
    <dataValidation type="list" allowBlank="1" showInputMessage="1" showErrorMessage="1" sqref="BW5:BY8 CA5:CA8" xr:uid="{D9174373-CA73-434C-B8D5-DB8471A41FD1}">
      <formula1>#REF!</formula1>
    </dataValidation>
    <dataValidation type="list" allowBlank="1" showInputMessage="1" showErrorMessage="1" sqref="F5:F8" xr:uid="{85F87295-8D19-40E2-9F9D-F365317EEE54}">
      <formula1>MOMENTO</formula1>
    </dataValidation>
    <dataValidation type="list" allowBlank="1" showInputMessage="1" showErrorMessage="1" sqref="E5:E8" xr:uid="{CEACAB93-00CD-45D2-AA17-08B7822C99A3}">
      <formula1>nivel</formula1>
    </dataValidation>
  </dataValidations>
  <pageMargins left="0.70866141732283472" right="0.70866141732283472" top="0.74803149606299213" bottom="0.74803149606299213" header="0.31496062992125984" footer="0.31496062992125984"/>
  <pageSetup paperSize="9" scale="29" orientation="landscape" r:id="rId1"/>
  <headerFooter>
    <oddHeader>&amp;L&amp;G&amp;RCLASIFICACIÓN DE LA INFORMACIÓN
PÚBLICA</oddHead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3" ma:contentTypeDescription="Crear nuevo documento." ma:contentTypeScope="" ma:versionID="5279dce30b50922bd7aefb7f436436f5">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501c24810536407062e84e2660296146"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5BEC7B-4582-4FD1-815B-5D3B3ECDCBAE}">
  <ds:schemaRefs>
    <ds:schemaRef ds:uri="http://schemas.microsoft.com/sharepoint/v3/contenttype/forms"/>
  </ds:schemaRefs>
</ds:datastoreItem>
</file>

<file path=customXml/itemProps2.xml><?xml version="1.0" encoding="utf-8"?>
<ds:datastoreItem xmlns:ds="http://schemas.openxmlformats.org/officeDocument/2006/customXml" ds:itemID="{44BFC115-A25F-41CA-AC4B-42E1857BEFC5}">
  <ds:schemaRefs>
    <ds:schemaRef ds:uri="http://schemas.microsoft.com/office/2006/metadata/properties"/>
    <ds:schemaRef ds:uri="http://schemas.microsoft.com/office/infopath/2007/PartnerControls"/>
    <ds:schemaRef ds:uri="http://www.w3.org/XML/1998/namespace"/>
    <ds:schemaRef ds:uri="b1b5a5b6-0840-4c7e-a10d-280026b3afe6"/>
    <ds:schemaRef ds:uri="http://schemas.microsoft.com/office/2006/documentManagement/types"/>
    <ds:schemaRef ds:uri="http://purl.org/dc/dcmitype/"/>
    <ds:schemaRef ds:uri="http://purl.org/dc/elements/1.1/"/>
    <ds:schemaRef ds:uri="http://schemas.openxmlformats.org/package/2006/metadata/core-properties"/>
    <ds:schemaRef ds:uri="356bbcdc-10e5-4ba0-9c2f-0848e6eba7c0"/>
    <ds:schemaRef ds:uri="http://purl.org/dc/terms/"/>
  </ds:schemaRefs>
</ds:datastoreItem>
</file>

<file path=customXml/itemProps3.xml><?xml version="1.0" encoding="utf-8"?>
<ds:datastoreItem xmlns:ds="http://schemas.openxmlformats.org/officeDocument/2006/customXml" ds:itemID="{C0724F46-5CD1-4CE0-9601-6E1EB11391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5a5b6-0840-4c7e-a10d-280026b3afe6"/>
    <ds:schemaRef ds:uri="356bbcdc-10e5-4ba0-9c2f-0848e6eba7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5</vt:i4>
      </vt:variant>
    </vt:vector>
  </HeadingPairs>
  <TitlesOfParts>
    <vt:vector size="25" baseType="lpstr">
      <vt:lpstr>ESTADOS</vt:lpstr>
      <vt:lpstr>Comp_1</vt:lpstr>
      <vt:lpstr>Comp_2</vt:lpstr>
      <vt:lpstr>Comp_3</vt:lpstr>
      <vt:lpstr>Comp_4</vt:lpstr>
      <vt:lpstr>Comp_5</vt:lpstr>
      <vt:lpstr>SEG MATRIZ RIESGOS CORR</vt:lpstr>
      <vt:lpstr>PLAN PARTICIPACIÓN CIUD - SDG</vt:lpstr>
      <vt:lpstr>Arauca</vt:lpstr>
      <vt:lpstr>Bogotá</vt:lpstr>
      <vt:lpstr>Boyaca</vt:lpstr>
      <vt:lpstr>Casanare</vt:lpstr>
      <vt:lpstr>Cesar</vt:lpstr>
      <vt:lpstr>Choco</vt:lpstr>
      <vt:lpstr>Guaviare</vt:lpstr>
      <vt:lpstr>Magdalena</vt:lpstr>
      <vt:lpstr>Nariño</vt:lpstr>
      <vt:lpstr>San Andres</vt:lpstr>
      <vt:lpstr>Valle</vt:lpstr>
      <vt:lpstr>Hoja2</vt:lpstr>
      <vt:lpstr>Comp_1!Títulos_a_imprimir</vt:lpstr>
      <vt:lpstr>Comp_3!Títulos_a_imprimir</vt:lpstr>
      <vt:lpstr>Comp_4!Títulos_a_imprimir</vt:lpstr>
      <vt:lpstr>Comp_5!Títulos_a_imprimir</vt:lpstr>
      <vt:lpstr>'SEG MATRIZ RIESGOS CORR'!Títulos_a_imprimir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Liliana Beltran Albadan</dc:creator>
  <cp:keywords/>
  <dc:description/>
  <cp:lastModifiedBy>Maritza Liliana Beltran Albadan</cp:lastModifiedBy>
  <cp:revision/>
  <cp:lastPrinted>2022-05-14T01:26:34Z</cp:lastPrinted>
  <dcterms:created xsi:type="dcterms:W3CDTF">2020-04-18T03:06:54Z</dcterms:created>
  <dcterms:modified xsi:type="dcterms:W3CDTF">2022-05-14T01:38:32Z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ies>
</file>