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maria fernanda rojas luengas\Mis Documentos\Estudios de mercado\LICENCIAS ENTREPISE - OPEN\"/>
    </mc:Choice>
  </mc:AlternateContent>
  <bookViews>
    <workbookView xWindow="0" yWindow="0" windowWidth="28080" windowHeight="11220"/>
  </bookViews>
  <sheets>
    <sheet name="Cotizacion Enterprise" sheetId="15" r:id="rId1"/>
    <sheet name="Cotizacion Open" sheetId="16" r:id="rId2"/>
    <sheet name="INFO GENERAL Y FINANCIERA" sheetId="12" r:id="rId3"/>
    <sheet name="POLIZAS" sheetId="11" r:id="rId4"/>
    <sheet name="INFO EXPERIENCIA" sheetId="14" r:id="rId5"/>
  </sheets>
  <externalReferences>
    <externalReference r:id="rId6"/>
    <externalReference r:id="rId7"/>
    <externalReference r:id="rId8"/>
    <externalReference r:id="rId9"/>
  </externalReferences>
  <definedNames>
    <definedName name="_xlnm._FilterDatabase" localSheetId="4" hidden="1">'INFO EXPERIENCIA'!#REF!</definedName>
    <definedName name="_xlnm._FilterDatabase" localSheetId="2" hidden="1">'INFO GENERAL Y FINANCIERA'!$B$42:$AU$42</definedName>
    <definedName name="_ftn1" localSheetId="0">'Cotizacion Enterprise'!#REF!</definedName>
    <definedName name="_ftn1" localSheetId="1">'Cotizacion Open'!#REF!</definedName>
    <definedName name="_ftn2" localSheetId="0">'Cotizacion Enterprise'!#REF!</definedName>
    <definedName name="_ftn2" localSheetId="1">'Cotizacion Open'!#REF!</definedName>
    <definedName name="_ftn3" localSheetId="0">'Cotizacion Enterprise'!#REF!</definedName>
    <definedName name="_ftn3" localSheetId="1">'Cotizacion Open'!#REF!</definedName>
    <definedName name="_ftnref1" localSheetId="0">'Cotizacion Enterprise'!#REF!</definedName>
    <definedName name="_ftnref1" localSheetId="1">'Cotizacion Open'!#REF!</definedName>
    <definedName name="_ftnref2" localSheetId="0">'Cotizacion Enterprise'!#REF!</definedName>
    <definedName name="_ftnref2" localSheetId="1">'Cotizacion Open'!#REF!</definedName>
    <definedName name="_ftnref3" localSheetId="0">'Cotizacion Enterprise'!#REF!</definedName>
    <definedName name="_ftnref3" localSheetId="1">'Cotizacion Open'!#REF!</definedName>
    <definedName name="_xlnm.Print_Area" localSheetId="4">'INFO EXPERIENCIA'!$B$2:$J$29</definedName>
    <definedName name="_xlnm.Print_Area" localSheetId="2">'INFO GENERAL Y FINANCIERA'!$B$2:$AO$57</definedName>
    <definedName name="_xlnm.Print_Area" localSheetId="3">POLIZAS!$B$2:$G$21</definedName>
    <definedName name="Decision" localSheetId="0">[1]lista!$A$6:$A$7</definedName>
    <definedName name="Decision" localSheetId="1">[1]lista!$A$6:$A$7</definedName>
    <definedName name="Decision" localSheetId="4">[1]lista!$A$6:$A$7</definedName>
    <definedName name="Decision">[2]lista!$A$6:$A$7</definedName>
    <definedName name="PARTICIPACION" localSheetId="0">[1]lista!$A$15:$A$17</definedName>
    <definedName name="PARTICIPACION" localSheetId="1">[1]lista!$A$15:$A$17</definedName>
    <definedName name="PARTICIPACION" localSheetId="4">[1]lista!$A$15:$A$17</definedName>
    <definedName name="PARTICIPACION">[2]lista!$A$15:$A$17</definedName>
    <definedName name="Procedencia" localSheetId="0">[1]lista!$A$2:$A$3</definedName>
    <definedName name="Procedencia" localSheetId="1">[1]lista!$A$2:$A$3</definedName>
    <definedName name="Procedencia" localSheetId="4">[1]lista!$A$2:$A$3</definedName>
    <definedName name="Procedencia">[2]lista!$A$2:$A$3</definedName>
    <definedName name="tipo" localSheetId="0">[1]lista!$A$11:$A$13</definedName>
    <definedName name="tipo" localSheetId="1">[1]lista!$A$11:$A$13</definedName>
    <definedName name="tipo" localSheetId="4">[1]lista!$A$11:$A$13</definedName>
    <definedName name="tipo">[2]lista!$A$11:$A$13</definedName>
    <definedName name="_xlnm.Print_Titles" localSheetId="0">'Cotizacion Enterprise'!$16:$17</definedName>
    <definedName name="_xlnm.Print_Titles" localSheetId="1">'Cotizacion Open'!$16:$17</definedName>
    <definedName name="_xlnm.Print_Titles" localSheetId="4">'INFO EXPERIENCIA'!$2:$12</definedName>
    <definedName name="_xlnm.Print_Titles" localSheetId="2">'INFO GENERAL Y FINANCIERA'!$2:$9</definedName>
    <definedName name="x" localSheetId="0">[3]lista!$A$11:$A$13</definedName>
    <definedName name="x" localSheetId="1">[3]lista!$A$11:$A$13</definedName>
    <definedName name="x" localSheetId="4">[3]lista!$A$11:$A$13</definedName>
    <definedName name="x">[4]lista!$A$11:$A$13</definedName>
  </definedNames>
  <calcPr calcId="152511"/>
</workbook>
</file>

<file path=xl/calcChain.xml><?xml version="1.0" encoding="utf-8"?>
<calcChain xmlns="http://schemas.openxmlformats.org/spreadsheetml/2006/main">
  <c r="I48" i="15" l="1"/>
  <c r="J48" i="15" s="1"/>
  <c r="I36" i="16"/>
  <c r="J36" i="16" s="1"/>
  <c r="I47" i="15" l="1"/>
  <c r="J47" i="15" s="1"/>
  <c r="J51" i="15" l="1"/>
  <c r="J50" i="15"/>
  <c r="J41" i="16"/>
  <c r="J40" i="16"/>
  <c r="I40" i="15" l="1"/>
  <c r="J40" i="15" s="1"/>
  <c r="I19" i="16" l="1"/>
  <c r="J19" i="16" s="1"/>
  <c r="I20" i="16"/>
  <c r="J20" i="16" s="1"/>
  <c r="I21" i="16"/>
  <c r="J21" i="16" s="1"/>
  <c r="I22" i="16"/>
  <c r="J22" i="16" s="1"/>
  <c r="I23" i="16"/>
  <c r="J23" i="16" s="1"/>
  <c r="I24" i="16"/>
  <c r="J24" i="16" s="1"/>
  <c r="I25" i="16"/>
  <c r="J25" i="16" s="1"/>
  <c r="I26" i="16"/>
  <c r="J26" i="16" s="1"/>
  <c r="I27" i="16"/>
  <c r="J27" i="16" s="1"/>
  <c r="I28" i="16"/>
  <c r="J28" i="16" s="1"/>
  <c r="I29" i="16"/>
  <c r="J29" i="16" s="1"/>
  <c r="I30" i="16"/>
  <c r="J30" i="16" s="1"/>
  <c r="I31" i="16"/>
  <c r="J31" i="16" s="1"/>
  <c r="I32" i="16"/>
  <c r="J32" i="16" s="1"/>
  <c r="I33" i="16"/>
  <c r="J33" i="16" s="1"/>
  <c r="I34" i="16"/>
  <c r="J34" i="16" s="1"/>
  <c r="I35" i="16"/>
  <c r="J35" i="16" s="1"/>
  <c r="I37" i="16"/>
  <c r="I19" i="15"/>
  <c r="I20" i="15"/>
  <c r="I21" i="15"/>
  <c r="I22" i="15"/>
  <c r="I23" i="15"/>
  <c r="I24" i="15"/>
  <c r="I25" i="15"/>
  <c r="I26" i="15"/>
  <c r="I27" i="15"/>
  <c r="I28" i="15"/>
  <c r="I29" i="15"/>
  <c r="I30" i="15"/>
  <c r="I31" i="15"/>
  <c r="I32" i="15"/>
  <c r="I33" i="15"/>
  <c r="I34" i="15"/>
  <c r="I18" i="15"/>
  <c r="I41" i="15"/>
  <c r="J41" i="15" s="1"/>
  <c r="I42" i="15"/>
  <c r="J42" i="15" s="1"/>
  <c r="I43" i="15"/>
  <c r="J43" i="15" s="1"/>
  <c r="I44" i="15"/>
  <c r="J44" i="15" s="1"/>
  <c r="I45" i="15"/>
  <c r="J45" i="15" s="1"/>
  <c r="I46" i="15"/>
  <c r="J46" i="15" s="1"/>
  <c r="I49" i="15"/>
  <c r="J49" i="15" s="1"/>
  <c r="I39" i="15"/>
  <c r="J36" i="15"/>
  <c r="J53" i="15" l="1"/>
  <c r="J33" i="15"/>
  <c r="J34" i="15"/>
  <c r="J37" i="16" l="1"/>
  <c r="I18" i="16"/>
  <c r="J18" i="16" s="1"/>
  <c r="J39" i="16" l="1"/>
  <c r="J38" i="16"/>
  <c r="J11" i="14"/>
  <c r="G13" i="14"/>
  <c r="G12" i="14"/>
  <c r="G11" i="14"/>
  <c r="C12" i="14"/>
  <c r="C11" i="14"/>
  <c r="J19" i="15"/>
  <c r="J20" i="15"/>
  <c r="J21" i="15"/>
  <c r="J22" i="15"/>
  <c r="J23" i="15"/>
  <c r="J24" i="15"/>
  <c r="J25" i="15"/>
  <c r="J26" i="15"/>
  <c r="J27" i="15"/>
  <c r="J28" i="15"/>
  <c r="J29" i="15"/>
  <c r="J30" i="15"/>
  <c r="J31" i="15"/>
  <c r="J32" i="15"/>
  <c r="J18" i="15"/>
  <c r="J35" i="15" s="1"/>
  <c r="J39" i="15" l="1"/>
  <c r="J52" i="15" l="1"/>
  <c r="AF45" i="12"/>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<sst xmlns="http://schemas.openxmlformats.org/spreadsheetml/2006/main" count="285" uniqueCount="179">
  <si>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</si>
  <si>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</si>
  <si>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</si>
  <si>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</si>
  <si>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</si>
  <si>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</si>
  <si>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</si>
  <si>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</si>
  <si>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</si>
  <si>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</si>
  <si>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</si>
  <si>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</si>
  <si>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</si>
  <si>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</si>
  <si>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</si>
  <si>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</si>
  <si>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</si>
  <si>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</si>
  <si>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</si>
  <si>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</si>
  <si>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</si>
  <si>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</si>
  <si>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</si>
  <si>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</si>
  <si>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</si>
  <si>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</si>
  <si>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</si>
  <si>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</si>
  <si>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</si>
  <si>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</si>
  <si>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</si>
  <si>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</si>
  <si>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</si>
  <si>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</si>
  <si>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</si>
  <si>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</si>
  <si>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</si>
  <si>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</si>
  <si>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</si>
  <si>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</si>
  <si>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</si>
  <si>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</si>
  <si>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</si>
  <si>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</si>
  <si>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</si>
  <si>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</si>
  <si>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</si>
  <si>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</si>
  <si>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</si>
  <si>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</si>
  <si>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</si>
  <si>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</si>
  <si>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</si>
  <si>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</si>
  <si>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</si>
  <si>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</si>
  <si>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</si>
  <si>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</si>
  <si>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</si>
  <si>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</si>
  <si>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</si>
  <si>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</si>
  <si>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</si>
  <si>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</si>
  <si>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</si>
  <si>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</si>
  <si>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</si>
  <si>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</si>
  <si>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</si>
  <si>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</si>
  <si>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</si>
  <si>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</si>
  <si>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</si>
  <si>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</si>
  <si>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</si>
  <si>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</si>
  <si>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</si>
  <si>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</si>
  <si>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</si>
  <si>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</si>
  <si>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</si>
  <si>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</si>
  <si>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</si>
  <si>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</si>
  <si>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</si>
  <si>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</si>
  <si>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</si>
  <si>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</si>
  <si>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</si>
  <si>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</si>
  <si>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</si>
  <si>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</si>
  <si>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</si>
  <si>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</si>
  <si>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</si>
  <si>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</si>
  <si>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</si>
  <si>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</si>
  <si>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</si>
  <si>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</si>
  <si>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</si>
  <si>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</si>
  <si>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</si>
  <si>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</si>
  <si>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EXPERIENCIA EN CONTRATACION EN LOS ULTIMOS 5 AÑOS</t>
  </si>
  <si>
    <t>FORMATO DE COTIZACIÓN</t>
  </si>
  <si>
    <t>Tel. celular y fijo:</t>
  </si>
  <si>
    <t>Ítem</t>
  </si>
  <si>
    <t>Descripción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</si>
  <si>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</si>
  <si>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</si>
  <si>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</si>
  <si>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xml:space="preserve">Valor unitario antes de IVA
</t>
  </si>
  <si>
    <t xml:space="preserve">Valor Total IVA Incluido
</t>
  </si>
  <si>
    <t xml:space="preserve">Cantidad </t>
  </si>
  <si>
    <t>ECALBridgeOff365 ALNG LicSAPk MVL Pltfrm DvcCAL</t>
  </si>
  <si>
    <t>WinPro ALNG SA MVL Pltfrm</t>
  </si>
  <si>
    <t>WinPro ALNG UpgrdSAPk MVL Pltfrm</t>
  </si>
  <si>
    <t>Licencias de VSUltwMSDN ALNG LicSAPk MVL</t>
  </si>
  <si>
    <t>SharePointSvr ALNG LicSAPk MVL</t>
  </si>
  <si>
    <t>LyncSvr LicSAPk  MVL</t>
  </si>
  <si>
    <t>CISDataCtr ALNG LicSAPk MVL</t>
  </si>
  <si>
    <t>FrfrntIdnttyMgrCAL ALNG LicSAPk MVL UsrCAL</t>
  </si>
  <si>
    <t xml:space="preserve">FrfrntIdnttyMgr ALNG LicSAPk MVL </t>
  </si>
  <si>
    <t>DynCRMSvr ALNG LicSAPk MVL</t>
  </si>
  <si>
    <t>DynCRMProCAL ALNG LicSAPk MVL DvcCAL</t>
  </si>
  <si>
    <t>Modalidad de adquisición</t>
  </si>
  <si>
    <r>
      <t xml:space="preserve">  COSTO DE RENOVACIÓN LICENCIAS ENTERPRISE AGREEMENT No. 87416527 (</t>
    </r>
    <r>
      <rPr>
        <b/>
        <sz val="10"/>
        <color rgb="FFFF0000"/>
        <rFont val="Arial"/>
        <family val="2"/>
      </rPr>
      <t>nota 1</t>
    </r>
    <r>
      <rPr>
        <b/>
        <sz val="10"/>
        <color theme="1"/>
        <rFont val="Arial"/>
        <family val="2"/>
      </rPr>
      <t>)</t>
    </r>
  </si>
  <si>
    <r>
      <t xml:space="preserve">• Por favor diligenciar solo las celdas en AMARILLO.
• Asignar precio sin incluir el IVA en las celdas de la columna </t>
    </r>
    <r>
      <rPr>
        <b/>
        <sz val="10"/>
        <color rgb="FFFF0000"/>
        <rFont val="Arial"/>
        <family val="2"/>
      </rPr>
      <t>"H"</t>
    </r>
    <r>
      <rPr>
        <sz val="10"/>
        <color theme="1"/>
        <rFont val="Arial"/>
        <family val="2"/>
      </rPr>
      <t xml:space="preserve">  y asignar la tarifa de IVA que corresponda en las celdas de la columna </t>
    </r>
    <r>
      <rPr>
        <b/>
        <sz val="10"/>
        <color rgb="FFFF0000"/>
        <rFont val="Arial"/>
        <family val="2"/>
      </rPr>
      <t>"G"</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</si>
  <si>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Suscripción</t>
  </si>
  <si>
    <t>A perpetuidad</t>
  </si>
  <si>
    <t>VSTeamFndtnSvr LicSAPk OLP NL Gov</t>
  </si>
  <si>
    <r>
      <t xml:space="preserve"> COSTO ADQUISICIÓN LICENCIAS ENTERPRISE AGREEMENT (</t>
    </r>
    <r>
      <rPr>
        <sz val="10"/>
        <color rgb="FFFF0000"/>
        <rFont val="Arial"/>
        <family val="2"/>
      </rPr>
      <t>nota 2</t>
    </r>
    <r>
      <rPr>
        <sz val="10"/>
        <color theme="1"/>
        <rFont val="Arial"/>
        <family val="2"/>
      </rPr>
      <t>)</t>
    </r>
  </si>
  <si>
    <t>VisioPro LicSAPk OLP NL Gov</t>
  </si>
  <si>
    <t>PrjctPro LicSAPk OLP NL Gov w1PrjctSvrCAL</t>
  </si>
  <si>
    <t>SharePointSvr LicSAPk OLP NL Gov</t>
  </si>
  <si>
    <t>LyncSvr LicSAPk OLP NL Gov</t>
  </si>
  <si>
    <t>FrfrntIdnttyMgrCAL LicSAPk OLP NL Gov UsrCAL</t>
  </si>
  <si>
    <t>FrfrntIdnttyMgr LicSAPk OLP NL Gov</t>
  </si>
  <si>
    <t>DynCRMSvr LicSAPk OLP NL Gov Qlfd</t>
  </si>
  <si>
    <t>DynCRMProCAL LicSAPk OLP NL Gov DvcCAL Qlfd</t>
  </si>
  <si>
    <t xml:space="preserve">  COSTO DE ADQUISICIÓN LICENCIAS OPEN</t>
  </si>
  <si>
    <t>Valor unitario IVA Incluido</t>
  </si>
  <si>
    <t>Valor Total IVA Incluido</t>
  </si>
  <si>
    <t>SQLSvrEntCore ALNG LicSAPk MVL 2Lic CoreLic</t>
  </si>
  <si>
    <t>VisioPro ALNG LicSAPk MVL</t>
  </si>
  <si>
    <t>PrjctPro ALNG LicSAPk MVL w1PrjctSvrCAL</t>
  </si>
  <si>
    <t>VSUltwMSDN ALNG LicSAPk MVL</t>
  </si>
  <si>
    <t>WinRmtDsktpSrvcsCAL ALNG LicSAPk MVL UsrCAL</t>
  </si>
  <si>
    <t xml:space="preserve">TOTAL ADQUISICIÓN LICENCIAS ENTERPRISE AGREEMENT incluye item 18 "Off365PE3 ShrdSvr ALNG SubsVL MVL PerUsr"  </t>
  </si>
  <si>
    <t>Escenario 1 RENOVACIÓN LICENCIAS ENTERPRISE AGREEMENT incluye item 1 " Off365PE3 ShrdSvr ALNG SubsVL MVL PerUsr"</t>
  </si>
  <si>
    <t>Escenario 3 RENOVACIÓN LICENCIAS ENTERPRISE AGREEMENT incluye item 2 "Off365PE4 ShrdSvr ALNG SubsVL MVL PerUsr"</t>
  </si>
  <si>
    <r>
      <t>Off365PE3 ShrdSvr ALNG SubsVL MVL PerUsr</t>
    </r>
    <r>
      <rPr>
        <sz val="10"/>
        <color rgb="FFFF0000"/>
        <rFont val="Arial"/>
        <family val="2"/>
      </rPr>
      <t xml:space="preserve"> (nota3)</t>
    </r>
  </si>
  <si>
    <r>
      <t xml:space="preserve">Off365PE4 ShrdSvr ALNG SubsVL MVL PerUsr </t>
    </r>
    <r>
      <rPr>
        <sz val="10"/>
        <color rgb="FFFF0000"/>
        <rFont val="Arial"/>
        <family val="2"/>
      </rPr>
      <t xml:space="preserve"> (nota3)</t>
    </r>
  </si>
  <si>
    <r>
      <t xml:space="preserve">Off365PE3 ShrdSvr ALNG SubsVL MVL PerUsr  </t>
    </r>
    <r>
      <rPr>
        <sz val="10"/>
        <color rgb="FFFF0000"/>
        <rFont val="Arial"/>
        <family val="2"/>
      </rPr>
      <t>(nota4)</t>
    </r>
  </si>
  <si>
    <r>
      <t>Notas:
(1)</t>
    </r>
    <r>
      <rPr>
        <sz val="10"/>
        <color theme="1"/>
        <rFont val="Arial"/>
        <family val="2"/>
      </rPr>
      <t xml:space="preserve"> Ítems 1 y 2: la Entidad solo adquirirá 10.000 licencias de office365. Para el presente estudio de mercado se solicita cotizar los planes E3 y E4 y con el fin de evaluar posteriormente el plan que más se ajuste a las necesidades de la Entidad.
</t>
    </r>
    <r>
      <rPr>
        <b/>
        <sz val="10"/>
        <color theme="1"/>
        <rFont val="Arial"/>
        <family val="2"/>
      </rPr>
      <t>(2)</t>
    </r>
    <r>
      <rPr>
        <sz val="10"/>
        <color theme="1"/>
        <rFont val="Arial"/>
        <family val="2"/>
      </rPr>
      <t xml:space="preserve"> Solo para efectos de estimar totales se tomara el valor mas alto del rango.
</t>
    </r>
    <r>
      <rPr>
        <b/>
        <sz val="10"/>
        <color theme="1"/>
        <rFont val="Arial"/>
        <family val="2"/>
      </rPr>
      <t xml:space="preserve">
</t>
    </r>
  </si>
  <si>
    <r>
      <t xml:space="preserve">Office365PlanE3Open ShrdSvr SubsVL OLP NL Annual Gov Qlfd </t>
    </r>
    <r>
      <rPr>
        <sz val="10"/>
        <color rgb="FFFF0000"/>
        <rFont val="Arial"/>
        <family val="2"/>
      </rPr>
      <t>(Nota 1)-(Nota 2)</t>
    </r>
  </si>
  <si>
    <r>
      <t xml:space="preserve">Off365PlanE4Open ShrdSvr SubsVL OLP NL Annual Gov Qlfd </t>
    </r>
    <r>
      <rPr>
        <sz val="10"/>
        <color rgb="FFFF0000"/>
        <rFont val="Arial"/>
        <family val="2"/>
      </rPr>
      <t>(Nota 1)-(Nota 2)</t>
    </r>
  </si>
  <si>
    <r>
      <t>CoreCAL LicSAPk OLP NL Gov DvcCAL</t>
    </r>
    <r>
      <rPr>
        <sz val="10"/>
        <color rgb="FFFF0000"/>
        <rFont val="Arial"/>
        <family val="2"/>
      </rPr>
      <t xml:space="preserve"> (Nota 2)</t>
    </r>
  </si>
  <si>
    <r>
      <t xml:space="preserve">WinRghtsMgmtSrvcsCAL WinNT LicSAPk OLP NL Gov UsrCAL </t>
    </r>
    <r>
      <rPr>
        <sz val="10"/>
        <color rgb="FFFF0000"/>
        <rFont val="Arial"/>
        <family val="2"/>
      </rPr>
      <t>(Nota 2)</t>
    </r>
  </si>
  <si>
    <r>
      <t xml:space="preserve">WinEntforSA UpgrdSAPk OLP NL Gov </t>
    </r>
    <r>
      <rPr>
        <sz val="10"/>
        <color rgb="FFFF0000"/>
        <rFont val="Arial"/>
        <family val="2"/>
      </rPr>
      <t>(Nota 2)</t>
    </r>
  </si>
  <si>
    <r>
      <t xml:space="preserve">SQLSvrEntCore LicSAPk OLP 2Lic NL Gov CoreLic Qlfd </t>
    </r>
    <r>
      <rPr>
        <sz val="10"/>
        <color rgb="FFFF0000"/>
        <rFont val="Arial"/>
        <family val="2"/>
      </rPr>
      <t>(Nota 2)</t>
    </r>
  </si>
  <si>
    <r>
      <t xml:space="preserve">VSUltwMSDN LicSAPk OLP NL Gov Qlfd </t>
    </r>
    <r>
      <rPr>
        <sz val="10"/>
        <color rgb="FFFF0000"/>
        <rFont val="Arial"/>
        <family val="2"/>
      </rPr>
      <t>(Nota 2)</t>
    </r>
  </si>
  <si>
    <r>
      <t xml:space="preserve">CISDataCtr LicSAPk OLP NL Gov 2Proc Qlfd </t>
    </r>
    <r>
      <rPr>
        <sz val="10"/>
        <color rgb="FFFF0000"/>
        <rFont val="Arial"/>
        <family val="2"/>
      </rPr>
      <t>(Nota 2)</t>
    </r>
  </si>
  <si>
    <r>
      <t xml:space="preserve">WinRmtDsktpSrvcsCAL LicSAPk OLP NL Gov UsrCAL </t>
    </r>
    <r>
      <rPr>
        <sz val="10"/>
        <color rgb="FFFF0000"/>
        <rFont val="Arial"/>
        <family val="2"/>
      </rPr>
      <t>(Nota 2)</t>
    </r>
  </si>
  <si>
    <t xml:space="preserve">ECALBridgeOff365 ALNG LicSAPk MVL Pltfrm DvcCAL </t>
  </si>
  <si>
    <r>
      <t xml:space="preserve">Off365PE4 ShrdSvr ALNG SubsVL MVL PerUsr </t>
    </r>
    <r>
      <rPr>
        <sz val="10"/>
        <color rgb="FFFF0000"/>
        <rFont val="Arial"/>
        <family val="2"/>
      </rPr>
      <t xml:space="preserve"> (nota4)</t>
    </r>
  </si>
  <si>
    <r>
      <t xml:space="preserve">SysCtrCltMgmtSte LicSAPk OLP NL Gov PerUsr </t>
    </r>
    <r>
      <rPr>
        <sz val="10"/>
        <color rgb="FFFF0000"/>
        <rFont val="Arial"/>
        <family val="2"/>
      </rPr>
      <t>(Nota 2)</t>
    </r>
  </si>
  <si>
    <t xml:space="preserve">TOTAL ADQUISICIÓN LICENCIAS ENTERPRISE AGREEMENT incluye item 19 "Off365PE4 ShrdSvr ALNG SubsVL MVL PerUsr"  </t>
  </si>
  <si>
    <r>
      <t xml:space="preserve">Notas:
</t>
    </r>
    <r>
      <rPr>
        <sz val="10"/>
        <color theme="1"/>
        <rFont val="Arial"/>
        <family val="2"/>
      </rPr>
      <t>Actualmente el ICBF cuenta con la licencias</t>
    </r>
    <r>
      <rPr>
        <b/>
        <sz val="10"/>
        <color theme="1"/>
        <rFont val="Arial"/>
        <family val="2"/>
      </rPr>
      <t xml:space="preserve"> ENTERPRISE AGREEMENT No. 87416527
(1) </t>
    </r>
    <r>
      <rPr>
        <sz val="10"/>
        <color theme="1"/>
        <rFont val="Arial"/>
        <family val="2"/>
      </rPr>
      <t xml:space="preserve">Del númeral 1 al 17 son las licencias para renovar. 
</t>
    </r>
    <r>
      <rPr>
        <b/>
        <sz val="10"/>
        <color theme="1"/>
        <rFont val="Arial"/>
        <family val="2"/>
      </rPr>
      <t>(2)</t>
    </r>
    <r>
      <rPr>
        <sz val="10"/>
        <color theme="1"/>
        <rFont val="Arial"/>
        <family val="2"/>
      </rPr>
      <t xml:space="preserve"> Del numeral 18 al 27 son las licencias que se quieren adquirir. Estas nuevas licencias deben ser cotizadas considerando el periodo del EA año 2 – TrueUp año 2.
</t>
    </r>
    <r>
      <rPr>
        <b/>
        <sz val="10"/>
        <color theme="1"/>
        <rFont val="Arial"/>
        <family val="2"/>
      </rPr>
      <t>(3)</t>
    </r>
    <r>
      <rPr>
        <sz val="10"/>
        <color theme="1"/>
        <rFont val="Arial"/>
        <family val="2"/>
      </rPr>
      <t xml:space="preserve">  Ítems 1 y 2: la Entidad solo adquirirá 10.000 licencias de office365. Para el presente estudio de mercado se solicita cotizar los planes E3 y E4 y con el fin de evaluar posteriormente el plan que más se ajuste a las necesidades de la Entidad.
</t>
    </r>
    <r>
      <rPr>
        <b/>
        <sz val="10"/>
        <color theme="1"/>
        <rFont val="Arial"/>
        <family val="2"/>
      </rPr>
      <t>(4)</t>
    </r>
    <r>
      <rPr>
        <sz val="10"/>
        <color theme="1"/>
        <rFont val="Arial"/>
        <family val="2"/>
      </rPr>
      <t xml:space="preserve"> Ítems 18 y 19: la Entidad solo adquirirá 1.000 licencias de office365. Para el presente estudio de mercado se solicita cotizar los planes E3 y E4 y con el fin de evaluar posteriormente el plan que más se ajuste a las necesidades de la Entidad.</t>
    </r>
  </si>
  <si>
    <t>2-3</t>
  </si>
  <si>
    <t>LyncSvrPlusCAL LicSAPk OLP NL Gov UsrCAL</t>
  </si>
  <si>
    <t>Escenario 1: La entidad adquirirá los productos desde el ítem 1 al 18 excluyendo el ítem 2.</t>
  </si>
  <si>
    <t>Escenario 2: La entidad adquirirá los productos desde el ítem 1 al 20 excluyendo el ítem 2.</t>
  </si>
  <si>
    <t>Escenario 3: La entidad adquirirá los productos desde el ítem 2 al 18.</t>
  </si>
  <si>
    <t>Escenario 4: La entidad adquirirá los productos desde el ítem 2 al 20.</t>
  </si>
  <si>
    <t>LyncSvrPlusCAL ALNG LicSAPk MVL UsrCAL</t>
  </si>
  <si>
    <t>Escenario 2 La entidad adquirirá los productos desde el ítem 1 al 17 excluyendo el ítem 2, y los ítems del 18 al 28 excluyendo el 19</t>
  </si>
  <si>
    <t xml:space="preserve">Escenario 4 La entidad adquirirá los productos desde el ítem 2 al 17 y los ítems del 19 al 28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</si>
</sst>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quot;Entre 10.000 y&quot;\ #,##0"/>
    <numFmt numFmtId="174" formatCode="&quot;Entre 30 y&quot;\ #,##0"/>
    <numFmt numFmtId="175" formatCode="&quot;Entre 12 y&quot;\ #,##0"/>
    <numFmt numFmtId="176" formatCode="&quot;Entre 5 y&quot;\ #,##0"/>
    <numFmt numFmtId="177" formatCode="&quot;Entre 80 y&quot;\ #,##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10"/>
      <color rgb="FFFF0000"/>
      <name val="Arial"/>
      <family val="2"/>
    </font>
    <font>
      <u/>
      <sz val="11"/>
      <color theme="10"/>
      <name val="Calibri"/>
      <family val="2"/>
      <scheme val="minor"/>
    </font>
    <font>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
      <patternFill patternType="solid">
        <fgColor rgb="FFFFFF0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xf numFmtId="0" fontId="21" fillId="0" borderId="0" applyNumberFormat="0" applyFill="0" applyBorder="0" applyAlignment="0" applyProtection="0"/>
  </cellStyleXfs>
  <cellXfs count="299">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11" fillId="0" borderId="9" xfId="0" applyFont="1" applyFill="1" applyBorder="1" applyAlignment="1" applyProtection="1">
      <alignment vertical="center" wrapText="1"/>
    </xf>
    <xf numFmtId="0" fontId="3" fillId="0" borderId="14" xfId="0" applyFont="1" applyFill="1" applyBorder="1" applyAlignment="1" applyProtection="1">
      <alignment horizontal="justify" vertical="center" wrapText="1"/>
    </xf>
    <xf numFmtId="0" fontId="3" fillId="5" borderId="14" xfId="0" applyFont="1" applyFill="1" applyBorder="1" applyAlignment="1" applyProtection="1">
      <alignment horizontal="justify" vertical="center" wrapText="1"/>
      <protection locked="0" hidden="1"/>
    </xf>
    <xf numFmtId="0" fontId="3" fillId="0" borderId="14"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3" fillId="0" borderId="9" xfId="0" applyFont="1" applyFill="1" applyBorder="1" applyAlignment="1" applyProtection="1">
      <alignment horizontal="justify" vertical="center" wrapText="1"/>
    </xf>
    <xf numFmtId="0" fontId="11"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3"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9" fontId="3" fillId="5" borderId="9" xfId="12" applyFont="1" applyFill="1" applyBorder="1" applyAlignment="1" applyProtection="1">
      <alignment horizontal="center" vertical="center" wrapText="1"/>
      <protection locked="0" hidden="1"/>
    </xf>
    <xf numFmtId="171" fontId="3" fillId="5" borderId="9" xfId="0" applyNumberFormat="1" applyFont="1" applyFill="1" applyBorder="1" applyAlignment="1" applyProtection="1">
      <alignment horizontal="center" vertical="center" wrapText="1"/>
      <protection locked="0" hidden="1"/>
    </xf>
    <xf numFmtId="171" fontId="3" fillId="0" borderId="9" xfId="0" applyNumberFormat="1" applyFont="1" applyBorder="1" applyAlignment="1" applyProtection="1">
      <alignment horizontal="center" vertical="center" wrapText="1"/>
    </xf>
    <xf numFmtId="0" fontId="3" fillId="0" borderId="0" xfId="0" applyFont="1" applyAlignment="1" applyProtection="1">
      <alignment horizontal="justify" wrapText="1"/>
    </xf>
    <xf numFmtId="0" fontId="4" fillId="6" borderId="9" xfId="0" applyFont="1" applyFill="1" applyBorder="1" applyAlignment="1" applyProtection="1">
      <alignment horizontal="center" vertical="center" wrapText="1"/>
    </xf>
    <xf numFmtId="0" fontId="2" fillId="6" borderId="9"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protection locked="0" hidden="1"/>
    </xf>
    <xf numFmtId="0" fontId="3" fillId="5" borderId="10" xfId="0" applyFont="1" applyFill="1" applyBorder="1" applyAlignment="1" applyProtection="1">
      <alignment horizontal="left" vertical="center" wrapText="1"/>
      <protection locked="0" hidden="1"/>
    </xf>
    <xf numFmtId="171" fontId="3" fillId="5" borderId="14" xfId="0" applyNumberFormat="1" applyFont="1" applyFill="1" applyBorder="1" applyAlignment="1" applyProtection="1">
      <alignment horizontal="center" vertical="center" wrapText="1"/>
      <protection locked="0" hidden="1"/>
    </xf>
    <xf numFmtId="0" fontId="3" fillId="0" borderId="9" xfId="0" applyFont="1" applyBorder="1" applyAlignment="1">
      <alignment vertical="center" wrapText="1"/>
    </xf>
    <xf numFmtId="3" fontId="3" fillId="0" borderId="9" xfId="0" applyNumberFormat="1"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vertical="center"/>
    </xf>
    <xf numFmtId="0" fontId="3" fillId="0" borderId="6"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4" fillId="6" borderId="9" xfId="0" applyFont="1" applyFill="1" applyBorder="1" applyAlignment="1" applyProtection="1">
      <alignment horizontal="center" vertical="top" wrapText="1"/>
    </xf>
    <xf numFmtId="9" fontId="3" fillId="5" borderId="8" xfId="12" applyFont="1" applyFill="1" applyBorder="1" applyAlignment="1" applyProtection="1">
      <alignment horizontal="center" vertical="center" wrapText="1"/>
      <protection locked="0" hidden="1"/>
    </xf>
    <xf numFmtId="9" fontId="3" fillId="5" borderId="11" xfId="12" applyFont="1" applyFill="1" applyBorder="1" applyAlignment="1" applyProtection="1">
      <alignment horizontal="center" vertical="center" wrapText="1"/>
      <protection locked="0" hidden="1"/>
    </xf>
    <xf numFmtId="0" fontId="2" fillId="6" borderId="13" xfId="0" applyFont="1" applyFill="1" applyBorder="1" applyAlignment="1" applyProtection="1">
      <alignment horizontal="center" vertical="center" wrapText="1"/>
    </xf>
    <xf numFmtId="0" fontId="11" fillId="0" borderId="9" xfId="0" applyFont="1" applyBorder="1" applyAlignment="1">
      <alignment vertical="center" wrapText="1"/>
    </xf>
    <xf numFmtId="171" fontId="2" fillId="0" borderId="9" xfId="0" applyNumberFormat="1" applyFont="1" applyBorder="1" applyAlignment="1" applyProtection="1">
      <alignment horizontal="center" vertical="center" wrapText="1"/>
    </xf>
    <xf numFmtId="0" fontId="4" fillId="6" borderId="13" xfId="0" applyFont="1" applyFill="1" applyBorder="1" applyAlignment="1" applyProtection="1">
      <alignment horizontal="center" vertical="center" wrapText="1"/>
    </xf>
    <xf numFmtId="171" fontId="3" fillId="0" borderId="0" xfId="0" applyNumberFormat="1" applyFont="1" applyAlignment="1" applyProtection="1">
      <alignment horizontal="center" wrapText="1"/>
    </xf>
    <xf numFmtId="14" fontId="3" fillId="5" borderId="10" xfId="0" applyNumberFormat="1" applyFont="1" applyFill="1" applyBorder="1" applyAlignment="1" applyProtection="1">
      <alignment horizontal="center" vertical="center" wrapText="1"/>
      <protection locked="0" hidden="1"/>
    </xf>
    <xf numFmtId="0" fontId="2" fillId="0" borderId="7" xfId="0" applyFont="1" applyBorder="1" applyAlignment="1" applyProtection="1">
      <alignment horizontal="right" wrapText="1"/>
    </xf>
    <xf numFmtId="0" fontId="3" fillId="0" borderId="9" xfId="0" applyFont="1" applyBorder="1" applyAlignment="1" applyProtection="1">
      <alignment wrapText="1"/>
    </xf>
    <xf numFmtId="0" fontId="2" fillId="6"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171" fontId="3" fillId="0" borderId="9" xfId="0" applyNumberFormat="1" applyFont="1" applyBorder="1" applyAlignment="1" applyProtection="1">
      <alignment horizontal="center" wrapText="1"/>
    </xf>
    <xf numFmtId="0" fontId="22" fillId="0" borderId="0" xfId="0" applyFont="1" applyAlignment="1">
      <alignment vertical="center" wrapText="1"/>
    </xf>
    <xf numFmtId="171" fontId="3" fillId="0" borderId="14" xfId="0" applyNumberFormat="1" applyFont="1" applyBorder="1" applyAlignment="1" applyProtection="1">
      <alignment horizontal="center" vertical="center" wrapText="1"/>
    </xf>
    <xf numFmtId="171" fontId="2" fillId="0" borderId="9" xfId="0" applyNumberFormat="1" applyFont="1" applyBorder="1" applyAlignment="1" applyProtection="1">
      <alignment horizontal="center" wrapText="1"/>
    </xf>
    <xf numFmtId="0" fontId="3" fillId="7" borderId="9" xfId="0" applyFont="1" applyFill="1" applyBorder="1" applyAlignment="1">
      <alignment vertical="center" wrapText="1"/>
    </xf>
    <xf numFmtId="0" fontId="3" fillId="0" borderId="9" xfId="0" applyFont="1" applyFill="1" applyBorder="1" applyAlignment="1">
      <alignment vertical="center" wrapText="1"/>
    </xf>
    <xf numFmtId="0" fontId="3" fillId="7" borderId="0" xfId="0" applyFont="1" applyFill="1" applyAlignment="1" applyProtection="1">
      <alignment wrapText="1"/>
    </xf>
    <xf numFmtId="0" fontId="3" fillId="7" borderId="9" xfId="0" applyFont="1" applyFill="1" applyBorder="1" applyAlignment="1" applyProtection="1">
      <alignment horizontal="center" vertical="center" wrapText="1"/>
    </xf>
    <xf numFmtId="0" fontId="11" fillId="7" borderId="9" xfId="0" applyFont="1" applyFill="1" applyBorder="1" applyAlignment="1">
      <alignment vertical="center" wrapText="1"/>
    </xf>
    <xf numFmtId="173" fontId="3" fillId="7" borderId="9" xfId="0" applyNumberFormat="1" applyFont="1" applyFill="1" applyBorder="1" applyAlignment="1">
      <alignment horizontal="center" vertical="center"/>
    </xf>
    <xf numFmtId="171" fontId="3" fillId="7" borderId="9" xfId="0" applyNumberFormat="1" applyFont="1" applyFill="1" applyBorder="1" applyAlignment="1" applyProtection="1">
      <alignment horizontal="center" vertical="center" wrapText="1"/>
      <protection locked="0" hidden="1"/>
    </xf>
    <xf numFmtId="171" fontId="3" fillId="7" borderId="9" xfId="0" applyNumberFormat="1" applyFont="1" applyFill="1" applyBorder="1" applyAlignment="1" applyProtection="1">
      <alignment horizontal="center" vertical="center" wrapText="1"/>
    </xf>
    <xf numFmtId="0" fontId="3" fillId="0" borderId="9" xfId="0" applyFont="1" applyFill="1" applyBorder="1" applyAlignment="1">
      <alignment horizontal="center" vertical="center"/>
    </xf>
    <xf numFmtId="0" fontId="3" fillId="0" borderId="0" xfId="0" applyFont="1" applyFill="1" applyAlignment="1" applyProtection="1">
      <alignment wrapText="1"/>
    </xf>
    <xf numFmtId="0" fontId="3" fillId="7" borderId="6" xfId="0" applyFont="1" applyFill="1" applyBorder="1" applyAlignment="1" applyProtection="1">
      <alignment horizontal="center" vertical="center" wrapText="1"/>
    </xf>
    <xf numFmtId="9" fontId="3" fillId="7" borderId="11" xfId="12" applyFont="1" applyFill="1" applyBorder="1" applyAlignment="1" applyProtection="1">
      <alignment horizontal="center" vertical="center" wrapText="1"/>
      <protection locked="0" hidden="1"/>
    </xf>
    <xf numFmtId="171" fontId="3" fillId="0" borderId="9" xfId="0" applyNumberFormat="1" applyFont="1" applyFill="1" applyBorder="1" applyAlignment="1" applyProtection="1">
      <alignment horizontal="center" vertical="center" wrapText="1"/>
    </xf>
    <xf numFmtId="0" fontId="3" fillId="0" borderId="9" xfId="0" applyFont="1" applyFill="1" applyBorder="1" applyAlignment="1" applyProtection="1">
      <alignment wrapText="1"/>
    </xf>
    <xf numFmtId="9" fontId="6" fillId="5" borderId="9" xfId="12" applyFont="1" applyFill="1" applyBorder="1" applyAlignment="1" applyProtection="1">
      <alignment horizontal="center" vertical="center" wrapText="1"/>
      <protection locked="0" hidden="1"/>
    </xf>
    <xf numFmtId="171" fontId="6" fillId="5" borderId="9" xfId="0" applyNumberFormat="1" applyFont="1" applyFill="1" applyBorder="1" applyAlignment="1" applyProtection="1">
      <alignment horizontal="center" vertical="center" wrapText="1"/>
      <protection locked="0" hidden="1"/>
    </xf>
    <xf numFmtId="174" fontId="3" fillId="7" borderId="9" xfId="0" applyNumberFormat="1" applyFont="1" applyFill="1" applyBorder="1" applyAlignment="1">
      <alignment horizontal="center" vertical="center"/>
    </xf>
    <xf numFmtId="0" fontId="3" fillId="7" borderId="9" xfId="0" applyFont="1" applyFill="1" applyBorder="1" applyAlignment="1">
      <alignment horizontal="center" vertical="center"/>
    </xf>
    <xf numFmtId="175" fontId="3" fillId="7" borderId="9" xfId="0" applyNumberFormat="1" applyFont="1" applyFill="1" applyBorder="1" applyAlignment="1">
      <alignment horizontal="center" vertical="center"/>
    </xf>
    <xf numFmtId="177" fontId="3" fillId="7" borderId="9" xfId="0" quotePrefix="1" applyNumberFormat="1" applyFont="1" applyFill="1" applyBorder="1" applyAlignment="1">
      <alignment horizontal="center" vertical="center"/>
    </xf>
    <xf numFmtId="0" fontId="3" fillId="7" borderId="9" xfId="0" applyFont="1" applyFill="1" applyBorder="1" applyAlignment="1">
      <alignment vertical="center"/>
    </xf>
    <xf numFmtId="176" fontId="3" fillId="7" borderId="9" xfId="0" applyNumberFormat="1" applyFont="1" applyFill="1" applyBorder="1" applyAlignment="1">
      <alignment horizontal="center" vertical="center"/>
    </xf>
    <xf numFmtId="177" fontId="3" fillId="7" borderId="9" xfId="0" applyNumberFormat="1" applyFont="1" applyFill="1" applyBorder="1" applyAlignment="1">
      <alignment horizontal="center" vertical="center"/>
    </xf>
    <xf numFmtId="0" fontId="3" fillId="0" borderId="9" xfId="0" applyFont="1" applyBorder="1" applyAlignment="1">
      <alignment horizontal="center" vertical="center" wrapText="1"/>
    </xf>
    <xf numFmtId="0" fontId="2" fillId="6"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1" fillId="5" borderId="14" xfId="13" applyFill="1" applyBorder="1" applyAlignment="1" applyProtection="1">
      <alignment horizontal="left" vertical="center" wrapText="1"/>
      <protection locked="0" hidden="1"/>
    </xf>
    <xf numFmtId="0" fontId="3" fillId="5" borderId="14" xfId="0" applyFont="1" applyFill="1" applyBorder="1" applyAlignment="1" applyProtection="1">
      <alignment horizontal="left" vertical="center" wrapText="1"/>
      <protection locked="0" hidden="1"/>
    </xf>
    <xf numFmtId="0" fontId="3" fillId="5" borderId="9" xfId="0" applyFont="1" applyFill="1" applyBorder="1" applyAlignment="1" applyProtection="1">
      <alignment horizontal="left" vertical="center" wrapText="1"/>
      <protection locked="0" hidden="1"/>
    </xf>
    <xf numFmtId="0" fontId="2" fillId="4" borderId="9" xfId="0" applyFont="1" applyFill="1" applyBorder="1" applyAlignment="1" applyProtection="1">
      <alignment horizontal="center" vertical="center" wrapText="1"/>
    </xf>
    <xf numFmtId="0" fontId="3" fillId="0" borderId="9" xfId="0" applyNumberFormat="1" applyFont="1" applyBorder="1" applyAlignment="1" applyProtection="1">
      <alignment horizontal="left" vertical="center" wrapText="1"/>
    </xf>
    <xf numFmtId="0" fontId="2" fillId="0" borderId="9" xfId="0" applyNumberFormat="1" applyFont="1" applyFill="1" applyBorder="1" applyAlignment="1" applyProtection="1">
      <alignment horizontal="left" vertical="top" wrapText="1"/>
    </xf>
    <xf numFmtId="0" fontId="3" fillId="0" borderId="0" xfId="0" applyFont="1" applyBorder="1" applyAlignment="1" applyProtection="1">
      <alignment horizontal="center" wrapText="1"/>
    </xf>
    <xf numFmtId="0" fontId="3" fillId="0" borderId="9" xfId="0" applyFont="1" applyBorder="1" applyAlignment="1" applyProtection="1">
      <alignment horizontal="left" vertical="center" wrapText="1"/>
    </xf>
    <xf numFmtId="0" fontId="2" fillId="0" borderId="9" xfId="0" applyFont="1" applyBorder="1" applyAlignment="1" applyProtection="1">
      <alignment horizontal="right" vertical="center" wrapText="1"/>
    </xf>
    <xf numFmtId="0" fontId="2" fillId="0" borderId="9" xfId="0" applyFont="1" applyFill="1" applyBorder="1" applyAlignment="1" applyProtection="1">
      <alignment horizontal="left" vertical="center" wrapText="1"/>
    </xf>
    <xf numFmtId="0" fontId="3" fillId="7" borderId="9" xfId="0" applyFont="1" applyFill="1" applyBorder="1" applyAlignment="1">
      <alignment horizontal="center" vertical="center" wrapText="1"/>
    </xf>
    <xf numFmtId="0" fontId="2" fillId="0" borderId="10" xfId="0" applyFont="1" applyBorder="1" applyAlignment="1" applyProtection="1">
      <alignment horizontal="right" vertical="center" wrapText="1"/>
    </xf>
    <xf numFmtId="0" fontId="2" fillId="0" borderId="12" xfId="0" applyFont="1" applyBorder="1" applyAlignment="1" applyProtection="1">
      <alignment horizontal="right" vertical="center" wrapText="1"/>
    </xf>
    <xf numFmtId="0" fontId="2" fillId="0" borderId="11" xfId="0" applyFont="1" applyBorder="1" applyAlignment="1" applyProtection="1">
      <alignment horizontal="right" vertical="center" wrapText="1"/>
    </xf>
    <xf numFmtId="0" fontId="2" fillId="6" borderId="13" xfId="0" applyFont="1" applyFill="1" applyBorder="1" applyAlignment="1" applyProtection="1">
      <alignment horizontal="center" vertical="center" wrapText="1"/>
    </xf>
    <xf numFmtId="0" fontId="2" fillId="0" borderId="10" xfId="0" applyFont="1" applyFill="1" applyBorder="1" applyAlignment="1" applyProtection="1">
      <alignment horizontal="left" vertical="center"/>
    </xf>
    <xf numFmtId="0" fontId="2" fillId="0" borderId="12" xfId="0" applyFont="1" applyFill="1" applyBorder="1" applyAlignment="1" applyProtection="1">
      <alignment horizontal="left" vertical="center"/>
    </xf>
    <xf numFmtId="0" fontId="2" fillId="0" borderId="11" xfId="0" applyFont="1" applyFill="1" applyBorder="1" applyAlignment="1" applyProtection="1">
      <alignment horizontal="left" vertical="center"/>
    </xf>
    <xf numFmtId="0" fontId="2" fillId="0" borderId="10"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11" xfId="0" applyFont="1" applyBorder="1" applyAlignment="1" applyProtection="1">
      <alignment horizontal="left" vertical="center"/>
    </xf>
    <xf numFmtId="0" fontId="9" fillId="0" borderId="9" xfId="0" applyNumberFormat="1" applyFont="1" applyBorder="1" applyAlignment="1">
      <alignment horizontal="left" vertical="center" wrapText="1"/>
    </xf>
    <xf numFmtId="0" fontId="10" fillId="0" borderId="9" xfId="0" applyNumberFormat="1" applyFont="1" applyBorder="1" applyAlignment="1">
      <alignment horizontal="center" vertical="center"/>
    </xf>
    <xf numFmtId="168" fontId="9" fillId="5" borderId="9"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4"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172" fontId="9" fillId="0" borderId="9" xfId="0" applyNumberFormat="1" applyFont="1" applyBorder="1" applyAlignment="1">
      <alignment horizontal="center" vertical="center"/>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168" fontId="9" fillId="5" borderId="10" xfId="0" applyNumberFormat="1" applyFont="1" applyFill="1" applyBorder="1" applyAlignment="1" applyProtection="1">
      <alignment horizontal="right" vertical="center" wrapText="1"/>
      <protection locked="0" hidden="1"/>
    </xf>
    <xf numFmtId="168" fontId="9" fillId="5" borderId="12" xfId="0" applyNumberFormat="1" applyFont="1" applyFill="1" applyBorder="1" applyAlignment="1" applyProtection="1">
      <alignment horizontal="right" vertical="center" wrapText="1"/>
      <protection locked="0" hidden="1"/>
    </xf>
    <xf numFmtId="168" fontId="9" fillId="5" borderId="11" xfId="0" applyNumberFormat="1" applyFont="1" applyFill="1" applyBorder="1" applyAlignment="1" applyProtection="1">
      <alignment horizontal="right" vertical="center" wrapText="1"/>
      <protection locked="0" hidden="1"/>
    </xf>
    <xf numFmtId="0" fontId="10" fillId="0" borderId="14"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2" xfId="8" applyFont="1" applyFill="1" applyBorder="1" applyAlignment="1">
      <alignment horizontal="center" vertical="center" wrapText="1"/>
    </xf>
    <xf numFmtId="0" fontId="17" fillId="4" borderId="11" xfId="8" applyFont="1" applyFill="1" applyBorder="1" applyAlignment="1">
      <alignment horizontal="center" vertical="center" wrapText="1"/>
    </xf>
  </cellXfs>
  <cellStyles count="14">
    <cellStyle name="Hipervínculo" xfId="13" builtinId="8"/>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66675</xdr:rowOff>
    </xdr:from>
    <xdr:to>
      <xdr:col>8</xdr:col>
      <xdr:colOff>404812</xdr:colOff>
      <xdr:row>5</xdr:row>
      <xdr:rowOff>161925</xdr:rowOff>
    </xdr:to>
    <xdr:sp macro="" textlink="">
      <xdr:nvSpPr>
        <xdr:cNvPr id="2" name="1 CuadroTexto"/>
        <xdr:cNvSpPr txBox="1"/>
      </xdr:nvSpPr>
      <xdr:spPr>
        <a:xfrm>
          <a:off x="2869406" y="228600"/>
          <a:ext cx="8917781"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8</xdr:col>
      <xdr:colOff>726281</xdr:colOff>
      <xdr:row>1</xdr:row>
      <xdr:rowOff>90488</xdr:rowOff>
    </xdr:from>
    <xdr:to>
      <xdr:col>9</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08656" y="252413"/>
          <a:ext cx="16621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66675</xdr:rowOff>
    </xdr:from>
    <xdr:to>
      <xdr:col>8</xdr:col>
      <xdr:colOff>404812</xdr:colOff>
      <xdr:row>5</xdr:row>
      <xdr:rowOff>161925</xdr:rowOff>
    </xdr:to>
    <xdr:sp macro="" textlink="">
      <xdr:nvSpPr>
        <xdr:cNvPr id="2" name="1 CuadroTexto"/>
        <xdr:cNvSpPr txBox="1"/>
      </xdr:nvSpPr>
      <xdr:spPr>
        <a:xfrm>
          <a:off x="2590800" y="228600"/>
          <a:ext cx="6053137"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8</xdr:col>
      <xdr:colOff>726281</xdr:colOff>
      <xdr:row>1</xdr:row>
      <xdr:rowOff>90488</xdr:rowOff>
    </xdr:from>
    <xdr:to>
      <xdr:col>9</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65406" y="252413"/>
          <a:ext cx="16621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7"/>
  <sheetViews>
    <sheetView showGridLines="0" tabSelected="1" topLeftCell="A44" zoomScale="80" zoomScaleNormal="80" workbookViewId="0">
      <selection activeCell="J35" sqref="J35"/>
    </sheetView>
  </sheetViews>
  <sheetFormatPr baseColWidth="10" defaultRowHeight="12.75"/>
  <cols>
    <col min="1" max="1" width="2" style="68" customWidth="1"/>
    <col min="2" max="2" width="7.5703125" style="68" customWidth="1"/>
    <col min="3" max="3" width="29.28515625" style="68" customWidth="1"/>
    <col min="4" max="4" width="9.140625" style="72" customWidth="1"/>
    <col min="5" max="5" width="26.140625" style="72" customWidth="1"/>
    <col min="6" max="6" width="20.140625" style="68" customWidth="1"/>
    <col min="7" max="7" width="18.140625" style="68" customWidth="1"/>
    <col min="8" max="10" width="18.7109375" style="68" customWidth="1"/>
    <col min="11" max="16384" width="11.42578125" style="68"/>
  </cols>
  <sheetData>
    <row r="1" spans="2:10" s="53" customFormat="1" ht="12.75" customHeight="1">
      <c r="D1" s="54"/>
      <c r="E1" s="54"/>
    </row>
    <row r="2" spans="2:10" s="53" customFormat="1">
      <c r="B2" s="126"/>
      <c r="C2" s="126"/>
      <c r="D2" s="126"/>
      <c r="E2" s="126"/>
      <c r="F2" s="126"/>
      <c r="G2" s="126"/>
      <c r="H2" s="126"/>
      <c r="I2" s="126"/>
      <c r="J2" s="126"/>
    </row>
    <row r="3" spans="2:10" s="53" customFormat="1" ht="16.5" customHeight="1">
      <c r="B3" s="126"/>
      <c r="C3" s="126"/>
      <c r="D3" s="126"/>
      <c r="E3" s="126"/>
      <c r="F3" s="126"/>
      <c r="G3" s="126"/>
      <c r="H3" s="126"/>
      <c r="I3" s="126"/>
      <c r="J3" s="126"/>
    </row>
    <row r="4" spans="2:10" s="53" customFormat="1" ht="16.5" customHeight="1">
      <c r="B4" s="126"/>
      <c r="C4" s="126"/>
      <c r="D4" s="126"/>
      <c r="E4" s="126"/>
      <c r="F4" s="126"/>
      <c r="G4" s="126"/>
      <c r="H4" s="126"/>
      <c r="I4" s="126"/>
      <c r="J4" s="126"/>
    </row>
    <row r="5" spans="2:10" s="53" customFormat="1" ht="16.5" customHeight="1">
      <c r="B5" s="126"/>
      <c r="C5" s="126"/>
      <c r="D5" s="126"/>
      <c r="E5" s="126"/>
      <c r="F5" s="126"/>
      <c r="G5" s="126"/>
      <c r="H5" s="126"/>
      <c r="I5" s="126"/>
      <c r="J5" s="126"/>
    </row>
    <row r="6" spans="2:10" s="53" customFormat="1" ht="16.5" customHeight="1">
      <c r="B6" s="126"/>
      <c r="C6" s="126"/>
      <c r="D6" s="126"/>
      <c r="E6" s="126"/>
      <c r="F6" s="126"/>
      <c r="G6" s="126"/>
      <c r="H6" s="126"/>
      <c r="I6" s="126"/>
      <c r="J6" s="126"/>
    </row>
    <row r="7" spans="2:10" s="53" customFormat="1" ht="5.25" customHeight="1">
      <c r="C7" s="55"/>
      <c r="D7" s="56"/>
      <c r="E7" s="56"/>
      <c r="F7" s="55"/>
      <c r="G7" s="55"/>
    </row>
    <row r="8" spans="2:10" s="53" customFormat="1" ht="15.75" customHeight="1">
      <c r="B8" s="127" t="s">
        <v>105</v>
      </c>
      <c r="C8" s="127"/>
      <c r="D8" s="127"/>
      <c r="E8" s="127"/>
      <c r="F8" s="127"/>
      <c r="G8" s="127"/>
      <c r="H8" s="127"/>
      <c r="I8" s="127"/>
      <c r="J8" s="127"/>
    </row>
    <row r="9" spans="2:10" s="53" customFormat="1" ht="18" customHeight="1">
      <c r="B9" s="57" t="s">
        <v>87</v>
      </c>
      <c r="C9" s="92"/>
      <c r="D9" s="58" t="s">
        <v>81</v>
      </c>
      <c r="E9" s="59"/>
      <c r="F9" s="60" t="s">
        <v>85</v>
      </c>
      <c r="G9" s="76"/>
      <c r="H9" s="60" t="s">
        <v>83</v>
      </c>
      <c r="I9" s="128"/>
      <c r="J9" s="129"/>
    </row>
    <row r="10" spans="2:10" s="53" customFormat="1" ht="18" customHeight="1">
      <c r="B10" s="61" t="s">
        <v>84</v>
      </c>
      <c r="C10" s="75"/>
      <c r="D10" s="62" t="s">
        <v>82</v>
      </c>
      <c r="E10" s="59"/>
      <c r="F10" s="61" t="s">
        <v>86</v>
      </c>
      <c r="G10" s="76"/>
      <c r="H10" s="63" t="s">
        <v>106</v>
      </c>
      <c r="I10" s="130"/>
      <c r="J10" s="130"/>
    </row>
    <row r="11" spans="2:10" s="53" customFormat="1" ht="5.0999999999999996" customHeight="1">
      <c r="C11" s="64"/>
      <c r="D11" s="65"/>
      <c r="E11" s="65"/>
      <c r="F11" s="66"/>
      <c r="G11" s="67"/>
    </row>
    <row r="12" spans="2:10" s="53" customFormat="1" ht="18.75" customHeight="1">
      <c r="B12" s="131" t="s">
        <v>59</v>
      </c>
      <c r="C12" s="131"/>
      <c r="D12" s="131"/>
      <c r="E12" s="131"/>
      <c r="F12" s="131"/>
      <c r="G12" s="131"/>
      <c r="H12" s="131"/>
      <c r="I12" s="131"/>
      <c r="J12" s="131"/>
    </row>
    <row r="13" spans="2:10" s="53" customFormat="1" ht="83.25" customHeight="1">
      <c r="B13" s="132" t="s">
        <v>128</v>
      </c>
      <c r="C13" s="132"/>
      <c r="D13" s="132"/>
      <c r="E13" s="132"/>
      <c r="F13" s="132"/>
      <c r="G13" s="132"/>
      <c r="H13" s="132"/>
      <c r="I13" s="132"/>
      <c r="J13" s="132"/>
    </row>
    <row r="14" spans="2:10" s="53" customFormat="1" ht="108.75" customHeight="1">
      <c r="B14" s="133" t="s">
        <v>169</v>
      </c>
      <c r="C14" s="133"/>
      <c r="D14" s="133"/>
      <c r="E14" s="133"/>
      <c r="F14" s="133"/>
      <c r="G14" s="133"/>
      <c r="H14" s="133"/>
      <c r="I14" s="133"/>
      <c r="J14" s="133"/>
    </row>
    <row r="15" spans="2:10" s="53" customFormat="1" ht="5.0999999999999996" customHeight="1">
      <c r="C15" s="134"/>
      <c r="D15" s="134"/>
      <c r="E15" s="134"/>
      <c r="F15" s="134"/>
      <c r="G15" s="134"/>
    </row>
    <row r="16" spans="2:10" s="53" customFormat="1" ht="18" customHeight="1">
      <c r="B16" s="131" t="s">
        <v>127</v>
      </c>
      <c r="C16" s="131"/>
      <c r="D16" s="131"/>
      <c r="E16" s="131"/>
      <c r="F16" s="131"/>
      <c r="G16" s="131"/>
      <c r="H16" s="131"/>
      <c r="I16" s="131"/>
      <c r="J16" s="131"/>
    </row>
    <row r="17" spans="2:13" ht="41.25" customHeight="1">
      <c r="B17" s="95" t="s">
        <v>107</v>
      </c>
      <c r="C17" s="95" t="s">
        <v>108</v>
      </c>
      <c r="D17" s="125" t="s">
        <v>126</v>
      </c>
      <c r="E17" s="125"/>
      <c r="F17" s="95" t="s">
        <v>114</v>
      </c>
      <c r="G17" s="73" t="s">
        <v>109</v>
      </c>
      <c r="H17" s="73" t="s">
        <v>112</v>
      </c>
      <c r="I17" s="73" t="s">
        <v>113</v>
      </c>
      <c r="J17" s="73" t="s">
        <v>113</v>
      </c>
    </row>
    <row r="18" spans="2:13" ht="26.25" customHeight="1">
      <c r="B18" s="96">
        <v>1</v>
      </c>
      <c r="C18" s="78" t="s">
        <v>152</v>
      </c>
      <c r="D18" s="124" t="s">
        <v>129</v>
      </c>
      <c r="E18" s="124"/>
      <c r="F18" s="79">
        <v>10000</v>
      </c>
      <c r="G18" s="69"/>
      <c r="H18" s="70"/>
      <c r="I18" s="71">
        <f>+H18*(1+G18)</f>
        <v>0</v>
      </c>
      <c r="J18" s="71">
        <f>+I18*F18</f>
        <v>0</v>
      </c>
      <c r="M18" s="98"/>
    </row>
    <row r="19" spans="2:13" ht="26.25" customHeight="1">
      <c r="B19" s="96">
        <v>2</v>
      </c>
      <c r="C19" s="78" t="s">
        <v>153</v>
      </c>
      <c r="D19" s="124" t="s">
        <v>129</v>
      </c>
      <c r="E19" s="124"/>
      <c r="F19" s="79">
        <v>10000</v>
      </c>
      <c r="G19" s="69"/>
      <c r="H19" s="70"/>
      <c r="I19" s="71">
        <f t="shared" ref="I19:I34" si="0">+H19*(1+G19)</f>
        <v>0</v>
      </c>
      <c r="J19" s="71">
        <f t="shared" ref="J19" si="1">+I19*F19</f>
        <v>0</v>
      </c>
      <c r="M19" s="98"/>
    </row>
    <row r="20" spans="2:13" ht="26.25" customHeight="1">
      <c r="B20" s="96">
        <v>3</v>
      </c>
      <c r="C20" s="78" t="s">
        <v>115</v>
      </c>
      <c r="D20" s="124" t="s">
        <v>130</v>
      </c>
      <c r="E20" s="124"/>
      <c r="F20" s="79">
        <v>10000</v>
      </c>
      <c r="G20" s="69"/>
      <c r="H20" s="70"/>
      <c r="I20" s="71">
        <f t="shared" si="0"/>
        <v>0</v>
      </c>
      <c r="J20" s="71">
        <f t="shared" ref="J20:J32" si="2">+I20*F21</f>
        <v>0</v>
      </c>
      <c r="M20" s="98"/>
    </row>
    <row r="21" spans="2:13" ht="26.25" customHeight="1">
      <c r="B21" s="96">
        <v>4</v>
      </c>
      <c r="C21" s="78" t="s">
        <v>116</v>
      </c>
      <c r="D21" s="124" t="s">
        <v>130</v>
      </c>
      <c r="E21" s="124"/>
      <c r="F21" s="79">
        <v>1000</v>
      </c>
      <c r="G21" s="69"/>
      <c r="H21" s="70"/>
      <c r="I21" s="71">
        <f t="shared" si="0"/>
        <v>0</v>
      </c>
      <c r="J21" s="71">
        <f t="shared" si="2"/>
        <v>0</v>
      </c>
      <c r="M21" s="98"/>
    </row>
    <row r="22" spans="2:13" ht="39.75" customHeight="1">
      <c r="B22" s="96">
        <v>5</v>
      </c>
      <c r="C22" s="78" t="s">
        <v>117</v>
      </c>
      <c r="D22" s="124" t="s">
        <v>130</v>
      </c>
      <c r="E22" s="124"/>
      <c r="F22" s="79">
        <v>9000</v>
      </c>
      <c r="G22" s="69"/>
      <c r="H22" s="70"/>
      <c r="I22" s="71">
        <f t="shared" si="0"/>
        <v>0</v>
      </c>
      <c r="J22" s="71">
        <f t="shared" si="2"/>
        <v>0</v>
      </c>
      <c r="M22" s="98"/>
    </row>
    <row r="23" spans="2:13" ht="33" customHeight="1">
      <c r="B23" s="96">
        <v>6</v>
      </c>
      <c r="C23" s="78" t="s">
        <v>144</v>
      </c>
      <c r="D23" s="124" t="s">
        <v>130</v>
      </c>
      <c r="E23" s="124"/>
      <c r="F23" s="80">
        <v>30</v>
      </c>
      <c r="G23" s="69"/>
      <c r="H23" s="70"/>
      <c r="I23" s="71">
        <f t="shared" si="0"/>
        <v>0</v>
      </c>
      <c r="J23" s="71">
        <f t="shared" si="2"/>
        <v>0</v>
      </c>
      <c r="M23" s="98"/>
    </row>
    <row r="24" spans="2:13" ht="26.25" customHeight="1">
      <c r="B24" s="96">
        <v>7</v>
      </c>
      <c r="C24" s="78" t="s">
        <v>145</v>
      </c>
      <c r="D24" s="124" t="s">
        <v>130</v>
      </c>
      <c r="E24" s="124"/>
      <c r="F24" s="80">
        <v>30</v>
      </c>
      <c r="G24" s="69"/>
      <c r="H24" s="70"/>
      <c r="I24" s="71">
        <f t="shared" si="0"/>
        <v>0</v>
      </c>
      <c r="J24" s="71">
        <f t="shared" si="2"/>
        <v>0</v>
      </c>
      <c r="M24" s="98"/>
    </row>
    <row r="25" spans="2:13" ht="26.25" customHeight="1">
      <c r="B25" s="96">
        <v>8</v>
      </c>
      <c r="C25" s="78" t="s">
        <v>146</v>
      </c>
      <c r="D25" s="124" t="s">
        <v>130</v>
      </c>
      <c r="E25" s="124"/>
      <c r="F25" s="80">
        <v>40</v>
      </c>
      <c r="G25" s="69"/>
      <c r="H25" s="70"/>
      <c r="I25" s="71">
        <f t="shared" si="0"/>
        <v>0</v>
      </c>
      <c r="J25" s="71">
        <f t="shared" si="2"/>
        <v>0</v>
      </c>
      <c r="M25" s="98"/>
    </row>
    <row r="26" spans="2:13" ht="26.25" customHeight="1">
      <c r="B26" s="96">
        <v>9</v>
      </c>
      <c r="C26" s="78" t="s">
        <v>147</v>
      </c>
      <c r="D26" s="124" t="s">
        <v>130</v>
      </c>
      <c r="E26" s="124"/>
      <c r="F26" s="109">
        <v>12</v>
      </c>
      <c r="G26" s="69"/>
      <c r="H26" s="70"/>
      <c r="I26" s="71">
        <f t="shared" si="0"/>
        <v>0</v>
      </c>
      <c r="J26" s="71">
        <f t="shared" si="2"/>
        <v>0</v>
      </c>
      <c r="M26" s="98"/>
    </row>
    <row r="27" spans="2:13" ht="26.25" customHeight="1">
      <c r="B27" s="96">
        <v>10</v>
      </c>
      <c r="C27" s="78" t="s">
        <v>119</v>
      </c>
      <c r="D27" s="124" t="s">
        <v>130</v>
      </c>
      <c r="E27" s="124"/>
      <c r="F27" s="80">
        <v>2</v>
      </c>
      <c r="G27" s="69"/>
      <c r="H27" s="70"/>
      <c r="I27" s="71">
        <f t="shared" si="0"/>
        <v>0</v>
      </c>
      <c r="J27" s="71">
        <f t="shared" si="2"/>
        <v>0</v>
      </c>
      <c r="M27" s="98"/>
    </row>
    <row r="28" spans="2:13" ht="26.25" customHeight="1">
      <c r="B28" s="96">
        <v>11</v>
      </c>
      <c r="C28" s="81" t="s">
        <v>120</v>
      </c>
      <c r="D28" s="124" t="s">
        <v>130</v>
      </c>
      <c r="E28" s="124"/>
      <c r="F28" s="80">
        <v>3</v>
      </c>
      <c r="G28" s="69"/>
      <c r="H28" s="70"/>
      <c r="I28" s="71">
        <f t="shared" si="0"/>
        <v>0</v>
      </c>
      <c r="J28" s="71">
        <f t="shared" si="2"/>
        <v>0</v>
      </c>
      <c r="M28" s="98"/>
    </row>
    <row r="29" spans="2:13" ht="26.25" customHeight="1">
      <c r="B29" s="96">
        <v>12</v>
      </c>
      <c r="C29" s="78" t="s">
        <v>121</v>
      </c>
      <c r="D29" s="124" t="s">
        <v>130</v>
      </c>
      <c r="E29" s="124"/>
      <c r="F29" s="80">
        <v>5</v>
      </c>
      <c r="G29" s="69"/>
      <c r="H29" s="70"/>
      <c r="I29" s="71">
        <f t="shared" si="0"/>
        <v>0</v>
      </c>
      <c r="J29" s="71">
        <f t="shared" si="2"/>
        <v>0</v>
      </c>
      <c r="M29" s="98"/>
    </row>
    <row r="30" spans="2:13" ht="26.25" customHeight="1">
      <c r="B30" s="96">
        <v>13</v>
      </c>
      <c r="C30" s="78" t="s">
        <v>122</v>
      </c>
      <c r="D30" s="124" t="s">
        <v>130</v>
      </c>
      <c r="E30" s="124"/>
      <c r="F30" s="80">
        <v>100</v>
      </c>
      <c r="G30" s="69"/>
      <c r="H30" s="70"/>
      <c r="I30" s="71">
        <f t="shared" si="0"/>
        <v>0</v>
      </c>
      <c r="J30" s="71">
        <f t="shared" si="2"/>
        <v>0</v>
      </c>
      <c r="M30" s="98"/>
    </row>
    <row r="31" spans="2:13" ht="26.25" customHeight="1">
      <c r="B31" s="96">
        <v>14</v>
      </c>
      <c r="C31" s="81" t="s">
        <v>123</v>
      </c>
      <c r="D31" s="124" t="s">
        <v>130</v>
      </c>
      <c r="E31" s="124"/>
      <c r="F31" s="80">
        <v>1</v>
      </c>
      <c r="G31" s="69"/>
      <c r="H31" s="70"/>
      <c r="I31" s="71">
        <f t="shared" si="0"/>
        <v>0</v>
      </c>
      <c r="J31" s="71">
        <f t="shared" si="2"/>
        <v>0</v>
      </c>
      <c r="M31" s="98"/>
    </row>
    <row r="32" spans="2:13" ht="26.25" customHeight="1">
      <c r="B32" s="96">
        <v>15</v>
      </c>
      <c r="C32" s="78" t="s">
        <v>124</v>
      </c>
      <c r="D32" s="124" t="s">
        <v>130</v>
      </c>
      <c r="E32" s="124"/>
      <c r="F32" s="80">
        <v>1</v>
      </c>
      <c r="G32" s="69"/>
      <c r="H32" s="70"/>
      <c r="I32" s="71">
        <f t="shared" si="0"/>
        <v>0</v>
      </c>
      <c r="J32" s="71">
        <f t="shared" si="2"/>
        <v>0</v>
      </c>
      <c r="M32" s="98"/>
    </row>
    <row r="33" spans="2:13" ht="26.25" customHeight="1">
      <c r="B33" s="96">
        <v>16</v>
      </c>
      <c r="C33" s="78" t="s">
        <v>125</v>
      </c>
      <c r="D33" s="124" t="s">
        <v>130</v>
      </c>
      <c r="E33" s="124"/>
      <c r="F33" s="80">
        <v>100</v>
      </c>
      <c r="G33" s="69"/>
      <c r="H33" s="70"/>
      <c r="I33" s="71">
        <f t="shared" si="0"/>
        <v>0</v>
      </c>
      <c r="J33" s="71">
        <f t="shared" ref="J33" si="3">+I33*F34</f>
        <v>0</v>
      </c>
      <c r="M33" s="98"/>
    </row>
    <row r="34" spans="2:13" ht="26.25" customHeight="1">
      <c r="B34" s="96">
        <v>17</v>
      </c>
      <c r="C34" s="78" t="s">
        <v>148</v>
      </c>
      <c r="D34" s="124" t="s">
        <v>130</v>
      </c>
      <c r="E34" s="124"/>
      <c r="F34" s="80">
        <v>80</v>
      </c>
      <c r="G34" s="69"/>
      <c r="H34" s="70"/>
      <c r="I34" s="71">
        <f t="shared" si="0"/>
        <v>0</v>
      </c>
      <c r="J34" s="71">
        <f>+I34*F34</f>
        <v>0</v>
      </c>
      <c r="M34" s="98"/>
    </row>
    <row r="35" spans="2:13" ht="26.25" customHeight="1">
      <c r="B35" s="139" t="s">
        <v>150</v>
      </c>
      <c r="C35" s="140"/>
      <c r="D35" s="140"/>
      <c r="E35" s="140"/>
      <c r="F35" s="140"/>
      <c r="G35" s="140"/>
      <c r="H35" s="141"/>
      <c r="I35" s="99"/>
      <c r="J35" s="89" t="str">
        <f>IF(H18=0,"",SUM(J18,J20:J34))</f>
        <v/>
      </c>
    </row>
    <row r="36" spans="2:13" ht="26.25" customHeight="1">
      <c r="B36" s="139" t="s">
        <v>151</v>
      </c>
      <c r="C36" s="140"/>
      <c r="D36" s="140"/>
      <c r="E36" s="140"/>
      <c r="F36" s="140"/>
      <c r="G36" s="140"/>
      <c r="H36" s="141"/>
      <c r="I36" s="89"/>
      <c r="J36" s="89" t="str">
        <f>IF(H19=0,"",SUM(J19:J34))</f>
        <v/>
      </c>
    </row>
    <row r="37" spans="2:13" ht="26.25" customHeight="1">
      <c r="B37" s="131" t="s">
        <v>132</v>
      </c>
      <c r="C37" s="131"/>
      <c r="D37" s="131"/>
      <c r="E37" s="131"/>
      <c r="F37" s="131"/>
      <c r="G37" s="131"/>
      <c r="H37" s="131"/>
      <c r="I37" s="131"/>
      <c r="J37" s="131"/>
    </row>
    <row r="38" spans="2:13" ht="33.75" customHeight="1">
      <c r="B38" s="74" t="s">
        <v>107</v>
      </c>
      <c r="C38" s="87" t="s">
        <v>108</v>
      </c>
      <c r="D38" s="142" t="s">
        <v>126</v>
      </c>
      <c r="E38" s="142"/>
      <c r="F38" s="87" t="s">
        <v>114</v>
      </c>
      <c r="G38" s="73" t="s">
        <v>109</v>
      </c>
      <c r="H38" s="84" t="s">
        <v>112</v>
      </c>
      <c r="I38" s="84" t="s">
        <v>113</v>
      </c>
      <c r="J38" s="84" t="s">
        <v>113</v>
      </c>
    </row>
    <row r="39" spans="2:13" ht="26.25" customHeight="1">
      <c r="B39" s="82">
        <v>18</v>
      </c>
      <c r="C39" s="78" t="s">
        <v>154</v>
      </c>
      <c r="D39" s="124" t="s">
        <v>129</v>
      </c>
      <c r="E39" s="124"/>
      <c r="F39" s="80">
        <v>1000</v>
      </c>
      <c r="G39" s="85"/>
      <c r="H39" s="77"/>
      <c r="I39" s="71">
        <f>+H39*(1+$G39)</f>
        <v>0</v>
      </c>
      <c r="J39" s="71">
        <f>+I39*F39</f>
        <v>0</v>
      </c>
    </row>
    <row r="40" spans="2:13" ht="26.25" customHeight="1">
      <c r="B40" s="82">
        <v>19</v>
      </c>
      <c r="C40" s="78" t="s">
        <v>166</v>
      </c>
      <c r="D40" s="124" t="s">
        <v>129</v>
      </c>
      <c r="E40" s="124"/>
      <c r="F40" s="80">
        <v>1000</v>
      </c>
      <c r="G40" s="85"/>
      <c r="H40" s="77"/>
      <c r="I40" s="71">
        <f>+H40*(1+$G40)</f>
        <v>0</v>
      </c>
      <c r="J40" s="71">
        <f>+I40*F40</f>
        <v>0</v>
      </c>
    </row>
    <row r="41" spans="2:13" ht="39.75" customHeight="1">
      <c r="B41" s="83">
        <v>20</v>
      </c>
      <c r="C41" s="78" t="s">
        <v>165</v>
      </c>
      <c r="D41" s="124" t="s">
        <v>130</v>
      </c>
      <c r="E41" s="124"/>
      <c r="F41" s="80">
        <v>1000</v>
      </c>
      <c r="G41" s="86"/>
      <c r="H41" s="70"/>
      <c r="I41" s="71">
        <f t="shared" ref="I41:I49" si="4">+H41*(1+$G41)</f>
        <v>0</v>
      </c>
      <c r="J41" s="71">
        <f t="shared" ref="J41:J46" si="5">+I41*F41</f>
        <v>0</v>
      </c>
    </row>
    <row r="42" spans="2:13" ht="26.25" customHeight="1">
      <c r="B42" s="82">
        <v>21</v>
      </c>
      <c r="C42" s="78" t="s">
        <v>117</v>
      </c>
      <c r="D42" s="124" t="s">
        <v>130</v>
      </c>
      <c r="E42" s="124"/>
      <c r="F42" s="80">
        <v>1000</v>
      </c>
      <c r="G42" s="86"/>
      <c r="H42" s="70"/>
      <c r="I42" s="71">
        <f t="shared" si="4"/>
        <v>0</v>
      </c>
      <c r="J42" s="71">
        <f t="shared" si="5"/>
        <v>0</v>
      </c>
    </row>
    <row r="43" spans="2:13" ht="26.25" customHeight="1">
      <c r="B43" s="82">
        <v>22</v>
      </c>
      <c r="C43" s="78" t="s">
        <v>144</v>
      </c>
      <c r="D43" s="124" t="s">
        <v>130</v>
      </c>
      <c r="E43" s="124"/>
      <c r="F43" s="80">
        <v>12</v>
      </c>
      <c r="G43" s="86"/>
      <c r="H43" s="70"/>
      <c r="I43" s="71">
        <f t="shared" si="4"/>
        <v>0</v>
      </c>
      <c r="J43" s="71">
        <f t="shared" si="5"/>
        <v>0</v>
      </c>
    </row>
    <row r="44" spans="2:13" ht="26.25" customHeight="1">
      <c r="B44" s="83">
        <v>23</v>
      </c>
      <c r="C44" s="78" t="s">
        <v>121</v>
      </c>
      <c r="D44" s="124" t="s">
        <v>130</v>
      </c>
      <c r="E44" s="124"/>
      <c r="F44" s="80">
        <v>2</v>
      </c>
      <c r="G44" s="86"/>
      <c r="H44" s="70"/>
      <c r="I44" s="71">
        <f t="shared" si="4"/>
        <v>0</v>
      </c>
      <c r="J44" s="71">
        <f t="shared" si="5"/>
        <v>0</v>
      </c>
    </row>
    <row r="45" spans="2:13" ht="26.25" customHeight="1">
      <c r="B45" s="82">
        <v>24</v>
      </c>
      <c r="C45" s="101" t="s">
        <v>148</v>
      </c>
      <c r="D45" s="124" t="s">
        <v>130</v>
      </c>
      <c r="E45" s="124"/>
      <c r="F45" s="80">
        <v>80</v>
      </c>
      <c r="G45" s="86"/>
      <c r="H45" s="70"/>
      <c r="I45" s="71">
        <f t="shared" si="4"/>
        <v>0</v>
      </c>
      <c r="J45" s="71">
        <f t="shared" si="5"/>
        <v>0</v>
      </c>
    </row>
    <row r="46" spans="2:13" ht="26.25" customHeight="1">
      <c r="B46" s="83">
        <v>25</v>
      </c>
      <c r="C46" s="88" t="s">
        <v>131</v>
      </c>
      <c r="D46" s="124" t="s">
        <v>130</v>
      </c>
      <c r="E46" s="124"/>
      <c r="F46" s="80">
        <v>1</v>
      </c>
      <c r="G46" s="86"/>
      <c r="H46" s="70"/>
      <c r="I46" s="71">
        <f t="shared" si="4"/>
        <v>0</v>
      </c>
      <c r="J46" s="71">
        <f t="shared" si="5"/>
        <v>0</v>
      </c>
    </row>
    <row r="47" spans="2:13" ht="26.25" customHeight="1">
      <c r="B47" s="82">
        <v>26</v>
      </c>
      <c r="C47" s="88" t="s">
        <v>118</v>
      </c>
      <c r="D47" s="124" t="s">
        <v>130</v>
      </c>
      <c r="E47" s="124"/>
      <c r="F47" s="80">
        <v>18</v>
      </c>
      <c r="G47" s="86"/>
      <c r="H47" s="70"/>
      <c r="I47" s="71">
        <f t="shared" ref="I47:I48" si="6">+H47*(1+$G47)</f>
        <v>0</v>
      </c>
      <c r="J47" s="71">
        <f t="shared" ref="J47:J49" si="7">+I47*F47</f>
        <v>0</v>
      </c>
    </row>
    <row r="48" spans="2:13" ht="26.25" customHeight="1">
      <c r="B48" s="82">
        <v>27</v>
      </c>
      <c r="C48" s="102" t="s">
        <v>119</v>
      </c>
      <c r="D48" s="124" t="s">
        <v>130</v>
      </c>
      <c r="E48" s="124"/>
      <c r="F48" s="80">
        <v>1</v>
      </c>
      <c r="G48" s="86"/>
      <c r="H48" s="70"/>
      <c r="I48" s="71">
        <f t="shared" si="6"/>
        <v>0</v>
      </c>
      <c r="J48" s="71">
        <f t="shared" si="7"/>
        <v>0</v>
      </c>
    </row>
    <row r="49" spans="2:10" ht="33.75" customHeight="1">
      <c r="B49" s="111">
        <v>28</v>
      </c>
      <c r="C49" s="101" t="s">
        <v>176</v>
      </c>
      <c r="D49" s="138" t="s">
        <v>130</v>
      </c>
      <c r="E49" s="138"/>
      <c r="F49" s="106">
        <v>11000</v>
      </c>
      <c r="G49" s="112"/>
      <c r="H49" s="107"/>
      <c r="I49" s="108">
        <f t="shared" si="4"/>
        <v>0</v>
      </c>
      <c r="J49" s="108">
        <f t="shared" si="7"/>
        <v>0</v>
      </c>
    </row>
    <row r="50" spans="2:10" ht="26.25" customHeight="1">
      <c r="B50" s="136" t="s">
        <v>149</v>
      </c>
      <c r="C50" s="136"/>
      <c r="D50" s="136"/>
      <c r="E50" s="136"/>
      <c r="F50" s="136"/>
      <c r="G50" s="136"/>
      <c r="H50" s="136"/>
      <c r="I50" s="89"/>
      <c r="J50" s="89" t="str">
        <f>IF(H39=0,"",SUM(J39,J41:J49))</f>
        <v/>
      </c>
    </row>
    <row r="51" spans="2:10" ht="26.25" customHeight="1">
      <c r="B51" s="136" t="s">
        <v>168</v>
      </c>
      <c r="C51" s="136"/>
      <c r="D51" s="136"/>
      <c r="E51" s="136"/>
      <c r="F51" s="136"/>
      <c r="G51" s="136"/>
      <c r="H51" s="136"/>
      <c r="I51" s="89"/>
      <c r="J51" s="89" t="str">
        <f>IF(H40=0,"",SUM(J40:J49))</f>
        <v/>
      </c>
    </row>
    <row r="52" spans="2:10" ht="26.25" customHeight="1">
      <c r="B52" s="136" t="s">
        <v>177</v>
      </c>
      <c r="C52" s="136"/>
      <c r="D52" s="136"/>
      <c r="E52" s="136"/>
      <c r="F52" s="136"/>
      <c r="G52" s="136"/>
      <c r="H52" s="136"/>
      <c r="I52" s="89"/>
      <c r="J52" s="100" t="e">
        <f>J35+J50</f>
        <v>#VALUE!</v>
      </c>
    </row>
    <row r="53" spans="2:10" ht="26.25" customHeight="1">
      <c r="B53" s="136" t="s">
        <v>178</v>
      </c>
      <c r="C53" s="136"/>
      <c r="D53" s="136"/>
      <c r="E53" s="136"/>
      <c r="F53" s="136"/>
      <c r="G53" s="136"/>
      <c r="H53" s="136"/>
      <c r="I53" s="89"/>
      <c r="J53" s="89" t="e">
        <f>+J36+J51</f>
        <v>#VALUE!</v>
      </c>
    </row>
    <row r="54" spans="2:10" ht="9" customHeight="1"/>
    <row r="55" spans="2:10" s="53" customFormat="1" ht="15" customHeight="1">
      <c r="B55" s="137" t="s">
        <v>60</v>
      </c>
      <c r="C55" s="137"/>
      <c r="D55" s="137"/>
      <c r="E55" s="137"/>
      <c r="F55" s="137"/>
      <c r="G55" s="137"/>
      <c r="H55" s="137"/>
      <c r="I55" s="137"/>
      <c r="J55" s="137"/>
    </row>
    <row r="56" spans="2:10" s="53" customFormat="1" ht="59.25" customHeight="1">
      <c r="B56" s="135" t="s">
        <v>110</v>
      </c>
      <c r="C56" s="135"/>
      <c r="D56" s="135"/>
      <c r="E56" s="135"/>
      <c r="F56" s="135"/>
      <c r="G56" s="135"/>
      <c r="H56" s="135"/>
      <c r="I56" s="135"/>
      <c r="J56" s="135"/>
    </row>
    <row r="57" spans="2:10" s="53" customFormat="1" ht="50.25" customHeight="1">
      <c r="B57" s="135" t="s">
        <v>111</v>
      </c>
      <c r="C57" s="135"/>
      <c r="D57" s="135"/>
      <c r="E57" s="135"/>
      <c r="F57" s="135"/>
      <c r="G57" s="135"/>
      <c r="H57" s="135"/>
      <c r="I57" s="135"/>
      <c r="J57" s="135"/>
    </row>
  </sheetData>
  <mergeCells count="49">
    <mergeCell ref="D40:E40"/>
    <mergeCell ref="D33:E33"/>
    <mergeCell ref="D34:E34"/>
    <mergeCell ref="B35:H35"/>
    <mergeCell ref="B37:J37"/>
    <mergeCell ref="D38:E38"/>
    <mergeCell ref="B36:H36"/>
    <mergeCell ref="B56:J56"/>
    <mergeCell ref="B57:J57"/>
    <mergeCell ref="D46:E46"/>
    <mergeCell ref="D39:E39"/>
    <mergeCell ref="D41:E41"/>
    <mergeCell ref="D42:E42"/>
    <mergeCell ref="D43:E43"/>
    <mergeCell ref="D44:E44"/>
    <mergeCell ref="D45:E45"/>
    <mergeCell ref="B50:H50"/>
    <mergeCell ref="B55:J55"/>
    <mergeCell ref="D49:E49"/>
    <mergeCell ref="B51:H51"/>
    <mergeCell ref="B52:H52"/>
    <mergeCell ref="B53:H53"/>
    <mergeCell ref="D47:E47"/>
    <mergeCell ref="D27:E27"/>
    <mergeCell ref="D28:E28"/>
    <mergeCell ref="D29:E29"/>
    <mergeCell ref="D30:E30"/>
    <mergeCell ref="D31:E31"/>
    <mergeCell ref="D22:E22"/>
    <mergeCell ref="D23:E23"/>
    <mergeCell ref="D24:E24"/>
    <mergeCell ref="D25:E25"/>
    <mergeCell ref="D26:E26"/>
    <mergeCell ref="D48:E48"/>
    <mergeCell ref="D17:E17"/>
    <mergeCell ref="B2:J6"/>
    <mergeCell ref="B8:J8"/>
    <mergeCell ref="I9:J9"/>
    <mergeCell ref="I10:J10"/>
    <mergeCell ref="B12:J12"/>
    <mergeCell ref="B13:J13"/>
    <mergeCell ref="B14:J14"/>
    <mergeCell ref="C15:G15"/>
    <mergeCell ref="B16:J16"/>
    <mergeCell ref="D32:E32"/>
    <mergeCell ref="D18:E18"/>
    <mergeCell ref="D19:E19"/>
    <mergeCell ref="D20:E20"/>
    <mergeCell ref="D21:E21"/>
  </mergeCells>
  <pageMargins left="0.70866141732283472" right="0.70866141732283472" top="0.74803149606299213" bottom="0.74803149606299213" header="0.31496062992125984" footer="0.31496062992125984"/>
  <pageSetup scale="4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B24" zoomScale="80" zoomScaleNormal="80" workbookViewId="0">
      <selection activeCell="J38" sqref="J38"/>
    </sheetView>
  </sheetViews>
  <sheetFormatPr baseColWidth="10" defaultRowHeight="12.75"/>
  <cols>
    <col min="1" max="1" width="2" style="68" customWidth="1"/>
    <col min="2" max="2" width="7.5703125" style="68" customWidth="1"/>
    <col min="3" max="3" width="29.28515625" style="68" customWidth="1"/>
    <col min="4" max="4" width="9.140625" style="72" customWidth="1"/>
    <col min="5" max="5" width="26.140625" style="72" customWidth="1"/>
    <col min="6" max="6" width="19.85546875" style="68" customWidth="1"/>
    <col min="7" max="7" width="18.140625" style="68" customWidth="1"/>
    <col min="8" max="10" width="18.7109375" style="68" customWidth="1"/>
    <col min="11" max="16384" width="11.42578125" style="68"/>
  </cols>
  <sheetData>
    <row r="1" spans="2:10" s="53" customFormat="1" ht="12.75" customHeight="1">
      <c r="D1" s="54"/>
      <c r="E1" s="54"/>
    </row>
    <row r="2" spans="2:10" s="53" customFormat="1">
      <c r="B2" s="126"/>
      <c r="C2" s="126"/>
      <c r="D2" s="126"/>
      <c r="E2" s="126"/>
      <c r="F2" s="126"/>
      <c r="G2" s="126"/>
      <c r="H2" s="126"/>
      <c r="I2" s="126"/>
      <c r="J2" s="126"/>
    </row>
    <row r="3" spans="2:10" s="53" customFormat="1" ht="16.5" customHeight="1">
      <c r="B3" s="126"/>
      <c r="C3" s="126"/>
      <c r="D3" s="126"/>
      <c r="E3" s="126"/>
      <c r="F3" s="126"/>
      <c r="G3" s="126"/>
      <c r="H3" s="126"/>
      <c r="I3" s="126"/>
      <c r="J3" s="126"/>
    </row>
    <row r="4" spans="2:10" s="53" customFormat="1" ht="16.5" customHeight="1">
      <c r="B4" s="126"/>
      <c r="C4" s="126"/>
      <c r="D4" s="126"/>
      <c r="E4" s="126"/>
      <c r="F4" s="126"/>
      <c r="G4" s="126"/>
      <c r="H4" s="126"/>
      <c r="I4" s="126"/>
      <c r="J4" s="126"/>
    </row>
    <row r="5" spans="2:10" s="53" customFormat="1" ht="16.5" customHeight="1">
      <c r="B5" s="126"/>
      <c r="C5" s="126"/>
      <c r="D5" s="126"/>
      <c r="E5" s="126"/>
      <c r="F5" s="126"/>
      <c r="G5" s="126"/>
      <c r="H5" s="126"/>
      <c r="I5" s="126"/>
      <c r="J5" s="126"/>
    </row>
    <row r="6" spans="2:10" s="53" customFormat="1" ht="16.5" customHeight="1">
      <c r="B6" s="126"/>
      <c r="C6" s="126"/>
      <c r="D6" s="126"/>
      <c r="E6" s="126"/>
      <c r="F6" s="126"/>
      <c r="G6" s="126"/>
      <c r="H6" s="126"/>
      <c r="I6" s="126"/>
      <c r="J6" s="126"/>
    </row>
    <row r="7" spans="2:10" s="53" customFormat="1" ht="5.25" customHeight="1">
      <c r="C7" s="55"/>
      <c r="D7" s="56"/>
      <c r="E7" s="56"/>
      <c r="F7" s="55"/>
      <c r="G7" s="55"/>
    </row>
    <row r="8" spans="2:10" s="53" customFormat="1" ht="15.75" customHeight="1">
      <c r="B8" s="127" t="s">
        <v>105</v>
      </c>
      <c r="C8" s="127"/>
      <c r="D8" s="127"/>
      <c r="E8" s="127"/>
      <c r="F8" s="127"/>
      <c r="G8" s="127"/>
      <c r="H8" s="127"/>
      <c r="I8" s="127"/>
      <c r="J8" s="127"/>
    </row>
    <row r="9" spans="2:10" s="53" customFormat="1" ht="18" customHeight="1">
      <c r="B9" s="57" t="s">
        <v>87</v>
      </c>
      <c r="C9" s="92"/>
      <c r="D9" s="58" t="s">
        <v>81</v>
      </c>
      <c r="E9" s="59"/>
      <c r="F9" s="60" t="s">
        <v>85</v>
      </c>
      <c r="G9" s="76"/>
      <c r="H9" s="60" t="s">
        <v>83</v>
      </c>
      <c r="I9" s="129"/>
      <c r="J9" s="129"/>
    </row>
    <row r="10" spans="2:10" s="53" customFormat="1" ht="18" customHeight="1">
      <c r="B10" s="61" t="s">
        <v>84</v>
      </c>
      <c r="C10" s="92"/>
      <c r="D10" s="62" t="s">
        <v>82</v>
      </c>
      <c r="E10" s="59"/>
      <c r="F10" s="61" t="s">
        <v>86</v>
      </c>
      <c r="G10" s="76"/>
      <c r="H10" s="63" t="s">
        <v>106</v>
      </c>
      <c r="I10" s="130"/>
      <c r="J10" s="130"/>
    </row>
    <row r="11" spans="2:10" s="53" customFormat="1" ht="5.0999999999999996" customHeight="1">
      <c r="C11" s="64"/>
      <c r="D11" s="65"/>
      <c r="E11" s="65"/>
      <c r="F11" s="66"/>
      <c r="G11" s="67"/>
    </row>
    <row r="12" spans="2:10" s="53" customFormat="1" ht="18.75" customHeight="1">
      <c r="B12" s="131" t="s">
        <v>59</v>
      </c>
      <c r="C12" s="131"/>
      <c r="D12" s="131"/>
      <c r="E12" s="131"/>
      <c r="F12" s="131"/>
      <c r="G12" s="131"/>
      <c r="H12" s="131"/>
      <c r="I12" s="131"/>
      <c r="J12" s="131"/>
    </row>
    <row r="13" spans="2:10" s="53" customFormat="1" ht="83.25" customHeight="1">
      <c r="B13" s="132" t="s">
        <v>128</v>
      </c>
      <c r="C13" s="132"/>
      <c r="D13" s="132"/>
      <c r="E13" s="132"/>
      <c r="F13" s="132"/>
      <c r="G13" s="132"/>
      <c r="H13" s="132"/>
      <c r="I13" s="132"/>
      <c r="J13" s="132"/>
    </row>
    <row r="14" spans="2:10" s="53" customFormat="1" ht="56.25" customHeight="1">
      <c r="B14" s="133" t="s">
        <v>155</v>
      </c>
      <c r="C14" s="133"/>
      <c r="D14" s="133"/>
      <c r="E14" s="133"/>
      <c r="F14" s="133"/>
      <c r="G14" s="133"/>
      <c r="H14" s="133"/>
      <c r="I14" s="133"/>
      <c r="J14" s="133"/>
    </row>
    <row r="15" spans="2:10" s="53" customFormat="1" ht="12" customHeight="1">
      <c r="C15" s="134"/>
      <c r="D15" s="134"/>
      <c r="E15" s="134"/>
      <c r="F15" s="134"/>
      <c r="G15" s="134"/>
    </row>
    <row r="16" spans="2:10" s="53" customFormat="1" ht="27.75" customHeight="1">
      <c r="B16" s="131" t="s">
        <v>141</v>
      </c>
      <c r="C16" s="131"/>
      <c r="D16" s="131"/>
      <c r="E16" s="131"/>
      <c r="F16" s="131"/>
      <c r="G16" s="131"/>
      <c r="H16" s="131"/>
      <c r="I16" s="131"/>
      <c r="J16" s="131"/>
    </row>
    <row r="17" spans="2:10" ht="30" customHeight="1">
      <c r="B17" s="87" t="s">
        <v>107</v>
      </c>
      <c r="C17" s="87" t="s">
        <v>108</v>
      </c>
      <c r="D17" s="142" t="s">
        <v>126</v>
      </c>
      <c r="E17" s="142"/>
      <c r="F17" s="87" t="s">
        <v>114</v>
      </c>
      <c r="G17" s="90" t="s">
        <v>109</v>
      </c>
      <c r="H17" s="90" t="s">
        <v>112</v>
      </c>
      <c r="I17" s="90" t="s">
        <v>142</v>
      </c>
      <c r="J17" s="90" t="s">
        <v>143</v>
      </c>
    </row>
    <row r="18" spans="2:10" ht="40.5" customHeight="1">
      <c r="B18" s="104">
        <v>1</v>
      </c>
      <c r="C18" s="101" t="s">
        <v>156</v>
      </c>
      <c r="D18" s="138" t="s">
        <v>129</v>
      </c>
      <c r="E18" s="138"/>
      <c r="F18" s="106">
        <v>11000</v>
      </c>
      <c r="G18" s="115"/>
      <c r="H18" s="116"/>
      <c r="I18" s="71">
        <f>H18*(1+G18)</f>
        <v>0</v>
      </c>
      <c r="J18" s="71">
        <f t="shared" ref="J18:J37" si="0">+I18*F18</f>
        <v>0</v>
      </c>
    </row>
    <row r="19" spans="2:10" ht="40.5" customHeight="1">
      <c r="B19" s="104">
        <v>2</v>
      </c>
      <c r="C19" s="101" t="s">
        <v>157</v>
      </c>
      <c r="D19" s="138" t="s">
        <v>129</v>
      </c>
      <c r="E19" s="138"/>
      <c r="F19" s="106">
        <v>11000</v>
      </c>
      <c r="G19" s="115"/>
      <c r="H19" s="116"/>
      <c r="I19" s="71">
        <f t="shared" ref="I19:I37" si="1">H19*(1+G19)</f>
        <v>0</v>
      </c>
      <c r="J19" s="71">
        <f t="shared" si="0"/>
        <v>0</v>
      </c>
    </row>
    <row r="20" spans="2:10" ht="26.25" customHeight="1">
      <c r="B20" s="104">
        <v>3</v>
      </c>
      <c r="C20" s="101" t="s">
        <v>158</v>
      </c>
      <c r="D20" s="138" t="s">
        <v>130</v>
      </c>
      <c r="E20" s="138"/>
      <c r="F20" s="106">
        <v>11000</v>
      </c>
      <c r="G20" s="115"/>
      <c r="H20" s="116"/>
      <c r="I20" s="71">
        <f t="shared" si="1"/>
        <v>0</v>
      </c>
      <c r="J20" s="71">
        <f t="shared" si="0"/>
        <v>0</v>
      </c>
    </row>
    <row r="21" spans="2:10" ht="42" customHeight="1">
      <c r="B21" s="104">
        <v>4</v>
      </c>
      <c r="C21" s="101" t="s">
        <v>159</v>
      </c>
      <c r="D21" s="138" t="s">
        <v>130</v>
      </c>
      <c r="E21" s="138"/>
      <c r="F21" s="106">
        <v>11000</v>
      </c>
      <c r="G21" s="115"/>
      <c r="H21" s="116"/>
      <c r="I21" s="71">
        <f t="shared" si="1"/>
        <v>0</v>
      </c>
      <c r="J21" s="71">
        <f t="shared" si="0"/>
        <v>0</v>
      </c>
    </row>
    <row r="22" spans="2:10" ht="26.25" customHeight="1">
      <c r="B22" s="104">
        <v>5</v>
      </c>
      <c r="C22" s="101" t="s">
        <v>167</v>
      </c>
      <c r="D22" s="138" t="s">
        <v>130</v>
      </c>
      <c r="E22" s="138"/>
      <c r="F22" s="106">
        <v>11000</v>
      </c>
      <c r="G22" s="115"/>
      <c r="H22" s="116"/>
      <c r="I22" s="71">
        <f t="shared" si="1"/>
        <v>0</v>
      </c>
      <c r="J22" s="71">
        <f t="shared" si="0"/>
        <v>0</v>
      </c>
    </row>
    <row r="23" spans="2:10" ht="26.25" customHeight="1">
      <c r="B23" s="104">
        <v>6</v>
      </c>
      <c r="C23" s="101" t="s">
        <v>160</v>
      </c>
      <c r="D23" s="138" t="s">
        <v>130</v>
      </c>
      <c r="E23" s="138"/>
      <c r="F23" s="106">
        <v>11000</v>
      </c>
      <c r="G23" s="115"/>
      <c r="H23" s="116"/>
      <c r="I23" s="71">
        <f t="shared" si="1"/>
        <v>0</v>
      </c>
      <c r="J23" s="71">
        <f t="shared" si="0"/>
        <v>0</v>
      </c>
    </row>
    <row r="24" spans="2:10" ht="26.25" customHeight="1">
      <c r="B24" s="104">
        <v>7</v>
      </c>
      <c r="C24" s="101" t="s">
        <v>161</v>
      </c>
      <c r="D24" s="138" t="s">
        <v>130</v>
      </c>
      <c r="E24" s="138"/>
      <c r="F24" s="117">
        <v>42</v>
      </c>
      <c r="G24" s="115"/>
      <c r="H24" s="116"/>
      <c r="I24" s="71">
        <f t="shared" si="1"/>
        <v>0</v>
      </c>
      <c r="J24" s="71">
        <f t="shared" si="0"/>
        <v>0</v>
      </c>
    </row>
    <row r="25" spans="2:10" ht="26.25" customHeight="1">
      <c r="B25" s="104">
        <v>8</v>
      </c>
      <c r="C25" s="101" t="s">
        <v>133</v>
      </c>
      <c r="D25" s="138" t="s">
        <v>130</v>
      </c>
      <c r="E25" s="138"/>
      <c r="F25" s="118">
        <v>30</v>
      </c>
      <c r="G25" s="115"/>
      <c r="H25" s="116"/>
      <c r="I25" s="71">
        <f t="shared" si="1"/>
        <v>0</v>
      </c>
      <c r="J25" s="71">
        <f t="shared" si="0"/>
        <v>0</v>
      </c>
    </row>
    <row r="26" spans="2:10" ht="26.25" customHeight="1">
      <c r="B26" s="104">
        <v>9</v>
      </c>
      <c r="C26" s="101" t="s">
        <v>134</v>
      </c>
      <c r="D26" s="138" t="s">
        <v>130</v>
      </c>
      <c r="E26" s="138"/>
      <c r="F26" s="118">
        <v>40</v>
      </c>
      <c r="G26" s="115"/>
      <c r="H26" s="116"/>
      <c r="I26" s="71">
        <f t="shared" si="1"/>
        <v>0</v>
      </c>
      <c r="J26" s="71">
        <f t="shared" si="0"/>
        <v>0</v>
      </c>
    </row>
    <row r="27" spans="2:10" ht="26.25" customHeight="1">
      <c r="B27" s="104">
        <v>10</v>
      </c>
      <c r="C27" s="101" t="s">
        <v>162</v>
      </c>
      <c r="D27" s="138" t="s">
        <v>130</v>
      </c>
      <c r="E27" s="138"/>
      <c r="F27" s="119">
        <v>30</v>
      </c>
      <c r="G27" s="115"/>
      <c r="H27" s="116"/>
      <c r="I27" s="71">
        <f t="shared" si="1"/>
        <v>0</v>
      </c>
      <c r="J27" s="71">
        <f t="shared" si="0"/>
        <v>0</v>
      </c>
    </row>
    <row r="28" spans="2:10" ht="26.25" customHeight="1">
      <c r="B28" s="104">
        <v>11</v>
      </c>
      <c r="C28" s="101" t="s">
        <v>135</v>
      </c>
      <c r="D28" s="138" t="s">
        <v>130</v>
      </c>
      <c r="E28" s="138"/>
      <c r="F28" s="120" t="s">
        <v>170</v>
      </c>
      <c r="G28" s="115"/>
      <c r="H28" s="116"/>
      <c r="I28" s="71">
        <f t="shared" si="1"/>
        <v>0</v>
      </c>
      <c r="J28" s="71">
        <f t="shared" si="0"/>
        <v>0</v>
      </c>
    </row>
    <row r="29" spans="2:10" ht="26.25" customHeight="1">
      <c r="B29" s="104">
        <v>12</v>
      </c>
      <c r="C29" s="121" t="s">
        <v>136</v>
      </c>
      <c r="D29" s="138" t="s">
        <v>130</v>
      </c>
      <c r="E29" s="138"/>
      <c r="F29" s="118">
        <v>3</v>
      </c>
      <c r="G29" s="115"/>
      <c r="H29" s="116"/>
      <c r="I29" s="71">
        <f t="shared" si="1"/>
        <v>0</v>
      </c>
      <c r="J29" s="71">
        <f t="shared" si="0"/>
        <v>0</v>
      </c>
    </row>
    <row r="30" spans="2:10" ht="26.25" customHeight="1">
      <c r="B30" s="104">
        <v>13</v>
      </c>
      <c r="C30" s="101" t="s">
        <v>163</v>
      </c>
      <c r="D30" s="138" t="s">
        <v>130</v>
      </c>
      <c r="E30" s="138"/>
      <c r="F30" s="122">
        <v>7</v>
      </c>
      <c r="G30" s="115"/>
      <c r="H30" s="116"/>
      <c r="I30" s="71">
        <f t="shared" si="1"/>
        <v>0</v>
      </c>
      <c r="J30" s="71">
        <f t="shared" si="0"/>
        <v>0</v>
      </c>
    </row>
    <row r="31" spans="2:10" ht="26.25" customHeight="1">
      <c r="B31" s="104">
        <v>14</v>
      </c>
      <c r="C31" s="101" t="s">
        <v>137</v>
      </c>
      <c r="D31" s="138" t="s">
        <v>130</v>
      </c>
      <c r="E31" s="138"/>
      <c r="F31" s="118">
        <v>100</v>
      </c>
      <c r="G31" s="115"/>
      <c r="H31" s="116"/>
      <c r="I31" s="71">
        <f t="shared" si="1"/>
        <v>0</v>
      </c>
      <c r="J31" s="71">
        <f t="shared" si="0"/>
        <v>0</v>
      </c>
    </row>
    <row r="32" spans="2:10" ht="26.25" customHeight="1">
      <c r="B32" s="104">
        <v>15</v>
      </c>
      <c r="C32" s="121" t="s">
        <v>138</v>
      </c>
      <c r="D32" s="138" t="s">
        <v>130</v>
      </c>
      <c r="E32" s="138"/>
      <c r="F32" s="118">
        <v>1</v>
      </c>
      <c r="G32" s="115"/>
      <c r="H32" s="116"/>
      <c r="I32" s="71">
        <f t="shared" si="1"/>
        <v>0</v>
      </c>
      <c r="J32" s="71">
        <f t="shared" si="0"/>
        <v>0</v>
      </c>
    </row>
    <row r="33" spans="1:10" ht="26.25" customHeight="1">
      <c r="B33" s="104">
        <v>16</v>
      </c>
      <c r="C33" s="101" t="s">
        <v>139</v>
      </c>
      <c r="D33" s="138" t="s">
        <v>130</v>
      </c>
      <c r="E33" s="138"/>
      <c r="F33" s="118">
        <v>1</v>
      </c>
      <c r="G33" s="115"/>
      <c r="H33" s="116"/>
      <c r="I33" s="71">
        <f t="shared" si="1"/>
        <v>0</v>
      </c>
      <c r="J33" s="71">
        <f t="shared" si="0"/>
        <v>0</v>
      </c>
    </row>
    <row r="34" spans="1:10" ht="26.25" customHeight="1">
      <c r="B34" s="104">
        <v>17</v>
      </c>
      <c r="C34" s="101" t="s">
        <v>140</v>
      </c>
      <c r="D34" s="138" t="s">
        <v>130</v>
      </c>
      <c r="E34" s="138"/>
      <c r="F34" s="118">
        <v>100</v>
      </c>
      <c r="G34" s="115"/>
      <c r="H34" s="116"/>
      <c r="I34" s="71">
        <f t="shared" si="1"/>
        <v>0</v>
      </c>
      <c r="J34" s="71">
        <f t="shared" si="0"/>
        <v>0</v>
      </c>
    </row>
    <row r="35" spans="1:10" ht="26.25" customHeight="1">
      <c r="B35" s="104">
        <v>18</v>
      </c>
      <c r="C35" s="101" t="s">
        <v>164</v>
      </c>
      <c r="D35" s="138" t="s">
        <v>130</v>
      </c>
      <c r="E35" s="138"/>
      <c r="F35" s="123">
        <v>160</v>
      </c>
      <c r="G35" s="115"/>
      <c r="H35" s="116"/>
      <c r="I35" s="71">
        <f t="shared" si="1"/>
        <v>0</v>
      </c>
      <c r="J35" s="71">
        <f t="shared" si="0"/>
        <v>0</v>
      </c>
    </row>
    <row r="36" spans="1:10" ht="26.25" customHeight="1">
      <c r="B36" s="104">
        <v>19</v>
      </c>
      <c r="C36" s="105" t="s">
        <v>131</v>
      </c>
      <c r="D36" s="138" t="s">
        <v>130</v>
      </c>
      <c r="E36" s="138"/>
      <c r="F36" s="118">
        <v>1</v>
      </c>
      <c r="G36" s="115"/>
      <c r="H36" s="116"/>
      <c r="I36" s="71">
        <f t="shared" ref="I36" si="2">H36*(1+G36)</f>
        <v>0</v>
      </c>
      <c r="J36" s="71">
        <f t="shared" ref="J36" si="3">+I36*F36</f>
        <v>0</v>
      </c>
    </row>
    <row r="37" spans="1:10" s="110" customFormat="1" ht="26.25" customHeight="1">
      <c r="A37" s="103"/>
      <c r="B37" s="104">
        <v>20</v>
      </c>
      <c r="C37" s="105" t="s">
        <v>171</v>
      </c>
      <c r="D37" s="138" t="s">
        <v>130</v>
      </c>
      <c r="E37" s="138"/>
      <c r="F37" s="106">
        <v>11000</v>
      </c>
      <c r="G37" s="115"/>
      <c r="H37" s="116"/>
      <c r="I37" s="113">
        <f t="shared" si="1"/>
        <v>0</v>
      </c>
      <c r="J37" s="113">
        <f t="shared" si="0"/>
        <v>0</v>
      </c>
    </row>
    <row r="38" spans="1:10" ht="24.75" customHeight="1">
      <c r="B38" s="143" t="s">
        <v>172</v>
      </c>
      <c r="C38" s="144"/>
      <c r="D38" s="144"/>
      <c r="E38" s="144"/>
      <c r="F38" s="144"/>
      <c r="G38" s="144"/>
      <c r="H38" s="145"/>
      <c r="I38" s="114"/>
      <c r="J38" s="113" t="str">
        <f>IF(H18=0,"",SUM(J18,J20:J35))</f>
        <v/>
      </c>
    </row>
    <row r="39" spans="1:10" ht="22.5" customHeight="1">
      <c r="B39" s="146" t="s">
        <v>173</v>
      </c>
      <c r="C39" s="147"/>
      <c r="D39" s="147"/>
      <c r="E39" s="147"/>
      <c r="F39" s="147"/>
      <c r="G39" s="147"/>
      <c r="H39" s="148"/>
      <c r="I39" s="94"/>
      <c r="J39" s="71" t="str">
        <f>IF(H18=0,"",SUM(J18,J20:J37))</f>
        <v/>
      </c>
    </row>
    <row r="40" spans="1:10" ht="19.5" customHeight="1">
      <c r="B40" s="146" t="s">
        <v>174</v>
      </c>
      <c r="C40" s="147"/>
      <c r="D40" s="147"/>
      <c r="E40" s="147"/>
      <c r="F40" s="147"/>
      <c r="G40" s="147"/>
      <c r="H40" s="148"/>
      <c r="I40" s="97"/>
      <c r="J40" s="71" t="str">
        <f>IF(H19=0,"",SUM(J19:J35))</f>
        <v/>
      </c>
    </row>
    <row r="41" spans="1:10" ht="19.5" customHeight="1">
      <c r="B41" s="146" t="s">
        <v>175</v>
      </c>
      <c r="C41" s="147"/>
      <c r="D41" s="147"/>
      <c r="E41" s="147"/>
      <c r="F41" s="147"/>
      <c r="G41" s="147"/>
      <c r="H41" s="148"/>
      <c r="I41" s="97"/>
      <c r="J41" s="71" t="str">
        <f>IF(H19=0,"",SUM(J19:J37))</f>
        <v/>
      </c>
    </row>
    <row r="42" spans="1:10">
      <c r="B42" s="93"/>
      <c r="C42" s="93"/>
      <c r="D42" s="93"/>
      <c r="E42" s="93"/>
      <c r="F42" s="93"/>
      <c r="G42" s="93"/>
      <c r="H42" s="93"/>
      <c r="I42" s="91"/>
      <c r="J42" s="91"/>
    </row>
    <row r="43" spans="1:10" s="53" customFormat="1" ht="15" customHeight="1">
      <c r="B43" s="137" t="s">
        <v>60</v>
      </c>
      <c r="C43" s="137"/>
      <c r="D43" s="137"/>
      <c r="E43" s="137"/>
      <c r="F43" s="137"/>
      <c r="G43" s="137"/>
      <c r="H43" s="137"/>
      <c r="I43" s="137"/>
      <c r="J43" s="137"/>
    </row>
    <row r="44" spans="1:10" s="53" customFormat="1" ht="59.25" customHeight="1">
      <c r="B44" s="135" t="s">
        <v>110</v>
      </c>
      <c r="C44" s="135"/>
      <c r="D44" s="135"/>
      <c r="E44" s="135"/>
      <c r="F44" s="135"/>
      <c r="G44" s="135"/>
      <c r="H44" s="135"/>
      <c r="I44" s="135"/>
      <c r="J44" s="135"/>
    </row>
    <row r="45" spans="1:10" s="53" customFormat="1" ht="52.5" customHeight="1">
      <c r="B45" s="135" t="s">
        <v>111</v>
      </c>
      <c r="C45" s="135"/>
      <c r="D45" s="135"/>
      <c r="E45" s="135"/>
      <c r="F45" s="135"/>
      <c r="G45" s="135"/>
      <c r="H45" s="135"/>
      <c r="I45" s="135"/>
      <c r="J45" s="135"/>
    </row>
  </sheetData>
  <mergeCells count="37">
    <mergeCell ref="D34:E34"/>
    <mergeCell ref="D35:E35"/>
    <mergeCell ref="B43:J43"/>
    <mergeCell ref="B44:J44"/>
    <mergeCell ref="B45:J45"/>
    <mergeCell ref="D37:E37"/>
    <mergeCell ref="B38:H38"/>
    <mergeCell ref="B39:H39"/>
    <mergeCell ref="B40:H40"/>
    <mergeCell ref="B41:H41"/>
    <mergeCell ref="D36:E36"/>
    <mergeCell ref="D29:E29"/>
    <mergeCell ref="D30:E30"/>
    <mergeCell ref="D31:E31"/>
    <mergeCell ref="D32:E32"/>
    <mergeCell ref="D33:E33"/>
    <mergeCell ref="D28:E28"/>
    <mergeCell ref="D20:E20"/>
    <mergeCell ref="D21:E21"/>
    <mergeCell ref="D22:E22"/>
    <mergeCell ref="D23:E23"/>
    <mergeCell ref="D24:E24"/>
    <mergeCell ref="D25:E25"/>
    <mergeCell ref="D26:E26"/>
    <mergeCell ref="D27:E27"/>
    <mergeCell ref="D19:E19"/>
    <mergeCell ref="B13:J13"/>
    <mergeCell ref="B2:J6"/>
    <mergeCell ref="B8:J8"/>
    <mergeCell ref="I9:J9"/>
    <mergeCell ref="I10:J10"/>
    <mergeCell ref="B12:J12"/>
    <mergeCell ref="B14:J14"/>
    <mergeCell ref="C15:G15"/>
    <mergeCell ref="B16:J16"/>
    <mergeCell ref="D17:E17"/>
    <mergeCell ref="D18:E18"/>
  </mergeCells>
  <pageMargins left="0.70866141732283472" right="0.70866141732283472" top="0.74803149606299213" bottom="0.74803149606299213" header="0.31496062992125984" footer="0.31496062992125984"/>
  <pageSetup scale="43"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31" sqref="B31:AJ31"/>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244" t="s">
        <v>24</v>
      </c>
      <c r="C8" s="244"/>
      <c r="D8" s="244"/>
      <c r="E8" s="244"/>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45"/>
      <c r="AL8" s="245"/>
      <c r="AM8" s="245"/>
      <c r="AN8" s="245"/>
      <c r="AO8" s="245"/>
    </row>
    <row r="9" spans="2:41" ht="6.75" customHeight="1"/>
    <row r="10" spans="2:41" ht="16.5" customHeight="1">
      <c r="B10" s="246" t="s">
        <v>25</v>
      </c>
      <c r="C10" s="247"/>
      <c r="D10" s="247"/>
      <c r="E10" s="248"/>
      <c r="F10" s="252"/>
      <c r="G10" s="253"/>
      <c r="H10" s="253"/>
      <c r="I10" s="253"/>
      <c r="J10" s="253"/>
      <c r="K10" s="253"/>
      <c r="L10" s="254"/>
      <c r="M10" s="171" t="s">
        <v>26</v>
      </c>
      <c r="N10" s="236"/>
      <c r="O10" s="236"/>
      <c r="P10" s="236"/>
      <c r="Q10" s="236"/>
      <c r="R10" s="236"/>
      <c r="S10" s="236"/>
      <c r="T10" s="172"/>
      <c r="U10" s="258"/>
      <c r="V10" s="259"/>
      <c r="W10" s="259"/>
      <c r="X10" s="259"/>
      <c r="Y10" s="259"/>
      <c r="Z10" s="259"/>
      <c r="AA10" s="259"/>
      <c r="AB10" s="259"/>
      <c r="AC10" s="260"/>
      <c r="AD10" s="246" t="s">
        <v>27</v>
      </c>
      <c r="AE10" s="247"/>
      <c r="AF10" s="247"/>
      <c r="AG10" s="247"/>
      <c r="AH10" s="247"/>
      <c r="AI10" s="247"/>
      <c r="AJ10" s="248"/>
      <c r="AK10" s="264"/>
      <c r="AL10" s="265"/>
      <c r="AM10" s="265"/>
      <c r="AN10" s="265"/>
      <c r="AO10" s="266"/>
    </row>
    <row r="11" spans="2:41" ht="16.5" customHeight="1">
      <c r="B11" s="249"/>
      <c r="C11" s="250"/>
      <c r="D11" s="250"/>
      <c r="E11" s="251"/>
      <c r="F11" s="255"/>
      <c r="G11" s="256"/>
      <c r="H11" s="256"/>
      <c r="I11" s="256"/>
      <c r="J11" s="256"/>
      <c r="K11" s="256"/>
      <c r="L11" s="257"/>
      <c r="M11" s="173"/>
      <c r="N11" s="237"/>
      <c r="O11" s="237"/>
      <c r="P11" s="237"/>
      <c r="Q11" s="237"/>
      <c r="R11" s="237"/>
      <c r="S11" s="237"/>
      <c r="T11" s="174"/>
      <c r="U11" s="261"/>
      <c r="V11" s="262"/>
      <c r="W11" s="262"/>
      <c r="X11" s="262"/>
      <c r="Y11" s="262"/>
      <c r="Z11" s="262"/>
      <c r="AA11" s="262"/>
      <c r="AB11" s="262"/>
      <c r="AC11" s="263"/>
      <c r="AD11" s="238" t="s">
        <v>71</v>
      </c>
      <c r="AE11" s="238"/>
      <c r="AF11" s="238"/>
      <c r="AG11" s="238"/>
      <c r="AH11" s="238"/>
      <c r="AI11" s="238"/>
      <c r="AJ11" s="238"/>
      <c r="AK11" s="264"/>
      <c r="AL11" s="265"/>
      <c r="AM11" s="265"/>
      <c r="AN11" s="265"/>
      <c r="AO11" s="266"/>
    </row>
    <row r="12" spans="2:41" ht="16.5" customHeight="1">
      <c r="B12" s="183" t="s">
        <v>28</v>
      </c>
      <c r="C12" s="183"/>
      <c r="D12" s="183"/>
      <c r="E12" s="183"/>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row>
    <row r="13" spans="2:41" ht="16.5" customHeight="1">
      <c r="B13" s="183" t="s">
        <v>12</v>
      </c>
      <c r="C13" s="183"/>
      <c r="D13" s="183"/>
      <c r="E13" s="183"/>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row>
    <row r="14" spans="2:41" ht="16.5" customHeight="1">
      <c r="B14" s="171" t="s">
        <v>29</v>
      </c>
      <c r="C14" s="236"/>
      <c r="D14" s="236"/>
      <c r="E14" s="172"/>
      <c r="F14" s="228" t="s">
        <v>30</v>
      </c>
      <c r="G14" s="229"/>
      <c r="H14" s="229"/>
      <c r="I14" s="229"/>
      <c r="J14" s="229"/>
      <c r="K14" s="232"/>
      <c r="L14" s="232"/>
      <c r="M14" s="232"/>
      <c r="N14" s="232"/>
      <c r="O14" s="232"/>
      <c r="P14" s="232"/>
      <c r="Q14" s="232"/>
      <c r="R14" s="232"/>
      <c r="S14" s="232"/>
      <c r="T14" s="231"/>
      <c r="U14" s="228" t="s">
        <v>55</v>
      </c>
      <c r="V14" s="229"/>
      <c r="W14" s="229"/>
      <c r="X14" s="229"/>
      <c r="Y14" s="229"/>
      <c r="Z14" s="229"/>
      <c r="AA14" s="229"/>
      <c r="AB14" s="229"/>
      <c r="AC14" s="229"/>
      <c r="AD14" s="229"/>
      <c r="AE14" s="229"/>
      <c r="AF14" s="229"/>
      <c r="AG14" s="229"/>
      <c r="AH14" s="229"/>
      <c r="AI14" s="229"/>
      <c r="AJ14" s="230"/>
      <c r="AK14" s="241" t="s">
        <v>31</v>
      </c>
      <c r="AL14" s="242"/>
      <c r="AM14" s="242"/>
      <c r="AN14" s="242"/>
      <c r="AO14" s="243"/>
    </row>
    <row r="15" spans="2:41" ht="16.5" customHeight="1">
      <c r="B15" s="173"/>
      <c r="C15" s="237"/>
      <c r="D15" s="237"/>
      <c r="E15" s="174"/>
      <c r="F15" s="225"/>
      <c r="G15" s="226"/>
      <c r="H15" s="226"/>
      <c r="I15" s="226"/>
      <c r="J15" s="226"/>
      <c r="K15" s="226"/>
      <c r="L15" s="226"/>
      <c r="M15" s="226"/>
      <c r="N15" s="226"/>
      <c r="O15" s="226"/>
      <c r="P15" s="226"/>
      <c r="Q15" s="226"/>
      <c r="R15" s="226"/>
      <c r="S15" s="226"/>
      <c r="T15" s="227"/>
      <c r="U15" s="225"/>
      <c r="V15" s="226"/>
      <c r="W15" s="226"/>
      <c r="X15" s="226"/>
      <c r="Y15" s="226"/>
      <c r="Z15" s="226"/>
      <c r="AA15" s="226"/>
      <c r="AB15" s="226"/>
      <c r="AC15" s="226"/>
      <c r="AD15" s="226"/>
      <c r="AE15" s="226"/>
      <c r="AF15" s="226"/>
      <c r="AG15" s="226"/>
      <c r="AH15" s="226"/>
      <c r="AI15" s="226"/>
      <c r="AJ15" s="227"/>
      <c r="AK15" s="225"/>
      <c r="AL15" s="226"/>
      <c r="AM15" s="226"/>
      <c r="AN15" s="226"/>
      <c r="AO15" s="227"/>
    </row>
    <row r="16" spans="2:41" ht="16.5" customHeight="1">
      <c r="B16" s="171" t="s">
        <v>72</v>
      </c>
      <c r="C16" s="236"/>
      <c r="D16" s="236"/>
      <c r="E16" s="172"/>
      <c r="F16" s="238" t="s">
        <v>32</v>
      </c>
      <c r="G16" s="238"/>
      <c r="H16" s="238"/>
      <c r="I16" s="238"/>
      <c r="J16" s="238"/>
      <c r="K16" s="239"/>
      <c r="L16" s="239"/>
      <c r="M16" s="239"/>
      <c r="N16" s="239"/>
      <c r="O16" s="239"/>
      <c r="P16" s="239"/>
      <c r="Q16" s="239"/>
      <c r="R16" s="239"/>
      <c r="S16" s="239"/>
      <c r="T16" s="239"/>
      <c r="U16" s="228" t="s">
        <v>13</v>
      </c>
      <c r="V16" s="229"/>
      <c r="W16" s="229"/>
      <c r="X16" s="229"/>
      <c r="Y16" s="229"/>
      <c r="Z16" s="229"/>
      <c r="AA16" s="229"/>
      <c r="AB16" s="229"/>
      <c r="AC16" s="229"/>
      <c r="AD16" s="229"/>
      <c r="AE16" s="229"/>
      <c r="AF16" s="229"/>
      <c r="AG16" s="229"/>
      <c r="AH16" s="229"/>
      <c r="AI16" s="229"/>
      <c r="AJ16" s="230"/>
      <c r="AK16" s="228" t="s">
        <v>14</v>
      </c>
      <c r="AL16" s="229"/>
      <c r="AM16" s="229"/>
      <c r="AN16" s="229"/>
      <c r="AO16" s="230"/>
    </row>
    <row r="17" spans="2:41" ht="16.5" customHeight="1">
      <c r="B17" s="173"/>
      <c r="C17" s="237"/>
      <c r="D17" s="237"/>
      <c r="E17" s="174"/>
      <c r="F17" s="240"/>
      <c r="G17" s="240"/>
      <c r="H17" s="240"/>
      <c r="I17" s="240"/>
      <c r="J17" s="240"/>
      <c r="K17" s="240"/>
      <c r="L17" s="240"/>
      <c r="M17" s="240"/>
      <c r="N17" s="240"/>
      <c r="O17" s="240"/>
      <c r="P17" s="240"/>
      <c r="Q17" s="240"/>
      <c r="R17" s="240"/>
      <c r="S17" s="240"/>
      <c r="T17" s="240"/>
      <c r="U17" s="225"/>
      <c r="V17" s="226"/>
      <c r="W17" s="226"/>
      <c r="X17" s="226"/>
      <c r="Y17" s="226"/>
      <c r="Z17" s="226"/>
      <c r="AA17" s="226"/>
      <c r="AB17" s="226"/>
      <c r="AC17" s="226"/>
      <c r="AD17" s="226"/>
      <c r="AE17" s="226"/>
      <c r="AF17" s="226"/>
      <c r="AG17" s="226"/>
      <c r="AH17" s="226"/>
      <c r="AI17" s="226"/>
      <c r="AJ17" s="227"/>
      <c r="AK17" s="225"/>
      <c r="AL17" s="226"/>
      <c r="AM17" s="226"/>
      <c r="AN17" s="226"/>
      <c r="AO17" s="227"/>
    </row>
    <row r="18" spans="2:41" s="8" customFormat="1" ht="16.5" customHeight="1">
      <c r="B18" s="228" t="s">
        <v>33</v>
      </c>
      <c r="C18" s="229"/>
      <c r="D18" s="229"/>
      <c r="E18" s="229"/>
      <c r="F18" s="232"/>
      <c r="G18" s="232"/>
      <c r="H18" s="232"/>
      <c r="I18" s="232"/>
      <c r="J18" s="232"/>
      <c r="K18" s="232"/>
      <c r="L18" s="232"/>
      <c r="M18" s="232"/>
      <c r="N18" s="232"/>
      <c r="O18" s="232"/>
      <c r="P18" s="232"/>
      <c r="Q18" s="232"/>
      <c r="R18" s="232"/>
      <c r="S18" s="232"/>
      <c r="T18" s="231"/>
      <c r="U18" s="228" t="s">
        <v>34</v>
      </c>
      <c r="V18" s="229"/>
      <c r="W18" s="229"/>
      <c r="X18" s="229"/>
      <c r="Y18" s="229"/>
      <c r="Z18" s="229"/>
      <c r="AA18" s="229"/>
      <c r="AB18" s="229"/>
      <c r="AC18" s="230"/>
      <c r="AD18" s="228" t="s">
        <v>35</v>
      </c>
      <c r="AE18" s="229"/>
      <c r="AF18" s="229"/>
      <c r="AG18" s="229"/>
      <c r="AH18" s="229"/>
      <c r="AI18" s="229"/>
      <c r="AJ18" s="230"/>
      <c r="AK18" s="228" t="s">
        <v>25</v>
      </c>
      <c r="AL18" s="229"/>
      <c r="AM18" s="229"/>
      <c r="AN18" s="229"/>
      <c r="AO18" s="230"/>
    </row>
    <row r="19" spans="2:41" ht="16.5" customHeight="1">
      <c r="B19" s="225"/>
      <c r="C19" s="226"/>
      <c r="D19" s="226"/>
      <c r="E19" s="226"/>
      <c r="F19" s="226"/>
      <c r="G19" s="226"/>
      <c r="H19" s="226"/>
      <c r="I19" s="226"/>
      <c r="J19" s="226"/>
      <c r="K19" s="226"/>
      <c r="L19" s="226"/>
      <c r="M19" s="226"/>
      <c r="N19" s="226"/>
      <c r="O19" s="226"/>
      <c r="P19" s="226"/>
      <c r="Q19" s="226"/>
      <c r="R19" s="226"/>
      <c r="S19" s="226"/>
      <c r="T19" s="227"/>
      <c r="U19" s="225"/>
      <c r="V19" s="226"/>
      <c r="W19" s="226"/>
      <c r="X19" s="226"/>
      <c r="Y19" s="226"/>
      <c r="Z19" s="226"/>
      <c r="AA19" s="226"/>
      <c r="AB19" s="226"/>
      <c r="AC19" s="227"/>
      <c r="AD19" s="225"/>
      <c r="AE19" s="226"/>
      <c r="AF19" s="226"/>
      <c r="AG19" s="226"/>
      <c r="AH19" s="226"/>
      <c r="AI19" s="226"/>
      <c r="AJ19" s="227"/>
      <c r="AK19" s="225"/>
      <c r="AL19" s="226"/>
      <c r="AM19" s="226"/>
      <c r="AN19" s="226"/>
      <c r="AO19" s="227"/>
    </row>
    <row r="20" spans="2:41" s="8" customFormat="1" ht="16.5" customHeight="1">
      <c r="B20" s="228" t="s">
        <v>36</v>
      </c>
      <c r="C20" s="229"/>
      <c r="D20" s="229"/>
      <c r="E20" s="229"/>
      <c r="F20" s="232"/>
      <c r="G20" s="232"/>
      <c r="H20" s="232"/>
      <c r="I20" s="232"/>
      <c r="J20" s="232"/>
      <c r="K20" s="232"/>
      <c r="L20" s="232"/>
      <c r="M20" s="232"/>
      <c r="N20" s="232"/>
      <c r="O20" s="232"/>
      <c r="P20" s="232"/>
      <c r="Q20" s="232"/>
      <c r="R20" s="232"/>
      <c r="S20" s="232"/>
      <c r="T20" s="231"/>
      <c r="U20" s="228" t="s">
        <v>73</v>
      </c>
      <c r="V20" s="229"/>
      <c r="W20" s="229"/>
      <c r="X20" s="229"/>
      <c r="Y20" s="229"/>
      <c r="Z20" s="229"/>
      <c r="AA20" s="229"/>
      <c r="AB20" s="229"/>
      <c r="AC20" s="230"/>
      <c r="AD20" s="233" t="s">
        <v>61</v>
      </c>
      <c r="AE20" s="234"/>
      <c r="AF20" s="234"/>
      <c r="AG20" s="234"/>
      <c r="AH20" s="234"/>
      <c r="AI20" s="234"/>
      <c r="AJ20" s="234"/>
      <c r="AK20" s="234"/>
      <c r="AL20" s="234"/>
      <c r="AM20" s="234"/>
      <c r="AN20" s="234"/>
      <c r="AO20" s="235"/>
    </row>
    <row r="21" spans="2:41" ht="16.5" customHeight="1">
      <c r="B21" s="225"/>
      <c r="C21" s="226"/>
      <c r="D21" s="226"/>
      <c r="E21" s="226"/>
      <c r="F21" s="226"/>
      <c r="G21" s="226"/>
      <c r="H21" s="226"/>
      <c r="I21" s="226"/>
      <c r="J21" s="226"/>
      <c r="K21" s="226"/>
      <c r="L21" s="226"/>
      <c r="M21" s="226"/>
      <c r="N21" s="226"/>
      <c r="O21" s="226"/>
      <c r="P21" s="226"/>
      <c r="Q21" s="226"/>
      <c r="R21" s="226"/>
      <c r="S21" s="226"/>
      <c r="T21" s="227"/>
      <c r="U21" s="225"/>
      <c r="V21" s="226"/>
      <c r="W21" s="226"/>
      <c r="X21" s="226"/>
      <c r="Y21" s="226"/>
      <c r="Z21" s="226"/>
      <c r="AA21" s="226"/>
      <c r="AB21" s="226"/>
      <c r="AC21" s="227"/>
      <c r="AD21" s="225"/>
      <c r="AE21" s="226"/>
      <c r="AF21" s="226"/>
      <c r="AG21" s="226"/>
      <c r="AH21" s="226"/>
      <c r="AI21" s="226"/>
      <c r="AJ21" s="226"/>
      <c r="AK21" s="226"/>
      <c r="AL21" s="226"/>
      <c r="AM21" s="226"/>
      <c r="AN21" s="226"/>
      <c r="AO21" s="227"/>
    </row>
    <row r="22" spans="2:41" ht="16.5" customHeight="1">
      <c r="B22" s="183" t="s">
        <v>37</v>
      </c>
      <c r="C22" s="183"/>
      <c r="D22" s="183"/>
      <c r="E22" s="183"/>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row>
    <row r="23" spans="2:41" ht="16.5" customHeight="1">
      <c r="B23" s="228" t="s">
        <v>38</v>
      </c>
      <c r="C23" s="229"/>
      <c r="D23" s="229"/>
      <c r="E23" s="229"/>
      <c r="F23" s="229"/>
      <c r="G23" s="229"/>
      <c r="H23" s="229"/>
      <c r="I23" s="229"/>
      <c r="J23" s="230"/>
      <c r="K23" s="228" t="s">
        <v>39</v>
      </c>
      <c r="L23" s="229"/>
      <c r="M23" s="229"/>
      <c r="N23" s="229"/>
      <c r="O23" s="229"/>
      <c r="P23" s="229"/>
      <c r="Q23" s="229"/>
      <c r="R23" s="229"/>
      <c r="S23" s="229"/>
      <c r="T23" s="231"/>
      <c r="U23" s="228" t="s">
        <v>34</v>
      </c>
      <c r="V23" s="229"/>
      <c r="W23" s="229"/>
      <c r="X23" s="229"/>
      <c r="Y23" s="229"/>
      <c r="Z23" s="229"/>
      <c r="AA23" s="229"/>
      <c r="AB23" s="229"/>
      <c r="AC23" s="230"/>
      <c r="AD23" s="228" t="s">
        <v>40</v>
      </c>
      <c r="AE23" s="229"/>
      <c r="AF23" s="229"/>
      <c r="AG23" s="229"/>
      <c r="AH23" s="229"/>
      <c r="AI23" s="229"/>
      <c r="AJ23" s="230"/>
      <c r="AK23" s="228" t="s">
        <v>41</v>
      </c>
      <c r="AL23" s="229"/>
      <c r="AM23" s="229"/>
      <c r="AN23" s="229"/>
      <c r="AO23" s="230"/>
    </row>
    <row r="24" spans="2:41" ht="16.5" customHeight="1">
      <c r="B24" s="225"/>
      <c r="C24" s="226"/>
      <c r="D24" s="226"/>
      <c r="E24" s="226"/>
      <c r="F24" s="226"/>
      <c r="G24" s="226"/>
      <c r="H24" s="226"/>
      <c r="I24" s="226"/>
      <c r="J24" s="227"/>
      <c r="K24" s="225"/>
      <c r="L24" s="226"/>
      <c r="M24" s="226"/>
      <c r="N24" s="226"/>
      <c r="O24" s="226"/>
      <c r="P24" s="226"/>
      <c r="Q24" s="226"/>
      <c r="R24" s="226"/>
      <c r="S24" s="226"/>
      <c r="T24" s="227"/>
      <c r="U24" s="225"/>
      <c r="V24" s="226"/>
      <c r="W24" s="226"/>
      <c r="X24" s="226"/>
      <c r="Y24" s="226"/>
      <c r="Z24" s="226"/>
      <c r="AA24" s="226"/>
      <c r="AB24" s="226"/>
      <c r="AC24" s="227"/>
      <c r="AD24" s="225"/>
      <c r="AE24" s="226"/>
      <c r="AF24" s="226"/>
      <c r="AG24" s="226"/>
      <c r="AH24" s="226"/>
      <c r="AI24" s="226"/>
      <c r="AJ24" s="227"/>
      <c r="AK24" s="225"/>
      <c r="AL24" s="226"/>
      <c r="AM24" s="226"/>
      <c r="AN24" s="226"/>
      <c r="AO24" s="227"/>
    </row>
    <row r="25" spans="2:41" ht="16.5" customHeight="1">
      <c r="B25" s="228" t="s">
        <v>42</v>
      </c>
      <c r="C25" s="229"/>
      <c r="D25" s="229"/>
      <c r="E25" s="229"/>
      <c r="F25" s="229"/>
      <c r="G25" s="229"/>
      <c r="H25" s="229"/>
      <c r="I25" s="229"/>
      <c r="J25" s="230"/>
      <c r="K25" s="228" t="s">
        <v>39</v>
      </c>
      <c r="L25" s="229"/>
      <c r="M25" s="229"/>
      <c r="N25" s="229"/>
      <c r="O25" s="229"/>
      <c r="P25" s="229"/>
      <c r="Q25" s="229"/>
      <c r="R25" s="229"/>
      <c r="S25" s="229"/>
      <c r="T25" s="231"/>
      <c r="U25" s="228" t="s">
        <v>34</v>
      </c>
      <c r="V25" s="229"/>
      <c r="W25" s="229"/>
      <c r="X25" s="229"/>
      <c r="Y25" s="229"/>
      <c r="Z25" s="229"/>
      <c r="AA25" s="229"/>
      <c r="AB25" s="229"/>
      <c r="AC25" s="230"/>
      <c r="AD25" s="228" t="s">
        <v>40</v>
      </c>
      <c r="AE25" s="229"/>
      <c r="AF25" s="229"/>
      <c r="AG25" s="229"/>
      <c r="AH25" s="229"/>
      <c r="AI25" s="229"/>
      <c r="AJ25" s="230"/>
      <c r="AK25" s="228" t="s">
        <v>41</v>
      </c>
      <c r="AL25" s="229"/>
      <c r="AM25" s="229"/>
      <c r="AN25" s="229"/>
      <c r="AO25" s="230"/>
    </row>
    <row r="26" spans="2:41" ht="16.5" customHeight="1">
      <c r="B26" s="225"/>
      <c r="C26" s="226"/>
      <c r="D26" s="226"/>
      <c r="E26" s="226"/>
      <c r="F26" s="226"/>
      <c r="G26" s="226"/>
      <c r="H26" s="226"/>
      <c r="I26" s="226"/>
      <c r="J26" s="227"/>
      <c r="K26" s="225"/>
      <c r="L26" s="226"/>
      <c r="M26" s="226"/>
      <c r="N26" s="226"/>
      <c r="O26" s="226"/>
      <c r="P26" s="226"/>
      <c r="Q26" s="226"/>
      <c r="R26" s="226"/>
      <c r="S26" s="226"/>
      <c r="T26" s="227"/>
      <c r="U26" s="225"/>
      <c r="V26" s="226"/>
      <c r="W26" s="226"/>
      <c r="X26" s="226"/>
      <c r="Y26" s="226"/>
      <c r="Z26" s="226"/>
      <c r="AA26" s="226"/>
      <c r="AB26" s="226"/>
      <c r="AC26" s="227"/>
      <c r="AD26" s="225"/>
      <c r="AE26" s="226"/>
      <c r="AF26" s="226"/>
      <c r="AG26" s="226"/>
      <c r="AH26" s="226"/>
      <c r="AI26" s="226"/>
      <c r="AJ26" s="227"/>
      <c r="AK26" s="225"/>
      <c r="AL26" s="226"/>
      <c r="AM26" s="226"/>
      <c r="AN26" s="226"/>
      <c r="AO26" s="227"/>
    </row>
    <row r="27" spans="2:41" ht="16.5" customHeight="1">
      <c r="B27" s="228" t="s">
        <v>56</v>
      </c>
      <c r="C27" s="229"/>
      <c r="D27" s="229"/>
      <c r="E27" s="229"/>
      <c r="F27" s="229"/>
      <c r="G27" s="229"/>
      <c r="H27" s="229"/>
      <c r="I27" s="229"/>
      <c r="J27" s="230"/>
      <c r="K27" s="228" t="s">
        <v>39</v>
      </c>
      <c r="L27" s="229"/>
      <c r="M27" s="229"/>
      <c r="N27" s="229"/>
      <c r="O27" s="229"/>
      <c r="P27" s="229"/>
      <c r="Q27" s="229"/>
      <c r="R27" s="229"/>
      <c r="S27" s="229"/>
      <c r="T27" s="231"/>
      <c r="U27" s="228" t="s">
        <v>34</v>
      </c>
      <c r="V27" s="229"/>
      <c r="W27" s="229"/>
      <c r="X27" s="229"/>
      <c r="Y27" s="229"/>
      <c r="Z27" s="229"/>
      <c r="AA27" s="229"/>
      <c r="AB27" s="229"/>
      <c r="AC27" s="230"/>
      <c r="AD27" s="228" t="s">
        <v>40</v>
      </c>
      <c r="AE27" s="229"/>
      <c r="AF27" s="229"/>
      <c r="AG27" s="229"/>
      <c r="AH27" s="229"/>
      <c r="AI27" s="229"/>
      <c r="AJ27" s="230"/>
      <c r="AK27" s="228" t="s">
        <v>41</v>
      </c>
      <c r="AL27" s="229"/>
      <c r="AM27" s="229"/>
      <c r="AN27" s="229"/>
      <c r="AO27" s="230"/>
    </row>
    <row r="28" spans="2:41" ht="16.5" customHeight="1">
      <c r="B28" s="225"/>
      <c r="C28" s="226"/>
      <c r="D28" s="226"/>
      <c r="E28" s="226"/>
      <c r="F28" s="226"/>
      <c r="G28" s="226"/>
      <c r="H28" s="226"/>
      <c r="I28" s="226"/>
      <c r="J28" s="227"/>
      <c r="K28" s="225"/>
      <c r="L28" s="226"/>
      <c r="M28" s="226"/>
      <c r="N28" s="226"/>
      <c r="O28" s="226"/>
      <c r="P28" s="226"/>
      <c r="Q28" s="226"/>
      <c r="R28" s="226"/>
      <c r="S28" s="226"/>
      <c r="T28" s="227"/>
      <c r="U28" s="225"/>
      <c r="V28" s="226"/>
      <c r="W28" s="226"/>
      <c r="X28" s="226"/>
      <c r="Y28" s="226"/>
      <c r="Z28" s="226"/>
      <c r="AA28" s="226"/>
      <c r="AB28" s="226"/>
      <c r="AC28" s="227"/>
      <c r="AD28" s="225"/>
      <c r="AE28" s="226"/>
      <c r="AF28" s="226"/>
      <c r="AG28" s="226"/>
      <c r="AH28" s="226"/>
      <c r="AI28" s="226"/>
      <c r="AJ28" s="227"/>
      <c r="AK28" s="225"/>
      <c r="AL28" s="226"/>
      <c r="AM28" s="226"/>
      <c r="AN28" s="226"/>
      <c r="AO28" s="227"/>
    </row>
    <row r="29" spans="2:41" ht="16.5" customHeight="1">
      <c r="B29" s="183" t="s">
        <v>43</v>
      </c>
      <c r="C29" s="183"/>
      <c r="D29" s="183"/>
      <c r="E29" s="183"/>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row>
    <row r="30" spans="2:41" ht="24.75" customHeight="1">
      <c r="B30" s="186" t="s">
        <v>74</v>
      </c>
      <c r="C30" s="187"/>
      <c r="D30" s="187"/>
      <c r="E30" s="187"/>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9"/>
      <c r="AK30" s="222" t="s">
        <v>57</v>
      </c>
      <c r="AL30" s="223"/>
      <c r="AM30" s="223"/>
      <c r="AN30" s="223"/>
      <c r="AO30" s="224"/>
    </row>
    <row r="31" spans="2:41" s="46" customFormat="1" ht="16.5" customHeight="1">
      <c r="B31" s="190"/>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2"/>
      <c r="AK31" s="193"/>
      <c r="AL31" s="194"/>
      <c r="AM31" s="194"/>
      <c r="AN31" s="194"/>
      <c r="AO31" s="195"/>
    </row>
    <row r="32" spans="2:41" s="46" customFormat="1" ht="16.5" customHeight="1">
      <c r="B32" s="190"/>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2"/>
      <c r="AK32" s="193"/>
      <c r="AL32" s="194"/>
      <c r="AM32" s="194"/>
      <c r="AN32" s="194"/>
      <c r="AO32" s="195"/>
    </row>
    <row r="33" spans="2:41" s="46" customFormat="1" ht="16.5" customHeight="1">
      <c r="B33" s="190"/>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2"/>
      <c r="AK33" s="193"/>
      <c r="AL33" s="194"/>
      <c r="AM33" s="194"/>
      <c r="AN33" s="194"/>
      <c r="AO33" s="195"/>
    </row>
    <row r="34" spans="2:41" s="46" customFormat="1" ht="16.5" customHeight="1">
      <c r="B34" s="190"/>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2"/>
      <c r="AK34" s="193"/>
      <c r="AL34" s="194"/>
      <c r="AM34" s="194"/>
      <c r="AN34" s="194"/>
      <c r="AO34" s="195"/>
    </row>
    <row r="35" spans="2:41" s="46" customFormat="1" ht="16.5" customHeight="1">
      <c r="B35" s="205"/>
      <c r="C35" s="206"/>
      <c r="D35" s="206"/>
      <c r="E35" s="206"/>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2"/>
      <c r="AK35" s="193"/>
      <c r="AL35" s="194"/>
      <c r="AM35" s="194"/>
      <c r="AN35" s="194"/>
      <c r="AO35" s="195"/>
    </row>
    <row r="36" spans="2:41" ht="16.5" customHeight="1">
      <c r="B36" s="207" t="s">
        <v>20</v>
      </c>
      <c r="C36" s="208"/>
      <c r="D36" s="208"/>
      <c r="E36" s="208"/>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10"/>
      <c r="AK36" s="211" t="s">
        <v>44</v>
      </c>
      <c r="AL36" s="212"/>
      <c r="AM36" s="212"/>
      <c r="AN36" s="212"/>
      <c r="AO36" s="213"/>
    </row>
    <row r="37" spans="2:41" ht="21.75" customHeight="1">
      <c r="B37" s="217" t="s">
        <v>45</v>
      </c>
      <c r="C37" s="218"/>
      <c r="D37" s="218"/>
      <c r="E37" s="219"/>
      <c r="F37" s="217" t="s">
        <v>15</v>
      </c>
      <c r="G37" s="218"/>
      <c r="H37" s="218"/>
      <c r="I37" s="218"/>
      <c r="J37" s="218"/>
      <c r="K37" s="220"/>
      <c r="L37" s="220"/>
      <c r="M37" s="220"/>
      <c r="N37" s="220"/>
      <c r="O37" s="220"/>
      <c r="P37" s="220"/>
      <c r="Q37" s="220"/>
      <c r="R37" s="220"/>
      <c r="S37" s="220"/>
      <c r="T37" s="220"/>
      <c r="U37" s="220"/>
      <c r="V37" s="220"/>
      <c r="W37" s="220"/>
      <c r="X37" s="220"/>
      <c r="Y37" s="220"/>
      <c r="Z37" s="220"/>
      <c r="AA37" s="220"/>
      <c r="AB37" s="220"/>
      <c r="AC37" s="221"/>
      <c r="AD37" s="217" t="s">
        <v>58</v>
      </c>
      <c r="AE37" s="218"/>
      <c r="AF37" s="218"/>
      <c r="AG37" s="218"/>
      <c r="AH37" s="218"/>
      <c r="AI37" s="218"/>
      <c r="AJ37" s="219"/>
      <c r="AK37" s="214"/>
      <c r="AL37" s="215"/>
      <c r="AM37" s="215"/>
      <c r="AN37" s="215"/>
      <c r="AO37" s="216"/>
    </row>
    <row r="38" spans="2:41" s="46" customFormat="1" ht="16.5" customHeight="1">
      <c r="B38" s="193"/>
      <c r="C38" s="194"/>
      <c r="D38" s="194"/>
      <c r="E38" s="195"/>
      <c r="F38" s="190"/>
      <c r="G38" s="191"/>
      <c r="H38" s="191"/>
      <c r="I38" s="191"/>
      <c r="J38" s="191"/>
      <c r="K38" s="191"/>
      <c r="L38" s="191"/>
      <c r="M38" s="191"/>
      <c r="N38" s="191"/>
      <c r="O38" s="191"/>
      <c r="P38" s="191"/>
      <c r="Q38" s="191"/>
      <c r="R38" s="191"/>
      <c r="S38" s="191"/>
      <c r="T38" s="191"/>
      <c r="U38" s="191"/>
      <c r="V38" s="191"/>
      <c r="W38" s="191"/>
      <c r="X38" s="191"/>
      <c r="Y38" s="191"/>
      <c r="Z38" s="191"/>
      <c r="AA38" s="191"/>
      <c r="AB38" s="191"/>
      <c r="AC38" s="192"/>
      <c r="AD38" s="193"/>
      <c r="AE38" s="194"/>
      <c r="AF38" s="194"/>
      <c r="AG38" s="194"/>
      <c r="AH38" s="194"/>
      <c r="AI38" s="194"/>
      <c r="AJ38" s="195"/>
      <c r="AK38" s="196"/>
      <c r="AL38" s="197"/>
      <c r="AM38" s="197"/>
      <c r="AN38" s="197"/>
      <c r="AO38" s="198"/>
    </row>
    <row r="39" spans="2:41" s="46" customFormat="1" ht="16.5" customHeight="1">
      <c r="B39" s="193"/>
      <c r="C39" s="194"/>
      <c r="D39" s="194"/>
      <c r="E39" s="195"/>
      <c r="F39" s="190"/>
      <c r="G39" s="191"/>
      <c r="H39" s="191"/>
      <c r="I39" s="191"/>
      <c r="J39" s="191"/>
      <c r="K39" s="191"/>
      <c r="L39" s="191"/>
      <c r="M39" s="191"/>
      <c r="N39" s="191"/>
      <c r="O39" s="191"/>
      <c r="P39" s="191"/>
      <c r="Q39" s="191"/>
      <c r="R39" s="191"/>
      <c r="S39" s="191"/>
      <c r="T39" s="191"/>
      <c r="U39" s="191"/>
      <c r="V39" s="191"/>
      <c r="W39" s="191"/>
      <c r="X39" s="191"/>
      <c r="Y39" s="191"/>
      <c r="Z39" s="191"/>
      <c r="AA39" s="191"/>
      <c r="AB39" s="191"/>
      <c r="AC39" s="192"/>
      <c r="AD39" s="193"/>
      <c r="AE39" s="194"/>
      <c r="AF39" s="194"/>
      <c r="AG39" s="194"/>
      <c r="AH39" s="194"/>
      <c r="AI39" s="194"/>
      <c r="AJ39" s="195"/>
      <c r="AK39" s="199"/>
      <c r="AL39" s="200"/>
      <c r="AM39" s="200"/>
      <c r="AN39" s="200"/>
      <c r="AO39" s="201"/>
    </row>
    <row r="40" spans="2:41" s="46" customFormat="1" ht="16.5" customHeight="1">
      <c r="B40" s="193"/>
      <c r="C40" s="194"/>
      <c r="D40" s="194"/>
      <c r="E40" s="195"/>
      <c r="F40" s="190"/>
      <c r="G40" s="191"/>
      <c r="H40" s="191"/>
      <c r="I40" s="191"/>
      <c r="J40" s="191"/>
      <c r="K40" s="191"/>
      <c r="L40" s="191"/>
      <c r="M40" s="191"/>
      <c r="N40" s="191"/>
      <c r="O40" s="191"/>
      <c r="P40" s="191"/>
      <c r="Q40" s="191"/>
      <c r="R40" s="191"/>
      <c r="S40" s="191"/>
      <c r="T40" s="191"/>
      <c r="U40" s="191"/>
      <c r="V40" s="191"/>
      <c r="W40" s="191"/>
      <c r="X40" s="191"/>
      <c r="Y40" s="191"/>
      <c r="Z40" s="191"/>
      <c r="AA40" s="191"/>
      <c r="AB40" s="191"/>
      <c r="AC40" s="192"/>
      <c r="AD40" s="193"/>
      <c r="AE40" s="194"/>
      <c r="AF40" s="194"/>
      <c r="AG40" s="194"/>
      <c r="AH40" s="194"/>
      <c r="AI40" s="194"/>
      <c r="AJ40" s="195"/>
      <c r="AK40" s="202"/>
      <c r="AL40" s="203"/>
      <c r="AM40" s="203"/>
      <c r="AN40" s="203"/>
      <c r="AO40" s="204"/>
    </row>
    <row r="41" spans="2:41" ht="16.5" customHeight="1">
      <c r="B41" s="183" t="s">
        <v>100</v>
      </c>
      <c r="C41" s="183"/>
      <c r="D41" s="183"/>
      <c r="E41" s="183"/>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row>
    <row r="42" spans="2:41" ht="30" customHeight="1">
      <c r="B42" s="150" t="s">
        <v>46</v>
      </c>
      <c r="C42" s="150"/>
      <c r="D42" s="150"/>
      <c r="E42" s="150"/>
      <c r="F42" s="150"/>
      <c r="G42" s="150"/>
      <c r="H42" s="150"/>
      <c r="I42" s="150"/>
      <c r="J42" s="157" t="s">
        <v>21</v>
      </c>
      <c r="K42" s="157"/>
      <c r="L42" s="157"/>
      <c r="M42" s="157"/>
      <c r="N42" s="157"/>
      <c r="O42" s="157"/>
      <c r="P42" s="157"/>
      <c r="Q42" s="157"/>
      <c r="R42" s="163" t="s">
        <v>98</v>
      </c>
      <c r="S42" s="164"/>
      <c r="T42" s="164"/>
      <c r="U42" s="164"/>
      <c r="V42" s="164"/>
      <c r="W42" s="164"/>
      <c r="X42" s="165"/>
      <c r="Y42" s="157" t="s">
        <v>99</v>
      </c>
      <c r="Z42" s="157"/>
      <c r="AA42" s="157"/>
      <c r="AB42" s="157"/>
      <c r="AC42" s="157"/>
      <c r="AD42" s="157"/>
      <c r="AE42" s="157"/>
      <c r="AF42" s="158" t="s">
        <v>101</v>
      </c>
      <c r="AG42" s="159"/>
      <c r="AH42" s="159"/>
      <c r="AI42" s="159"/>
      <c r="AJ42" s="150" t="s">
        <v>102</v>
      </c>
      <c r="AK42" s="150"/>
      <c r="AL42" s="150"/>
      <c r="AM42" s="150"/>
      <c r="AN42" s="155" t="s">
        <v>103</v>
      </c>
      <c r="AO42" s="156"/>
    </row>
    <row r="43" spans="2:41" ht="16.5" customHeight="1">
      <c r="B43" s="169" t="s">
        <v>22</v>
      </c>
      <c r="C43" s="169"/>
      <c r="D43" s="149" t="s">
        <v>75</v>
      </c>
      <c r="E43" s="149"/>
      <c r="F43" s="149"/>
      <c r="G43" s="149"/>
      <c r="H43" s="149"/>
      <c r="I43" s="149"/>
      <c r="J43" s="149" t="s">
        <v>47</v>
      </c>
      <c r="K43" s="149"/>
      <c r="L43" s="149"/>
      <c r="M43" s="149"/>
      <c r="N43" s="149"/>
      <c r="O43" s="149"/>
      <c r="P43" s="149"/>
      <c r="Q43" s="149"/>
      <c r="R43" s="166"/>
      <c r="S43" s="167"/>
      <c r="T43" s="167"/>
      <c r="U43" s="167"/>
      <c r="V43" s="167"/>
      <c r="W43" s="167"/>
      <c r="X43" s="168"/>
      <c r="Y43" s="152"/>
      <c r="Z43" s="153"/>
      <c r="AA43" s="153"/>
      <c r="AB43" s="153"/>
      <c r="AC43" s="153"/>
      <c r="AD43" s="153"/>
      <c r="AE43" s="154"/>
      <c r="AF43" s="160">
        <f>+IFERROR(R43/R44,0)</f>
        <v>0</v>
      </c>
      <c r="AG43" s="160"/>
      <c r="AH43" s="160"/>
      <c r="AI43" s="160"/>
      <c r="AJ43" s="160">
        <f>+IFERROR(Y43/Y44,0)</f>
        <v>0</v>
      </c>
      <c r="AK43" s="160"/>
      <c r="AL43" s="160"/>
      <c r="AM43" s="160"/>
      <c r="AN43" s="171" t="s">
        <v>16</v>
      </c>
      <c r="AO43" s="172"/>
    </row>
    <row r="44" spans="2:41" ht="16.5" customHeight="1">
      <c r="B44" s="170"/>
      <c r="C44" s="170"/>
      <c r="D44" s="149"/>
      <c r="E44" s="149"/>
      <c r="F44" s="149"/>
      <c r="G44" s="149"/>
      <c r="H44" s="149"/>
      <c r="I44" s="149"/>
      <c r="J44" s="149" t="s">
        <v>48</v>
      </c>
      <c r="K44" s="149"/>
      <c r="L44" s="149"/>
      <c r="M44" s="149"/>
      <c r="N44" s="149"/>
      <c r="O44" s="149"/>
      <c r="P44" s="149"/>
      <c r="Q44" s="149"/>
      <c r="R44" s="151"/>
      <c r="S44" s="151"/>
      <c r="T44" s="151"/>
      <c r="U44" s="151"/>
      <c r="V44" s="151"/>
      <c r="W44" s="151"/>
      <c r="X44" s="151"/>
      <c r="Y44" s="152"/>
      <c r="Z44" s="153"/>
      <c r="AA44" s="153"/>
      <c r="AB44" s="153"/>
      <c r="AC44" s="153"/>
      <c r="AD44" s="153"/>
      <c r="AE44" s="154"/>
      <c r="AF44" s="160"/>
      <c r="AG44" s="160"/>
      <c r="AH44" s="160"/>
      <c r="AI44" s="160"/>
      <c r="AJ44" s="160"/>
      <c r="AK44" s="160"/>
      <c r="AL44" s="160"/>
      <c r="AM44" s="160"/>
      <c r="AN44" s="173"/>
      <c r="AO44" s="174"/>
    </row>
    <row r="45" spans="2:41" ht="16.5" customHeight="1">
      <c r="B45" s="170"/>
      <c r="C45" s="170"/>
      <c r="D45" s="149" t="s">
        <v>76</v>
      </c>
      <c r="E45" s="149"/>
      <c r="F45" s="149"/>
      <c r="G45" s="149"/>
      <c r="H45" s="149"/>
      <c r="I45" s="149"/>
      <c r="J45" s="149" t="s">
        <v>49</v>
      </c>
      <c r="K45" s="149"/>
      <c r="L45" s="149"/>
      <c r="M45" s="149"/>
      <c r="N45" s="149"/>
      <c r="O45" s="149"/>
      <c r="P45" s="149"/>
      <c r="Q45" s="149"/>
      <c r="R45" s="151"/>
      <c r="S45" s="151"/>
      <c r="T45" s="151"/>
      <c r="U45" s="151"/>
      <c r="V45" s="151"/>
      <c r="W45" s="151"/>
      <c r="X45" s="151"/>
      <c r="Y45" s="151"/>
      <c r="Z45" s="151"/>
      <c r="AA45" s="151"/>
      <c r="AB45" s="151"/>
      <c r="AC45" s="151"/>
      <c r="AD45" s="151"/>
      <c r="AE45" s="151"/>
      <c r="AF45" s="161">
        <f>+IFERROR(R45/R46,0)</f>
        <v>0</v>
      </c>
      <c r="AG45" s="161"/>
      <c r="AH45" s="161"/>
      <c r="AI45" s="161"/>
      <c r="AJ45" s="161">
        <f>+IFERROR(Y45/Y46,0)</f>
        <v>0</v>
      </c>
      <c r="AK45" s="161"/>
      <c r="AL45" s="161"/>
      <c r="AM45" s="161"/>
      <c r="AN45" s="175" t="s">
        <v>17</v>
      </c>
      <c r="AO45" s="176"/>
    </row>
    <row r="46" spans="2:41" ht="16.5" customHeight="1">
      <c r="B46" s="170"/>
      <c r="C46" s="170"/>
      <c r="D46" s="149"/>
      <c r="E46" s="149"/>
      <c r="F46" s="149"/>
      <c r="G46" s="149"/>
      <c r="H46" s="149"/>
      <c r="I46" s="149"/>
      <c r="J46" s="149" t="s">
        <v>50</v>
      </c>
      <c r="K46" s="149"/>
      <c r="L46" s="149"/>
      <c r="M46" s="149"/>
      <c r="N46" s="149"/>
      <c r="O46" s="149"/>
      <c r="P46" s="149"/>
      <c r="Q46" s="149"/>
      <c r="R46" s="151"/>
      <c r="S46" s="151"/>
      <c r="T46" s="151"/>
      <c r="U46" s="151"/>
      <c r="V46" s="151"/>
      <c r="W46" s="151"/>
      <c r="X46" s="151"/>
      <c r="Y46" s="151"/>
      <c r="Z46" s="151"/>
      <c r="AA46" s="151"/>
      <c r="AB46" s="151"/>
      <c r="AC46" s="151"/>
      <c r="AD46" s="151"/>
      <c r="AE46" s="151"/>
      <c r="AF46" s="161"/>
      <c r="AG46" s="161"/>
      <c r="AH46" s="161"/>
      <c r="AI46" s="161"/>
      <c r="AJ46" s="161"/>
      <c r="AK46" s="161"/>
      <c r="AL46" s="161"/>
      <c r="AM46" s="161"/>
      <c r="AN46" s="177"/>
      <c r="AO46" s="178"/>
    </row>
    <row r="47" spans="2:41" ht="16.5" customHeight="1">
      <c r="B47" s="170"/>
      <c r="C47" s="170"/>
      <c r="D47" s="149" t="s">
        <v>51</v>
      </c>
      <c r="E47" s="149"/>
      <c r="F47" s="149"/>
      <c r="G47" s="149"/>
      <c r="H47" s="149"/>
      <c r="I47" s="149"/>
      <c r="J47" s="149" t="s">
        <v>52</v>
      </c>
      <c r="K47" s="149"/>
      <c r="L47" s="149"/>
      <c r="M47" s="149"/>
      <c r="N47" s="149"/>
      <c r="O47" s="149"/>
      <c r="P47" s="149"/>
      <c r="Q47" s="149"/>
      <c r="R47" s="151"/>
      <c r="S47" s="151"/>
      <c r="T47" s="151"/>
      <c r="U47" s="151"/>
      <c r="V47" s="151"/>
      <c r="W47" s="151"/>
      <c r="X47" s="151"/>
      <c r="Y47" s="151"/>
      <c r="Z47" s="151"/>
      <c r="AA47" s="151"/>
      <c r="AB47" s="151"/>
      <c r="AC47" s="151"/>
      <c r="AD47" s="151"/>
      <c r="AE47" s="151"/>
      <c r="AF47" s="160">
        <f>+IFERROR(R47/R48,0)</f>
        <v>0</v>
      </c>
      <c r="AG47" s="160"/>
      <c r="AH47" s="160"/>
      <c r="AI47" s="160"/>
      <c r="AJ47" s="160">
        <f>+IFERROR(Y47/Y48,0)</f>
        <v>0</v>
      </c>
      <c r="AK47" s="160"/>
      <c r="AL47" s="160"/>
      <c r="AM47" s="160"/>
      <c r="AN47" s="179" t="s">
        <v>16</v>
      </c>
      <c r="AO47" s="180"/>
    </row>
    <row r="48" spans="2:41" ht="16.5" customHeight="1">
      <c r="B48" s="170"/>
      <c r="C48" s="170"/>
      <c r="D48" s="149"/>
      <c r="E48" s="149"/>
      <c r="F48" s="149"/>
      <c r="G48" s="149"/>
      <c r="H48" s="149"/>
      <c r="I48" s="149"/>
      <c r="J48" s="149" t="s">
        <v>77</v>
      </c>
      <c r="K48" s="149"/>
      <c r="L48" s="149"/>
      <c r="M48" s="149"/>
      <c r="N48" s="149"/>
      <c r="O48" s="149"/>
      <c r="P48" s="149"/>
      <c r="Q48" s="149"/>
      <c r="R48" s="151"/>
      <c r="S48" s="151"/>
      <c r="T48" s="151"/>
      <c r="U48" s="151"/>
      <c r="V48" s="151"/>
      <c r="W48" s="151"/>
      <c r="X48" s="151"/>
      <c r="Y48" s="151"/>
      <c r="Z48" s="151"/>
      <c r="AA48" s="151"/>
      <c r="AB48" s="151"/>
      <c r="AC48" s="151"/>
      <c r="AD48" s="151"/>
      <c r="AE48" s="151"/>
      <c r="AF48" s="160"/>
      <c r="AG48" s="160"/>
      <c r="AH48" s="160"/>
      <c r="AI48" s="160"/>
      <c r="AJ48" s="160"/>
      <c r="AK48" s="160"/>
      <c r="AL48" s="160"/>
      <c r="AM48" s="160"/>
      <c r="AN48" s="181"/>
      <c r="AO48" s="182"/>
    </row>
    <row r="49" spans="2:41" ht="16.5" customHeight="1">
      <c r="B49" s="170"/>
      <c r="C49" s="170"/>
      <c r="D49" s="149" t="s">
        <v>94</v>
      </c>
      <c r="E49" s="149"/>
      <c r="F49" s="149"/>
      <c r="G49" s="149"/>
      <c r="H49" s="149"/>
      <c r="I49" s="149"/>
      <c r="J49" s="149" t="s">
        <v>96</v>
      </c>
      <c r="K49" s="149"/>
      <c r="L49" s="149"/>
      <c r="M49" s="149"/>
      <c r="N49" s="149"/>
      <c r="O49" s="149"/>
      <c r="P49" s="149"/>
      <c r="Q49" s="149"/>
      <c r="R49" s="151"/>
      <c r="S49" s="151"/>
      <c r="T49" s="151"/>
      <c r="U49" s="151"/>
      <c r="V49" s="151"/>
      <c r="W49" s="151"/>
      <c r="X49" s="151"/>
      <c r="Y49" s="151"/>
      <c r="Z49" s="151"/>
      <c r="AA49" s="151"/>
      <c r="AB49" s="151"/>
      <c r="AC49" s="151"/>
      <c r="AD49" s="151"/>
      <c r="AE49" s="151"/>
      <c r="AF49" s="162">
        <f>+R49-R50</f>
        <v>0</v>
      </c>
      <c r="AG49" s="162"/>
      <c r="AH49" s="162"/>
      <c r="AI49" s="162"/>
      <c r="AJ49" s="162">
        <f>+Y49-Y50</f>
        <v>0</v>
      </c>
      <c r="AK49" s="162"/>
      <c r="AL49" s="162"/>
      <c r="AM49" s="162"/>
      <c r="AN49" s="179" t="s">
        <v>95</v>
      </c>
      <c r="AO49" s="180"/>
    </row>
    <row r="50" spans="2:41" ht="16.5" customHeight="1">
      <c r="B50" s="170"/>
      <c r="C50" s="170"/>
      <c r="D50" s="149"/>
      <c r="E50" s="149"/>
      <c r="F50" s="149"/>
      <c r="G50" s="149"/>
      <c r="H50" s="149"/>
      <c r="I50" s="149"/>
      <c r="J50" s="149" t="s">
        <v>97</v>
      </c>
      <c r="K50" s="149"/>
      <c r="L50" s="149"/>
      <c r="M50" s="149"/>
      <c r="N50" s="149"/>
      <c r="O50" s="149"/>
      <c r="P50" s="149"/>
      <c r="Q50" s="149"/>
      <c r="R50" s="151"/>
      <c r="S50" s="151"/>
      <c r="T50" s="151"/>
      <c r="U50" s="151"/>
      <c r="V50" s="151"/>
      <c r="W50" s="151"/>
      <c r="X50" s="151"/>
      <c r="Y50" s="151"/>
      <c r="Z50" s="151"/>
      <c r="AA50" s="151"/>
      <c r="AB50" s="151"/>
      <c r="AC50" s="151"/>
      <c r="AD50" s="151"/>
      <c r="AE50" s="151"/>
      <c r="AF50" s="162"/>
      <c r="AG50" s="162"/>
      <c r="AH50" s="162"/>
      <c r="AI50" s="162"/>
      <c r="AJ50" s="162"/>
      <c r="AK50" s="162"/>
      <c r="AL50" s="162"/>
      <c r="AM50" s="162"/>
      <c r="AN50" s="181"/>
      <c r="AO50" s="182"/>
    </row>
    <row r="51" spans="2:41" ht="16.5" customHeight="1">
      <c r="B51" s="170" t="s">
        <v>23</v>
      </c>
      <c r="C51" s="170"/>
      <c r="D51" s="149" t="s">
        <v>53</v>
      </c>
      <c r="E51" s="149"/>
      <c r="F51" s="149"/>
      <c r="G51" s="149"/>
      <c r="H51" s="149"/>
      <c r="I51" s="149"/>
      <c r="J51" s="149" t="s">
        <v>52</v>
      </c>
      <c r="K51" s="149"/>
      <c r="L51" s="149"/>
      <c r="M51" s="149"/>
      <c r="N51" s="149"/>
      <c r="O51" s="149"/>
      <c r="P51" s="149"/>
      <c r="Q51" s="149"/>
      <c r="R51" s="151"/>
      <c r="S51" s="151"/>
      <c r="T51" s="151"/>
      <c r="U51" s="151"/>
      <c r="V51" s="151"/>
      <c r="W51" s="151"/>
      <c r="X51" s="151"/>
      <c r="Y51" s="151"/>
      <c r="Z51" s="151"/>
      <c r="AA51" s="151"/>
      <c r="AB51" s="151"/>
      <c r="AC51" s="151"/>
      <c r="AD51" s="151"/>
      <c r="AE51" s="151"/>
      <c r="AF51" s="161">
        <f>+IFERROR(R51/R52,0)</f>
        <v>0</v>
      </c>
      <c r="AG51" s="161"/>
      <c r="AH51" s="161"/>
      <c r="AI51" s="161"/>
      <c r="AJ51" s="161">
        <f>+IFERROR(Y51/Y52,0)</f>
        <v>0</v>
      </c>
      <c r="AK51" s="161"/>
      <c r="AL51" s="161"/>
      <c r="AM51" s="161"/>
      <c r="AN51" s="175" t="s">
        <v>17</v>
      </c>
      <c r="AO51" s="176"/>
    </row>
    <row r="52" spans="2:41" ht="16.5" customHeight="1">
      <c r="B52" s="170"/>
      <c r="C52" s="170"/>
      <c r="D52" s="149"/>
      <c r="E52" s="149"/>
      <c r="F52" s="149"/>
      <c r="G52" s="149"/>
      <c r="H52" s="149"/>
      <c r="I52" s="149"/>
      <c r="J52" s="149" t="s">
        <v>18</v>
      </c>
      <c r="K52" s="149"/>
      <c r="L52" s="149"/>
      <c r="M52" s="149"/>
      <c r="N52" s="149"/>
      <c r="O52" s="149"/>
      <c r="P52" s="149"/>
      <c r="Q52" s="149"/>
      <c r="R52" s="151"/>
      <c r="S52" s="151"/>
      <c r="T52" s="151"/>
      <c r="U52" s="151"/>
      <c r="V52" s="151"/>
      <c r="W52" s="151"/>
      <c r="X52" s="151"/>
      <c r="Y52" s="151"/>
      <c r="Z52" s="151"/>
      <c r="AA52" s="151"/>
      <c r="AB52" s="151"/>
      <c r="AC52" s="151"/>
      <c r="AD52" s="151"/>
      <c r="AE52" s="151"/>
      <c r="AF52" s="161"/>
      <c r="AG52" s="161"/>
      <c r="AH52" s="161"/>
      <c r="AI52" s="161"/>
      <c r="AJ52" s="161"/>
      <c r="AK52" s="161"/>
      <c r="AL52" s="161"/>
      <c r="AM52" s="161"/>
      <c r="AN52" s="177"/>
      <c r="AO52" s="178"/>
    </row>
    <row r="53" spans="2:41" ht="16.5" customHeight="1">
      <c r="B53" s="170"/>
      <c r="C53" s="170"/>
      <c r="D53" s="149" t="s">
        <v>54</v>
      </c>
      <c r="E53" s="149"/>
      <c r="F53" s="149"/>
      <c r="G53" s="149"/>
      <c r="H53" s="149"/>
      <c r="I53" s="149"/>
      <c r="J53" s="149" t="s">
        <v>52</v>
      </c>
      <c r="K53" s="149"/>
      <c r="L53" s="149"/>
      <c r="M53" s="149"/>
      <c r="N53" s="149"/>
      <c r="O53" s="149"/>
      <c r="P53" s="149"/>
      <c r="Q53" s="149"/>
      <c r="R53" s="151"/>
      <c r="S53" s="151"/>
      <c r="T53" s="151"/>
      <c r="U53" s="151"/>
      <c r="V53" s="151"/>
      <c r="W53" s="151"/>
      <c r="X53" s="151"/>
      <c r="Y53" s="151"/>
      <c r="Z53" s="151"/>
      <c r="AA53" s="151"/>
      <c r="AB53" s="151"/>
      <c r="AC53" s="151"/>
      <c r="AD53" s="151"/>
      <c r="AE53" s="151"/>
      <c r="AF53" s="161">
        <f>+IFERROR(R53/R54,0)</f>
        <v>0</v>
      </c>
      <c r="AG53" s="161"/>
      <c r="AH53" s="161"/>
      <c r="AI53" s="161"/>
      <c r="AJ53" s="161">
        <f>+IFERROR(Y53/Y54,0)</f>
        <v>0</v>
      </c>
      <c r="AK53" s="161"/>
      <c r="AL53" s="161"/>
      <c r="AM53" s="161"/>
      <c r="AN53" s="175" t="s">
        <v>17</v>
      </c>
      <c r="AO53" s="176"/>
    </row>
    <row r="54" spans="2:41" ht="16.5" customHeight="1">
      <c r="B54" s="170"/>
      <c r="C54" s="170"/>
      <c r="D54" s="149"/>
      <c r="E54" s="149"/>
      <c r="F54" s="149"/>
      <c r="G54" s="149"/>
      <c r="H54" s="149"/>
      <c r="I54" s="149"/>
      <c r="J54" s="149" t="s">
        <v>50</v>
      </c>
      <c r="K54" s="149"/>
      <c r="L54" s="149"/>
      <c r="M54" s="149"/>
      <c r="N54" s="149"/>
      <c r="O54" s="149"/>
      <c r="P54" s="149"/>
      <c r="Q54" s="149"/>
      <c r="R54" s="151"/>
      <c r="S54" s="151"/>
      <c r="T54" s="151"/>
      <c r="U54" s="151"/>
      <c r="V54" s="151"/>
      <c r="W54" s="151"/>
      <c r="X54" s="151"/>
      <c r="Y54" s="151"/>
      <c r="Z54" s="151"/>
      <c r="AA54" s="151"/>
      <c r="AB54" s="151"/>
      <c r="AC54" s="151"/>
      <c r="AD54" s="151"/>
      <c r="AE54" s="151"/>
      <c r="AF54" s="161"/>
      <c r="AG54" s="161"/>
      <c r="AH54" s="161"/>
      <c r="AI54" s="161"/>
      <c r="AJ54" s="161"/>
      <c r="AK54" s="161"/>
      <c r="AL54" s="161"/>
      <c r="AM54" s="161"/>
      <c r="AN54" s="177"/>
      <c r="AO54" s="178"/>
    </row>
    <row r="55" spans="2:41" ht="34.5" customHeight="1">
      <c r="B55" s="186" t="s">
        <v>78</v>
      </c>
      <c r="C55" s="187"/>
      <c r="D55" s="187"/>
      <c r="E55" s="187"/>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9"/>
    </row>
    <row r="56" spans="2:41" ht="20.25" customHeight="1">
      <c r="B56" s="183" t="s">
        <v>79</v>
      </c>
      <c r="C56" s="183"/>
      <c r="D56" s="183"/>
      <c r="E56" s="183"/>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row>
    <row r="57" spans="2:41" ht="11.25">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row>
    <row r="58" spans="2:41" ht="11.25">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row>
    <row r="59" spans="2:41" ht="11.2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L59" s="185"/>
      <c r="AM59" s="185"/>
      <c r="AN59" s="185"/>
      <c r="AO59" s="185"/>
    </row>
    <row r="60" spans="2:41" ht="11.25">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G60" s="185"/>
      <c r="AH60" s="185"/>
      <c r="AI60" s="185"/>
      <c r="AJ60" s="185"/>
      <c r="AK60" s="185"/>
      <c r="AL60" s="185"/>
      <c r="AM60" s="185"/>
      <c r="AN60" s="185"/>
      <c r="AO60" s="185"/>
    </row>
    <row r="61" spans="2:41" ht="11.25">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c r="AO61" s="185"/>
    </row>
    <row r="62" spans="2:41" ht="11.25">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c r="AK62" s="185"/>
      <c r="AL62" s="185"/>
      <c r="AM62" s="185"/>
      <c r="AN62" s="185"/>
      <c r="AO62" s="185"/>
    </row>
    <row r="63" spans="2:41" ht="11.25">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c r="AL63" s="185"/>
      <c r="AM63" s="185"/>
      <c r="AN63" s="185"/>
      <c r="AO63" s="185"/>
    </row>
    <row r="64" spans="2:41" ht="11.25">
      <c r="B64" s="185"/>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row>
    <row r="65" spans="2:41" ht="11.25">
      <c r="B65" s="185"/>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c r="AO65" s="185"/>
    </row>
    <row r="66" spans="2:41" ht="11.25">
      <c r="B66" s="185"/>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c r="AL66" s="185"/>
      <c r="AM66" s="185"/>
      <c r="AN66" s="185"/>
      <c r="AO66" s="185"/>
    </row>
    <row r="67" spans="2:41" ht="11.25">
      <c r="B67" s="185"/>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c r="AO67" s="185"/>
    </row>
    <row r="68" spans="2:41" ht="11.25">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c r="AO68" s="185"/>
    </row>
    <row r="69" spans="2:41" ht="11.25">
      <c r="B69" s="185"/>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5"/>
      <c r="AF69" s="185"/>
      <c r="AG69" s="185"/>
      <c r="AH69" s="185"/>
      <c r="AI69" s="185"/>
      <c r="AJ69" s="185"/>
      <c r="AK69" s="185"/>
      <c r="AL69" s="185"/>
      <c r="AM69" s="185"/>
      <c r="AN69" s="185"/>
      <c r="AO69" s="185"/>
    </row>
    <row r="70" spans="2:41" ht="11.25">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5"/>
      <c r="AM70" s="185"/>
      <c r="AN70" s="185"/>
      <c r="AO70" s="185"/>
    </row>
    <row r="71" spans="2:41" ht="11.25">
      <c r="B71" s="185"/>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c r="AJ71" s="185"/>
      <c r="AK71" s="185"/>
      <c r="AL71" s="185"/>
      <c r="AM71" s="185"/>
      <c r="AN71" s="185"/>
      <c r="AO71" s="185"/>
    </row>
    <row r="72" spans="2:41" ht="11.25">
      <c r="B72" s="185"/>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c r="AK72" s="185"/>
      <c r="AL72" s="185"/>
      <c r="AM72" s="185"/>
      <c r="AN72" s="185"/>
      <c r="AO72" s="185"/>
    </row>
    <row r="73" spans="2:41" ht="11.25">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c r="AK73" s="185"/>
      <c r="AL73" s="185"/>
      <c r="AM73" s="185"/>
      <c r="AN73" s="185"/>
      <c r="AO73" s="185"/>
    </row>
    <row r="74" spans="2:41" ht="11.25">
      <c r="B74" s="185"/>
      <c r="C74" s="185"/>
      <c r="D74" s="185"/>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c r="AO74" s="185"/>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1.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67"/>
      <c r="C2" s="268"/>
      <c r="D2" s="268"/>
      <c r="E2" s="268"/>
      <c r="F2" s="268"/>
      <c r="G2" s="269"/>
    </row>
    <row r="3" spans="2:7" s="27" customFormat="1" ht="15" customHeight="1">
      <c r="B3" s="270"/>
      <c r="C3" s="271"/>
      <c r="D3" s="271"/>
      <c r="E3" s="271"/>
      <c r="F3" s="271"/>
      <c r="G3" s="272"/>
    </row>
    <row r="4" spans="2:7" s="27" customFormat="1" ht="15.75" customHeight="1">
      <c r="B4" s="270"/>
      <c r="C4" s="271"/>
      <c r="D4" s="271"/>
      <c r="E4" s="271"/>
      <c r="F4" s="271"/>
      <c r="G4" s="272"/>
    </row>
    <row r="5" spans="2:7" s="27" customFormat="1" ht="15.75" customHeight="1">
      <c r="B5" s="270"/>
      <c r="C5" s="271"/>
      <c r="D5" s="271"/>
      <c r="E5" s="271"/>
      <c r="F5" s="271"/>
      <c r="G5" s="272"/>
    </row>
    <row r="6" spans="2:7" s="27" customFormat="1" ht="15.75" customHeight="1">
      <c r="B6" s="270"/>
      <c r="C6" s="271"/>
      <c r="D6" s="271"/>
      <c r="E6" s="271"/>
      <c r="F6" s="271"/>
      <c r="G6" s="272"/>
    </row>
    <row r="7" spans="2:7" s="27" customFormat="1" ht="15.75" customHeight="1">
      <c r="B7" s="273"/>
      <c r="C7" s="274"/>
      <c r="D7" s="274"/>
      <c r="E7" s="274"/>
      <c r="F7" s="274"/>
      <c r="G7" s="275"/>
    </row>
    <row r="8" spans="2:7" s="27" customFormat="1" ht="9" customHeight="1">
      <c r="B8" s="281" t="s">
        <v>70</v>
      </c>
      <c r="C8" s="282"/>
      <c r="D8" s="282"/>
      <c r="E8" s="282"/>
      <c r="F8" s="282"/>
      <c r="G8" s="283"/>
    </row>
    <row r="9" spans="2:7" s="27" customFormat="1" ht="9" customHeight="1">
      <c r="B9" s="284"/>
      <c r="C9" s="285"/>
      <c r="D9" s="285"/>
      <c r="E9" s="285"/>
      <c r="F9" s="285"/>
      <c r="G9" s="286"/>
    </row>
    <row r="10" spans="2:7" s="28" customFormat="1" ht="15.75" customHeight="1">
      <c r="B10" s="9"/>
      <c r="C10" s="10"/>
      <c r="D10" s="10"/>
      <c r="E10" s="11"/>
      <c r="F10" s="10"/>
      <c r="G10" s="12"/>
    </row>
    <row r="11" spans="2:7" s="28" customFormat="1" ht="34.5" customHeight="1">
      <c r="B11" s="287" t="s">
        <v>0</v>
      </c>
      <c r="C11" s="288"/>
      <c r="D11" s="288"/>
      <c r="E11" s="288"/>
      <c r="F11" s="288"/>
      <c r="G11" s="289"/>
    </row>
    <row r="12" spans="2:7">
      <c r="B12" s="29"/>
      <c r="C12" s="30"/>
      <c r="D12" s="30"/>
      <c r="E12" s="31"/>
      <c r="F12" s="30"/>
      <c r="G12" s="32"/>
    </row>
    <row r="13" spans="2:7">
      <c r="B13" s="33" t="s">
        <v>92</v>
      </c>
      <c r="C13" s="30"/>
      <c r="D13" s="30"/>
      <c r="E13" s="31"/>
      <c r="F13" s="30"/>
      <c r="G13" s="32"/>
    </row>
    <row r="14" spans="2:7">
      <c r="B14" s="34"/>
      <c r="C14" s="35"/>
      <c r="D14" s="35"/>
      <c r="E14" s="36"/>
      <c r="F14" s="35"/>
      <c r="G14" s="37"/>
    </row>
    <row r="15" spans="2:7" ht="25.5">
      <c r="B15" s="290" t="s">
        <v>1</v>
      </c>
      <c r="C15" s="290"/>
      <c r="D15" s="43" t="s">
        <v>2</v>
      </c>
      <c r="E15" s="290" t="s">
        <v>3</v>
      </c>
      <c r="F15" s="290"/>
      <c r="G15" s="290"/>
    </row>
    <row r="16" spans="2:7" ht="22.5" customHeight="1">
      <c r="B16" s="279" t="s">
        <v>4</v>
      </c>
      <c r="C16" s="279"/>
      <c r="D16" s="1">
        <v>0.1</v>
      </c>
      <c r="E16" s="278" t="s">
        <v>5</v>
      </c>
      <c r="F16" s="278"/>
      <c r="G16" s="278"/>
    </row>
    <row r="17" spans="2:7" ht="28.5" customHeight="1">
      <c r="B17" s="279" t="s">
        <v>6</v>
      </c>
      <c r="C17" s="279"/>
      <c r="D17" s="1">
        <v>0.2</v>
      </c>
      <c r="E17" s="280" t="s">
        <v>7</v>
      </c>
      <c r="F17" s="280"/>
      <c r="G17" s="280"/>
    </row>
    <row r="18" spans="2:7" ht="29.25" customHeight="1">
      <c r="B18" s="279" t="s">
        <v>8</v>
      </c>
      <c r="C18" s="279"/>
      <c r="D18" s="1">
        <v>0.1</v>
      </c>
      <c r="E18" s="280" t="s">
        <v>9</v>
      </c>
      <c r="F18" s="280"/>
      <c r="G18" s="280"/>
    </row>
    <row r="19" spans="2:7" ht="25.5" customHeight="1">
      <c r="B19" s="279" t="s">
        <v>10</v>
      </c>
      <c r="C19" s="279"/>
      <c r="D19" s="1">
        <v>0.2</v>
      </c>
      <c r="E19" s="280" t="s">
        <v>7</v>
      </c>
      <c r="F19" s="280"/>
      <c r="G19" s="280"/>
    </row>
    <row r="20" spans="2:7" ht="23.25" customHeight="1">
      <c r="B20" s="276" t="s">
        <v>93</v>
      </c>
      <c r="C20" s="277"/>
      <c r="D20" s="1">
        <v>0.1</v>
      </c>
      <c r="E20" s="278" t="s">
        <v>5</v>
      </c>
      <c r="F20" s="278"/>
      <c r="G20" s="278"/>
    </row>
    <row r="21" spans="2:7" ht="27" customHeight="1">
      <c r="B21" s="25" t="s">
        <v>11</v>
      </c>
    </row>
    <row r="22" spans="2:7"/>
    <row r="23" spans="2:7" ht="12.75" customHeight="1"/>
  </sheetData>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H23" sqref="H23"/>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2" width="11.42578125" style="14" customWidth="1"/>
    <col min="13" max="16384" width="11.42578125" style="14"/>
  </cols>
  <sheetData>
    <row r="1" spans="2:10"/>
    <row r="2" spans="2:10" ht="6" customHeight="1">
      <c r="B2" s="295"/>
      <c r="C2" s="295"/>
      <c r="D2" s="295"/>
      <c r="E2" s="295"/>
      <c r="F2" s="295"/>
      <c r="G2" s="295"/>
      <c r="H2" s="295"/>
      <c r="I2" s="295"/>
      <c r="J2" s="295"/>
    </row>
    <row r="3" spans="2:10" ht="15.75" customHeight="1">
      <c r="B3" s="295"/>
      <c r="C3" s="295"/>
      <c r="D3" s="295"/>
      <c r="E3" s="295"/>
      <c r="F3" s="295"/>
      <c r="G3" s="295"/>
      <c r="H3" s="295"/>
      <c r="I3" s="295"/>
      <c r="J3" s="295"/>
    </row>
    <row r="4" spans="2:10" ht="15.75" customHeight="1">
      <c r="B4" s="295"/>
      <c r="C4" s="295"/>
      <c r="D4" s="295"/>
      <c r="E4" s="295"/>
      <c r="F4" s="295"/>
      <c r="G4" s="295"/>
      <c r="H4" s="295"/>
      <c r="I4" s="295"/>
      <c r="J4" s="295"/>
    </row>
    <row r="5" spans="2:10" ht="15.75" customHeight="1">
      <c r="B5" s="295"/>
      <c r="C5" s="295"/>
      <c r="D5" s="295"/>
      <c r="E5" s="295"/>
      <c r="F5" s="295"/>
      <c r="G5" s="295"/>
      <c r="H5" s="295"/>
      <c r="I5" s="295"/>
      <c r="J5" s="295"/>
    </row>
    <row r="6" spans="2:10" ht="15.75" customHeight="1">
      <c r="B6" s="295"/>
      <c r="C6" s="295"/>
      <c r="D6" s="295"/>
      <c r="E6" s="295"/>
      <c r="F6" s="295"/>
      <c r="G6" s="295"/>
      <c r="H6" s="295"/>
      <c r="I6" s="295"/>
      <c r="J6" s="295"/>
    </row>
    <row r="7" spans="2:10" ht="11.25">
      <c r="B7" s="295"/>
      <c r="C7" s="295"/>
      <c r="D7" s="295"/>
      <c r="E7" s="295"/>
      <c r="F7" s="295"/>
      <c r="G7" s="295"/>
      <c r="H7" s="295"/>
      <c r="I7" s="295"/>
      <c r="J7" s="295"/>
    </row>
    <row r="8" spans="2:10" ht="11.25">
      <c r="B8" s="295" t="s">
        <v>104</v>
      </c>
      <c r="C8" s="295"/>
      <c r="D8" s="295"/>
      <c r="E8" s="295"/>
      <c r="F8" s="295"/>
      <c r="G8" s="295"/>
      <c r="H8" s="295"/>
      <c r="I8" s="295"/>
      <c r="J8" s="295"/>
    </row>
    <row r="9" spans="2:10" ht="18" customHeight="1">
      <c r="B9" s="296" t="s">
        <v>80</v>
      </c>
      <c r="C9" s="297"/>
      <c r="D9" s="297"/>
      <c r="E9" s="297"/>
      <c r="F9" s="297"/>
      <c r="G9" s="297"/>
      <c r="H9" s="297"/>
      <c r="I9" s="297"/>
      <c r="J9" s="298"/>
    </row>
    <row r="10" spans="2:10" s="38" customFormat="1" ht="9.75" customHeight="1">
      <c r="B10" s="39"/>
      <c r="C10" s="39"/>
      <c r="D10" s="39"/>
      <c r="E10" s="39"/>
      <c r="F10" s="39"/>
      <c r="G10" s="39"/>
      <c r="H10" s="39"/>
      <c r="I10" s="39"/>
      <c r="J10" s="39"/>
    </row>
    <row r="11" spans="2:10" ht="18" customHeight="1">
      <c r="B11" s="45" t="s">
        <v>81</v>
      </c>
      <c r="C11" s="291">
        <f>+'Cotizacion Enterprise'!E9</f>
        <v>0</v>
      </c>
      <c r="D11" s="291"/>
      <c r="E11" s="291"/>
      <c r="F11" s="50" t="s">
        <v>84</v>
      </c>
      <c r="G11" s="292">
        <f>+'Cotizacion Enterprise'!C10</f>
        <v>0</v>
      </c>
      <c r="H11" s="293"/>
      <c r="I11" s="44" t="s">
        <v>87</v>
      </c>
      <c r="J11" s="51">
        <f>+'Cotizacion Enterprise'!C9</f>
        <v>0</v>
      </c>
    </row>
    <row r="12" spans="2:10" ht="18" customHeight="1">
      <c r="B12" s="45" t="s">
        <v>82</v>
      </c>
      <c r="C12" s="291">
        <f>+'Cotizacion Enterprise'!E10</f>
        <v>0</v>
      </c>
      <c r="D12" s="291"/>
      <c r="E12" s="291"/>
      <c r="F12" s="50" t="s">
        <v>85</v>
      </c>
      <c r="G12" s="292">
        <f>+'Cotizacion Enterprise'!G9</f>
        <v>0</v>
      </c>
      <c r="H12" s="293"/>
      <c r="I12" s="44" t="s">
        <v>89</v>
      </c>
      <c r="J12" s="52"/>
    </row>
    <row r="13" spans="2:10" ht="18" customHeight="1">
      <c r="B13" s="45" t="s">
        <v>83</v>
      </c>
      <c r="C13" s="291"/>
      <c r="D13" s="291"/>
      <c r="E13" s="291"/>
      <c r="F13" s="50" t="s">
        <v>86</v>
      </c>
      <c r="G13" s="292">
        <f>+'Cotizacion Enterprise'!G10</f>
        <v>0</v>
      </c>
      <c r="H13" s="293"/>
      <c r="I13" s="44" t="s">
        <v>88</v>
      </c>
      <c r="J13" s="52"/>
    </row>
    <row r="14" spans="2:10" ht="12.75">
      <c r="B14" s="40"/>
      <c r="C14" s="41"/>
      <c r="D14" s="41"/>
      <c r="E14" s="41"/>
      <c r="F14" s="41"/>
      <c r="G14" s="41"/>
      <c r="H14" s="41"/>
      <c r="I14" s="41"/>
      <c r="J14" s="41"/>
    </row>
    <row r="15" spans="2:10" ht="25.5" customHeight="1">
      <c r="B15" s="294" t="s">
        <v>90</v>
      </c>
      <c r="C15" s="294"/>
      <c r="D15" s="294"/>
      <c r="E15" s="294"/>
      <c r="F15" s="294"/>
      <c r="G15" s="294"/>
      <c r="H15" s="294"/>
      <c r="I15" s="294"/>
      <c r="J15" s="294"/>
    </row>
    <row r="16" spans="2:10" ht="9.75" customHeight="1">
      <c r="B16" s="40"/>
      <c r="C16" s="41"/>
      <c r="D16" s="41"/>
      <c r="E16" s="41"/>
      <c r="F16" s="41"/>
      <c r="G16" s="41"/>
      <c r="H16" s="41"/>
      <c r="I16" s="41"/>
      <c r="J16" s="41"/>
    </row>
    <row r="17" spans="2:10" ht="51">
      <c r="B17" s="42" t="s">
        <v>63</v>
      </c>
      <c r="C17" s="42" t="s">
        <v>69</v>
      </c>
      <c r="D17" s="42" t="s">
        <v>64</v>
      </c>
      <c r="E17" s="42" t="s">
        <v>68</v>
      </c>
      <c r="F17" s="42" t="s">
        <v>65</v>
      </c>
      <c r="G17" s="42" t="s">
        <v>66</v>
      </c>
      <c r="H17" s="42" t="s">
        <v>67</v>
      </c>
      <c r="I17" s="42" t="s">
        <v>62</v>
      </c>
      <c r="J17" s="42" t="s">
        <v>91</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Cotizacion Enterprise</vt:lpstr>
      <vt:lpstr>Cotizacion Open</vt:lpstr>
      <vt:lpstr>INFO GENERAL Y FINANCIERA</vt:lpstr>
      <vt:lpstr>POLIZAS</vt:lpstr>
      <vt:lpstr>INFO EXPERIENCIA</vt:lpstr>
      <vt:lpstr>'INFO EXPERIENCIA'!Área_de_impresión</vt:lpstr>
      <vt:lpstr>'INFO GENERAL Y FINANCIERA'!Área_de_impresión</vt:lpstr>
      <vt:lpstr>POLIZAS!Área_de_impresión</vt:lpstr>
      <vt:lpstr>'Cotizacion Enterprise'!Títulos_a_imprimir</vt:lpstr>
      <vt:lpstr>'Cotizacion Open'!Títulos_a_imprimir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Maria Fernanda Rojas Luengas</cp:lastModifiedBy>
  <cp:lastPrinted>2015-02-09T16:50:53Z</cp:lastPrinted>
  <dcterms:created xsi:type="dcterms:W3CDTF">2013-08-22T20:49:37Z</dcterms:created>
  <dcterms:modified xsi:type="dcterms:W3CDTF">2015-03-13T21:24:10Z</dcterms:modified>
</cp:coreProperties>
</file>