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Cesar.Rodriguez\Sonia\Proteccion\"/>
    </mc:Choice>
  </mc:AlternateContent>
  <bookViews>
    <workbookView xWindow="0" yWindow="0" windowWidth="28800" windowHeight="12135" tabRatio="908" activeTab="1"/>
  </bookViews>
  <sheets>
    <sheet name="instrucciones para diligenciar" sheetId="52" r:id="rId1"/>
    <sheet name="PRESUPUESTO" sheetId="19" r:id="rId2"/>
    <sheet name="ACTA DE INFORME" sheetId="13" state="hidden" r:id="rId3"/>
    <sheet name="En Letras" sheetId="17" state="hidden" r:id="rId4"/>
    <sheet name="MES 1" sheetId="47" r:id="rId5"/>
    <sheet name="MES 2" sheetId="48" r:id="rId6"/>
    <sheet name="MES 3" sheetId="49" r:id="rId7"/>
    <sheet name="MES 4" sheetId="50" r:id="rId8"/>
    <sheet name="MES 5" sheetId="41" r:id="rId9"/>
    <sheet name="MES 6" sheetId="40" r:id="rId10"/>
    <sheet name="MES 7" sheetId="39" r:id="rId11"/>
    <sheet name="MES 8" sheetId="38" r:id="rId12"/>
    <sheet name="MES 9" sheetId="37" r:id="rId13"/>
    <sheet name="MES 10" sheetId="36" r:id="rId14"/>
    <sheet name="MES 11" sheetId="35" r:id="rId15"/>
    <sheet name="MES 12" sheetId="34" r:id="rId16"/>
    <sheet name="RESUMEN CONTRATO" sheetId="46" r:id="rId17"/>
  </sheets>
  <definedNames>
    <definedName name="_xlnm.Print_Area" localSheetId="2">'ACTA DE INFORME'!$A$2:$F$40</definedName>
    <definedName name="_xlnm.Print_Area" localSheetId="0">'instrucciones para diligenciar'!$A$1:$A$111</definedName>
    <definedName name="_xlnm.Print_Area" localSheetId="4">'MES 1'!$A$4:$N$106</definedName>
    <definedName name="_xlnm.Print_Area" localSheetId="13">'MES 10'!$A$4:$N$107</definedName>
    <definedName name="_xlnm.Print_Area" localSheetId="14">'MES 11'!$A$4:$N$111</definedName>
    <definedName name="_xlnm.Print_Area" localSheetId="15">'MES 12'!$A$4:$N$107</definedName>
    <definedName name="_xlnm.Print_Area" localSheetId="5">'MES 2'!$A$4:$N$110</definedName>
    <definedName name="_xlnm.Print_Area" localSheetId="6">'MES 3'!$A$4:$N$110</definedName>
    <definedName name="_xlnm.Print_Area" localSheetId="7">'MES 4'!$A$4:$N$110</definedName>
    <definedName name="_xlnm.Print_Area" localSheetId="8">'MES 5'!$A$4:$N$111</definedName>
    <definedName name="_xlnm.Print_Area" localSheetId="9">'MES 6'!$A$4:$N$111</definedName>
    <definedName name="_xlnm.Print_Area" localSheetId="10">'MES 7'!$A$4:$N$107</definedName>
    <definedName name="_xlnm.Print_Area" localSheetId="11">'MES 8'!$A$4:$N$107</definedName>
    <definedName name="_xlnm.Print_Area" localSheetId="12">'MES 9'!$A$4:$N$107</definedName>
    <definedName name="_xlnm.Print_Area" localSheetId="1">PRESUPUESTO!$A$4:$F$76</definedName>
    <definedName name="_xlnm.Print_Area" localSheetId="16">'RESUMEN CONTRATO'!$A$4:$L$107</definedName>
  </definedNames>
  <calcPr calcId="152511"/>
</workbook>
</file>

<file path=xl/calcChain.xml><?xml version="1.0" encoding="utf-8"?>
<calcChain xmlns="http://schemas.openxmlformats.org/spreadsheetml/2006/main">
  <c r="E17" i="19" l="1"/>
  <c r="C45" i="46" l="1"/>
  <c r="C44" i="46"/>
  <c r="J43" i="46"/>
  <c r="I43" i="46"/>
  <c r="H43" i="46"/>
  <c r="F43" i="46"/>
  <c r="C43" i="46"/>
  <c r="J42" i="46"/>
  <c r="I42" i="46"/>
  <c r="H42" i="46"/>
  <c r="F42" i="46"/>
  <c r="C42" i="46"/>
  <c r="J41" i="46"/>
  <c r="I41" i="46"/>
  <c r="H41" i="46"/>
  <c r="F41" i="46"/>
  <c r="C41" i="46"/>
  <c r="C40" i="46"/>
  <c r="C9" i="46"/>
  <c r="C8" i="46"/>
  <c r="J7" i="46"/>
  <c r="I7" i="46"/>
  <c r="H7" i="46"/>
  <c r="F7" i="46"/>
  <c r="C7" i="46"/>
  <c r="J6" i="46"/>
  <c r="I6" i="46"/>
  <c r="H6" i="46"/>
  <c r="F6" i="46"/>
  <c r="C6" i="46"/>
  <c r="J5" i="46"/>
  <c r="I5" i="46"/>
  <c r="H5" i="46"/>
  <c r="F5" i="46"/>
  <c r="C5" i="46"/>
  <c r="C4" i="46"/>
  <c r="C46" i="34" l="1"/>
  <c r="C45" i="34"/>
  <c r="L44" i="34"/>
  <c r="J44" i="34"/>
  <c r="I44" i="34"/>
  <c r="G44" i="34"/>
  <c r="C44" i="34"/>
  <c r="L43" i="34"/>
  <c r="J43" i="34"/>
  <c r="I43" i="34"/>
  <c r="G43" i="34"/>
  <c r="C43" i="34"/>
  <c r="L42" i="34"/>
  <c r="J42" i="34"/>
  <c r="I42" i="34"/>
  <c r="G42" i="34"/>
  <c r="C42" i="34"/>
  <c r="C41" i="34"/>
  <c r="C9" i="34"/>
  <c r="C8" i="34"/>
  <c r="L7" i="34"/>
  <c r="J7" i="34"/>
  <c r="I7" i="34"/>
  <c r="G7" i="34"/>
  <c r="C7" i="34"/>
  <c r="L6" i="34"/>
  <c r="J6" i="34"/>
  <c r="I6" i="34"/>
  <c r="G6" i="34"/>
  <c r="C6" i="34"/>
  <c r="L5" i="34"/>
  <c r="J5" i="34"/>
  <c r="I5" i="34"/>
  <c r="G5" i="34"/>
  <c r="C5" i="34"/>
  <c r="C4" i="34"/>
  <c r="C47" i="35"/>
  <c r="C46" i="35"/>
  <c r="L45" i="35"/>
  <c r="J45" i="35"/>
  <c r="I45" i="35"/>
  <c r="G45" i="35"/>
  <c r="C45" i="35"/>
  <c r="L44" i="35"/>
  <c r="J44" i="35"/>
  <c r="I44" i="35"/>
  <c r="G44" i="35"/>
  <c r="C44" i="35"/>
  <c r="L43" i="35"/>
  <c r="J43" i="35"/>
  <c r="I43" i="35"/>
  <c r="G43" i="35"/>
  <c r="C43" i="35"/>
  <c r="C42" i="35"/>
  <c r="C9" i="35"/>
  <c r="C8" i="35"/>
  <c r="L7" i="35"/>
  <c r="J7" i="35"/>
  <c r="I7" i="35"/>
  <c r="G7" i="35"/>
  <c r="C7" i="35"/>
  <c r="L6" i="35"/>
  <c r="J6" i="35"/>
  <c r="I6" i="35"/>
  <c r="G6" i="35"/>
  <c r="C6" i="35"/>
  <c r="L5" i="35"/>
  <c r="J5" i="35"/>
  <c r="I5" i="35"/>
  <c r="G5" i="35"/>
  <c r="C5" i="35"/>
  <c r="C4" i="35"/>
  <c r="C46" i="36"/>
  <c r="C45" i="36"/>
  <c r="L44" i="36"/>
  <c r="J44" i="36"/>
  <c r="I44" i="36"/>
  <c r="G44" i="36"/>
  <c r="C44" i="36"/>
  <c r="L43" i="36"/>
  <c r="J43" i="36"/>
  <c r="I43" i="36"/>
  <c r="G43" i="36"/>
  <c r="C43" i="36"/>
  <c r="L42" i="36"/>
  <c r="J42" i="36"/>
  <c r="I42" i="36"/>
  <c r="G42" i="36"/>
  <c r="C42" i="36"/>
  <c r="C41" i="36"/>
  <c r="C9" i="36"/>
  <c r="C8" i="36"/>
  <c r="L7" i="36"/>
  <c r="J7" i="36"/>
  <c r="I7" i="36"/>
  <c r="G7" i="36"/>
  <c r="C7" i="36"/>
  <c r="L6" i="36"/>
  <c r="J6" i="36"/>
  <c r="I6" i="36"/>
  <c r="G6" i="36"/>
  <c r="C6" i="36"/>
  <c r="L5" i="36"/>
  <c r="J5" i="36"/>
  <c r="I5" i="36"/>
  <c r="G5" i="36"/>
  <c r="C5" i="36"/>
  <c r="C4" i="36"/>
  <c r="C9" i="37"/>
  <c r="C8" i="37"/>
  <c r="L7" i="37"/>
  <c r="J7" i="37"/>
  <c r="I7" i="37"/>
  <c r="G7" i="37"/>
  <c r="C7" i="37"/>
  <c r="L6" i="37"/>
  <c r="J6" i="37"/>
  <c r="I6" i="37"/>
  <c r="G6" i="37"/>
  <c r="C6" i="37"/>
  <c r="L5" i="37"/>
  <c r="J5" i="37"/>
  <c r="I5" i="37"/>
  <c r="G5" i="37"/>
  <c r="C5" i="37"/>
  <c r="C4" i="37"/>
  <c r="C46" i="37"/>
  <c r="C45" i="37"/>
  <c r="L44" i="37"/>
  <c r="J44" i="37"/>
  <c r="I44" i="37"/>
  <c r="G44" i="37"/>
  <c r="C44" i="37"/>
  <c r="L43" i="37"/>
  <c r="J43" i="37"/>
  <c r="I43" i="37"/>
  <c r="G43" i="37"/>
  <c r="C43" i="37"/>
  <c r="L42" i="37"/>
  <c r="J42" i="37"/>
  <c r="I42" i="37"/>
  <c r="G42" i="37"/>
  <c r="C42" i="37"/>
  <c r="C41" i="37"/>
  <c r="C46" i="38"/>
  <c r="C45" i="38"/>
  <c r="L44" i="38"/>
  <c r="J44" i="38"/>
  <c r="I44" i="38"/>
  <c r="G44" i="38"/>
  <c r="C44" i="38"/>
  <c r="L43" i="38"/>
  <c r="J43" i="38"/>
  <c r="I43" i="38"/>
  <c r="G43" i="38"/>
  <c r="C43" i="38"/>
  <c r="L42" i="38"/>
  <c r="J42" i="38"/>
  <c r="I42" i="38"/>
  <c r="G42" i="38"/>
  <c r="C42" i="38"/>
  <c r="C41" i="38"/>
  <c r="C9" i="38"/>
  <c r="C8" i="38"/>
  <c r="L7" i="38"/>
  <c r="J7" i="38"/>
  <c r="I7" i="38"/>
  <c r="G7" i="38"/>
  <c r="C7" i="38"/>
  <c r="L6" i="38"/>
  <c r="J6" i="38"/>
  <c r="I6" i="38"/>
  <c r="G6" i="38"/>
  <c r="C6" i="38"/>
  <c r="L5" i="38"/>
  <c r="J5" i="38"/>
  <c r="I5" i="38"/>
  <c r="G5" i="38"/>
  <c r="C5" i="38"/>
  <c r="C4" i="38"/>
  <c r="C46" i="39"/>
  <c r="C45" i="39"/>
  <c r="L44" i="39"/>
  <c r="J44" i="39"/>
  <c r="I44" i="39"/>
  <c r="G44" i="39"/>
  <c r="C44" i="39"/>
  <c r="L43" i="39"/>
  <c r="J43" i="39"/>
  <c r="I43" i="39"/>
  <c r="G43" i="39"/>
  <c r="C43" i="39"/>
  <c r="L42" i="39"/>
  <c r="J42" i="39"/>
  <c r="I42" i="39"/>
  <c r="G42" i="39"/>
  <c r="C42" i="39"/>
  <c r="C41" i="39"/>
  <c r="C9" i="39"/>
  <c r="C8" i="39"/>
  <c r="L7" i="39"/>
  <c r="J7" i="39"/>
  <c r="I7" i="39"/>
  <c r="G7" i="39"/>
  <c r="C7" i="39"/>
  <c r="L6" i="39"/>
  <c r="J6" i="39"/>
  <c r="I6" i="39"/>
  <c r="G6" i="39"/>
  <c r="C6" i="39"/>
  <c r="L5" i="39"/>
  <c r="J5" i="39"/>
  <c r="I5" i="39"/>
  <c r="G5" i="39"/>
  <c r="C5" i="39"/>
  <c r="C4" i="39"/>
  <c r="C46" i="40" l="1"/>
  <c r="C45" i="40"/>
  <c r="L44" i="40"/>
  <c r="J44" i="40"/>
  <c r="I44" i="40"/>
  <c r="G44" i="40"/>
  <c r="C44" i="40"/>
  <c r="L43" i="40"/>
  <c r="J43" i="40"/>
  <c r="I43" i="40"/>
  <c r="G43" i="40"/>
  <c r="C43" i="40"/>
  <c r="L42" i="40"/>
  <c r="J42" i="40"/>
  <c r="I42" i="40"/>
  <c r="G42" i="40"/>
  <c r="C42" i="40"/>
  <c r="C41" i="40"/>
  <c r="C9" i="40"/>
  <c r="C8" i="40"/>
  <c r="L7" i="40"/>
  <c r="J7" i="40"/>
  <c r="I7" i="40"/>
  <c r="G7" i="40"/>
  <c r="C7" i="40"/>
  <c r="L6" i="40"/>
  <c r="J6" i="40"/>
  <c r="I6" i="40"/>
  <c r="G6" i="40"/>
  <c r="C6" i="40"/>
  <c r="L5" i="40"/>
  <c r="J5" i="40"/>
  <c r="I5" i="40"/>
  <c r="G5" i="40"/>
  <c r="C5" i="40"/>
  <c r="C4" i="40"/>
  <c r="C9" i="41"/>
  <c r="C8" i="41"/>
  <c r="L7" i="41"/>
  <c r="J7" i="41"/>
  <c r="I7" i="41"/>
  <c r="G7" i="41"/>
  <c r="C7" i="41"/>
  <c r="L6" i="41"/>
  <c r="J6" i="41"/>
  <c r="I6" i="41"/>
  <c r="G6" i="41"/>
  <c r="C6" i="41"/>
  <c r="L5" i="41"/>
  <c r="J5" i="41"/>
  <c r="I5" i="41"/>
  <c r="G5" i="41"/>
  <c r="C5" i="41"/>
  <c r="C4" i="41"/>
  <c r="C46" i="41"/>
  <c r="C45" i="41"/>
  <c r="L44" i="41"/>
  <c r="J44" i="41"/>
  <c r="I44" i="41"/>
  <c r="G44" i="41"/>
  <c r="C44" i="41"/>
  <c r="L43" i="41"/>
  <c r="J43" i="41"/>
  <c r="I43" i="41"/>
  <c r="G43" i="41"/>
  <c r="C43" i="41"/>
  <c r="L42" i="41"/>
  <c r="J42" i="41"/>
  <c r="I42" i="41"/>
  <c r="G42" i="41"/>
  <c r="C42" i="41"/>
  <c r="C41" i="41"/>
  <c r="C46" i="50"/>
  <c r="C45" i="50"/>
  <c r="L44" i="50"/>
  <c r="J44" i="50"/>
  <c r="I44" i="50"/>
  <c r="G44" i="50"/>
  <c r="C44" i="50"/>
  <c r="L43" i="50"/>
  <c r="J43" i="50"/>
  <c r="I43" i="50"/>
  <c r="G43" i="50"/>
  <c r="C43" i="50"/>
  <c r="L42" i="50"/>
  <c r="J42" i="50"/>
  <c r="I42" i="50"/>
  <c r="G42" i="50"/>
  <c r="C42" i="50"/>
  <c r="C41" i="50"/>
  <c r="C9" i="50"/>
  <c r="C8" i="50"/>
  <c r="L7" i="50"/>
  <c r="J7" i="50"/>
  <c r="I7" i="50"/>
  <c r="G7" i="50"/>
  <c r="C7" i="50"/>
  <c r="L6" i="50"/>
  <c r="J6" i="50"/>
  <c r="I6" i="50"/>
  <c r="G6" i="50"/>
  <c r="C6" i="50"/>
  <c r="L5" i="50"/>
  <c r="J5" i="50"/>
  <c r="I5" i="50"/>
  <c r="G5" i="50"/>
  <c r="C5" i="50"/>
  <c r="C4" i="50"/>
  <c r="C46" i="49"/>
  <c r="C45" i="49"/>
  <c r="L44" i="49"/>
  <c r="J44" i="49"/>
  <c r="I44" i="49"/>
  <c r="G44" i="49"/>
  <c r="C44" i="49"/>
  <c r="L43" i="49"/>
  <c r="J43" i="49"/>
  <c r="I43" i="49"/>
  <c r="G43" i="49"/>
  <c r="C43" i="49"/>
  <c r="L42" i="49"/>
  <c r="J42" i="49"/>
  <c r="I42" i="49"/>
  <c r="G42" i="49"/>
  <c r="C42" i="49"/>
  <c r="C41" i="49"/>
  <c r="C9" i="49"/>
  <c r="C8" i="49"/>
  <c r="L7" i="49"/>
  <c r="J7" i="49"/>
  <c r="I7" i="49"/>
  <c r="G7" i="49"/>
  <c r="C7" i="49"/>
  <c r="L6" i="49"/>
  <c r="J6" i="49"/>
  <c r="I6" i="49"/>
  <c r="G6" i="49"/>
  <c r="C6" i="49"/>
  <c r="L5" i="49"/>
  <c r="J5" i="49"/>
  <c r="I5" i="49"/>
  <c r="G5" i="49"/>
  <c r="C5" i="49"/>
  <c r="C4" i="49"/>
  <c r="C46" i="48"/>
  <c r="C45" i="48"/>
  <c r="L44" i="48"/>
  <c r="J44" i="48"/>
  <c r="I44" i="48"/>
  <c r="G44" i="48"/>
  <c r="C44" i="48"/>
  <c r="L43" i="48"/>
  <c r="J43" i="48"/>
  <c r="I43" i="48"/>
  <c r="G43" i="48"/>
  <c r="C43" i="48"/>
  <c r="L42" i="48"/>
  <c r="J42" i="48"/>
  <c r="I42" i="48"/>
  <c r="G42" i="48"/>
  <c r="C42" i="48"/>
  <c r="C41" i="48"/>
  <c r="C9" i="48"/>
  <c r="C8" i="48"/>
  <c r="L7" i="48"/>
  <c r="J7" i="48"/>
  <c r="I7" i="48"/>
  <c r="G7" i="48"/>
  <c r="C7" i="48"/>
  <c r="L6" i="48"/>
  <c r="J6" i="48"/>
  <c r="I6" i="48"/>
  <c r="G6" i="48"/>
  <c r="C6" i="48"/>
  <c r="L5" i="48"/>
  <c r="J5" i="48"/>
  <c r="I5" i="48"/>
  <c r="G5" i="48"/>
  <c r="C5" i="48"/>
  <c r="C4" i="48"/>
  <c r="C46" i="47"/>
  <c r="C45" i="47"/>
  <c r="L44" i="47"/>
  <c r="J44" i="47"/>
  <c r="I44" i="47"/>
  <c r="G44" i="47"/>
  <c r="C44" i="47"/>
  <c r="L43" i="47"/>
  <c r="J43" i="47"/>
  <c r="I43" i="47"/>
  <c r="G43" i="47"/>
  <c r="C43" i="47"/>
  <c r="L42" i="47"/>
  <c r="J42" i="47"/>
  <c r="I42" i="47"/>
  <c r="G42" i="47"/>
  <c r="C42" i="47"/>
  <c r="C41" i="47"/>
  <c r="J7" i="47"/>
  <c r="J6" i="47"/>
  <c r="L7" i="47"/>
  <c r="L6" i="47"/>
  <c r="L5" i="47"/>
  <c r="I7" i="47"/>
  <c r="I6" i="47"/>
  <c r="I5" i="47"/>
  <c r="J5" i="47"/>
  <c r="G7" i="47"/>
  <c r="G6" i="47"/>
  <c r="G5" i="47"/>
  <c r="C9" i="47"/>
  <c r="C8" i="47"/>
  <c r="C7" i="47"/>
  <c r="C6" i="47"/>
  <c r="C5" i="47"/>
  <c r="C4" i="47"/>
  <c r="G93" i="46" l="1"/>
  <c r="E93" i="46"/>
  <c r="D93" i="46"/>
  <c r="C93" i="46"/>
  <c r="G91" i="46"/>
  <c r="E91" i="46"/>
  <c r="D91" i="46"/>
  <c r="C91" i="46"/>
  <c r="G88" i="46"/>
  <c r="E88" i="46"/>
  <c r="D88" i="46"/>
  <c r="C88" i="46"/>
  <c r="G87" i="46"/>
  <c r="E87" i="46"/>
  <c r="D87" i="46"/>
  <c r="C87" i="46"/>
  <c r="G85" i="46"/>
  <c r="E85" i="46"/>
  <c r="D85" i="46"/>
  <c r="C85" i="46"/>
  <c r="C94" i="47"/>
  <c r="C92" i="47"/>
  <c r="C93" i="47"/>
  <c r="I94" i="47"/>
  <c r="G94" i="48" s="1"/>
  <c r="I94" i="48" s="1"/>
  <c r="G94" i="49" s="1"/>
  <c r="I94" i="49" s="1"/>
  <c r="G94" i="50" s="1"/>
  <c r="I94" i="50" s="1"/>
  <c r="G94" i="41" s="1"/>
  <c r="I94" i="41" s="1"/>
  <c r="G94" i="40" s="1"/>
  <c r="I94" i="40" s="1"/>
  <c r="G94" i="39" s="1"/>
  <c r="I94" i="39" s="1"/>
  <c r="G94" i="38" s="1"/>
  <c r="I94" i="38" s="1"/>
  <c r="G94" i="37" s="1"/>
  <c r="I94" i="37" s="1"/>
  <c r="G94" i="36" s="1"/>
  <c r="I94" i="36" s="1"/>
  <c r="G96" i="35" s="1"/>
  <c r="I96" i="35" s="1"/>
  <c r="G94" i="34" s="1"/>
  <c r="I94" i="34" s="1"/>
  <c r="F94" i="47"/>
  <c r="I91" i="47"/>
  <c r="C91" i="47"/>
  <c r="F91" i="47" s="1"/>
  <c r="C88" i="47"/>
  <c r="F88" i="47" s="1"/>
  <c r="C88" i="48" s="1"/>
  <c r="F88" i="48" s="1"/>
  <c r="C89" i="47"/>
  <c r="F89" i="47" s="1"/>
  <c r="C89" i="48" s="1"/>
  <c r="F89" i="48" s="1"/>
  <c r="I89" i="47"/>
  <c r="G89" i="48" s="1"/>
  <c r="I89" i="48" s="1"/>
  <c r="G89" i="49" s="1"/>
  <c r="I89" i="49" s="1"/>
  <c r="G89" i="50" s="1"/>
  <c r="I89" i="50" s="1"/>
  <c r="G89" i="41" s="1"/>
  <c r="I89" i="41" s="1"/>
  <c r="G89" i="40" s="1"/>
  <c r="I89" i="40" s="1"/>
  <c r="G89" i="39" s="1"/>
  <c r="I89" i="39" s="1"/>
  <c r="G89" i="38" s="1"/>
  <c r="I89" i="38" s="1"/>
  <c r="G89" i="37" s="1"/>
  <c r="I89" i="37" s="1"/>
  <c r="G89" i="36" s="1"/>
  <c r="I89" i="36" s="1"/>
  <c r="G91" i="35" s="1"/>
  <c r="I91" i="35" s="1"/>
  <c r="G89" i="34" s="1"/>
  <c r="I89" i="34" s="1"/>
  <c r="I88" i="47"/>
  <c r="G88" i="48" s="1"/>
  <c r="I88" i="48" s="1"/>
  <c r="G88" i="49" s="1"/>
  <c r="I88" i="49" s="1"/>
  <c r="G88" i="50" s="1"/>
  <c r="I88" i="50" s="1"/>
  <c r="G88" i="41" s="1"/>
  <c r="I88" i="41" s="1"/>
  <c r="G88" i="40" s="1"/>
  <c r="I88" i="40" s="1"/>
  <c r="G88" i="39" s="1"/>
  <c r="I88" i="39" s="1"/>
  <c r="G88" i="38" s="1"/>
  <c r="I88" i="38" s="1"/>
  <c r="G88" i="37" s="1"/>
  <c r="I88" i="37" s="1"/>
  <c r="G88" i="36" s="1"/>
  <c r="I88" i="36" s="1"/>
  <c r="G90" i="35" s="1"/>
  <c r="I90" i="35" s="1"/>
  <c r="G88" i="34" s="1"/>
  <c r="I88" i="34" s="1"/>
  <c r="I86" i="47"/>
  <c r="G86" i="48" s="1"/>
  <c r="I86" i="48" s="1"/>
  <c r="G86" i="49" s="1"/>
  <c r="I86" i="49" s="1"/>
  <c r="G86" i="50" s="1"/>
  <c r="I86" i="50" s="1"/>
  <c r="G86" i="41" s="1"/>
  <c r="I86" i="41" s="1"/>
  <c r="G86" i="40" s="1"/>
  <c r="I86" i="40" s="1"/>
  <c r="G86" i="39" s="1"/>
  <c r="I86" i="39" s="1"/>
  <c r="G86" i="38" s="1"/>
  <c r="I86" i="38" s="1"/>
  <c r="G86" i="37" s="1"/>
  <c r="I86" i="37" s="1"/>
  <c r="G86" i="36" s="1"/>
  <c r="I86" i="36" s="1"/>
  <c r="G88" i="35" s="1"/>
  <c r="I88" i="35" s="1"/>
  <c r="G86" i="34" s="1"/>
  <c r="I86" i="34" s="1"/>
  <c r="C86" i="47"/>
  <c r="F86" i="47" s="1"/>
  <c r="C86" i="48" s="1"/>
  <c r="F86" i="48" s="1"/>
  <c r="N91" i="47" l="1"/>
  <c r="N94" i="47"/>
  <c r="F85" i="46"/>
  <c r="K85" i="46" s="1"/>
  <c r="F87" i="46"/>
  <c r="K87" i="46" s="1"/>
  <c r="C94" i="48"/>
  <c r="F94" i="48" s="1"/>
  <c r="C94" i="49" s="1"/>
  <c r="F94" i="49" s="1"/>
  <c r="N89" i="48"/>
  <c r="C89" i="49"/>
  <c r="F89" i="49" s="1"/>
  <c r="C89" i="50" s="1"/>
  <c r="F89" i="50" s="1"/>
  <c r="J89" i="50" s="1"/>
  <c r="N86" i="48"/>
  <c r="C86" i="49"/>
  <c r="F86" i="49" s="1"/>
  <c r="C86" i="50" s="1"/>
  <c r="F86" i="50" s="1"/>
  <c r="J86" i="50" s="1"/>
  <c r="N88" i="48"/>
  <c r="C88" i="49"/>
  <c r="F88" i="49" s="1"/>
  <c r="C88" i="50" s="1"/>
  <c r="F88" i="50" s="1"/>
  <c r="J88" i="50" s="1"/>
  <c r="C91" i="48"/>
  <c r="F88" i="46"/>
  <c r="I88" i="46" s="1"/>
  <c r="F91" i="46"/>
  <c r="I91" i="46" s="1"/>
  <c r="F93" i="46"/>
  <c r="K93" i="46" s="1"/>
  <c r="J89" i="48"/>
  <c r="J88" i="48"/>
  <c r="J86" i="48"/>
  <c r="N89" i="47"/>
  <c r="J94" i="47"/>
  <c r="J91" i="47"/>
  <c r="N86" i="47"/>
  <c r="J89" i="47"/>
  <c r="N88" i="47"/>
  <c r="J88" i="47"/>
  <c r="J86" i="47"/>
  <c r="K91" i="46" l="1"/>
  <c r="I87" i="46"/>
  <c r="J94" i="48"/>
  <c r="I85" i="46"/>
  <c r="N88" i="49"/>
  <c r="N86" i="49"/>
  <c r="N94" i="48"/>
  <c r="K88" i="46"/>
  <c r="I93" i="46"/>
  <c r="J88" i="49"/>
  <c r="N89" i="49"/>
  <c r="J89" i="49"/>
  <c r="N89" i="50"/>
  <c r="C89" i="41"/>
  <c r="F89" i="41" s="1"/>
  <c r="N94" i="49"/>
  <c r="C94" i="50"/>
  <c r="F94" i="50" s="1"/>
  <c r="N88" i="50"/>
  <c r="C88" i="41"/>
  <c r="F88" i="41" s="1"/>
  <c r="N86" i="50"/>
  <c r="C86" i="41"/>
  <c r="F86" i="41" s="1"/>
  <c r="J94" i="49"/>
  <c r="J86" i="49"/>
  <c r="N86" i="41" l="1"/>
  <c r="C86" i="40"/>
  <c r="F86" i="40" s="1"/>
  <c r="J86" i="41"/>
  <c r="C88" i="40"/>
  <c r="F88" i="40" s="1"/>
  <c r="J88" i="41"/>
  <c r="N88" i="41"/>
  <c r="N94" i="50"/>
  <c r="C94" i="41"/>
  <c r="F94" i="41" s="1"/>
  <c r="J94" i="50"/>
  <c r="N89" i="41"/>
  <c r="C89" i="40"/>
  <c r="F89" i="40" s="1"/>
  <c r="J89" i="41"/>
  <c r="M96" i="47"/>
  <c r="L96" i="47"/>
  <c r="M77" i="47"/>
  <c r="L77" i="47"/>
  <c r="M64" i="47"/>
  <c r="L64" i="47"/>
  <c r="M18" i="47"/>
  <c r="L18" i="47"/>
  <c r="M96" i="48"/>
  <c r="L96" i="48"/>
  <c r="M77" i="48"/>
  <c r="L77" i="48"/>
  <c r="M64" i="48"/>
  <c r="L64" i="48"/>
  <c r="M18" i="48"/>
  <c r="L18" i="48"/>
  <c r="M96" i="49"/>
  <c r="L96" i="49"/>
  <c r="M77" i="49"/>
  <c r="L77" i="49"/>
  <c r="M64" i="49"/>
  <c r="L64" i="49"/>
  <c r="M18" i="49"/>
  <c r="L18" i="49"/>
  <c r="M97" i="49" l="1"/>
  <c r="L97" i="49"/>
  <c r="N94" i="41"/>
  <c r="C94" i="40"/>
  <c r="F94" i="40" s="1"/>
  <c r="J94" i="41"/>
  <c r="N88" i="40"/>
  <c r="C88" i="39"/>
  <c r="F88" i="39" s="1"/>
  <c r="J88" i="40"/>
  <c r="C86" i="39"/>
  <c r="F86" i="39" s="1"/>
  <c r="J86" i="40"/>
  <c r="N86" i="40"/>
  <c r="C89" i="39"/>
  <c r="F89" i="39" s="1"/>
  <c r="N89" i="40"/>
  <c r="J89" i="40"/>
  <c r="L97" i="48"/>
  <c r="M97" i="48"/>
  <c r="L97" i="47"/>
  <c r="M97" i="47"/>
  <c r="M96" i="50"/>
  <c r="L96" i="50"/>
  <c r="M77" i="50"/>
  <c r="L77" i="50"/>
  <c r="M64" i="50"/>
  <c r="L64" i="50"/>
  <c r="M18" i="50"/>
  <c r="L18" i="50"/>
  <c r="M96" i="41"/>
  <c r="L96" i="41"/>
  <c r="M77" i="41"/>
  <c r="L77" i="41"/>
  <c r="M64" i="41"/>
  <c r="L64" i="41"/>
  <c r="M18" i="41"/>
  <c r="L18" i="41"/>
  <c r="M96" i="40"/>
  <c r="L96" i="40"/>
  <c r="M77" i="40"/>
  <c r="L77" i="40"/>
  <c r="M64" i="40"/>
  <c r="L64" i="40"/>
  <c r="M18" i="40"/>
  <c r="L18" i="40"/>
  <c r="M96" i="39"/>
  <c r="L96" i="39"/>
  <c r="M77" i="39"/>
  <c r="L77" i="39"/>
  <c r="M64" i="39"/>
  <c r="L64" i="39"/>
  <c r="M18" i="39"/>
  <c r="L18" i="39"/>
  <c r="M96" i="38"/>
  <c r="L96" i="38"/>
  <c r="M77" i="38"/>
  <c r="L77" i="38"/>
  <c r="M64" i="38"/>
  <c r="L64" i="38"/>
  <c r="M18" i="38"/>
  <c r="L18" i="38"/>
  <c r="M96" i="37"/>
  <c r="L96" i="37"/>
  <c r="M77" i="37"/>
  <c r="L77" i="37"/>
  <c r="M64" i="37"/>
  <c r="L64" i="37"/>
  <c r="M18" i="37"/>
  <c r="L18" i="37"/>
  <c r="M96" i="36"/>
  <c r="L96" i="36"/>
  <c r="M77" i="36"/>
  <c r="L77" i="36"/>
  <c r="M64" i="36"/>
  <c r="L64" i="36"/>
  <c r="M18" i="36"/>
  <c r="L18" i="36"/>
  <c r="M98" i="35"/>
  <c r="L98" i="35"/>
  <c r="M78" i="35"/>
  <c r="L78" i="35"/>
  <c r="M65" i="35"/>
  <c r="L65" i="35"/>
  <c r="M18" i="35"/>
  <c r="L18" i="35"/>
  <c r="N83" i="35"/>
  <c r="M77" i="34"/>
  <c r="L77" i="34"/>
  <c r="M96" i="34"/>
  <c r="L96" i="34"/>
  <c r="M64" i="34"/>
  <c r="L64" i="34"/>
  <c r="M18" i="34"/>
  <c r="L18" i="34"/>
  <c r="M97" i="34" l="1"/>
  <c r="M99" i="35"/>
  <c r="L99" i="35"/>
  <c r="L97" i="38"/>
  <c r="M97" i="38"/>
  <c r="L97" i="39"/>
  <c r="M97" i="39"/>
  <c r="L97" i="40"/>
  <c r="M97" i="40"/>
  <c r="L97" i="41"/>
  <c r="M97" i="41"/>
  <c r="L97" i="50"/>
  <c r="M97" i="50"/>
  <c r="N89" i="39"/>
  <c r="C89" i="38"/>
  <c r="F89" i="38" s="1"/>
  <c r="J89" i="39"/>
  <c r="N94" i="40"/>
  <c r="C94" i="39"/>
  <c r="F94" i="39" s="1"/>
  <c r="J94" i="40"/>
  <c r="N86" i="39"/>
  <c r="C86" i="38"/>
  <c r="F86" i="38" s="1"/>
  <c r="J86" i="39"/>
  <c r="N88" i="39"/>
  <c r="C88" i="38"/>
  <c r="F88" i="38" s="1"/>
  <c r="J88" i="39"/>
  <c r="L97" i="36"/>
  <c r="M97" i="36"/>
  <c r="L97" i="37"/>
  <c r="M97" i="37"/>
  <c r="L97" i="34"/>
  <c r="C86" i="37" l="1"/>
  <c r="F86" i="37" s="1"/>
  <c r="J86" i="38"/>
  <c r="N86" i="38"/>
  <c r="N89" i="38"/>
  <c r="C89" i="37"/>
  <c r="F89" i="37" s="1"/>
  <c r="J89" i="38"/>
  <c r="C88" i="37"/>
  <c r="F88" i="37" s="1"/>
  <c r="J88" i="38"/>
  <c r="N88" i="38"/>
  <c r="N94" i="39"/>
  <c r="C94" i="38"/>
  <c r="F94" i="38" s="1"/>
  <c r="J94" i="39"/>
  <c r="C89" i="46"/>
  <c r="C90" i="46"/>
  <c r="C92" i="46"/>
  <c r="C94" i="46"/>
  <c r="G92" i="46"/>
  <c r="E92" i="46"/>
  <c r="D92" i="46"/>
  <c r="C68" i="46"/>
  <c r="C69" i="46"/>
  <c r="C70" i="46"/>
  <c r="C71" i="46"/>
  <c r="C72" i="46"/>
  <c r="C73" i="46"/>
  <c r="C74" i="46"/>
  <c r="C75" i="46"/>
  <c r="C67" i="46"/>
  <c r="N94" i="38" l="1"/>
  <c r="C94" i="37"/>
  <c r="F94" i="37" s="1"/>
  <c r="J94" i="38"/>
  <c r="N88" i="37"/>
  <c r="C88" i="36"/>
  <c r="F88" i="36" s="1"/>
  <c r="J88" i="37"/>
  <c r="N89" i="37"/>
  <c r="C89" i="36"/>
  <c r="F89" i="36" s="1"/>
  <c r="J89" i="37"/>
  <c r="N86" i="37"/>
  <c r="C86" i="36"/>
  <c r="F86" i="36" s="1"/>
  <c r="J86" i="37"/>
  <c r="F92" i="46"/>
  <c r="K92" i="46" s="1"/>
  <c r="G60" i="46"/>
  <c r="G61" i="46"/>
  <c r="G62" i="46"/>
  <c r="E60" i="46"/>
  <c r="E61" i="46"/>
  <c r="E62" i="46"/>
  <c r="D60" i="46"/>
  <c r="D61" i="46"/>
  <c r="D62" i="46"/>
  <c r="C60" i="46"/>
  <c r="C61" i="46"/>
  <c r="C62" i="46"/>
  <c r="G74" i="46"/>
  <c r="E74" i="46"/>
  <c r="D74" i="46"/>
  <c r="G73" i="46"/>
  <c r="E73" i="46"/>
  <c r="D73" i="46"/>
  <c r="G72" i="46"/>
  <c r="E72" i="46"/>
  <c r="D72" i="46"/>
  <c r="G71" i="46"/>
  <c r="E71" i="46"/>
  <c r="D71" i="46"/>
  <c r="N89" i="36" l="1"/>
  <c r="C91" i="35"/>
  <c r="F91" i="35" s="1"/>
  <c r="J89" i="36"/>
  <c r="N94" i="37"/>
  <c r="C94" i="36"/>
  <c r="F94" i="36" s="1"/>
  <c r="J94" i="37"/>
  <c r="N86" i="36"/>
  <c r="C88" i="35"/>
  <c r="F88" i="35" s="1"/>
  <c r="J86" i="36"/>
  <c r="C90" i="35"/>
  <c r="F90" i="35" s="1"/>
  <c r="J88" i="36"/>
  <c r="N88" i="36"/>
  <c r="F60" i="46"/>
  <c r="K60" i="46" s="1"/>
  <c r="I92" i="46"/>
  <c r="F61" i="46"/>
  <c r="K61" i="46" s="1"/>
  <c r="F62" i="46"/>
  <c r="F73" i="46"/>
  <c r="K73" i="46" s="1"/>
  <c r="F71" i="46"/>
  <c r="K71" i="46" s="1"/>
  <c r="F72" i="46"/>
  <c r="K72" i="46" s="1"/>
  <c r="F74" i="46"/>
  <c r="K74" i="46" s="1"/>
  <c r="I61" i="46" l="1"/>
  <c r="N90" i="35"/>
  <c r="C88" i="34"/>
  <c r="F88" i="34" s="1"/>
  <c r="J90" i="35"/>
  <c r="C86" i="34"/>
  <c r="F86" i="34" s="1"/>
  <c r="N88" i="35"/>
  <c r="J88" i="35"/>
  <c r="N91" i="35"/>
  <c r="C89" i="34"/>
  <c r="F89" i="34" s="1"/>
  <c r="J91" i="35"/>
  <c r="C96" i="35"/>
  <c r="F96" i="35" s="1"/>
  <c r="J94" i="36"/>
  <c r="N94" i="36"/>
  <c r="I73" i="46"/>
  <c r="I74" i="46"/>
  <c r="I71" i="46"/>
  <c r="I60" i="46"/>
  <c r="I72" i="46"/>
  <c r="N96" i="35" l="1"/>
  <c r="C94" i="34"/>
  <c r="F94" i="34" s="1"/>
  <c r="J96" i="35"/>
  <c r="N89" i="34"/>
  <c r="J89" i="34"/>
  <c r="N86" i="34"/>
  <c r="J86" i="34"/>
  <c r="N88" i="34"/>
  <c r="J88" i="34"/>
  <c r="J94" i="34" l="1"/>
  <c r="N94" i="34"/>
  <c r="D96" i="48"/>
  <c r="E96" i="48"/>
  <c r="H96" i="48"/>
  <c r="D96" i="47" l="1"/>
  <c r="E96" i="47"/>
  <c r="G96" i="47"/>
  <c r="H96" i="47"/>
  <c r="I95" i="47"/>
  <c r="G95" i="48" s="1"/>
  <c r="I95" i="48" s="1"/>
  <c r="C95" i="47"/>
  <c r="F95" i="47" s="1"/>
  <c r="C95" i="48" s="1"/>
  <c r="F95" i="48" s="1"/>
  <c r="I93" i="47"/>
  <c r="G93" i="48" s="1"/>
  <c r="I93" i="48" s="1"/>
  <c r="G93" i="49" s="1"/>
  <c r="I93" i="49" s="1"/>
  <c r="G93" i="50" s="1"/>
  <c r="I93" i="50" s="1"/>
  <c r="F93" i="47"/>
  <c r="I76" i="47"/>
  <c r="G76" i="48" s="1"/>
  <c r="I76" i="48" s="1"/>
  <c r="G76" i="49" s="1"/>
  <c r="I76" i="49" s="1"/>
  <c r="G76" i="50" s="1"/>
  <c r="I76" i="50" s="1"/>
  <c r="C76" i="47"/>
  <c r="F76" i="47" s="1"/>
  <c r="C76" i="48" s="1"/>
  <c r="F76" i="48" s="1"/>
  <c r="I75" i="47"/>
  <c r="G75" i="48" s="1"/>
  <c r="I75" i="48" s="1"/>
  <c r="G75" i="49" s="1"/>
  <c r="I75" i="49" s="1"/>
  <c r="G75" i="50" s="1"/>
  <c r="I75" i="50" s="1"/>
  <c r="G75" i="41" s="1"/>
  <c r="I75" i="41" s="1"/>
  <c r="G75" i="40" s="1"/>
  <c r="I75" i="40" s="1"/>
  <c r="C75" i="47"/>
  <c r="F75" i="47" s="1"/>
  <c r="C75" i="48" s="1"/>
  <c r="F75" i="48" s="1"/>
  <c r="I74" i="47"/>
  <c r="G74" i="48" s="1"/>
  <c r="I74" i="48" s="1"/>
  <c r="G74" i="49" s="1"/>
  <c r="I74" i="49" s="1"/>
  <c r="G74" i="50" s="1"/>
  <c r="I74" i="50" s="1"/>
  <c r="G74" i="41" s="1"/>
  <c r="I74" i="41" s="1"/>
  <c r="G74" i="40" s="1"/>
  <c r="I74" i="40" s="1"/>
  <c r="C74" i="47"/>
  <c r="F74" i="47" s="1"/>
  <c r="I73" i="47"/>
  <c r="G73" i="48" s="1"/>
  <c r="I73" i="48" s="1"/>
  <c r="G73" i="49" s="1"/>
  <c r="I73" i="49" s="1"/>
  <c r="G73" i="50" s="1"/>
  <c r="I73" i="50" s="1"/>
  <c r="G73" i="41" s="1"/>
  <c r="I73" i="41" s="1"/>
  <c r="G73" i="40" s="1"/>
  <c r="I73" i="40" s="1"/>
  <c r="C73" i="47"/>
  <c r="F73" i="47" s="1"/>
  <c r="I72" i="47"/>
  <c r="G72" i="48" s="1"/>
  <c r="I72" i="48" s="1"/>
  <c r="G72" i="49" s="1"/>
  <c r="I72" i="49" s="1"/>
  <c r="G72" i="50" s="1"/>
  <c r="I72" i="50" s="1"/>
  <c r="G72" i="41" s="1"/>
  <c r="I72" i="41" s="1"/>
  <c r="G72" i="40" s="1"/>
  <c r="I72" i="40" s="1"/>
  <c r="C72" i="47"/>
  <c r="F72" i="47" s="1"/>
  <c r="H64" i="47"/>
  <c r="G64" i="47"/>
  <c r="E64" i="47"/>
  <c r="D64" i="47"/>
  <c r="N73" i="47" l="1"/>
  <c r="C73" i="48"/>
  <c r="F73" i="48" s="1"/>
  <c r="N75" i="48"/>
  <c r="C75" i="49"/>
  <c r="F75" i="49" s="1"/>
  <c r="N76" i="48"/>
  <c r="C76" i="49"/>
  <c r="F76" i="49" s="1"/>
  <c r="J76" i="48"/>
  <c r="G75" i="39"/>
  <c r="I75" i="39" s="1"/>
  <c r="G73" i="39"/>
  <c r="I73" i="39" s="1"/>
  <c r="N74" i="47"/>
  <c r="C74" i="48"/>
  <c r="F74" i="48" s="1"/>
  <c r="N72" i="47"/>
  <c r="C72" i="48"/>
  <c r="F72" i="48" s="1"/>
  <c r="N93" i="47"/>
  <c r="C93" i="48"/>
  <c r="F93" i="48" s="1"/>
  <c r="J75" i="48"/>
  <c r="G93" i="41"/>
  <c r="I93" i="41" s="1"/>
  <c r="G74" i="39"/>
  <c r="I74" i="39" s="1"/>
  <c r="G72" i="39"/>
  <c r="I72" i="39" s="1"/>
  <c r="J93" i="47"/>
  <c r="N75" i="47"/>
  <c r="J73" i="47"/>
  <c r="J74" i="47"/>
  <c r="J75" i="47"/>
  <c r="J72" i="47"/>
  <c r="I63" i="47"/>
  <c r="G63" i="48" s="1"/>
  <c r="I63" i="48" s="1"/>
  <c r="G63" i="49" s="1"/>
  <c r="I63" i="49" s="1"/>
  <c r="G63" i="50" s="1"/>
  <c r="I63" i="50" s="1"/>
  <c r="C63" i="47"/>
  <c r="F63" i="47" s="1"/>
  <c r="I62" i="47"/>
  <c r="G62" i="48" s="1"/>
  <c r="I62" i="48" s="1"/>
  <c r="G62" i="49" s="1"/>
  <c r="I62" i="49" s="1"/>
  <c r="G62" i="50" s="1"/>
  <c r="I62" i="50" s="1"/>
  <c r="G62" i="41" s="1"/>
  <c r="I62" i="41" s="1"/>
  <c r="G62" i="40" s="1"/>
  <c r="I62" i="40" s="1"/>
  <c r="G62" i="39" s="1"/>
  <c r="I62" i="39" s="1"/>
  <c r="C62" i="47"/>
  <c r="F62" i="47" s="1"/>
  <c r="E68" i="19"/>
  <c r="E54" i="19"/>
  <c r="E40" i="19"/>
  <c r="N63" i="47" l="1"/>
  <c r="C63" i="48"/>
  <c r="F63" i="48" s="1"/>
  <c r="C63" i="49" s="1"/>
  <c r="F63" i="49" s="1"/>
  <c r="C63" i="50" s="1"/>
  <c r="F63" i="50" s="1"/>
  <c r="G93" i="40"/>
  <c r="I93" i="40" s="1"/>
  <c r="G73" i="38"/>
  <c r="I73" i="38" s="1"/>
  <c r="G75" i="38"/>
  <c r="I75" i="38" s="1"/>
  <c r="N76" i="49"/>
  <c r="C76" i="50"/>
  <c r="F76" i="50" s="1"/>
  <c r="J76" i="49"/>
  <c r="C75" i="50"/>
  <c r="F75" i="50" s="1"/>
  <c r="N75" i="49"/>
  <c r="J75" i="49"/>
  <c r="N73" i="48"/>
  <c r="C73" i="49"/>
  <c r="F73" i="49" s="1"/>
  <c r="J73" i="48"/>
  <c r="N62" i="47"/>
  <c r="C62" i="48"/>
  <c r="F62" i="48" s="1"/>
  <c r="G62" i="38"/>
  <c r="I62" i="38" s="1"/>
  <c r="G72" i="38"/>
  <c r="I72" i="38" s="1"/>
  <c r="G74" i="38"/>
  <c r="I74" i="38" s="1"/>
  <c r="N93" i="48"/>
  <c r="C93" i="49"/>
  <c r="F93" i="49" s="1"/>
  <c r="J93" i="48"/>
  <c r="N72" i="48"/>
  <c r="C72" i="49"/>
  <c r="F72" i="49" s="1"/>
  <c r="J72" i="48"/>
  <c r="N74" i="48"/>
  <c r="C74" i="49"/>
  <c r="F74" i="49" s="1"/>
  <c r="J74" i="48"/>
  <c r="J63" i="47"/>
  <c r="J62" i="47"/>
  <c r="C72" i="50" l="1"/>
  <c r="F72" i="50" s="1"/>
  <c r="N72" i="49"/>
  <c r="J72" i="49"/>
  <c r="G74" i="37"/>
  <c r="I74" i="37" s="1"/>
  <c r="G62" i="37"/>
  <c r="I62" i="37" s="1"/>
  <c r="N73" i="49"/>
  <c r="C73" i="50"/>
  <c r="F73" i="50" s="1"/>
  <c r="J73" i="49"/>
  <c r="N75" i="50"/>
  <c r="C75" i="41"/>
  <c r="F75" i="41" s="1"/>
  <c r="J75" i="50"/>
  <c r="G73" i="37"/>
  <c r="I73" i="37" s="1"/>
  <c r="G93" i="39"/>
  <c r="I93" i="39" s="1"/>
  <c r="N74" i="49"/>
  <c r="C74" i="50"/>
  <c r="F74" i="50" s="1"/>
  <c r="J74" i="49"/>
  <c r="C93" i="50"/>
  <c r="F93" i="50" s="1"/>
  <c r="N93" i="49"/>
  <c r="J93" i="49"/>
  <c r="G72" i="37"/>
  <c r="I72" i="37" s="1"/>
  <c r="N62" i="48"/>
  <c r="C62" i="49"/>
  <c r="F62" i="49" s="1"/>
  <c r="J62" i="48"/>
  <c r="G75" i="37"/>
  <c r="I75" i="37" s="1"/>
  <c r="E90" i="46"/>
  <c r="D90" i="46"/>
  <c r="D69" i="46"/>
  <c r="D68" i="46"/>
  <c r="D67" i="46"/>
  <c r="E69" i="46"/>
  <c r="E68" i="46"/>
  <c r="E67" i="46"/>
  <c r="G75" i="46"/>
  <c r="E75" i="46"/>
  <c r="D75" i="46"/>
  <c r="H77" i="34"/>
  <c r="E77" i="34"/>
  <c r="D77" i="34"/>
  <c r="H78" i="35"/>
  <c r="E78" i="35"/>
  <c r="D78" i="35"/>
  <c r="D77" i="36"/>
  <c r="E77" i="36"/>
  <c r="H77" i="36"/>
  <c r="H77" i="37"/>
  <c r="E77" i="37"/>
  <c r="D77" i="37"/>
  <c r="H77" i="38"/>
  <c r="E77" i="38"/>
  <c r="D77" i="38"/>
  <c r="H77" i="39"/>
  <c r="E77" i="39"/>
  <c r="D77" i="39"/>
  <c r="H77" i="40"/>
  <c r="E77" i="40"/>
  <c r="D77" i="40"/>
  <c r="H77" i="41"/>
  <c r="E77" i="41"/>
  <c r="D77" i="41"/>
  <c r="D77" i="50"/>
  <c r="E77" i="50"/>
  <c r="H77" i="50"/>
  <c r="H77" i="49"/>
  <c r="E77" i="49"/>
  <c r="D77" i="49"/>
  <c r="G72" i="36" l="1"/>
  <c r="I72" i="36" s="1"/>
  <c r="G73" i="36"/>
  <c r="I73" i="36" s="1"/>
  <c r="C75" i="40"/>
  <c r="F75" i="40" s="1"/>
  <c r="N75" i="41"/>
  <c r="J75" i="41"/>
  <c r="G62" i="36"/>
  <c r="I62" i="36" s="1"/>
  <c r="G74" i="36"/>
  <c r="I74" i="36" s="1"/>
  <c r="G75" i="36"/>
  <c r="I75" i="36" s="1"/>
  <c r="C62" i="50"/>
  <c r="F62" i="50" s="1"/>
  <c r="N62" i="49"/>
  <c r="J62" i="49"/>
  <c r="C93" i="41"/>
  <c r="F93" i="41" s="1"/>
  <c r="N93" i="50"/>
  <c r="J93" i="50"/>
  <c r="N74" i="50"/>
  <c r="C74" i="41"/>
  <c r="F74" i="41" s="1"/>
  <c r="J74" i="50"/>
  <c r="G93" i="38"/>
  <c r="I93" i="38" s="1"/>
  <c r="G93" i="37" s="1"/>
  <c r="I93" i="37" s="1"/>
  <c r="N73" i="50"/>
  <c r="C73" i="41"/>
  <c r="F73" i="41" s="1"/>
  <c r="J73" i="50"/>
  <c r="C72" i="41"/>
  <c r="F72" i="41" s="1"/>
  <c r="N72" i="50"/>
  <c r="J72" i="50"/>
  <c r="F75" i="46"/>
  <c r="K75" i="46" s="1"/>
  <c r="N72" i="41" l="1"/>
  <c r="C72" i="40"/>
  <c r="F72" i="40" s="1"/>
  <c r="J72" i="41"/>
  <c r="C73" i="40"/>
  <c r="F73" i="40" s="1"/>
  <c r="N73" i="41"/>
  <c r="J73" i="41"/>
  <c r="C62" i="41"/>
  <c r="F62" i="41" s="1"/>
  <c r="N62" i="50"/>
  <c r="J62" i="50"/>
  <c r="G76" i="35"/>
  <c r="I76" i="35" s="1"/>
  <c r="G75" i="35"/>
  <c r="I75" i="35" s="1"/>
  <c r="G63" i="35"/>
  <c r="I63" i="35" s="1"/>
  <c r="N74" i="41"/>
  <c r="C74" i="40"/>
  <c r="F74" i="40" s="1"/>
  <c r="J74" i="41"/>
  <c r="C93" i="40"/>
  <c r="F93" i="40" s="1"/>
  <c r="N93" i="41"/>
  <c r="J93" i="41"/>
  <c r="C75" i="39"/>
  <c r="F75" i="39" s="1"/>
  <c r="N75" i="40"/>
  <c r="J75" i="40"/>
  <c r="G74" i="35"/>
  <c r="I74" i="35" s="1"/>
  <c r="G73" i="35"/>
  <c r="I73" i="35" s="1"/>
  <c r="I75" i="46"/>
  <c r="D77" i="48"/>
  <c r="E77" i="48"/>
  <c r="H77" i="48"/>
  <c r="D77" i="47"/>
  <c r="E77" i="47"/>
  <c r="G77" i="47"/>
  <c r="H77" i="47"/>
  <c r="C75" i="38" l="1"/>
  <c r="F75" i="38" s="1"/>
  <c r="N75" i="39"/>
  <c r="J75" i="39"/>
  <c r="G62" i="34"/>
  <c r="I62" i="34" s="1"/>
  <c r="G74" i="34"/>
  <c r="I74" i="34" s="1"/>
  <c r="G75" i="34"/>
  <c r="I75" i="34" s="1"/>
  <c r="G93" i="36"/>
  <c r="I93" i="36" s="1"/>
  <c r="C73" i="39"/>
  <c r="F73" i="39" s="1"/>
  <c r="N73" i="40"/>
  <c r="J73" i="40"/>
  <c r="N72" i="40"/>
  <c r="C72" i="39"/>
  <c r="F72" i="39" s="1"/>
  <c r="J72" i="40"/>
  <c r="G72" i="34"/>
  <c r="I72" i="34" s="1"/>
  <c r="G73" i="34"/>
  <c r="I73" i="34" s="1"/>
  <c r="N93" i="40"/>
  <c r="C93" i="39"/>
  <c r="F93" i="39" s="1"/>
  <c r="J93" i="40"/>
  <c r="N74" i="40"/>
  <c r="C74" i="39"/>
  <c r="F74" i="39" s="1"/>
  <c r="J74" i="40"/>
  <c r="C62" i="40"/>
  <c r="F62" i="40" s="1"/>
  <c r="N62" i="41"/>
  <c r="J62" i="41"/>
  <c r="N76" i="47"/>
  <c r="J76" i="47"/>
  <c r="C62" i="39" l="1"/>
  <c r="F62" i="39" s="1"/>
  <c r="N62" i="40"/>
  <c r="J62" i="40"/>
  <c r="C74" i="38"/>
  <c r="F74" i="38" s="1"/>
  <c r="N74" i="39"/>
  <c r="J74" i="39"/>
  <c r="C72" i="38"/>
  <c r="F72" i="38" s="1"/>
  <c r="N72" i="39"/>
  <c r="J72" i="39"/>
  <c r="C73" i="38"/>
  <c r="F73" i="38" s="1"/>
  <c r="N73" i="39"/>
  <c r="J73" i="39"/>
  <c r="G95" i="35"/>
  <c r="I95" i="35" s="1"/>
  <c r="N93" i="39"/>
  <c r="C93" i="38"/>
  <c r="F93" i="38" s="1"/>
  <c r="C93" i="37" s="1"/>
  <c r="F93" i="37" s="1"/>
  <c r="J93" i="39"/>
  <c r="N75" i="38"/>
  <c r="C75" i="37"/>
  <c r="F75" i="37" s="1"/>
  <c r="J75" i="38"/>
  <c r="G76" i="41"/>
  <c r="I76" i="41" s="1"/>
  <c r="N93" i="37" l="1"/>
  <c r="J93" i="37"/>
  <c r="N93" i="38"/>
  <c r="J93" i="38"/>
  <c r="G93" i="34"/>
  <c r="I93" i="34" s="1"/>
  <c r="N73" i="38"/>
  <c r="C73" i="37"/>
  <c r="F73" i="37" s="1"/>
  <c r="J73" i="38"/>
  <c r="N74" i="38"/>
  <c r="C74" i="37"/>
  <c r="F74" i="37" s="1"/>
  <c r="J74" i="38"/>
  <c r="C75" i="36"/>
  <c r="F75" i="36" s="1"/>
  <c r="N75" i="37"/>
  <c r="J75" i="37"/>
  <c r="N72" i="38"/>
  <c r="C72" i="37"/>
  <c r="F72" i="37" s="1"/>
  <c r="J72" i="38"/>
  <c r="C62" i="38"/>
  <c r="F62" i="38" s="1"/>
  <c r="N62" i="39"/>
  <c r="J62" i="39"/>
  <c r="G76" i="40"/>
  <c r="I76" i="40" s="1"/>
  <c r="G90" i="46"/>
  <c r="F90" i="46"/>
  <c r="F92" i="47"/>
  <c r="C92" i="48" s="1"/>
  <c r="F92" i="48" s="1"/>
  <c r="I92" i="47"/>
  <c r="G91" i="48" l="1"/>
  <c r="I91" i="48" s="1"/>
  <c r="G91" i="49" s="1"/>
  <c r="I91" i="49" s="1"/>
  <c r="G91" i="50" s="1"/>
  <c r="I91" i="50" s="1"/>
  <c r="G91" i="41" s="1"/>
  <c r="I91" i="41" s="1"/>
  <c r="G91" i="40" s="1"/>
  <c r="I91" i="40" s="1"/>
  <c r="G91" i="39" s="1"/>
  <c r="I91" i="39" s="1"/>
  <c r="G91" i="38" s="1"/>
  <c r="I91" i="38" s="1"/>
  <c r="G91" i="37" s="1"/>
  <c r="I91" i="37" s="1"/>
  <c r="G92" i="48"/>
  <c r="I92" i="48" s="1"/>
  <c r="G92" i="49" s="1"/>
  <c r="I92" i="49" s="1"/>
  <c r="G92" i="50" s="1"/>
  <c r="I92" i="50" s="1"/>
  <c r="G92" i="41" s="1"/>
  <c r="I92" i="41" s="1"/>
  <c r="G92" i="40" s="1"/>
  <c r="I92" i="40" s="1"/>
  <c r="G92" i="39" s="1"/>
  <c r="I92" i="39" s="1"/>
  <c r="G92" i="38" s="1"/>
  <c r="I92" i="38" s="1"/>
  <c r="G92" i="37" s="1"/>
  <c r="I92" i="37" s="1"/>
  <c r="G92" i="36" s="1"/>
  <c r="I92" i="36" s="1"/>
  <c r="G94" i="35" s="1"/>
  <c r="I94" i="35" s="1"/>
  <c r="G92" i="34" s="1"/>
  <c r="I92" i="34" s="1"/>
  <c r="C92" i="49"/>
  <c r="F92" i="49" s="1"/>
  <c r="C62" i="37"/>
  <c r="F62" i="37" s="1"/>
  <c r="N62" i="38"/>
  <c r="J62" i="38"/>
  <c r="C72" i="36"/>
  <c r="F72" i="36" s="1"/>
  <c r="N72" i="37"/>
  <c r="J72" i="37"/>
  <c r="N75" i="36"/>
  <c r="C76" i="35"/>
  <c r="F76" i="35" s="1"/>
  <c r="N76" i="35" s="1"/>
  <c r="J75" i="36"/>
  <c r="N74" i="37"/>
  <c r="C74" i="36"/>
  <c r="F74" i="36" s="1"/>
  <c r="J74" i="37"/>
  <c r="N73" i="37"/>
  <c r="C73" i="36"/>
  <c r="F73" i="36" s="1"/>
  <c r="J73" i="37"/>
  <c r="C93" i="36"/>
  <c r="F93" i="36" s="1"/>
  <c r="J92" i="47"/>
  <c r="N76" i="50"/>
  <c r="C76" i="41"/>
  <c r="F76" i="41" s="1"/>
  <c r="J76" i="50"/>
  <c r="G76" i="39"/>
  <c r="I76" i="39" s="1"/>
  <c r="I90" i="46"/>
  <c r="K90" i="46"/>
  <c r="F91" i="48"/>
  <c r="N92" i="47"/>
  <c r="J91" i="48" l="1"/>
  <c r="J92" i="48"/>
  <c r="N92" i="48"/>
  <c r="C92" i="50"/>
  <c r="F92" i="50" s="1"/>
  <c r="N92" i="49"/>
  <c r="J92" i="49"/>
  <c r="C95" i="35"/>
  <c r="F95" i="35" s="1"/>
  <c r="N95" i="35" s="1"/>
  <c r="N93" i="36"/>
  <c r="J93" i="36"/>
  <c r="C75" i="34"/>
  <c r="F75" i="34" s="1"/>
  <c r="J76" i="35"/>
  <c r="N72" i="36"/>
  <c r="C73" i="35"/>
  <c r="F73" i="35" s="1"/>
  <c r="N73" i="35" s="1"/>
  <c r="J72" i="36"/>
  <c r="C74" i="35"/>
  <c r="F74" i="35" s="1"/>
  <c r="N74" i="35" s="1"/>
  <c r="N73" i="36"/>
  <c r="J73" i="36"/>
  <c r="C75" i="35"/>
  <c r="F75" i="35" s="1"/>
  <c r="N75" i="35" s="1"/>
  <c r="N74" i="36"/>
  <c r="J74" i="36"/>
  <c r="C62" i="36"/>
  <c r="F62" i="36" s="1"/>
  <c r="N62" i="37"/>
  <c r="J62" i="37"/>
  <c r="N76" i="41"/>
  <c r="C76" i="40"/>
  <c r="F76" i="40" s="1"/>
  <c r="J76" i="41"/>
  <c r="G76" i="38"/>
  <c r="I76" i="38" s="1"/>
  <c r="C91" i="49"/>
  <c r="F91" i="49" s="1"/>
  <c r="N91" i="48"/>
  <c r="N92" i="50" l="1"/>
  <c r="C92" i="41"/>
  <c r="F92" i="41" s="1"/>
  <c r="J92" i="50"/>
  <c r="C63" i="35"/>
  <c r="F63" i="35" s="1"/>
  <c r="N63" i="35" s="1"/>
  <c r="N62" i="36"/>
  <c r="J62" i="36"/>
  <c r="C73" i="34"/>
  <c r="F73" i="34" s="1"/>
  <c r="J74" i="35"/>
  <c r="C72" i="34"/>
  <c r="F72" i="34" s="1"/>
  <c r="J73" i="35"/>
  <c r="N75" i="34"/>
  <c r="J75" i="34"/>
  <c r="C74" i="34"/>
  <c r="F74" i="34" s="1"/>
  <c r="J75" i="35"/>
  <c r="C93" i="34"/>
  <c r="F93" i="34" s="1"/>
  <c r="J95" i="35"/>
  <c r="N76" i="40"/>
  <c r="C76" i="39"/>
  <c r="F76" i="39" s="1"/>
  <c r="J76" i="40"/>
  <c r="G76" i="37"/>
  <c r="I76" i="37" s="1"/>
  <c r="C91" i="50"/>
  <c r="F91" i="50" s="1"/>
  <c r="J91" i="49"/>
  <c r="N91" i="49"/>
  <c r="N92" i="41" l="1"/>
  <c r="C92" i="40"/>
  <c r="F92" i="40" s="1"/>
  <c r="J92" i="41"/>
  <c r="N93" i="34"/>
  <c r="J93" i="34"/>
  <c r="N74" i="34"/>
  <c r="J74" i="34"/>
  <c r="N73" i="34"/>
  <c r="J73" i="34"/>
  <c r="N72" i="34"/>
  <c r="J72" i="34"/>
  <c r="C62" i="34"/>
  <c r="F62" i="34" s="1"/>
  <c r="J63" i="35"/>
  <c r="C76" i="38"/>
  <c r="F76" i="38" s="1"/>
  <c r="N76" i="39"/>
  <c r="J76" i="39"/>
  <c r="G76" i="36"/>
  <c r="I76" i="36" s="1"/>
  <c r="C91" i="41"/>
  <c r="F91" i="41" s="1"/>
  <c r="N91" i="50"/>
  <c r="J91" i="50"/>
  <c r="N92" i="40" l="1"/>
  <c r="C92" i="39"/>
  <c r="F92" i="39" s="1"/>
  <c r="J92" i="40"/>
  <c r="N62" i="34"/>
  <c r="J62" i="34"/>
  <c r="G77" i="35"/>
  <c r="I77" i="35" s="1"/>
  <c r="C76" i="37"/>
  <c r="F76" i="37" s="1"/>
  <c r="N76" i="38"/>
  <c r="J76" i="38"/>
  <c r="C91" i="40"/>
  <c r="F91" i="40" s="1"/>
  <c r="N91" i="41"/>
  <c r="J91" i="41"/>
  <c r="N92" i="39" l="1"/>
  <c r="C92" i="38"/>
  <c r="F92" i="38" s="1"/>
  <c r="J92" i="39"/>
  <c r="N76" i="37"/>
  <c r="C76" i="36"/>
  <c r="F76" i="36" s="1"/>
  <c r="J76" i="37"/>
  <c r="G76" i="34"/>
  <c r="I76" i="34" s="1"/>
  <c r="C91" i="39"/>
  <c r="F91" i="39" s="1"/>
  <c r="N91" i="40"/>
  <c r="J91" i="40"/>
  <c r="N92" i="38" l="1"/>
  <c r="C92" i="37"/>
  <c r="F92" i="37" s="1"/>
  <c r="J92" i="38"/>
  <c r="C77" i="35"/>
  <c r="F77" i="35" s="1"/>
  <c r="N77" i="35" s="1"/>
  <c r="N76" i="36"/>
  <c r="J76" i="36"/>
  <c r="C91" i="38"/>
  <c r="F91" i="38" s="1"/>
  <c r="C91" i="37" s="1"/>
  <c r="F91" i="37" s="1"/>
  <c r="N91" i="39"/>
  <c r="J91" i="39"/>
  <c r="N92" i="37" l="1"/>
  <c r="C92" i="36"/>
  <c r="F92" i="36" s="1"/>
  <c r="J92" i="37"/>
  <c r="J91" i="37"/>
  <c r="N91" i="37"/>
  <c r="C76" i="34"/>
  <c r="F76" i="34" s="1"/>
  <c r="J77" i="35"/>
  <c r="N91" i="38"/>
  <c r="J91" i="38"/>
  <c r="C94" i="35" l="1"/>
  <c r="F94" i="35" s="1"/>
  <c r="N92" i="36"/>
  <c r="J92" i="36"/>
  <c r="N76" i="34"/>
  <c r="J76" i="34"/>
  <c r="N94" i="35" l="1"/>
  <c r="C92" i="34"/>
  <c r="F92" i="34" s="1"/>
  <c r="J94" i="35"/>
  <c r="G84" i="46"/>
  <c r="G86" i="46"/>
  <c r="G89" i="46"/>
  <c r="G94" i="46"/>
  <c r="D64" i="34"/>
  <c r="E64" i="34"/>
  <c r="H64" i="34"/>
  <c r="D18" i="34"/>
  <c r="E18" i="34"/>
  <c r="H18" i="34"/>
  <c r="D98" i="35"/>
  <c r="E98" i="35"/>
  <c r="H98" i="35"/>
  <c r="D65" i="35"/>
  <c r="E65" i="35"/>
  <c r="H65" i="35"/>
  <c r="D18" i="35"/>
  <c r="E18" i="35"/>
  <c r="H18" i="35"/>
  <c r="D96" i="36"/>
  <c r="E96" i="36"/>
  <c r="H96" i="36"/>
  <c r="D64" i="36"/>
  <c r="E64" i="36"/>
  <c r="H64" i="36"/>
  <c r="D96" i="37"/>
  <c r="E96" i="37"/>
  <c r="H96" i="37"/>
  <c r="D64" i="37"/>
  <c r="E64" i="37"/>
  <c r="H64" i="37"/>
  <c r="D18" i="37"/>
  <c r="E18" i="37"/>
  <c r="H18" i="37"/>
  <c r="D96" i="38"/>
  <c r="E96" i="38"/>
  <c r="H96" i="38"/>
  <c r="D64" i="38"/>
  <c r="E64" i="38"/>
  <c r="H64" i="38"/>
  <c r="D18" i="38"/>
  <c r="E18" i="38"/>
  <c r="H18" i="38"/>
  <c r="D96" i="39"/>
  <c r="E96" i="39"/>
  <c r="H96" i="39"/>
  <c r="D64" i="39"/>
  <c r="E64" i="39"/>
  <c r="H64" i="39"/>
  <c r="D18" i="39"/>
  <c r="E18" i="39"/>
  <c r="H18" i="39"/>
  <c r="D96" i="40"/>
  <c r="E96" i="40"/>
  <c r="H96" i="40"/>
  <c r="D64" i="40"/>
  <c r="E64" i="40"/>
  <c r="H64" i="40"/>
  <c r="D18" i="40"/>
  <c r="E18" i="40"/>
  <c r="H18" i="40"/>
  <c r="D96" i="41"/>
  <c r="E96" i="41"/>
  <c r="H96" i="41"/>
  <c r="D64" i="41"/>
  <c r="E64" i="41"/>
  <c r="H64" i="41"/>
  <c r="H18" i="41"/>
  <c r="D18" i="41"/>
  <c r="E18" i="41"/>
  <c r="H96" i="50"/>
  <c r="D96" i="50"/>
  <c r="E96" i="50"/>
  <c r="D64" i="50"/>
  <c r="E64" i="50"/>
  <c r="H64" i="50"/>
  <c r="D18" i="50"/>
  <c r="E18" i="50"/>
  <c r="H18" i="50"/>
  <c r="D96" i="49"/>
  <c r="E96" i="49"/>
  <c r="H96" i="49"/>
  <c r="D18" i="49"/>
  <c r="E18" i="49"/>
  <c r="H18" i="49"/>
  <c r="D64" i="48"/>
  <c r="E64" i="48"/>
  <c r="H64" i="48"/>
  <c r="C80" i="46"/>
  <c r="L80" i="46"/>
  <c r="K80" i="46"/>
  <c r="J80" i="46"/>
  <c r="I80" i="46"/>
  <c r="H80" i="46"/>
  <c r="G80" i="46"/>
  <c r="F80" i="46"/>
  <c r="E80" i="46"/>
  <c r="D80" i="46"/>
  <c r="G81" i="49"/>
  <c r="H81" i="47"/>
  <c r="N81" i="48"/>
  <c r="N81" i="49"/>
  <c r="N81" i="50"/>
  <c r="N81" i="41"/>
  <c r="N81" i="40"/>
  <c r="N81" i="39"/>
  <c r="N81" i="38"/>
  <c r="N81" i="37"/>
  <c r="N81" i="36"/>
  <c r="N81" i="34"/>
  <c r="N81" i="47"/>
  <c r="I81" i="48"/>
  <c r="I81" i="49"/>
  <c r="I81" i="50"/>
  <c r="I81" i="41"/>
  <c r="I81" i="40"/>
  <c r="I81" i="39"/>
  <c r="I81" i="38"/>
  <c r="I81" i="37"/>
  <c r="I81" i="36"/>
  <c r="I83" i="35"/>
  <c r="I81" i="34"/>
  <c r="I81" i="47"/>
  <c r="H81" i="48"/>
  <c r="H81" i="49"/>
  <c r="H81" i="50"/>
  <c r="H81" i="41"/>
  <c r="H81" i="40"/>
  <c r="H81" i="39"/>
  <c r="H81" i="38"/>
  <c r="H81" i="37"/>
  <c r="H81" i="36"/>
  <c r="H83" i="35"/>
  <c r="H81" i="34"/>
  <c r="G81" i="48"/>
  <c r="G81" i="50"/>
  <c r="G81" i="41"/>
  <c r="G81" i="40"/>
  <c r="G81" i="39"/>
  <c r="G81" i="38"/>
  <c r="G81" i="37"/>
  <c r="G81" i="36"/>
  <c r="G83" i="35"/>
  <c r="G81" i="34"/>
  <c r="G81" i="47"/>
  <c r="F81" i="48"/>
  <c r="F81" i="49"/>
  <c r="F81" i="50"/>
  <c r="F81" i="41"/>
  <c r="F81" i="40"/>
  <c r="F81" i="39"/>
  <c r="F81" i="38"/>
  <c r="F81" i="37"/>
  <c r="F81" i="36"/>
  <c r="F83" i="35"/>
  <c r="F81" i="34"/>
  <c r="F81" i="47"/>
  <c r="C81" i="48"/>
  <c r="C81" i="49"/>
  <c r="C81" i="50"/>
  <c r="C81" i="41"/>
  <c r="C81" i="40"/>
  <c r="C81" i="39"/>
  <c r="C81" i="38"/>
  <c r="C81" i="37"/>
  <c r="C81" i="36"/>
  <c r="C83" i="35"/>
  <c r="C81" i="34"/>
  <c r="C81" i="47"/>
  <c r="N92" i="34" l="1"/>
  <c r="J92" i="34"/>
  <c r="E94" i="46"/>
  <c r="D94" i="46"/>
  <c r="E89" i="46"/>
  <c r="D89" i="46"/>
  <c r="E86" i="46"/>
  <c r="D86" i="46"/>
  <c r="C86" i="46"/>
  <c r="E84" i="46"/>
  <c r="D84" i="46"/>
  <c r="C84" i="46"/>
  <c r="G83" i="46"/>
  <c r="G95" i="46" s="1"/>
  <c r="E83" i="46"/>
  <c r="D83" i="46"/>
  <c r="C83" i="46"/>
  <c r="G70" i="46"/>
  <c r="E70" i="46"/>
  <c r="D70" i="46"/>
  <c r="G69" i="46"/>
  <c r="G68" i="46"/>
  <c r="G67" i="46"/>
  <c r="G66" i="46"/>
  <c r="E66" i="46"/>
  <c r="D66" i="46"/>
  <c r="C66" i="46"/>
  <c r="G65" i="46"/>
  <c r="E65" i="46"/>
  <c r="D65" i="46"/>
  <c r="C65" i="46"/>
  <c r="C76" i="46" s="1"/>
  <c r="G59" i="46"/>
  <c r="E59" i="46"/>
  <c r="D59" i="46"/>
  <c r="C59" i="46"/>
  <c r="G58" i="46"/>
  <c r="E58" i="46"/>
  <c r="D58" i="46"/>
  <c r="C58" i="46"/>
  <c r="G57" i="46"/>
  <c r="E57" i="46"/>
  <c r="D57" i="46"/>
  <c r="C57" i="46"/>
  <c r="G56" i="46"/>
  <c r="E56" i="46"/>
  <c r="D56" i="46"/>
  <c r="C56" i="46"/>
  <c r="G55" i="46"/>
  <c r="E55" i="46"/>
  <c r="D55" i="46"/>
  <c r="C55" i="46"/>
  <c r="G54" i="46"/>
  <c r="E54" i="46"/>
  <c r="D54" i="46"/>
  <c r="C54" i="46"/>
  <c r="G53" i="46"/>
  <c r="E53" i="46"/>
  <c r="D53" i="46"/>
  <c r="C53" i="46"/>
  <c r="G52" i="46"/>
  <c r="E52" i="46"/>
  <c r="D52" i="46"/>
  <c r="C52" i="46"/>
  <c r="G51" i="46"/>
  <c r="E51" i="46"/>
  <c r="D51" i="46"/>
  <c r="C51" i="46"/>
  <c r="G50" i="46"/>
  <c r="E50" i="46"/>
  <c r="D50" i="46"/>
  <c r="C50" i="46"/>
  <c r="K18" i="46"/>
  <c r="G17" i="46"/>
  <c r="E17" i="46"/>
  <c r="D17" i="46"/>
  <c r="C17" i="46"/>
  <c r="G16" i="46"/>
  <c r="E16" i="46"/>
  <c r="D16" i="46"/>
  <c r="C16" i="46"/>
  <c r="G15" i="46"/>
  <c r="E15" i="46"/>
  <c r="D15" i="46"/>
  <c r="C15" i="46"/>
  <c r="G14" i="46"/>
  <c r="E14" i="46"/>
  <c r="D14" i="46"/>
  <c r="C14" i="46"/>
  <c r="G13" i="46"/>
  <c r="E13" i="46"/>
  <c r="D13" i="46"/>
  <c r="C13" i="46"/>
  <c r="I104" i="34"/>
  <c r="H96" i="34"/>
  <c r="H97" i="34" s="1"/>
  <c r="I105" i="34" s="1"/>
  <c r="E96" i="34"/>
  <c r="E97" i="34" s="1"/>
  <c r="D96" i="34"/>
  <c r="D97" i="34" s="1"/>
  <c r="A60" i="34"/>
  <c r="A61" i="34" s="1"/>
  <c r="A62" i="34" s="1"/>
  <c r="A63" i="34" s="1"/>
  <c r="I106" i="35"/>
  <c r="H99" i="35"/>
  <c r="I107" i="35" s="1"/>
  <c r="E99" i="35"/>
  <c r="D99" i="35"/>
  <c r="A61" i="35"/>
  <c r="A62" i="35" s="1"/>
  <c r="A63" i="35" s="1"/>
  <c r="A64" i="35" s="1"/>
  <c r="H97" i="36"/>
  <c r="I105" i="36" s="1"/>
  <c r="E97" i="36"/>
  <c r="D97" i="36"/>
  <c r="A60" i="36"/>
  <c r="A61" i="36" s="1"/>
  <c r="A62" i="36" s="1"/>
  <c r="A63" i="36" s="1"/>
  <c r="H18" i="36"/>
  <c r="I104" i="36" s="1"/>
  <c r="E18" i="36"/>
  <c r="D18" i="36"/>
  <c r="I104" i="37"/>
  <c r="H97" i="37"/>
  <c r="I105" i="37" s="1"/>
  <c r="E97" i="37"/>
  <c r="D97" i="37"/>
  <c r="A60" i="37"/>
  <c r="A61" i="37" s="1"/>
  <c r="A62" i="37" s="1"/>
  <c r="A63" i="37" s="1"/>
  <c r="I104" i="38"/>
  <c r="H97" i="38"/>
  <c r="I105" i="38" s="1"/>
  <c r="E97" i="38"/>
  <c r="D97" i="38"/>
  <c r="A60" i="38"/>
  <c r="A61" i="38" s="1"/>
  <c r="A62" i="38" s="1"/>
  <c r="A63" i="38" s="1"/>
  <c r="I104" i="39"/>
  <c r="H97" i="39"/>
  <c r="I105" i="39" s="1"/>
  <c r="E97" i="39"/>
  <c r="D97" i="39"/>
  <c r="A60" i="39"/>
  <c r="A61" i="39" s="1"/>
  <c r="A62" i="39" s="1"/>
  <c r="A63" i="39" s="1"/>
  <c r="I104" i="40"/>
  <c r="H97" i="40"/>
  <c r="I105" i="40" s="1"/>
  <c r="E97" i="40"/>
  <c r="D97" i="40"/>
  <c r="A60" i="40"/>
  <c r="A61" i="40" s="1"/>
  <c r="A62" i="40" s="1"/>
  <c r="A63" i="40" s="1"/>
  <c r="I104" i="41"/>
  <c r="H97" i="41"/>
  <c r="I105" i="41" s="1"/>
  <c r="E97" i="41"/>
  <c r="D97" i="41"/>
  <c r="A60" i="41"/>
  <c r="A61" i="41" s="1"/>
  <c r="A62" i="41" s="1"/>
  <c r="A63" i="41" s="1"/>
  <c r="I104" i="50"/>
  <c r="H97" i="50"/>
  <c r="I105" i="50" s="1"/>
  <c r="E97" i="50"/>
  <c r="D97" i="50"/>
  <c r="A60" i="50"/>
  <c r="A61" i="50" s="1"/>
  <c r="A62" i="50" s="1"/>
  <c r="I104" i="49"/>
  <c r="H64" i="49"/>
  <c r="H97" i="49" s="1"/>
  <c r="I105" i="49" s="1"/>
  <c r="E64" i="49"/>
  <c r="E97" i="49" s="1"/>
  <c r="D64" i="49"/>
  <c r="D97" i="49" s="1"/>
  <c r="E97" i="48"/>
  <c r="D97" i="48"/>
  <c r="H18" i="48"/>
  <c r="I104" i="48" s="1"/>
  <c r="E18" i="48"/>
  <c r="D18" i="48"/>
  <c r="I90" i="47"/>
  <c r="G90" i="48" s="1"/>
  <c r="I90" i="48" s="1"/>
  <c r="C90" i="47"/>
  <c r="F90" i="47" s="1"/>
  <c r="I87" i="47"/>
  <c r="G87" i="48" s="1"/>
  <c r="I87" i="48" s="1"/>
  <c r="C87" i="47"/>
  <c r="F87" i="47" s="1"/>
  <c r="I85" i="47"/>
  <c r="G85" i="48" s="1"/>
  <c r="I85" i="48" s="1"/>
  <c r="C85" i="47"/>
  <c r="F85" i="47" s="1"/>
  <c r="I84" i="47"/>
  <c r="C84" i="47"/>
  <c r="I77" i="47"/>
  <c r="I71" i="47"/>
  <c r="G71" i="48" s="1"/>
  <c r="I71" i="48" s="1"/>
  <c r="G71" i="49" s="1"/>
  <c r="I71" i="49" s="1"/>
  <c r="C71" i="47"/>
  <c r="F71" i="47" s="1"/>
  <c r="I70" i="47"/>
  <c r="G70" i="48" s="1"/>
  <c r="I70" i="48" s="1"/>
  <c r="G70" i="49" s="1"/>
  <c r="I70" i="49" s="1"/>
  <c r="C70" i="47"/>
  <c r="F70" i="47" s="1"/>
  <c r="I69" i="47"/>
  <c r="G69" i="48" s="1"/>
  <c r="I69" i="48" s="1"/>
  <c r="G69" i="49" s="1"/>
  <c r="I69" i="49" s="1"/>
  <c r="C69" i="47"/>
  <c r="F69" i="47" s="1"/>
  <c r="I68" i="47"/>
  <c r="G68" i="48" s="1"/>
  <c r="I68" i="48" s="1"/>
  <c r="G68" i="49" s="1"/>
  <c r="I68" i="49" s="1"/>
  <c r="C68" i="47"/>
  <c r="F68" i="47" s="1"/>
  <c r="I67" i="47"/>
  <c r="G67" i="48" s="1"/>
  <c r="I67" i="48" s="1"/>
  <c r="G67" i="49" s="1"/>
  <c r="I67" i="49" s="1"/>
  <c r="C67" i="47"/>
  <c r="F67" i="47" s="1"/>
  <c r="I66" i="47"/>
  <c r="G66" i="48" s="1"/>
  <c r="C66" i="47"/>
  <c r="D97" i="47"/>
  <c r="I61" i="47"/>
  <c r="G61" i="48" s="1"/>
  <c r="I61" i="48" s="1"/>
  <c r="G61" i="49" s="1"/>
  <c r="I61" i="49" s="1"/>
  <c r="G61" i="50" s="1"/>
  <c r="I61" i="50" s="1"/>
  <c r="G61" i="41" s="1"/>
  <c r="I61" i="41" s="1"/>
  <c r="G61" i="40" s="1"/>
  <c r="I61" i="40" s="1"/>
  <c r="G61" i="39" s="1"/>
  <c r="I61" i="39" s="1"/>
  <c r="G61" i="38" s="1"/>
  <c r="I61" i="38" s="1"/>
  <c r="G61" i="37" s="1"/>
  <c r="I61" i="37" s="1"/>
  <c r="G61" i="36" s="1"/>
  <c r="I61" i="36" s="1"/>
  <c r="G62" i="35" s="1"/>
  <c r="I62" i="35" s="1"/>
  <c r="G61" i="34" s="1"/>
  <c r="I61" i="34" s="1"/>
  <c r="C61" i="47"/>
  <c r="F61" i="47" s="1"/>
  <c r="C61" i="48" s="1"/>
  <c r="F61" i="48" s="1"/>
  <c r="I60" i="47"/>
  <c r="G60" i="48" s="1"/>
  <c r="I60" i="48" s="1"/>
  <c r="G60" i="49" s="1"/>
  <c r="I60" i="49" s="1"/>
  <c r="G60" i="50" s="1"/>
  <c r="I60" i="50" s="1"/>
  <c r="C60" i="47"/>
  <c r="F60" i="47" s="1"/>
  <c r="A60" i="47"/>
  <c r="A61" i="47" s="1"/>
  <c r="A62" i="47" s="1"/>
  <c r="A63" i="47" s="1"/>
  <c r="I59" i="47"/>
  <c r="G59" i="48" s="1"/>
  <c r="I59" i="48" s="1"/>
  <c r="G59" i="49" s="1"/>
  <c r="I59" i="49" s="1"/>
  <c r="C59" i="47"/>
  <c r="F59" i="47" s="1"/>
  <c r="I58" i="47"/>
  <c r="G58" i="48" s="1"/>
  <c r="I58" i="48" s="1"/>
  <c r="C58" i="47"/>
  <c r="F58" i="47" s="1"/>
  <c r="I57" i="47"/>
  <c r="G57" i="48" s="1"/>
  <c r="I57" i="48" s="1"/>
  <c r="C57" i="47"/>
  <c r="F57" i="47" s="1"/>
  <c r="I56" i="47"/>
  <c r="G56" i="48" s="1"/>
  <c r="I56" i="48" s="1"/>
  <c r="C56" i="47"/>
  <c r="F56" i="47" s="1"/>
  <c r="I55" i="47"/>
  <c r="G55" i="48" s="1"/>
  <c r="I55" i="48" s="1"/>
  <c r="C55" i="47"/>
  <c r="F55" i="47" s="1"/>
  <c r="I54" i="47"/>
  <c r="G54" i="48" s="1"/>
  <c r="I54" i="48" s="1"/>
  <c r="C54" i="47"/>
  <c r="F54" i="47" s="1"/>
  <c r="I53" i="47"/>
  <c r="C53" i="47"/>
  <c r="F53" i="47" s="1"/>
  <c r="I52" i="47"/>
  <c r="C52" i="47"/>
  <c r="F52" i="47" s="1"/>
  <c r="I51" i="47"/>
  <c r="G51" i="48" s="1"/>
  <c r="C51" i="47"/>
  <c r="H18" i="47"/>
  <c r="I104" i="47" s="1"/>
  <c r="G18" i="47"/>
  <c r="E18" i="47"/>
  <c r="D18" i="47"/>
  <c r="I17" i="47"/>
  <c r="G17" i="48" s="1"/>
  <c r="I17" i="48" s="1"/>
  <c r="G17" i="49" s="1"/>
  <c r="I17" i="49" s="1"/>
  <c r="C17" i="47"/>
  <c r="F17" i="47" s="1"/>
  <c r="I16" i="47"/>
  <c r="G16" i="48" s="1"/>
  <c r="I16" i="48" s="1"/>
  <c r="C16" i="47"/>
  <c r="F16" i="47" s="1"/>
  <c r="I15" i="47"/>
  <c r="G15" i="48" s="1"/>
  <c r="I15" i="48" s="1"/>
  <c r="G15" i="49" s="1"/>
  <c r="I15" i="49" s="1"/>
  <c r="C15" i="47"/>
  <c r="F15" i="47" s="1"/>
  <c r="I14" i="47"/>
  <c r="G14" i="48" s="1"/>
  <c r="I14" i="48" s="1"/>
  <c r="C14" i="47"/>
  <c r="F14" i="47" s="1"/>
  <c r="C14" i="48" s="1"/>
  <c r="F14" i="48" s="1"/>
  <c r="C14" i="49" s="1"/>
  <c r="I13" i="47"/>
  <c r="G13" i="48" s="1"/>
  <c r="C13" i="47"/>
  <c r="F13" i="47" s="1"/>
  <c r="A17" i="17"/>
  <c r="A16" i="17"/>
  <c r="A15" i="17"/>
  <c r="A14" i="17"/>
  <c r="A13" i="17"/>
  <c r="A12" i="17"/>
  <c r="A11" i="17"/>
  <c r="A10" i="17"/>
  <c r="A9" i="17"/>
  <c r="A8" i="17"/>
  <c r="A7" i="17"/>
  <c r="A6" i="17"/>
  <c r="A5" i="17"/>
  <c r="A4" i="17"/>
  <c r="A3" i="17"/>
  <c r="A2" i="17"/>
  <c r="A36" i="19"/>
  <c r="E22" i="19"/>
  <c r="B2" i="17"/>
  <c r="B13" i="17"/>
  <c r="B7" i="17"/>
  <c r="B4" i="17"/>
  <c r="B9" i="17"/>
  <c r="B5" i="17"/>
  <c r="B12" i="17"/>
  <c r="B17" i="17"/>
  <c r="B6" i="17"/>
  <c r="B15" i="17"/>
  <c r="B11" i="17"/>
  <c r="B10" i="17"/>
  <c r="B3" i="17"/>
  <c r="B16" i="17"/>
  <c r="B8" i="17"/>
  <c r="B14" i="17"/>
  <c r="E76" i="46" l="1"/>
  <c r="D18" i="46"/>
  <c r="D76" i="46"/>
  <c r="G77" i="48"/>
  <c r="C96" i="47"/>
  <c r="I106" i="41"/>
  <c r="F52" i="19"/>
  <c r="F64" i="19"/>
  <c r="F61" i="19"/>
  <c r="F66" i="19"/>
  <c r="F60" i="19"/>
  <c r="F58" i="19"/>
  <c r="F67" i="19"/>
  <c r="C64" i="47"/>
  <c r="C77" i="47"/>
  <c r="F77" i="47" s="1"/>
  <c r="J77" i="47" s="1"/>
  <c r="G76" i="46"/>
  <c r="I106" i="34"/>
  <c r="G84" i="48"/>
  <c r="G96" i="48" s="1"/>
  <c r="I96" i="47"/>
  <c r="N61" i="48"/>
  <c r="C61" i="49"/>
  <c r="F61" i="49" s="1"/>
  <c r="J61" i="48"/>
  <c r="F59" i="46"/>
  <c r="K59" i="46" s="1"/>
  <c r="G52" i="48"/>
  <c r="I52" i="48" s="1"/>
  <c r="G52" i="49" s="1"/>
  <c r="I52" i="49" s="1"/>
  <c r="I64" i="47"/>
  <c r="F53" i="19"/>
  <c r="F50" i="19"/>
  <c r="F51" i="19"/>
  <c r="F39" i="19"/>
  <c r="F38" i="19"/>
  <c r="A37" i="19"/>
  <c r="A38" i="19" s="1"/>
  <c r="A39" i="19" s="1"/>
  <c r="F49" i="19"/>
  <c r="E97" i="47"/>
  <c r="G97" i="47"/>
  <c r="N15" i="47"/>
  <c r="N17" i="47"/>
  <c r="N61" i="47"/>
  <c r="I106" i="36"/>
  <c r="F83" i="46"/>
  <c r="F15" i="46"/>
  <c r="K15" i="46" s="1"/>
  <c r="F16" i="46"/>
  <c r="K16" i="46" s="1"/>
  <c r="F17" i="46"/>
  <c r="K17" i="46" s="1"/>
  <c r="E95" i="46"/>
  <c r="D95" i="46"/>
  <c r="F89" i="46"/>
  <c r="I89" i="46" s="1"/>
  <c r="N60" i="47"/>
  <c r="F57" i="46"/>
  <c r="K57" i="46" s="1"/>
  <c r="K62" i="46"/>
  <c r="F67" i="46"/>
  <c r="I67" i="46" s="1"/>
  <c r="F68" i="46"/>
  <c r="K68" i="46" s="1"/>
  <c r="F69" i="46"/>
  <c r="K69" i="46" s="1"/>
  <c r="F70" i="46"/>
  <c r="K70" i="46" s="1"/>
  <c r="F59" i="19"/>
  <c r="F46" i="19"/>
  <c r="F63" i="19"/>
  <c r="G60" i="41"/>
  <c r="I60" i="41" s="1"/>
  <c r="G15" i="50"/>
  <c r="I15" i="50" s="1"/>
  <c r="G17" i="50"/>
  <c r="I17" i="50" s="1"/>
  <c r="G59" i="50"/>
  <c r="I59" i="50" s="1"/>
  <c r="G63" i="41"/>
  <c r="I63" i="41" s="1"/>
  <c r="F51" i="46"/>
  <c r="I51" i="46" s="1"/>
  <c r="F52" i="46"/>
  <c r="I52" i="46" s="1"/>
  <c r="F53" i="46"/>
  <c r="K53" i="46" s="1"/>
  <c r="F55" i="46"/>
  <c r="I55" i="46" s="1"/>
  <c r="F56" i="46"/>
  <c r="I56" i="46" s="1"/>
  <c r="F86" i="46"/>
  <c r="I86" i="46" s="1"/>
  <c r="J61" i="47"/>
  <c r="D63" i="46"/>
  <c r="F58" i="46"/>
  <c r="K58" i="46" s="1"/>
  <c r="F84" i="46"/>
  <c r="K84" i="46" s="1"/>
  <c r="E18" i="46"/>
  <c r="E63" i="46"/>
  <c r="F94" i="46"/>
  <c r="I94" i="46" s="1"/>
  <c r="C15" i="48"/>
  <c r="F15" i="48" s="1"/>
  <c r="C60" i="48"/>
  <c r="F60" i="48" s="1"/>
  <c r="J15" i="47"/>
  <c r="J17" i="47"/>
  <c r="J60" i="47"/>
  <c r="C17" i="48"/>
  <c r="F17" i="48" s="1"/>
  <c r="C63" i="46"/>
  <c r="N95" i="47"/>
  <c r="G90" i="49"/>
  <c r="I90" i="49" s="1"/>
  <c r="G87" i="49"/>
  <c r="I87" i="49" s="1"/>
  <c r="G85" i="49"/>
  <c r="I85" i="49" s="1"/>
  <c r="G71" i="50"/>
  <c r="I71" i="50" s="1"/>
  <c r="G70" i="50"/>
  <c r="I70" i="50" s="1"/>
  <c r="G69" i="50"/>
  <c r="I69" i="50" s="1"/>
  <c r="G68" i="50"/>
  <c r="I68" i="50" s="1"/>
  <c r="G67" i="50"/>
  <c r="I67" i="50" s="1"/>
  <c r="G67" i="41" s="1"/>
  <c r="I67" i="41" s="1"/>
  <c r="I66" i="48"/>
  <c r="I77" i="48" s="1"/>
  <c r="G58" i="49"/>
  <c r="I58" i="49" s="1"/>
  <c r="G57" i="49"/>
  <c r="I57" i="49" s="1"/>
  <c r="G56" i="49"/>
  <c r="I56" i="49" s="1"/>
  <c r="G55" i="49"/>
  <c r="I55" i="49" s="1"/>
  <c r="G54" i="49"/>
  <c r="I54" i="49" s="1"/>
  <c r="G16" i="49"/>
  <c r="I16" i="49" s="1"/>
  <c r="G14" i="49"/>
  <c r="I14" i="49" s="1"/>
  <c r="F14" i="46"/>
  <c r="I14" i="46" s="1"/>
  <c r="F66" i="47"/>
  <c r="C66" i="48" s="1"/>
  <c r="F65" i="46"/>
  <c r="I108" i="35"/>
  <c r="I106" i="37"/>
  <c r="I106" i="38"/>
  <c r="I106" i="39"/>
  <c r="I106" i="40"/>
  <c r="I106" i="50"/>
  <c r="I106" i="49"/>
  <c r="F54" i="46"/>
  <c r="K54" i="46" s="1"/>
  <c r="J14" i="47"/>
  <c r="H97" i="48"/>
  <c r="I105" i="48" s="1"/>
  <c r="I106" i="48" s="1"/>
  <c r="G18" i="46"/>
  <c r="J103" i="46" s="1"/>
  <c r="N16" i="47"/>
  <c r="I18" i="47"/>
  <c r="M104" i="47" s="1"/>
  <c r="G18" i="48"/>
  <c r="I13" i="48"/>
  <c r="H97" i="47"/>
  <c r="I105" i="47" s="1"/>
  <c r="I106" i="47" s="1"/>
  <c r="G63" i="46"/>
  <c r="G53" i="48"/>
  <c r="I53" i="48" s="1"/>
  <c r="I51" i="48"/>
  <c r="J70" i="47"/>
  <c r="C70" i="48"/>
  <c r="F70" i="48" s="1"/>
  <c r="C70" i="49" s="1"/>
  <c r="F70" i="49" s="1"/>
  <c r="C70" i="50" s="1"/>
  <c r="F70" i="50" s="1"/>
  <c r="C70" i="41" s="1"/>
  <c r="N70" i="47"/>
  <c r="N69" i="47"/>
  <c r="C69" i="48"/>
  <c r="F69" i="48" s="1"/>
  <c r="C69" i="49" s="1"/>
  <c r="F69" i="49" s="1"/>
  <c r="C69" i="50" s="1"/>
  <c r="F69" i="50" s="1"/>
  <c r="C69" i="41" s="1"/>
  <c r="J69" i="47"/>
  <c r="J95" i="47"/>
  <c r="C95" i="49"/>
  <c r="C95" i="46"/>
  <c r="J90" i="47"/>
  <c r="N90" i="47"/>
  <c r="C90" i="48"/>
  <c r="F90" i="48" s="1"/>
  <c r="C90" i="49" s="1"/>
  <c r="J87" i="47"/>
  <c r="N87" i="47"/>
  <c r="C87" i="48"/>
  <c r="F87" i="48" s="1"/>
  <c r="C87" i="49" s="1"/>
  <c r="J85" i="47"/>
  <c r="N85" i="47"/>
  <c r="C85" i="48"/>
  <c r="F85" i="48" s="1"/>
  <c r="C85" i="49" s="1"/>
  <c r="F84" i="47"/>
  <c r="F96" i="47" s="1"/>
  <c r="C71" i="48"/>
  <c r="F71" i="48" s="1"/>
  <c r="C71" i="49" s="1"/>
  <c r="F71" i="49" s="1"/>
  <c r="C71" i="50" s="1"/>
  <c r="F71" i="50" s="1"/>
  <c r="C71" i="41" s="1"/>
  <c r="N71" i="47"/>
  <c r="J71" i="47"/>
  <c r="C68" i="48"/>
  <c r="F68" i="48" s="1"/>
  <c r="C68" i="49" s="1"/>
  <c r="F68" i="49" s="1"/>
  <c r="C68" i="50" s="1"/>
  <c r="F68" i="50" s="1"/>
  <c r="C68" i="41" s="1"/>
  <c r="J68" i="47"/>
  <c r="N68" i="47"/>
  <c r="C67" i="48"/>
  <c r="F67" i="48" s="1"/>
  <c r="C67" i="49" s="1"/>
  <c r="F67" i="49" s="1"/>
  <c r="C67" i="50" s="1"/>
  <c r="F67" i="50" s="1"/>
  <c r="C67" i="41" s="1"/>
  <c r="N67" i="47"/>
  <c r="J67" i="47"/>
  <c r="E70" i="19"/>
  <c r="F66" i="46"/>
  <c r="J59" i="47"/>
  <c r="N59" i="47"/>
  <c r="C59" i="48"/>
  <c r="F59" i="48" s="1"/>
  <c r="C59" i="49" s="1"/>
  <c r="C58" i="48"/>
  <c r="F58" i="48" s="1"/>
  <c r="C58" i="49" s="1"/>
  <c r="J58" i="47"/>
  <c r="N58" i="47"/>
  <c r="J57" i="47"/>
  <c r="C57" i="48"/>
  <c r="F57" i="48" s="1"/>
  <c r="C57" i="49" s="1"/>
  <c r="N57" i="47"/>
  <c r="C56" i="48"/>
  <c r="F56" i="48" s="1"/>
  <c r="C56" i="49" s="1"/>
  <c r="J56" i="47"/>
  <c r="N56" i="47"/>
  <c r="C55" i="48"/>
  <c r="F55" i="48" s="1"/>
  <c r="C55" i="49" s="1"/>
  <c r="J55" i="47"/>
  <c r="N55" i="47"/>
  <c r="C54" i="48"/>
  <c r="F54" i="48" s="1"/>
  <c r="C54" i="49" s="1"/>
  <c r="N54" i="47"/>
  <c r="J54" i="47"/>
  <c r="C53" i="48"/>
  <c r="F53" i="48" s="1"/>
  <c r="C53" i="49" s="1"/>
  <c r="N53" i="47"/>
  <c r="J53" i="47"/>
  <c r="N52" i="47"/>
  <c r="C52" i="48"/>
  <c r="F52" i="48" s="1"/>
  <c r="C52" i="49" s="1"/>
  <c r="J52" i="47"/>
  <c r="F51" i="47"/>
  <c r="F64" i="47" s="1"/>
  <c r="F50" i="46"/>
  <c r="C16" i="48"/>
  <c r="F16" i="48" s="1"/>
  <c r="C16" i="49" s="1"/>
  <c r="C18" i="46"/>
  <c r="F18" i="47"/>
  <c r="C18" i="47"/>
  <c r="J16" i="47"/>
  <c r="F14" i="49"/>
  <c r="C14" i="50" s="1"/>
  <c r="N14" i="48"/>
  <c r="J14" i="48"/>
  <c r="N14" i="47"/>
  <c r="F36" i="19"/>
  <c r="F19" i="19"/>
  <c r="F30" i="19"/>
  <c r="F43" i="19"/>
  <c r="F56" i="19"/>
  <c r="F20" i="19"/>
  <c r="F27" i="19"/>
  <c r="F31" i="19"/>
  <c r="F35" i="19"/>
  <c r="F37" i="19"/>
  <c r="F44" i="19"/>
  <c r="F48" i="19"/>
  <c r="F57" i="19"/>
  <c r="J13" i="47"/>
  <c r="F18" i="19"/>
  <c r="F29" i="19"/>
  <c r="F33" i="19"/>
  <c r="F62" i="19"/>
  <c r="F34" i="19"/>
  <c r="F47" i="19"/>
  <c r="F65" i="19"/>
  <c r="C13" i="48"/>
  <c r="F17" i="19"/>
  <c r="F21" i="19"/>
  <c r="F28" i="19"/>
  <c r="F32" i="19"/>
  <c r="F45" i="19"/>
  <c r="N13" i="47"/>
  <c r="F13" i="46"/>
  <c r="F54" i="19" l="1"/>
  <c r="F40" i="19"/>
  <c r="F68" i="19"/>
  <c r="I84" i="48"/>
  <c r="I96" i="48" s="1"/>
  <c r="G96" i="46"/>
  <c r="N61" i="49"/>
  <c r="C61" i="50"/>
  <c r="F61" i="50" s="1"/>
  <c r="J61" i="49"/>
  <c r="I65" i="46"/>
  <c r="F76" i="46"/>
  <c r="I76" i="46" s="1"/>
  <c r="I17" i="46"/>
  <c r="I68" i="46"/>
  <c r="I62" i="46"/>
  <c r="I16" i="46"/>
  <c r="I57" i="46"/>
  <c r="K65" i="46"/>
  <c r="K56" i="46"/>
  <c r="I84" i="46"/>
  <c r="I69" i="46"/>
  <c r="K89" i="46"/>
  <c r="I53" i="46"/>
  <c r="I70" i="46"/>
  <c r="D96" i="46"/>
  <c r="C77" i="48"/>
  <c r="I15" i="46"/>
  <c r="E96" i="46"/>
  <c r="K67" i="46"/>
  <c r="G64" i="48"/>
  <c r="G97" i="48" s="1"/>
  <c r="K51" i="46"/>
  <c r="J63" i="48"/>
  <c r="C63" i="41"/>
  <c r="F63" i="41" s="1"/>
  <c r="C63" i="40" s="1"/>
  <c r="F63" i="40" s="1"/>
  <c r="C63" i="39" s="1"/>
  <c r="N63" i="49"/>
  <c r="N63" i="48"/>
  <c r="K52" i="46"/>
  <c r="K55" i="46"/>
  <c r="J63" i="49"/>
  <c r="I58" i="46"/>
  <c r="J66" i="47"/>
  <c r="K86" i="46"/>
  <c r="G59" i="41"/>
  <c r="I59" i="41" s="1"/>
  <c r="G17" i="41"/>
  <c r="I17" i="41" s="1"/>
  <c r="G15" i="41"/>
  <c r="I15" i="41" s="1"/>
  <c r="G63" i="40"/>
  <c r="I63" i="40" s="1"/>
  <c r="G60" i="40"/>
  <c r="I60" i="40" s="1"/>
  <c r="N66" i="47"/>
  <c r="N77" i="47" s="1"/>
  <c r="I59" i="46"/>
  <c r="C60" i="49"/>
  <c r="F60" i="49" s="1"/>
  <c r="N60" i="48"/>
  <c r="J60" i="48"/>
  <c r="I54" i="46"/>
  <c r="N68" i="49"/>
  <c r="J70" i="49"/>
  <c r="N69" i="49"/>
  <c r="N70" i="49"/>
  <c r="C17" i="49"/>
  <c r="F17" i="49" s="1"/>
  <c r="N17" i="48"/>
  <c r="J17" i="48"/>
  <c r="J68" i="49"/>
  <c r="C15" i="49"/>
  <c r="F15" i="49" s="1"/>
  <c r="J15" i="48"/>
  <c r="N15" i="48"/>
  <c r="I64" i="48"/>
  <c r="G95" i="49"/>
  <c r="I95" i="49" s="1"/>
  <c r="G90" i="50"/>
  <c r="I90" i="50" s="1"/>
  <c r="G87" i="50"/>
  <c r="I87" i="50" s="1"/>
  <c r="G85" i="50"/>
  <c r="I85" i="50" s="1"/>
  <c r="G85" i="41" s="1"/>
  <c r="I85" i="41" s="1"/>
  <c r="G85" i="40" s="1"/>
  <c r="I85" i="40" s="1"/>
  <c r="G71" i="41"/>
  <c r="I71" i="41" s="1"/>
  <c r="G70" i="41"/>
  <c r="I70" i="41" s="1"/>
  <c r="G69" i="41"/>
  <c r="I69" i="41" s="1"/>
  <c r="G68" i="41"/>
  <c r="I68" i="41" s="1"/>
  <c r="G67" i="40"/>
  <c r="I67" i="40" s="1"/>
  <c r="G67" i="39" s="1"/>
  <c r="I67" i="39" s="1"/>
  <c r="G67" i="38" s="1"/>
  <c r="I67" i="38" s="1"/>
  <c r="G66" i="49"/>
  <c r="G77" i="49" s="1"/>
  <c r="G58" i="50"/>
  <c r="I58" i="50" s="1"/>
  <c r="G57" i="50"/>
  <c r="I57" i="50" s="1"/>
  <c r="G56" i="50"/>
  <c r="I56" i="50" s="1"/>
  <c r="G55" i="50"/>
  <c r="I55" i="50" s="1"/>
  <c r="G54" i="50"/>
  <c r="I54" i="50" s="1"/>
  <c r="G53" i="49"/>
  <c r="I53" i="49" s="1"/>
  <c r="I97" i="47"/>
  <c r="M105" i="47" s="1"/>
  <c r="M106" i="47" s="1"/>
  <c r="G52" i="50"/>
  <c r="I52" i="50" s="1"/>
  <c r="G52" i="41" s="1"/>
  <c r="I52" i="41" s="1"/>
  <c r="G52" i="40" s="1"/>
  <c r="I52" i="40" s="1"/>
  <c r="G16" i="50"/>
  <c r="I16" i="50" s="1"/>
  <c r="G14" i="50"/>
  <c r="I14" i="50" s="1"/>
  <c r="K14" i="46"/>
  <c r="C96" i="46"/>
  <c r="C97" i="47"/>
  <c r="N71" i="49"/>
  <c r="J71" i="49"/>
  <c r="J69" i="49"/>
  <c r="J67" i="49"/>
  <c r="N67" i="49"/>
  <c r="F66" i="48"/>
  <c r="N18" i="47"/>
  <c r="J18" i="47"/>
  <c r="I18" i="48"/>
  <c r="M104" i="48" s="1"/>
  <c r="G13" i="49"/>
  <c r="G18" i="49" s="1"/>
  <c r="G51" i="49"/>
  <c r="N70" i="48"/>
  <c r="J70" i="48"/>
  <c r="N70" i="50"/>
  <c r="F70" i="41"/>
  <c r="C70" i="40" s="1"/>
  <c r="J70" i="50"/>
  <c r="F69" i="41"/>
  <c r="C69" i="40" s="1"/>
  <c r="J69" i="50"/>
  <c r="N69" i="50"/>
  <c r="N69" i="48"/>
  <c r="J69" i="48"/>
  <c r="N95" i="48"/>
  <c r="J95" i="48"/>
  <c r="F95" i="49"/>
  <c r="C95" i="50" s="1"/>
  <c r="N90" i="48"/>
  <c r="F90" i="49"/>
  <c r="C90" i="50" s="1"/>
  <c r="J90" i="48"/>
  <c r="N87" i="48"/>
  <c r="J87" i="48"/>
  <c r="F87" i="49"/>
  <c r="C87" i="50" s="1"/>
  <c r="F85" i="49"/>
  <c r="C85" i="50" s="1"/>
  <c r="J85" i="48"/>
  <c r="N85" i="48"/>
  <c r="F95" i="46"/>
  <c r="K83" i="46"/>
  <c r="I83" i="46"/>
  <c r="C84" i="48"/>
  <c r="C96" i="48" s="1"/>
  <c r="J84" i="47"/>
  <c r="N84" i="47"/>
  <c r="N96" i="47" s="1"/>
  <c r="J96" i="47"/>
  <c r="N71" i="48"/>
  <c r="J71" i="48"/>
  <c r="N71" i="50"/>
  <c r="F71" i="41"/>
  <c r="C71" i="40" s="1"/>
  <c r="J71" i="50"/>
  <c r="F68" i="41"/>
  <c r="C68" i="40" s="1"/>
  <c r="J68" i="50"/>
  <c r="N68" i="50"/>
  <c r="J68" i="48"/>
  <c r="N68" i="48"/>
  <c r="J67" i="48"/>
  <c r="N67" i="48"/>
  <c r="K66" i="46"/>
  <c r="I66" i="46"/>
  <c r="J67" i="50"/>
  <c r="N67" i="50"/>
  <c r="F67" i="41"/>
  <c r="C67" i="40" s="1"/>
  <c r="N59" i="48"/>
  <c r="F59" i="49"/>
  <c r="C59" i="50" s="1"/>
  <c r="J59" i="48"/>
  <c r="N58" i="48"/>
  <c r="F58" i="49"/>
  <c r="C58" i="50" s="1"/>
  <c r="J58" i="48"/>
  <c r="F57" i="49"/>
  <c r="C57" i="50" s="1"/>
  <c r="N57" i="48"/>
  <c r="J57" i="48"/>
  <c r="F56" i="49"/>
  <c r="C56" i="50" s="1"/>
  <c r="J56" i="48"/>
  <c r="N56" i="48"/>
  <c r="J55" i="48"/>
  <c r="N55" i="48"/>
  <c r="F55" i="49"/>
  <c r="C55" i="50" s="1"/>
  <c r="J54" i="48"/>
  <c r="N54" i="48"/>
  <c r="F54" i="49"/>
  <c r="C54" i="50" s="1"/>
  <c r="N53" i="48"/>
  <c r="J53" i="48"/>
  <c r="F53" i="49"/>
  <c r="C53" i="50" s="1"/>
  <c r="F52" i="49"/>
  <c r="C52" i="50" s="1"/>
  <c r="N52" i="48"/>
  <c r="J52" i="48"/>
  <c r="F63" i="46"/>
  <c r="K50" i="46"/>
  <c r="I50" i="46"/>
  <c r="N51" i="47"/>
  <c r="N64" i="47" s="1"/>
  <c r="C51" i="48"/>
  <c r="J51" i="47"/>
  <c r="J16" i="48"/>
  <c r="F16" i="49"/>
  <c r="C16" i="50" s="1"/>
  <c r="N16" i="48"/>
  <c r="F14" i="50"/>
  <c r="C14" i="41" s="1"/>
  <c r="N14" i="49"/>
  <c r="J14" i="49"/>
  <c r="F22" i="19"/>
  <c r="C18" i="48"/>
  <c r="F13" i="48"/>
  <c r="F18" i="46"/>
  <c r="I18" i="46" s="1"/>
  <c r="K13" i="46"/>
  <c r="I13" i="46"/>
  <c r="G84" i="49" l="1"/>
  <c r="C61" i="41"/>
  <c r="F61" i="41" s="1"/>
  <c r="N61" i="50"/>
  <c r="J61" i="50"/>
  <c r="G96" i="49"/>
  <c r="K76" i="46"/>
  <c r="N66" i="48"/>
  <c r="N77" i="48" s="1"/>
  <c r="F77" i="48"/>
  <c r="J77" i="48" s="1"/>
  <c r="K63" i="46"/>
  <c r="J66" i="48"/>
  <c r="N63" i="41"/>
  <c r="J63" i="41"/>
  <c r="J63" i="50"/>
  <c r="N63" i="50"/>
  <c r="G15" i="40"/>
  <c r="I15" i="40" s="1"/>
  <c r="G17" i="40"/>
  <c r="I17" i="40" s="1"/>
  <c r="G63" i="39"/>
  <c r="I63" i="39" s="1"/>
  <c r="G60" i="39"/>
  <c r="I60" i="39" s="1"/>
  <c r="G59" i="40"/>
  <c r="I59" i="40" s="1"/>
  <c r="C15" i="50"/>
  <c r="F15" i="50" s="1"/>
  <c r="N15" i="49"/>
  <c r="J15" i="49"/>
  <c r="C17" i="50"/>
  <c r="F17" i="50" s="1"/>
  <c r="J17" i="49"/>
  <c r="N17" i="49"/>
  <c r="C60" i="50"/>
  <c r="F60" i="50" s="1"/>
  <c r="J60" i="49"/>
  <c r="N60" i="49"/>
  <c r="G95" i="50"/>
  <c r="I95" i="50" s="1"/>
  <c r="G90" i="41"/>
  <c r="I90" i="41" s="1"/>
  <c r="G90" i="40" s="1"/>
  <c r="I90" i="40" s="1"/>
  <c r="G87" i="41"/>
  <c r="I87" i="41" s="1"/>
  <c r="G87" i="40" s="1"/>
  <c r="I87" i="40" s="1"/>
  <c r="G85" i="39"/>
  <c r="I85" i="39" s="1"/>
  <c r="G85" i="38" s="1"/>
  <c r="I85" i="38" s="1"/>
  <c r="G85" i="37" s="1"/>
  <c r="G71" i="40"/>
  <c r="I71" i="40" s="1"/>
  <c r="G71" i="39" s="1"/>
  <c r="I71" i="39" s="1"/>
  <c r="G71" i="38" s="1"/>
  <c r="I71" i="38" s="1"/>
  <c r="G70" i="40"/>
  <c r="I70" i="40" s="1"/>
  <c r="G70" i="39" s="1"/>
  <c r="I70" i="39" s="1"/>
  <c r="G70" i="38" s="1"/>
  <c r="I70" i="38" s="1"/>
  <c r="G69" i="40"/>
  <c r="I69" i="40" s="1"/>
  <c r="G69" i="39" s="1"/>
  <c r="I69" i="39" s="1"/>
  <c r="G69" i="38" s="1"/>
  <c r="I69" i="38" s="1"/>
  <c r="G68" i="40"/>
  <c r="I68" i="40" s="1"/>
  <c r="G68" i="39" s="1"/>
  <c r="I68" i="39" s="1"/>
  <c r="G68" i="38" s="1"/>
  <c r="I68" i="38" s="1"/>
  <c r="G67" i="37"/>
  <c r="I67" i="37" s="1"/>
  <c r="G67" i="36" s="1"/>
  <c r="I67" i="36" s="1"/>
  <c r="I66" i="49"/>
  <c r="I77" i="49" s="1"/>
  <c r="G58" i="41"/>
  <c r="I58" i="41" s="1"/>
  <c r="G57" i="41"/>
  <c r="I57" i="41" s="1"/>
  <c r="G56" i="41"/>
  <c r="I56" i="41" s="1"/>
  <c r="G55" i="41"/>
  <c r="I55" i="41" s="1"/>
  <c r="G54" i="41"/>
  <c r="I54" i="41" s="1"/>
  <c r="G53" i="50"/>
  <c r="I53" i="50" s="1"/>
  <c r="G52" i="39"/>
  <c r="I52" i="39" s="1"/>
  <c r="G16" i="41"/>
  <c r="I16" i="41" s="1"/>
  <c r="G14" i="41"/>
  <c r="I14" i="41" s="1"/>
  <c r="G14" i="40" s="1"/>
  <c r="I14" i="40" s="1"/>
  <c r="G14" i="39" s="1"/>
  <c r="I14" i="39" s="1"/>
  <c r="C66" i="49"/>
  <c r="F63" i="39"/>
  <c r="C63" i="38" s="1"/>
  <c r="N63" i="40"/>
  <c r="J63" i="40"/>
  <c r="N97" i="47"/>
  <c r="I13" i="49"/>
  <c r="I18" i="49" s="1"/>
  <c r="I97" i="48"/>
  <c r="M105" i="48" s="1"/>
  <c r="M106" i="48" s="1"/>
  <c r="J104" i="46"/>
  <c r="J105" i="46" s="1"/>
  <c r="K94" i="46"/>
  <c r="I84" i="49"/>
  <c r="I96" i="49" s="1"/>
  <c r="I51" i="49"/>
  <c r="G64" i="49"/>
  <c r="F70" i="40"/>
  <c r="C70" i="39" s="1"/>
  <c r="N70" i="41"/>
  <c r="J70" i="41"/>
  <c r="F69" i="40"/>
  <c r="C69" i="39" s="1"/>
  <c r="N69" i="41"/>
  <c r="J69" i="41"/>
  <c r="N95" i="49"/>
  <c r="F95" i="50"/>
  <c r="C95" i="41" s="1"/>
  <c r="J95" i="49"/>
  <c r="N90" i="49"/>
  <c r="F90" i="50"/>
  <c r="C90" i="41" s="1"/>
  <c r="J90" i="49"/>
  <c r="J87" i="49"/>
  <c r="F87" i="50"/>
  <c r="C87" i="41" s="1"/>
  <c r="N87" i="49"/>
  <c r="F85" i="50"/>
  <c r="C85" i="41" s="1"/>
  <c r="J85" i="49"/>
  <c r="N85" i="49"/>
  <c r="F84" i="48"/>
  <c r="C84" i="49" s="1"/>
  <c r="F71" i="40"/>
  <c r="C71" i="39" s="1"/>
  <c r="N71" i="41"/>
  <c r="J71" i="41"/>
  <c r="J68" i="41"/>
  <c r="F68" i="40"/>
  <c r="C68" i="39" s="1"/>
  <c r="N68" i="41"/>
  <c r="F67" i="40"/>
  <c r="C67" i="39" s="1"/>
  <c r="J67" i="41"/>
  <c r="N67" i="41"/>
  <c r="F59" i="50"/>
  <c r="C59" i="41" s="1"/>
  <c r="N59" i="49"/>
  <c r="J59" i="49"/>
  <c r="J58" i="49"/>
  <c r="N58" i="49"/>
  <c r="F58" i="50"/>
  <c r="C58" i="41" s="1"/>
  <c r="F57" i="50"/>
  <c r="C57" i="41" s="1"/>
  <c r="J57" i="49"/>
  <c r="N57" i="49"/>
  <c r="N56" i="49"/>
  <c r="F56" i="50"/>
  <c r="C56" i="41" s="1"/>
  <c r="J56" i="49"/>
  <c r="N55" i="49"/>
  <c r="F55" i="50"/>
  <c r="C55" i="41" s="1"/>
  <c r="J55" i="49"/>
  <c r="N54" i="49"/>
  <c r="F54" i="50"/>
  <c r="C54" i="41" s="1"/>
  <c r="J54" i="49"/>
  <c r="N53" i="49"/>
  <c r="F53" i="50"/>
  <c r="C53" i="41" s="1"/>
  <c r="J53" i="49"/>
  <c r="F52" i="50"/>
  <c r="C52" i="41" s="1"/>
  <c r="J52" i="49"/>
  <c r="N52" i="49"/>
  <c r="J64" i="47"/>
  <c r="F97" i="47"/>
  <c r="J97" i="47" s="1"/>
  <c r="C64" i="48"/>
  <c r="F51" i="48"/>
  <c r="F64" i="48" s="1"/>
  <c r="I63" i="46"/>
  <c r="F96" i="46"/>
  <c r="F70" i="19"/>
  <c r="F16" i="50"/>
  <c r="C16" i="41" s="1"/>
  <c r="N16" i="49"/>
  <c r="J16" i="49"/>
  <c r="F14" i="41"/>
  <c r="C14" i="40" s="1"/>
  <c r="J14" i="50"/>
  <c r="N14" i="50"/>
  <c r="C13" i="49"/>
  <c r="F18" i="48"/>
  <c r="J18" i="48" s="1"/>
  <c r="N13" i="48"/>
  <c r="N18" i="48" s="1"/>
  <c r="J13" i="48"/>
  <c r="C96" i="49" l="1"/>
  <c r="F96" i="48"/>
  <c r="J96" i="48" s="1"/>
  <c r="N61" i="41"/>
  <c r="C61" i="40"/>
  <c r="F61" i="40" s="1"/>
  <c r="J61" i="41"/>
  <c r="F66" i="49"/>
  <c r="F77" i="49" s="1"/>
  <c r="C77" i="49"/>
  <c r="K95" i="46"/>
  <c r="K96" i="46" s="1"/>
  <c r="G17" i="39"/>
  <c r="I17" i="39" s="1"/>
  <c r="G60" i="38"/>
  <c r="I60" i="38" s="1"/>
  <c r="G60" i="37" s="1"/>
  <c r="I60" i="37" s="1"/>
  <c r="G15" i="39"/>
  <c r="I15" i="39" s="1"/>
  <c r="G59" i="39"/>
  <c r="I59" i="39" s="1"/>
  <c r="G63" i="38"/>
  <c r="I63" i="38" s="1"/>
  <c r="G63" i="37" s="1"/>
  <c r="I63" i="37" s="1"/>
  <c r="C15" i="41"/>
  <c r="F15" i="41" s="1"/>
  <c r="J15" i="50"/>
  <c r="N15" i="50"/>
  <c r="C60" i="41"/>
  <c r="F60" i="41" s="1"/>
  <c r="N60" i="50"/>
  <c r="J60" i="50"/>
  <c r="C17" i="41"/>
  <c r="F17" i="41" s="1"/>
  <c r="J17" i="50"/>
  <c r="N17" i="50"/>
  <c r="G95" i="41"/>
  <c r="G90" i="39"/>
  <c r="I90" i="39" s="1"/>
  <c r="G87" i="39"/>
  <c r="I87" i="39" s="1"/>
  <c r="G71" i="37"/>
  <c r="I71" i="37" s="1"/>
  <c r="G97" i="49"/>
  <c r="G70" i="37"/>
  <c r="I70" i="37" s="1"/>
  <c r="G69" i="37"/>
  <c r="I69" i="37" s="1"/>
  <c r="G68" i="37"/>
  <c r="I68" i="37" s="1"/>
  <c r="G68" i="35"/>
  <c r="I68" i="35" s="1"/>
  <c r="G67" i="34" s="1"/>
  <c r="I67" i="34" s="1"/>
  <c r="G66" i="50"/>
  <c r="G77" i="50" s="1"/>
  <c r="G58" i="40"/>
  <c r="I58" i="40" s="1"/>
  <c r="G57" i="40"/>
  <c r="I57" i="40" s="1"/>
  <c r="G56" i="40"/>
  <c r="I56" i="40" s="1"/>
  <c r="G55" i="40"/>
  <c r="I55" i="40" s="1"/>
  <c r="G54" i="40"/>
  <c r="I54" i="40" s="1"/>
  <c r="G53" i="41"/>
  <c r="I53" i="41" s="1"/>
  <c r="G52" i="38"/>
  <c r="I52" i="38" s="1"/>
  <c r="G52" i="37" s="1"/>
  <c r="I52" i="37" s="1"/>
  <c r="G16" i="40"/>
  <c r="I16" i="40" s="1"/>
  <c r="G14" i="38"/>
  <c r="I14" i="38" s="1"/>
  <c r="N66" i="49"/>
  <c r="N77" i="49" s="1"/>
  <c r="I85" i="37"/>
  <c r="G85" i="36" s="1"/>
  <c r="J63" i="39"/>
  <c r="F63" i="38"/>
  <c r="C63" i="37" s="1"/>
  <c r="N63" i="39"/>
  <c r="G13" i="50"/>
  <c r="G18" i="50" s="1"/>
  <c r="M104" i="49"/>
  <c r="I96" i="46"/>
  <c r="I95" i="46"/>
  <c r="G84" i="50"/>
  <c r="G96" i="50" s="1"/>
  <c r="G51" i="50"/>
  <c r="G64" i="50" s="1"/>
  <c r="I64" i="49"/>
  <c r="N70" i="40"/>
  <c r="J70" i="40"/>
  <c r="F70" i="39"/>
  <c r="C70" i="38" s="1"/>
  <c r="F69" i="39"/>
  <c r="C69" i="38" s="1"/>
  <c r="N69" i="40"/>
  <c r="J69" i="40"/>
  <c r="N95" i="50"/>
  <c r="F95" i="41"/>
  <c r="C95" i="40" s="1"/>
  <c r="J95" i="50"/>
  <c r="F90" i="41"/>
  <c r="C90" i="40" s="1"/>
  <c r="J90" i="50"/>
  <c r="N90" i="50"/>
  <c r="C97" i="48"/>
  <c r="N87" i="50"/>
  <c r="F87" i="41"/>
  <c r="C87" i="40" s="1"/>
  <c r="J87" i="50"/>
  <c r="F85" i="41"/>
  <c r="C85" i="40" s="1"/>
  <c r="J85" i="50"/>
  <c r="N85" i="50"/>
  <c r="J84" i="48"/>
  <c r="N84" i="48"/>
  <c r="N96" i="48" s="1"/>
  <c r="J71" i="40"/>
  <c r="F71" i="39"/>
  <c r="C71" i="38" s="1"/>
  <c r="N71" i="40"/>
  <c r="F68" i="39"/>
  <c r="C68" i="38" s="1"/>
  <c r="N68" i="40"/>
  <c r="J68" i="40"/>
  <c r="N67" i="40"/>
  <c r="J67" i="40"/>
  <c r="F67" i="39"/>
  <c r="C67" i="38" s="1"/>
  <c r="J59" i="50"/>
  <c r="N59" i="50"/>
  <c r="F59" i="41"/>
  <c r="C59" i="40" s="1"/>
  <c r="F58" i="41"/>
  <c r="C58" i="40" s="1"/>
  <c r="J58" i="50"/>
  <c r="N58" i="50"/>
  <c r="F57" i="41"/>
  <c r="C57" i="40" s="1"/>
  <c r="J57" i="50"/>
  <c r="N57" i="50"/>
  <c r="N56" i="50"/>
  <c r="F56" i="41"/>
  <c r="C56" i="40" s="1"/>
  <c r="J56" i="50"/>
  <c r="N55" i="50"/>
  <c r="F55" i="41"/>
  <c r="C55" i="40" s="1"/>
  <c r="J55" i="50"/>
  <c r="N54" i="50"/>
  <c r="F54" i="41"/>
  <c r="C54" i="40" s="1"/>
  <c r="J54" i="50"/>
  <c r="J53" i="50"/>
  <c r="N53" i="50"/>
  <c r="F53" i="41"/>
  <c r="C53" i="40" s="1"/>
  <c r="F52" i="41"/>
  <c r="C52" i="40" s="1"/>
  <c r="J52" i="50"/>
  <c r="N52" i="50"/>
  <c r="C51" i="49"/>
  <c r="N51" i="48"/>
  <c r="N64" i="48" s="1"/>
  <c r="J51" i="48"/>
  <c r="N16" i="50"/>
  <c r="F16" i="41"/>
  <c r="C16" i="40" s="1"/>
  <c r="J16" i="50"/>
  <c r="F14" i="40"/>
  <c r="C14" i="39" s="1"/>
  <c r="J14" i="41"/>
  <c r="N14" i="41"/>
  <c r="F13" i="49"/>
  <c r="F18" i="49" s="1"/>
  <c r="C18" i="49"/>
  <c r="N61" i="40" l="1"/>
  <c r="C61" i="39"/>
  <c r="F61" i="39" s="1"/>
  <c r="J61" i="40"/>
  <c r="J66" i="49"/>
  <c r="C66" i="50"/>
  <c r="C77" i="50" s="1"/>
  <c r="I95" i="41"/>
  <c r="G95" i="40" s="1"/>
  <c r="I95" i="40" s="1"/>
  <c r="G95" i="39" s="1"/>
  <c r="I95" i="39" s="1"/>
  <c r="G15" i="38"/>
  <c r="I15" i="38" s="1"/>
  <c r="G60" i="36"/>
  <c r="I60" i="36" s="1"/>
  <c r="G59" i="38"/>
  <c r="I59" i="38" s="1"/>
  <c r="G59" i="37" s="1"/>
  <c r="I59" i="37" s="1"/>
  <c r="G63" i="36"/>
  <c r="I63" i="36" s="1"/>
  <c r="G17" i="38"/>
  <c r="I17" i="38" s="1"/>
  <c r="C60" i="40"/>
  <c r="F60" i="40" s="1"/>
  <c r="N60" i="41"/>
  <c r="J60" i="41"/>
  <c r="C17" i="40"/>
  <c r="F17" i="40" s="1"/>
  <c r="N17" i="41"/>
  <c r="J17" i="41"/>
  <c r="C15" i="40"/>
  <c r="F15" i="40" s="1"/>
  <c r="N15" i="41"/>
  <c r="J15" i="41"/>
  <c r="G90" i="38"/>
  <c r="I90" i="38" s="1"/>
  <c r="G90" i="37" s="1"/>
  <c r="I90" i="37" s="1"/>
  <c r="G87" i="38"/>
  <c r="I87" i="38" s="1"/>
  <c r="G87" i="37" s="1"/>
  <c r="I87" i="37" s="1"/>
  <c r="G71" i="36"/>
  <c r="I71" i="36" s="1"/>
  <c r="G70" i="36"/>
  <c r="I70" i="36" s="1"/>
  <c r="G69" i="36"/>
  <c r="I69" i="36" s="1"/>
  <c r="G68" i="36"/>
  <c r="I68" i="36" s="1"/>
  <c r="J77" i="49"/>
  <c r="I66" i="50"/>
  <c r="I77" i="50" s="1"/>
  <c r="G58" i="39"/>
  <c r="I58" i="39" s="1"/>
  <c r="G57" i="39"/>
  <c r="I57" i="39" s="1"/>
  <c r="G56" i="39"/>
  <c r="I56" i="39" s="1"/>
  <c r="G55" i="39"/>
  <c r="I55" i="39" s="1"/>
  <c r="G54" i="39"/>
  <c r="I54" i="39" s="1"/>
  <c r="G53" i="40"/>
  <c r="I53" i="40" s="1"/>
  <c r="G52" i="36"/>
  <c r="I52" i="36" s="1"/>
  <c r="G16" i="39"/>
  <c r="I16" i="39" s="1"/>
  <c r="G14" i="37"/>
  <c r="I14" i="37" s="1"/>
  <c r="G14" i="36" s="1"/>
  <c r="I14" i="36" s="1"/>
  <c r="I85" i="36"/>
  <c r="G87" i="35" s="1"/>
  <c r="F63" i="37"/>
  <c r="C63" i="36" s="1"/>
  <c r="N63" i="38"/>
  <c r="J63" i="38"/>
  <c r="I13" i="50"/>
  <c r="I18" i="50" s="1"/>
  <c r="I97" i="49"/>
  <c r="M105" i="49" s="1"/>
  <c r="M106" i="49" s="1"/>
  <c r="I84" i="50"/>
  <c r="I96" i="50" s="1"/>
  <c r="I51" i="50"/>
  <c r="I64" i="50" s="1"/>
  <c r="J70" i="39"/>
  <c r="F70" i="38"/>
  <c r="C70" i="37" s="1"/>
  <c r="N70" i="39"/>
  <c r="J69" i="39"/>
  <c r="N69" i="39"/>
  <c r="F69" i="38"/>
  <c r="C69" i="37" s="1"/>
  <c r="F95" i="40"/>
  <c r="C95" i="39" s="1"/>
  <c r="N97" i="48"/>
  <c r="F90" i="40"/>
  <c r="C90" i="39" s="1"/>
  <c r="N90" i="41"/>
  <c r="J90" i="41"/>
  <c r="J87" i="41"/>
  <c r="F87" i="40"/>
  <c r="C87" i="39" s="1"/>
  <c r="N87" i="41"/>
  <c r="J85" i="41"/>
  <c r="N85" i="41"/>
  <c r="F85" i="40"/>
  <c r="C85" i="39" s="1"/>
  <c r="F84" i="49"/>
  <c r="F71" i="38"/>
  <c r="C71" i="37" s="1"/>
  <c r="N71" i="39"/>
  <c r="J71" i="39"/>
  <c r="J68" i="39"/>
  <c r="F68" i="38"/>
  <c r="C68" i="37" s="1"/>
  <c r="N68" i="39"/>
  <c r="J67" i="39"/>
  <c r="F67" i="38"/>
  <c r="C67" i="37" s="1"/>
  <c r="N67" i="39"/>
  <c r="J59" i="41"/>
  <c r="F59" i="40"/>
  <c r="C59" i="39" s="1"/>
  <c r="N59" i="41"/>
  <c r="F58" i="40"/>
  <c r="C58" i="39" s="1"/>
  <c r="N58" i="41"/>
  <c r="J58" i="41"/>
  <c r="J57" i="41"/>
  <c r="F57" i="40"/>
  <c r="C57" i="39" s="1"/>
  <c r="N57" i="41"/>
  <c r="F56" i="40"/>
  <c r="C56" i="39" s="1"/>
  <c r="N56" i="41"/>
  <c r="J56" i="41"/>
  <c r="F55" i="40"/>
  <c r="C55" i="39" s="1"/>
  <c r="N55" i="41"/>
  <c r="J55" i="41"/>
  <c r="F54" i="40"/>
  <c r="C54" i="39" s="1"/>
  <c r="N54" i="41"/>
  <c r="J54" i="41"/>
  <c r="J53" i="41"/>
  <c r="F53" i="40"/>
  <c r="C53" i="39" s="1"/>
  <c r="N53" i="41"/>
  <c r="J52" i="41"/>
  <c r="N52" i="41"/>
  <c r="F52" i="40"/>
  <c r="C52" i="39" s="1"/>
  <c r="J64" i="48"/>
  <c r="F97" i="48"/>
  <c r="J97" i="48" s="1"/>
  <c r="F51" i="49"/>
  <c r="C51" i="50" s="1"/>
  <c r="C64" i="49"/>
  <c r="C97" i="49" s="1"/>
  <c r="N16" i="41"/>
  <c r="F16" i="40"/>
  <c r="C16" i="39" s="1"/>
  <c r="J16" i="41"/>
  <c r="J14" i="40"/>
  <c r="F14" i="39"/>
  <c r="C14" i="38" s="1"/>
  <c r="N14" i="40"/>
  <c r="C13" i="50"/>
  <c r="J18" i="49"/>
  <c r="N13" i="49"/>
  <c r="N18" i="49" s="1"/>
  <c r="J13" i="49"/>
  <c r="C61" i="38" l="1"/>
  <c r="F61" i="38" s="1"/>
  <c r="N61" i="39"/>
  <c r="J61" i="39"/>
  <c r="J95" i="41"/>
  <c r="N95" i="41"/>
  <c r="F66" i="50"/>
  <c r="F77" i="50" s="1"/>
  <c r="G64" i="35"/>
  <c r="I64" i="35" s="1"/>
  <c r="G63" i="34" s="1"/>
  <c r="I63" i="34" s="1"/>
  <c r="G59" i="36"/>
  <c r="I59" i="36" s="1"/>
  <c r="G61" i="35"/>
  <c r="I61" i="35" s="1"/>
  <c r="G60" i="34" s="1"/>
  <c r="I60" i="34" s="1"/>
  <c r="G17" i="37"/>
  <c r="I17" i="37" s="1"/>
  <c r="G15" i="37"/>
  <c r="I15" i="37" s="1"/>
  <c r="C17" i="39"/>
  <c r="F17" i="39" s="1"/>
  <c r="J17" i="40"/>
  <c r="N17" i="40"/>
  <c r="C15" i="39"/>
  <c r="F15" i="39" s="1"/>
  <c r="N15" i="40"/>
  <c r="J15" i="40"/>
  <c r="C60" i="39"/>
  <c r="F60" i="39" s="1"/>
  <c r="N60" i="40"/>
  <c r="J60" i="40"/>
  <c r="G95" i="38"/>
  <c r="I95" i="38" s="1"/>
  <c r="G95" i="37" s="1"/>
  <c r="I95" i="37" s="1"/>
  <c r="G72" i="35"/>
  <c r="I72" i="35" s="1"/>
  <c r="G71" i="35"/>
  <c r="I71" i="35" s="1"/>
  <c r="G70" i="35"/>
  <c r="I70" i="35" s="1"/>
  <c r="G69" i="35"/>
  <c r="I69" i="35" s="1"/>
  <c r="G66" i="41"/>
  <c r="G77" i="41" s="1"/>
  <c r="G58" i="38"/>
  <c r="I58" i="38" s="1"/>
  <c r="G58" i="37" s="1"/>
  <c r="I58" i="37" s="1"/>
  <c r="G57" i="38"/>
  <c r="I57" i="38" s="1"/>
  <c r="G57" i="37" s="1"/>
  <c r="I57" i="37" s="1"/>
  <c r="G56" i="38"/>
  <c r="I56" i="38" s="1"/>
  <c r="G56" i="37" s="1"/>
  <c r="I56" i="37" s="1"/>
  <c r="G55" i="38"/>
  <c r="I55" i="38" s="1"/>
  <c r="G55" i="37" s="1"/>
  <c r="I55" i="37" s="1"/>
  <c r="G54" i="38"/>
  <c r="I54" i="38" s="1"/>
  <c r="G54" i="37" s="1"/>
  <c r="I54" i="37" s="1"/>
  <c r="G53" i="39"/>
  <c r="I53" i="39" s="1"/>
  <c r="G53" i="35"/>
  <c r="I53" i="35" s="1"/>
  <c r="G52" i="34" s="1"/>
  <c r="I52" i="34" s="1"/>
  <c r="G16" i="38"/>
  <c r="I16" i="38" s="1"/>
  <c r="G14" i="35"/>
  <c r="I14" i="35" s="1"/>
  <c r="G14" i="34" s="1"/>
  <c r="I14" i="34" s="1"/>
  <c r="C84" i="50"/>
  <c r="C96" i="50" s="1"/>
  <c r="F96" i="49"/>
  <c r="J96" i="49" s="1"/>
  <c r="N66" i="50"/>
  <c r="N77" i="50" s="1"/>
  <c r="I87" i="35"/>
  <c r="J63" i="37"/>
  <c r="F63" i="36"/>
  <c r="C64" i="35" s="1"/>
  <c r="N63" i="37"/>
  <c r="M104" i="50"/>
  <c r="G13" i="41"/>
  <c r="G18" i="41" s="1"/>
  <c r="G97" i="50"/>
  <c r="G84" i="41"/>
  <c r="G96" i="41" s="1"/>
  <c r="G51" i="41"/>
  <c r="G64" i="41" s="1"/>
  <c r="F70" i="37"/>
  <c r="C70" i="36" s="1"/>
  <c r="N70" i="38"/>
  <c r="J70" i="38"/>
  <c r="F69" i="37"/>
  <c r="C69" i="36" s="1"/>
  <c r="J69" i="38"/>
  <c r="N69" i="38"/>
  <c r="N95" i="40"/>
  <c r="J95" i="40"/>
  <c r="F95" i="39"/>
  <c r="C95" i="38" s="1"/>
  <c r="N90" i="40"/>
  <c r="J90" i="40"/>
  <c r="F90" i="39"/>
  <c r="C90" i="38" s="1"/>
  <c r="F87" i="39"/>
  <c r="C87" i="38" s="1"/>
  <c r="N87" i="40"/>
  <c r="J87" i="40"/>
  <c r="F85" i="39"/>
  <c r="C85" i="38" s="1"/>
  <c r="N85" i="40"/>
  <c r="J85" i="40"/>
  <c r="N84" i="49"/>
  <c r="N96" i="49" s="1"/>
  <c r="J84" i="49"/>
  <c r="N71" i="38"/>
  <c r="F71" i="37"/>
  <c r="C71" i="36" s="1"/>
  <c r="J71" i="38"/>
  <c r="F68" i="37"/>
  <c r="C68" i="36" s="1"/>
  <c r="J68" i="38"/>
  <c r="N68" i="38"/>
  <c r="N67" i="38"/>
  <c r="F67" i="37"/>
  <c r="C67" i="36" s="1"/>
  <c r="J67" i="38"/>
  <c r="F59" i="39"/>
  <c r="C59" i="38" s="1"/>
  <c r="N59" i="40"/>
  <c r="J59" i="40"/>
  <c r="F58" i="39"/>
  <c r="C58" i="38" s="1"/>
  <c r="N58" i="40"/>
  <c r="J58" i="40"/>
  <c r="F57" i="39"/>
  <c r="C57" i="38" s="1"/>
  <c r="N57" i="40"/>
  <c r="J57" i="40"/>
  <c r="J56" i="40"/>
  <c r="F56" i="39"/>
  <c r="C56" i="38" s="1"/>
  <c r="N56" i="40"/>
  <c r="N55" i="40"/>
  <c r="J55" i="40"/>
  <c r="F55" i="39"/>
  <c r="C55" i="38" s="1"/>
  <c r="N54" i="40"/>
  <c r="J54" i="40"/>
  <c r="F54" i="39"/>
  <c r="C54" i="38" s="1"/>
  <c r="F53" i="39"/>
  <c r="C53" i="38" s="1"/>
  <c r="N53" i="40"/>
  <c r="J53" i="40"/>
  <c r="J52" i="40"/>
  <c r="F52" i="39"/>
  <c r="C52" i="38" s="1"/>
  <c r="N52" i="40"/>
  <c r="N51" i="49"/>
  <c r="N64" i="49" s="1"/>
  <c r="J51" i="49"/>
  <c r="F64" i="49"/>
  <c r="F16" i="39"/>
  <c r="C16" i="38" s="1"/>
  <c r="N16" i="40"/>
  <c r="J16" i="40"/>
  <c r="F14" i="38"/>
  <c r="C14" i="37" s="1"/>
  <c r="J14" i="39"/>
  <c r="N14" i="39"/>
  <c r="C18" i="50"/>
  <c r="F13" i="50"/>
  <c r="F18" i="50" s="1"/>
  <c r="C61" i="37" l="1"/>
  <c r="F61" i="37" s="1"/>
  <c r="N61" i="38"/>
  <c r="J61" i="38"/>
  <c r="C66" i="41"/>
  <c r="C77" i="41" s="1"/>
  <c r="J66" i="50"/>
  <c r="G17" i="36"/>
  <c r="I17" i="36" s="1"/>
  <c r="G60" i="35"/>
  <c r="I60" i="35" s="1"/>
  <c r="G59" i="34" s="1"/>
  <c r="I59" i="34" s="1"/>
  <c r="G15" i="36"/>
  <c r="I15" i="36" s="1"/>
  <c r="C15" i="38"/>
  <c r="F15" i="38" s="1"/>
  <c r="N15" i="39"/>
  <c r="J15" i="39"/>
  <c r="C60" i="38"/>
  <c r="F60" i="38" s="1"/>
  <c r="J60" i="39"/>
  <c r="N60" i="39"/>
  <c r="C17" i="38"/>
  <c r="F17" i="38" s="1"/>
  <c r="J17" i="39"/>
  <c r="N17" i="39"/>
  <c r="G90" i="36"/>
  <c r="I90" i="36" s="1"/>
  <c r="G87" i="36"/>
  <c r="I87" i="36" s="1"/>
  <c r="G71" i="34"/>
  <c r="I71" i="34" s="1"/>
  <c r="G70" i="34"/>
  <c r="I70" i="34" s="1"/>
  <c r="G69" i="34"/>
  <c r="I69" i="34" s="1"/>
  <c r="J77" i="50"/>
  <c r="G68" i="34"/>
  <c r="I68" i="34" s="1"/>
  <c r="G97" i="41"/>
  <c r="I66" i="41"/>
  <c r="I77" i="41" s="1"/>
  <c r="G58" i="36"/>
  <c r="I58" i="36" s="1"/>
  <c r="G57" i="36"/>
  <c r="I57" i="36" s="1"/>
  <c r="G56" i="36"/>
  <c r="I56" i="36" s="1"/>
  <c r="G55" i="36"/>
  <c r="I55" i="36" s="1"/>
  <c r="G54" i="36"/>
  <c r="I54" i="36" s="1"/>
  <c r="G53" i="38"/>
  <c r="I53" i="38" s="1"/>
  <c r="G53" i="37" s="1"/>
  <c r="I53" i="37" s="1"/>
  <c r="G16" i="37"/>
  <c r="I16" i="37" s="1"/>
  <c r="G85" i="34"/>
  <c r="I85" i="34" s="1"/>
  <c r="F64" i="35"/>
  <c r="N63" i="36"/>
  <c r="J63" i="36"/>
  <c r="I13" i="41"/>
  <c r="I18" i="41" s="1"/>
  <c r="I97" i="50"/>
  <c r="M105" i="50" s="1"/>
  <c r="M106" i="50" s="1"/>
  <c r="I84" i="41"/>
  <c r="I96" i="41" s="1"/>
  <c r="I51" i="41"/>
  <c r="J70" i="37"/>
  <c r="F70" i="36"/>
  <c r="C71" i="35" s="1"/>
  <c r="N70" i="37"/>
  <c r="N69" i="37"/>
  <c r="F69" i="36"/>
  <c r="C70" i="35" s="1"/>
  <c r="J69" i="37"/>
  <c r="J95" i="39"/>
  <c r="F95" i="38"/>
  <c r="C95" i="37" s="1"/>
  <c r="F95" i="37" s="1"/>
  <c r="N95" i="39"/>
  <c r="J90" i="39"/>
  <c r="F90" i="38"/>
  <c r="C90" i="37" s="1"/>
  <c r="F90" i="37" s="1"/>
  <c r="N90" i="39"/>
  <c r="N97" i="49"/>
  <c r="J87" i="39"/>
  <c r="F87" i="38"/>
  <c r="C87" i="37" s="1"/>
  <c r="F87" i="37" s="1"/>
  <c r="N87" i="39"/>
  <c r="F85" i="38"/>
  <c r="C85" i="37" s="1"/>
  <c r="N85" i="39"/>
  <c r="J85" i="39"/>
  <c r="F84" i="50"/>
  <c r="F96" i="50" s="1"/>
  <c r="F71" i="36"/>
  <c r="C72" i="35" s="1"/>
  <c r="J71" i="37"/>
  <c r="N71" i="37"/>
  <c r="N68" i="37"/>
  <c r="J68" i="37"/>
  <c r="F68" i="36"/>
  <c r="C69" i="35" s="1"/>
  <c r="F67" i="36"/>
  <c r="C68" i="35" s="1"/>
  <c r="N67" i="37"/>
  <c r="J67" i="37"/>
  <c r="J59" i="39"/>
  <c r="F59" i="38"/>
  <c r="C59" i="37" s="1"/>
  <c r="N59" i="39"/>
  <c r="J58" i="39"/>
  <c r="F58" i="38"/>
  <c r="C58" i="37" s="1"/>
  <c r="N58" i="39"/>
  <c r="F57" i="38"/>
  <c r="C57" i="37" s="1"/>
  <c r="N57" i="39"/>
  <c r="J57" i="39"/>
  <c r="F56" i="38"/>
  <c r="C56" i="37" s="1"/>
  <c r="N56" i="39"/>
  <c r="J56" i="39"/>
  <c r="J55" i="39"/>
  <c r="F55" i="38"/>
  <c r="C55" i="37" s="1"/>
  <c r="N55" i="39"/>
  <c r="J54" i="39"/>
  <c r="F54" i="38"/>
  <c r="C54" i="37" s="1"/>
  <c r="N54" i="39"/>
  <c r="J53" i="39"/>
  <c r="F53" i="38"/>
  <c r="C53" i="37" s="1"/>
  <c r="N53" i="39"/>
  <c r="F52" i="38"/>
  <c r="C52" i="37" s="1"/>
  <c r="N52" i="39"/>
  <c r="J52" i="39"/>
  <c r="F51" i="50"/>
  <c r="F64" i="50" s="1"/>
  <c r="C64" i="50"/>
  <c r="F97" i="49"/>
  <c r="J97" i="49" s="1"/>
  <c r="J64" i="49"/>
  <c r="J16" i="39"/>
  <c r="N16" i="39"/>
  <c r="F16" i="38"/>
  <c r="N14" i="38"/>
  <c r="J14" i="38"/>
  <c r="F14" i="37"/>
  <c r="C14" i="36" s="1"/>
  <c r="C13" i="41"/>
  <c r="J13" i="50"/>
  <c r="J18" i="50"/>
  <c r="N13" i="50"/>
  <c r="N18" i="50" s="1"/>
  <c r="N87" i="37" l="1"/>
  <c r="J87" i="37"/>
  <c r="N90" i="37"/>
  <c r="J90" i="37"/>
  <c r="N95" i="37"/>
  <c r="J95" i="37"/>
  <c r="C63" i="34"/>
  <c r="F63" i="34" s="1"/>
  <c r="N64" i="35"/>
  <c r="C61" i="36"/>
  <c r="F61" i="36" s="1"/>
  <c r="N61" i="37"/>
  <c r="J61" i="37"/>
  <c r="F66" i="41"/>
  <c r="F77" i="41" s="1"/>
  <c r="G15" i="35"/>
  <c r="I15" i="35" s="1"/>
  <c r="G17" i="35"/>
  <c r="I17" i="35" s="1"/>
  <c r="C17" i="37"/>
  <c r="F17" i="37" s="1"/>
  <c r="N17" i="38"/>
  <c r="J17" i="38"/>
  <c r="C60" i="37"/>
  <c r="F60" i="37" s="1"/>
  <c r="N60" i="38"/>
  <c r="J60" i="38"/>
  <c r="C15" i="37"/>
  <c r="F15" i="37" s="1"/>
  <c r="J15" i="38"/>
  <c r="N15" i="38"/>
  <c r="G95" i="36"/>
  <c r="I95" i="36" s="1"/>
  <c r="G92" i="35"/>
  <c r="I92" i="35" s="1"/>
  <c r="G90" i="34" s="1"/>
  <c r="I90" i="34" s="1"/>
  <c r="G89" i="35"/>
  <c r="I89" i="35" s="1"/>
  <c r="G87" i="34" s="1"/>
  <c r="I87" i="34" s="1"/>
  <c r="G66" i="40"/>
  <c r="G77" i="40" s="1"/>
  <c r="G59" i="35"/>
  <c r="I59" i="35" s="1"/>
  <c r="G58" i="34" s="1"/>
  <c r="I58" i="34" s="1"/>
  <c r="G58" i="35"/>
  <c r="I58" i="35" s="1"/>
  <c r="G57" i="34" s="1"/>
  <c r="I57" i="34" s="1"/>
  <c r="G57" i="35"/>
  <c r="I57" i="35" s="1"/>
  <c r="G56" i="34" s="1"/>
  <c r="I56" i="34" s="1"/>
  <c r="G56" i="35"/>
  <c r="I56" i="35" s="1"/>
  <c r="G55" i="34" s="1"/>
  <c r="I55" i="34" s="1"/>
  <c r="G55" i="35"/>
  <c r="I55" i="35" s="1"/>
  <c r="G54" i="34" s="1"/>
  <c r="I54" i="34" s="1"/>
  <c r="G53" i="36"/>
  <c r="I53" i="36" s="1"/>
  <c r="G51" i="40"/>
  <c r="G64" i="40" s="1"/>
  <c r="I64" i="41"/>
  <c r="G16" i="36"/>
  <c r="I16" i="36" s="1"/>
  <c r="C16" i="37"/>
  <c r="F16" i="37" s="1"/>
  <c r="C16" i="36" s="1"/>
  <c r="N16" i="38"/>
  <c r="J64" i="35"/>
  <c r="G13" i="40"/>
  <c r="G18" i="40" s="1"/>
  <c r="M104" i="41"/>
  <c r="G84" i="40"/>
  <c r="G96" i="40" s="1"/>
  <c r="F71" i="35"/>
  <c r="N70" i="36"/>
  <c r="J70" i="36"/>
  <c r="F70" i="35"/>
  <c r="J69" i="36"/>
  <c r="N69" i="36"/>
  <c r="C95" i="36"/>
  <c r="N95" i="38"/>
  <c r="J95" i="38"/>
  <c r="C90" i="36"/>
  <c r="N90" i="38"/>
  <c r="J90" i="38"/>
  <c r="J87" i="38"/>
  <c r="C87" i="36"/>
  <c r="N87" i="38"/>
  <c r="J85" i="38"/>
  <c r="N85" i="38"/>
  <c r="F85" i="37"/>
  <c r="C85" i="36" s="1"/>
  <c r="C97" i="50"/>
  <c r="J96" i="50"/>
  <c r="N84" i="50"/>
  <c r="N96" i="50" s="1"/>
  <c r="C84" i="41"/>
  <c r="C96" i="41" s="1"/>
  <c r="J84" i="50"/>
  <c r="N71" i="36"/>
  <c r="J71" i="36"/>
  <c r="F72" i="35"/>
  <c r="F69" i="35"/>
  <c r="J68" i="36"/>
  <c r="N68" i="36"/>
  <c r="N67" i="36"/>
  <c r="J67" i="36"/>
  <c r="F68" i="35"/>
  <c r="J59" i="38"/>
  <c r="F59" i="37"/>
  <c r="C59" i="36" s="1"/>
  <c r="N59" i="38"/>
  <c r="F58" i="37"/>
  <c r="C58" i="36" s="1"/>
  <c r="J58" i="38"/>
  <c r="N58" i="38"/>
  <c r="J57" i="38"/>
  <c r="N57" i="38"/>
  <c r="F57" i="37"/>
  <c r="C57" i="36" s="1"/>
  <c r="N56" i="38"/>
  <c r="J56" i="38"/>
  <c r="F56" i="37"/>
  <c r="C56" i="36" s="1"/>
  <c r="F55" i="37"/>
  <c r="C55" i="36" s="1"/>
  <c r="N55" i="38"/>
  <c r="J55" i="38"/>
  <c r="F54" i="37"/>
  <c r="C54" i="36" s="1"/>
  <c r="N54" i="38"/>
  <c r="J54" i="38"/>
  <c r="J53" i="38"/>
  <c r="F53" i="37"/>
  <c r="C53" i="36" s="1"/>
  <c r="N53" i="38"/>
  <c r="J52" i="38"/>
  <c r="N52" i="38"/>
  <c r="F52" i="37"/>
  <c r="C52" i="36" s="1"/>
  <c r="N51" i="50"/>
  <c r="N64" i="50" s="1"/>
  <c r="C51" i="41"/>
  <c r="J51" i="50"/>
  <c r="J16" i="38"/>
  <c r="J14" i="37"/>
  <c r="F14" i="36"/>
  <c r="C14" i="35" s="1"/>
  <c r="N14" i="37"/>
  <c r="C18" i="41"/>
  <c r="F13" i="41"/>
  <c r="F18" i="41" s="1"/>
  <c r="C68" i="34" l="1"/>
  <c r="F68" i="34" s="1"/>
  <c r="N69" i="35"/>
  <c r="C70" i="34"/>
  <c r="F70" i="34" s="1"/>
  <c r="N71" i="35"/>
  <c r="C67" i="34"/>
  <c r="F67" i="34" s="1"/>
  <c r="N68" i="35"/>
  <c r="C71" i="34"/>
  <c r="F71" i="34" s="1"/>
  <c r="N72" i="35"/>
  <c r="C69" i="34"/>
  <c r="F69" i="34" s="1"/>
  <c r="N70" i="35"/>
  <c r="C62" i="35"/>
  <c r="F62" i="35" s="1"/>
  <c r="N62" i="35" s="1"/>
  <c r="N61" i="36"/>
  <c r="J61" i="36"/>
  <c r="N66" i="41"/>
  <c r="N77" i="41" s="1"/>
  <c r="J66" i="41"/>
  <c r="C66" i="40"/>
  <c r="C77" i="40" s="1"/>
  <c r="G17" i="34"/>
  <c r="I17" i="34" s="1"/>
  <c r="G15" i="34"/>
  <c r="I15" i="34" s="1"/>
  <c r="C60" i="36"/>
  <c r="F60" i="36" s="1"/>
  <c r="J60" i="37"/>
  <c r="N60" i="37"/>
  <c r="C15" i="36"/>
  <c r="F15" i="36" s="1"/>
  <c r="N15" i="37"/>
  <c r="J15" i="37"/>
  <c r="C17" i="36"/>
  <c r="F17" i="36" s="1"/>
  <c r="J17" i="37"/>
  <c r="N17" i="37"/>
  <c r="I97" i="41"/>
  <c r="M105" i="41" s="1"/>
  <c r="M106" i="41" s="1"/>
  <c r="G97" i="35"/>
  <c r="J77" i="41"/>
  <c r="I66" i="40"/>
  <c r="I77" i="40" s="1"/>
  <c r="G54" i="35"/>
  <c r="I54" i="35" s="1"/>
  <c r="G53" i="34" s="1"/>
  <c r="I53" i="34" s="1"/>
  <c r="G16" i="35"/>
  <c r="I16" i="35" s="1"/>
  <c r="N63" i="34"/>
  <c r="J63" i="34"/>
  <c r="I13" i="40"/>
  <c r="I18" i="40" s="1"/>
  <c r="I84" i="40"/>
  <c r="I96" i="40" s="1"/>
  <c r="I51" i="40"/>
  <c r="I64" i="40" s="1"/>
  <c r="J71" i="35"/>
  <c r="J70" i="35"/>
  <c r="F95" i="36"/>
  <c r="C97" i="35" s="1"/>
  <c r="N97" i="50"/>
  <c r="F90" i="36"/>
  <c r="C92" i="35" s="1"/>
  <c r="F87" i="36"/>
  <c r="C89" i="35" s="1"/>
  <c r="F85" i="36"/>
  <c r="C87" i="35" s="1"/>
  <c r="N85" i="37"/>
  <c r="J85" i="37"/>
  <c r="F84" i="41"/>
  <c r="J72" i="35"/>
  <c r="J69" i="35"/>
  <c r="J68" i="35"/>
  <c r="N59" i="37"/>
  <c r="J59" i="37"/>
  <c r="F59" i="36"/>
  <c r="C60" i="35" s="1"/>
  <c r="N58" i="37"/>
  <c r="F58" i="36"/>
  <c r="C59" i="35" s="1"/>
  <c r="J58" i="37"/>
  <c r="F57" i="36"/>
  <c r="C58" i="35" s="1"/>
  <c r="N57" i="37"/>
  <c r="J57" i="37"/>
  <c r="F56" i="36"/>
  <c r="C57" i="35" s="1"/>
  <c r="N56" i="37"/>
  <c r="J56" i="37"/>
  <c r="J55" i="37"/>
  <c r="F55" i="36"/>
  <c r="C56" i="35" s="1"/>
  <c r="N55" i="37"/>
  <c r="J54" i="37"/>
  <c r="N54" i="37"/>
  <c r="F54" i="36"/>
  <c r="C55" i="35" s="1"/>
  <c r="N53" i="37"/>
  <c r="J53" i="37"/>
  <c r="F53" i="36"/>
  <c r="C54" i="35" s="1"/>
  <c r="F52" i="36"/>
  <c r="C53" i="35" s="1"/>
  <c r="N52" i="37"/>
  <c r="J52" i="37"/>
  <c r="F97" i="50"/>
  <c r="J97" i="50" s="1"/>
  <c r="J64" i="50"/>
  <c r="F51" i="41"/>
  <c r="F64" i="41" s="1"/>
  <c r="C64" i="41"/>
  <c r="C97" i="41" s="1"/>
  <c r="J16" i="37"/>
  <c r="N16" i="37"/>
  <c r="F16" i="36"/>
  <c r="C16" i="35" s="1"/>
  <c r="N14" i="36"/>
  <c r="F14" i="35"/>
  <c r="J14" i="36"/>
  <c r="C13" i="40"/>
  <c r="J13" i="41"/>
  <c r="N13" i="41"/>
  <c r="N18" i="41" s="1"/>
  <c r="J18" i="41"/>
  <c r="F66" i="40" l="1"/>
  <c r="F77" i="40" s="1"/>
  <c r="C14" i="34"/>
  <c r="F14" i="34" s="1"/>
  <c r="N14" i="35"/>
  <c r="C61" i="34"/>
  <c r="F61" i="34" s="1"/>
  <c r="J62" i="35"/>
  <c r="I97" i="35"/>
  <c r="G95" i="34" s="1"/>
  <c r="I95" i="34" s="1"/>
  <c r="C17" i="35"/>
  <c r="F17" i="35" s="1"/>
  <c r="N17" i="35" s="1"/>
  <c r="N17" i="36"/>
  <c r="J17" i="36"/>
  <c r="C15" i="35"/>
  <c r="F15" i="35" s="1"/>
  <c r="N15" i="35" s="1"/>
  <c r="J15" i="36"/>
  <c r="N15" i="36"/>
  <c r="C61" i="35"/>
  <c r="F61" i="35" s="1"/>
  <c r="N61" i="35" s="1"/>
  <c r="N60" i="36"/>
  <c r="J60" i="36"/>
  <c r="G66" i="39"/>
  <c r="G77" i="39" s="1"/>
  <c r="G16" i="34"/>
  <c r="I16" i="34" s="1"/>
  <c r="C84" i="40"/>
  <c r="F96" i="41"/>
  <c r="J96" i="41" s="1"/>
  <c r="G13" i="39"/>
  <c r="G18" i="39" s="1"/>
  <c r="M104" i="40"/>
  <c r="G97" i="40"/>
  <c r="G84" i="39"/>
  <c r="G96" i="39" s="1"/>
  <c r="G51" i="39"/>
  <c r="G64" i="39" s="1"/>
  <c r="N70" i="34"/>
  <c r="J70" i="34"/>
  <c r="N69" i="34"/>
  <c r="J69" i="34"/>
  <c r="F97" i="35"/>
  <c r="N95" i="36"/>
  <c r="J95" i="36"/>
  <c r="F92" i="35"/>
  <c r="N92" i="35" s="1"/>
  <c r="N90" i="36"/>
  <c r="J90" i="36"/>
  <c r="J87" i="36"/>
  <c r="F89" i="35"/>
  <c r="N89" i="35" s="1"/>
  <c r="N87" i="36"/>
  <c r="J85" i="36"/>
  <c r="N85" i="36"/>
  <c r="F87" i="35"/>
  <c r="N87" i="35" s="1"/>
  <c r="N84" i="41"/>
  <c r="N96" i="41" s="1"/>
  <c r="J84" i="41"/>
  <c r="N71" i="34"/>
  <c r="J71" i="34"/>
  <c r="N68" i="34"/>
  <c r="J68" i="34"/>
  <c r="J67" i="34"/>
  <c r="N67" i="34"/>
  <c r="J59" i="36"/>
  <c r="F60" i="35"/>
  <c r="N59" i="36"/>
  <c r="F59" i="35"/>
  <c r="J58" i="36"/>
  <c r="N58" i="36"/>
  <c r="J57" i="36"/>
  <c r="F58" i="35"/>
  <c r="N57" i="36"/>
  <c r="N56" i="36"/>
  <c r="J56" i="36"/>
  <c r="F57" i="35"/>
  <c r="F56" i="35"/>
  <c r="N55" i="36"/>
  <c r="J55" i="36"/>
  <c r="F55" i="35"/>
  <c r="N54" i="36"/>
  <c r="J54" i="36"/>
  <c r="F54" i="35"/>
  <c r="N53" i="36"/>
  <c r="J53" i="36"/>
  <c r="J52" i="36"/>
  <c r="N52" i="36"/>
  <c r="F53" i="35"/>
  <c r="C51" i="40"/>
  <c r="C64" i="40" s="1"/>
  <c r="N51" i="41"/>
  <c r="N64" i="41" s="1"/>
  <c r="J51" i="41"/>
  <c r="F16" i="35"/>
  <c r="N16" i="36"/>
  <c r="J16" i="36"/>
  <c r="J14" i="35"/>
  <c r="C18" i="40"/>
  <c r="F13" i="40"/>
  <c r="F18" i="40" s="1"/>
  <c r="N97" i="35" l="1"/>
  <c r="J66" i="40"/>
  <c r="N66" i="40"/>
  <c r="N77" i="40" s="1"/>
  <c r="C66" i="39"/>
  <c r="C77" i="39" s="1"/>
  <c r="C53" i="34"/>
  <c r="F53" i="34" s="1"/>
  <c r="N54" i="35"/>
  <c r="C55" i="34"/>
  <c r="F55" i="34" s="1"/>
  <c r="N56" i="35"/>
  <c r="C16" i="34"/>
  <c r="F16" i="34" s="1"/>
  <c r="N16" i="35"/>
  <c r="C52" i="34"/>
  <c r="F52" i="34" s="1"/>
  <c r="N53" i="35"/>
  <c r="C54" i="34"/>
  <c r="F54" i="34" s="1"/>
  <c r="N55" i="35"/>
  <c r="C56" i="34"/>
  <c r="F56" i="34" s="1"/>
  <c r="N57" i="35"/>
  <c r="C57" i="34"/>
  <c r="F57" i="34" s="1"/>
  <c r="N58" i="35"/>
  <c r="C58" i="34"/>
  <c r="F58" i="34" s="1"/>
  <c r="N59" i="35"/>
  <c r="C59" i="34"/>
  <c r="F59" i="34" s="1"/>
  <c r="N60" i="35"/>
  <c r="N61" i="34"/>
  <c r="J61" i="34"/>
  <c r="C15" i="34"/>
  <c r="F15" i="34" s="1"/>
  <c r="J15" i="35"/>
  <c r="C60" i="34"/>
  <c r="F60" i="34" s="1"/>
  <c r="J61" i="35"/>
  <c r="C17" i="34"/>
  <c r="F17" i="34" s="1"/>
  <c r="J17" i="35"/>
  <c r="J77" i="40"/>
  <c r="I66" i="39"/>
  <c r="I77" i="39" s="1"/>
  <c r="N97" i="41"/>
  <c r="I13" i="39"/>
  <c r="I84" i="39"/>
  <c r="I96" i="39" s="1"/>
  <c r="I97" i="40"/>
  <c r="M105" i="40" s="1"/>
  <c r="M106" i="40" s="1"/>
  <c r="I51" i="39"/>
  <c r="J97" i="35"/>
  <c r="C95" i="34"/>
  <c r="F95" i="34" s="1"/>
  <c r="J92" i="35"/>
  <c r="C90" i="34"/>
  <c r="F90" i="34" s="1"/>
  <c r="J89" i="35"/>
  <c r="C87" i="34"/>
  <c r="F87" i="34" s="1"/>
  <c r="C85" i="34"/>
  <c r="F85" i="34" s="1"/>
  <c r="J87" i="35"/>
  <c r="F84" i="40"/>
  <c r="F96" i="40" s="1"/>
  <c r="C96" i="40"/>
  <c r="J60" i="35"/>
  <c r="J59" i="35"/>
  <c r="J58" i="35"/>
  <c r="J57" i="35"/>
  <c r="J56" i="35"/>
  <c r="J55" i="35"/>
  <c r="J54" i="35"/>
  <c r="J53" i="35"/>
  <c r="F97" i="41"/>
  <c r="J97" i="41" s="1"/>
  <c r="J64" i="41"/>
  <c r="F51" i="40"/>
  <c r="F64" i="40" s="1"/>
  <c r="J16" i="35"/>
  <c r="N14" i="34"/>
  <c r="J14" i="34"/>
  <c r="J13" i="40"/>
  <c r="N13" i="40"/>
  <c r="N18" i="40" s="1"/>
  <c r="C13" i="39"/>
  <c r="J18" i="40"/>
  <c r="F66" i="39" l="1"/>
  <c r="F77" i="39" s="1"/>
  <c r="J60" i="34"/>
  <c r="N60" i="34"/>
  <c r="N17" i="34"/>
  <c r="J17" i="34"/>
  <c r="J15" i="34"/>
  <c r="N15" i="34"/>
  <c r="G66" i="38"/>
  <c r="G77" i="38" s="1"/>
  <c r="I64" i="39"/>
  <c r="G51" i="38"/>
  <c r="G64" i="38" s="1"/>
  <c r="G13" i="38"/>
  <c r="G18" i="38" s="1"/>
  <c r="I18" i="39"/>
  <c r="M104" i="39" s="1"/>
  <c r="J66" i="39"/>
  <c r="G97" i="39"/>
  <c r="G84" i="38"/>
  <c r="G96" i="38" s="1"/>
  <c r="N95" i="34"/>
  <c r="J95" i="34"/>
  <c r="N90" i="34"/>
  <c r="J90" i="34"/>
  <c r="C97" i="40"/>
  <c r="J87" i="34"/>
  <c r="N87" i="34"/>
  <c r="J85" i="34"/>
  <c r="N85" i="34"/>
  <c r="J84" i="40"/>
  <c r="J96" i="40"/>
  <c r="N84" i="40"/>
  <c r="N96" i="40" s="1"/>
  <c r="C84" i="39"/>
  <c r="C96" i="39" s="1"/>
  <c r="N59" i="34"/>
  <c r="J59" i="34"/>
  <c r="J58" i="34"/>
  <c r="N58" i="34"/>
  <c r="J57" i="34"/>
  <c r="N57" i="34"/>
  <c r="N56" i="34"/>
  <c r="J56" i="34"/>
  <c r="N55" i="34"/>
  <c r="J55" i="34"/>
  <c r="N54" i="34"/>
  <c r="J54" i="34"/>
  <c r="J53" i="34"/>
  <c r="N53" i="34"/>
  <c r="J52" i="34"/>
  <c r="N52" i="34"/>
  <c r="J51" i="40"/>
  <c r="N51" i="40"/>
  <c r="N64" i="40" s="1"/>
  <c r="C51" i="39"/>
  <c r="N16" i="34"/>
  <c r="J16" i="34"/>
  <c r="F13" i="39"/>
  <c r="F18" i="39" s="1"/>
  <c r="C18" i="39"/>
  <c r="N66" i="39" l="1"/>
  <c r="N77" i="39" s="1"/>
  <c r="C66" i="38"/>
  <c r="C77" i="38" s="1"/>
  <c r="J77" i="39"/>
  <c r="I66" i="38"/>
  <c r="I77" i="38" s="1"/>
  <c r="I13" i="38"/>
  <c r="I18" i="38" s="1"/>
  <c r="I97" i="39"/>
  <c r="M105" i="39" s="1"/>
  <c r="M106" i="39" s="1"/>
  <c r="I84" i="38"/>
  <c r="I96" i="38" s="1"/>
  <c r="I51" i="38"/>
  <c r="I64" i="38" s="1"/>
  <c r="N97" i="40"/>
  <c r="F84" i="39"/>
  <c r="F96" i="39" s="1"/>
  <c r="F51" i="39"/>
  <c r="F64" i="39" s="1"/>
  <c r="C64" i="39"/>
  <c r="F97" i="40"/>
  <c r="J97" i="40" s="1"/>
  <c r="J64" i="40"/>
  <c r="J13" i="39"/>
  <c r="C13" i="38"/>
  <c r="C18" i="38" s="1"/>
  <c r="J18" i="39"/>
  <c r="N13" i="39"/>
  <c r="N18" i="39" s="1"/>
  <c r="F66" i="38" l="1"/>
  <c r="F77" i="38" s="1"/>
  <c r="G91" i="36"/>
  <c r="I91" i="36" s="1"/>
  <c r="G66" i="37"/>
  <c r="G77" i="37" s="1"/>
  <c r="G97" i="38"/>
  <c r="G13" i="37"/>
  <c r="G18" i="37" s="1"/>
  <c r="M104" i="38"/>
  <c r="G84" i="37"/>
  <c r="G51" i="37"/>
  <c r="G64" i="37" s="1"/>
  <c r="C84" i="38"/>
  <c r="C96" i="38" s="1"/>
  <c r="J96" i="39"/>
  <c r="N84" i="39"/>
  <c r="N96" i="39" s="1"/>
  <c r="J84" i="39"/>
  <c r="C97" i="39"/>
  <c r="C51" i="38"/>
  <c r="C64" i="38" s="1"/>
  <c r="N51" i="39"/>
  <c r="N64" i="39" s="1"/>
  <c r="J51" i="39"/>
  <c r="F13" i="38"/>
  <c r="F18" i="38" s="1"/>
  <c r="N66" i="38" l="1"/>
  <c r="N77" i="38" s="1"/>
  <c r="C66" i="37"/>
  <c r="C77" i="37" s="1"/>
  <c r="J66" i="38"/>
  <c r="G93" i="35"/>
  <c r="I93" i="35" s="1"/>
  <c r="N97" i="39"/>
  <c r="J77" i="38"/>
  <c r="I66" i="37"/>
  <c r="I77" i="37" s="1"/>
  <c r="I13" i="37"/>
  <c r="I97" i="38"/>
  <c r="I84" i="37"/>
  <c r="I51" i="37"/>
  <c r="I64" i="37" s="1"/>
  <c r="F84" i="38"/>
  <c r="F96" i="38" s="1"/>
  <c r="F97" i="39"/>
  <c r="J97" i="39" s="1"/>
  <c r="J64" i="39"/>
  <c r="F51" i="38"/>
  <c r="F64" i="38" s="1"/>
  <c r="J18" i="38"/>
  <c r="N13" i="38"/>
  <c r="N18" i="38" s="1"/>
  <c r="J13" i="38"/>
  <c r="C13" i="37"/>
  <c r="C18" i="37" s="1"/>
  <c r="F66" i="37" l="1"/>
  <c r="F77" i="37" s="1"/>
  <c r="C91" i="36"/>
  <c r="F91" i="36" s="1"/>
  <c r="G91" i="34"/>
  <c r="I91" i="34" s="1"/>
  <c r="M105" i="38"/>
  <c r="M106" i="38" s="1"/>
  <c r="G66" i="36"/>
  <c r="G77" i="36" s="1"/>
  <c r="G13" i="36"/>
  <c r="I18" i="37"/>
  <c r="M104" i="37" s="1"/>
  <c r="G84" i="36"/>
  <c r="G96" i="36" s="1"/>
  <c r="G51" i="36"/>
  <c r="G64" i="36" s="1"/>
  <c r="C97" i="38"/>
  <c r="J96" i="38"/>
  <c r="N84" i="38"/>
  <c r="N96" i="38" s="1"/>
  <c r="C84" i="37"/>
  <c r="J84" i="38"/>
  <c r="N51" i="38"/>
  <c r="N64" i="38" s="1"/>
  <c r="J51" i="38"/>
  <c r="C51" i="37"/>
  <c r="F13" i="37"/>
  <c r="F18" i="37" s="1"/>
  <c r="J66" i="37" l="1"/>
  <c r="N66" i="37"/>
  <c r="N77" i="37" s="1"/>
  <c r="C66" i="36"/>
  <c r="C77" i="36" s="1"/>
  <c r="G96" i="37"/>
  <c r="G97" i="37" s="1"/>
  <c r="C93" i="35"/>
  <c r="F93" i="35" s="1"/>
  <c r="N91" i="36"/>
  <c r="J91" i="36"/>
  <c r="J77" i="37"/>
  <c r="I66" i="36"/>
  <c r="I77" i="36" s="1"/>
  <c r="I13" i="36"/>
  <c r="G18" i="36"/>
  <c r="I84" i="36"/>
  <c r="I96" i="36" s="1"/>
  <c r="I51" i="36"/>
  <c r="N97" i="38"/>
  <c r="F84" i="37"/>
  <c r="F97" i="38"/>
  <c r="J64" i="38"/>
  <c r="F51" i="37"/>
  <c r="F64" i="37" s="1"/>
  <c r="C64" i="37"/>
  <c r="J13" i="37"/>
  <c r="C13" i="36"/>
  <c r="J18" i="37"/>
  <c r="N13" i="37"/>
  <c r="N18" i="37" s="1"/>
  <c r="F66" i="36" l="1"/>
  <c r="F77" i="36" s="1"/>
  <c r="J97" i="38"/>
  <c r="N93" i="35"/>
  <c r="C91" i="34"/>
  <c r="F91" i="34" s="1"/>
  <c r="J93" i="35"/>
  <c r="I96" i="37"/>
  <c r="I97" i="37" s="1"/>
  <c r="M105" i="37" s="1"/>
  <c r="M106" i="37" s="1"/>
  <c r="G67" i="35"/>
  <c r="G78" i="35" s="1"/>
  <c r="I64" i="36"/>
  <c r="G52" i="35"/>
  <c r="G65" i="35" s="1"/>
  <c r="I18" i="36"/>
  <c r="M104" i="36" s="1"/>
  <c r="G13" i="35"/>
  <c r="G18" i="35" s="1"/>
  <c r="G97" i="36"/>
  <c r="G86" i="35"/>
  <c r="G98" i="35" s="1"/>
  <c r="C84" i="36"/>
  <c r="J84" i="37"/>
  <c r="N84" i="37"/>
  <c r="J51" i="37"/>
  <c r="C51" i="36"/>
  <c r="N51" i="37"/>
  <c r="N64" i="37" s="1"/>
  <c r="F13" i="36"/>
  <c r="C18" i="36"/>
  <c r="N66" i="36" l="1"/>
  <c r="N77" i="36" s="1"/>
  <c r="C67" i="35"/>
  <c r="C78" i="35" s="1"/>
  <c r="J66" i="36"/>
  <c r="C96" i="37"/>
  <c r="C97" i="37" s="1"/>
  <c r="N91" i="34"/>
  <c r="J91" i="34"/>
  <c r="J77" i="36"/>
  <c r="I67" i="35"/>
  <c r="I78" i="35" s="1"/>
  <c r="I13" i="35"/>
  <c r="I18" i="35" s="1"/>
  <c r="I97" i="36"/>
  <c r="M105" i="36" s="1"/>
  <c r="M106" i="36" s="1"/>
  <c r="I86" i="35"/>
  <c r="I98" i="35" s="1"/>
  <c r="I52" i="35"/>
  <c r="I65" i="35" s="1"/>
  <c r="F84" i="36"/>
  <c r="F96" i="36" s="1"/>
  <c r="C96" i="36"/>
  <c r="J64" i="37"/>
  <c r="F51" i="36"/>
  <c r="F64" i="36" s="1"/>
  <c r="C64" i="36"/>
  <c r="F18" i="36"/>
  <c r="J18" i="36" s="1"/>
  <c r="N13" i="36"/>
  <c r="N18" i="36" s="1"/>
  <c r="J13" i="36"/>
  <c r="C13" i="35"/>
  <c r="F67" i="35" l="1"/>
  <c r="C66" i="34" s="1"/>
  <c r="C77" i="34" s="1"/>
  <c r="N96" i="37"/>
  <c r="N97" i="37" s="1"/>
  <c r="F96" i="37"/>
  <c r="G66" i="34"/>
  <c r="G77" i="34" s="1"/>
  <c r="C97" i="36"/>
  <c r="G99" i="35"/>
  <c r="M106" i="35"/>
  <c r="G13" i="34"/>
  <c r="G18" i="34" s="1"/>
  <c r="G84" i="34"/>
  <c r="G51" i="34"/>
  <c r="G64" i="34" s="1"/>
  <c r="J96" i="36"/>
  <c r="N84" i="36"/>
  <c r="N96" i="36" s="1"/>
  <c r="C86" i="35"/>
  <c r="J84" i="36"/>
  <c r="N51" i="36"/>
  <c r="N64" i="36" s="1"/>
  <c r="J51" i="36"/>
  <c r="C52" i="35"/>
  <c r="C65" i="35" s="1"/>
  <c r="C18" i="35"/>
  <c r="F13" i="35"/>
  <c r="N67" i="35" l="1"/>
  <c r="N78" i="35" s="1"/>
  <c r="J67" i="35"/>
  <c r="F78" i="35"/>
  <c r="J78" i="35" s="1"/>
  <c r="J96" i="37"/>
  <c r="F97" i="37"/>
  <c r="J97" i="37" s="1"/>
  <c r="F18" i="35"/>
  <c r="N13" i="35"/>
  <c r="N18" i="35" s="1"/>
  <c r="N97" i="36"/>
  <c r="I66" i="34"/>
  <c r="I77" i="34" s="1"/>
  <c r="F66" i="34"/>
  <c r="F77" i="34" s="1"/>
  <c r="I99" i="35"/>
  <c r="M107" i="35" s="1"/>
  <c r="M108" i="35" s="1"/>
  <c r="I13" i="34"/>
  <c r="I84" i="34"/>
  <c r="I96" i="34" s="1"/>
  <c r="G96" i="34"/>
  <c r="I51" i="34"/>
  <c r="I64" i="34" s="1"/>
  <c r="C98" i="35"/>
  <c r="F86" i="35"/>
  <c r="F52" i="35"/>
  <c r="F97" i="36"/>
  <c r="J97" i="36" s="1"/>
  <c r="J64" i="36"/>
  <c r="C13" i="34"/>
  <c r="J18" i="35"/>
  <c r="J13" i="35"/>
  <c r="F98" i="35" l="1"/>
  <c r="J98" i="35" s="1"/>
  <c r="N86" i="35"/>
  <c r="N98" i="35" s="1"/>
  <c r="F65" i="35"/>
  <c r="N52" i="35"/>
  <c r="N65" i="35" s="1"/>
  <c r="I18" i="34"/>
  <c r="M104" i="34" s="1"/>
  <c r="J77" i="34"/>
  <c r="J66" i="34"/>
  <c r="N66" i="34"/>
  <c r="N77" i="34" s="1"/>
  <c r="I97" i="34"/>
  <c r="G97" i="34"/>
  <c r="C99" i="35"/>
  <c r="C84" i="34"/>
  <c r="J86" i="35"/>
  <c r="J52" i="35"/>
  <c r="C51" i="34"/>
  <c r="C64" i="34" s="1"/>
  <c r="C18" i="34"/>
  <c r="F13" i="34"/>
  <c r="F18" i="34" s="1"/>
  <c r="N99" i="35" l="1"/>
  <c r="M105" i="34"/>
  <c r="M106" i="34" s="1"/>
  <c r="F84" i="34"/>
  <c r="C96" i="34"/>
  <c r="J65" i="35"/>
  <c r="F99" i="35"/>
  <c r="J99" i="35" s="1"/>
  <c r="F51" i="34"/>
  <c r="F64" i="34" s="1"/>
  <c r="J18" i="34"/>
  <c r="N13" i="34"/>
  <c r="N18" i="34" s="1"/>
  <c r="J13" i="34"/>
  <c r="C97" i="34" l="1"/>
  <c r="F96" i="34"/>
  <c r="J96" i="34" s="1"/>
  <c r="N84" i="34"/>
  <c r="N96" i="34" s="1"/>
  <c r="J84" i="34"/>
  <c r="N51" i="34"/>
  <c r="N64" i="34" s="1"/>
  <c r="J51" i="34"/>
  <c r="N97" i="34" l="1"/>
  <c r="F97" i="34"/>
  <c r="J97" i="34" s="1"/>
  <c r="J64" i="34"/>
</calcChain>
</file>

<file path=xl/sharedStrings.xml><?xml version="1.0" encoding="utf-8"?>
<sst xmlns="http://schemas.openxmlformats.org/spreadsheetml/2006/main" count="2110" uniqueCount="279">
  <si>
    <t>TOTAL INGRESOS</t>
  </si>
  <si>
    <t>Entidad contratista</t>
  </si>
  <si>
    <t>Regional o Seccional</t>
  </si>
  <si>
    <t>Contrato No.</t>
  </si>
  <si>
    <t>EJECUCION DE INGRESOS</t>
  </si>
  <si>
    <t xml:space="preserve">4=(1+2)-3 </t>
  </si>
  <si>
    <t xml:space="preserve"> 7=(5+6)</t>
  </si>
  <si>
    <t>8=(7/4)x100</t>
  </si>
  <si>
    <t>9=(4-7)</t>
  </si>
  <si>
    <t>OBJETO DEL INGRESO</t>
  </si>
  <si>
    <t>Adición</t>
  </si>
  <si>
    <t>Disminución</t>
  </si>
  <si>
    <t>Valor total ingresos</t>
  </si>
  <si>
    <t xml:space="preserve">Saldo por ingresar </t>
  </si>
  <si>
    <t>Nombres y apellidos del representante legal</t>
  </si>
  <si>
    <t>Firma</t>
  </si>
  <si>
    <t>Centro Zonal</t>
  </si>
  <si>
    <t>EJECUCION DE GASTOS</t>
  </si>
  <si>
    <t>7=(5+6)</t>
  </si>
  <si>
    <t>OBJETO DEL GASTO</t>
  </si>
  <si>
    <t>Valor total ejecutado</t>
  </si>
  <si>
    <t>Auxilio de transporte</t>
  </si>
  <si>
    <t>Horas extras y recargo nocturno</t>
  </si>
  <si>
    <t>Cesantías</t>
  </si>
  <si>
    <t>Vacaciones</t>
  </si>
  <si>
    <t>Prima de servicios</t>
  </si>
  <si>
    <t>Intereses/cesantías</t>
  </si>
  <si>
    <t>Aportes salud y pensión</t>
  </si>
  <si>
    <t>Honorarios</t>
  </si>
  <si>
    <t>Dotación trabajadores</t>
  </si>
  <si>
    <t xml:space="preserve">SUBTOTAL  </t>
  </si>
  <si>
    <t>Servicios públicos</t>
  </si>
  <si>
    <t xml:space="preserve">SUBTOTAL </t>
  </si>
  <si>
    <t xml:space="preserve">SISTEMA DE SUPERVISIÓN DE LOS CONTRATOS DE APORTE </t>
  </si>
  <si>
    <t>SUSCRITOS POR EL ICBF</t>
  </si>
  <si>
    <t>ACTA DE INFORME FINANCIERO</t>
  </si>
  <si>
    <t>Nombre de la entidad contratista</t>
  </si>
  <si>
    <t xml:space="preserve">Fecha de presentación </t>
  </si>
  <si>
    <t xml:space="preserve">2. Recomendaciones: (Preste la asesoría necesaria para que se superen las dificultades identificadas y se mantengan las fortalezas detectadas) </t>
  </si>
  <si>
    <t xml:space="preserve">3, Compromisos: (Establezca claramente, qué tipo de actividades deberá desarrollar la entidad contratista para subsanar los hallazgos identificados y el tiempo en que deberá resolverlos) </t>
  </si>
  <si>
    <t xml:space="preserve">Firma y No. de cédula </t>
  </si>
  <si>
    <t>Nombres, apellidos y cargo del responsable de la revisión</t>
  </si>
  <si>
    <t>NIT</t>
  </si>
  <si>
    <t>Municipio</t>
  </si>
  <si>
    <t>Dirección</t>
  </si>
  <si>
    <t>10=(4-7)</t>
  </si>
  <si>
    <t>Nombres y Apellidos del Tesorero o Contador Publico</t>
  </si>
  <si>
    <t>Nombres y apellidos del Revisor FIscal (2)</t>
  </si>
  <si>
    <t>Nombres y apellidos del Tesorero o Contador</t>
  </si>
  <si>
    <t>Centro zonal</t>
  </si>
  <si>
    <t>NIT.</t>
  </si>
  <si>
    <t xml:space="preserve">Tel. </t>
  </si>
  <si>
    <t>Ciudad</t>
  </si>
  <si>
    <t xml:space="preserve">Día       </t>
  </si>
  <si>
    <t>Mes</t>
  </si>
  <si>
    <t>Año</t>
  </si>
  <si>
    <t>1. Situación encontrada: (Describa en forma detallada los resultados y hallazgos de la revisión, de acuerdo con lo establecido en el manual de legalización.)</t>
  </si>
  <si>
    <t>Nombres y apellidos del tesorero(a)</t>
  </si>
  <si>
    <t xml:space="preserve">RESTABLECIMIENTO DE DERECHOS Y DE CONFLICTO CON LA LEY – SRPA. </t>
  </si>
  <si>
    <t>CODIGO</t>
  </si>
  <si>
    <t>VALOR</t>
  </si>
  <si>
    <t>EXPRESION EN LETRAS</t>
  </si>
  <si>
    <t>PRESUPUESTO</t>
  </si>
  <si>
    <t>Entidad contratista:</t>
  </si>
  <si>
    <t>TOTAL PRESUPUESTO DE INGRESOS</t>
  </si>
  <si>
    <t xml:space="preserve">SUBTOTAL PRESUPUESTO DE GASTOS </t>
  </si>
  <si>
    <t>TOTAL PRESUPUESTO DE GASTOS</t>
  </si>
  <si>
    <t>PRESUPUESTO INICIAL VIGENCIA AÑO _______</t>
  </si>
  <si>
    <t>%  PARTICIPACIÓN</t>
  </si>
  <si>
    <t xml:space="preserve">Contrato No.                                   </t>
  </si>
  <si>
    <t>PRESUPUESTO INICIAL VIGENCIA AÑO_______</t>
  </si>
  <si>
    <t>% PARTICIPACIÓN</t>
  </si>
  <si>
    <t xml:space="preserve">Valor ingresos acumulados </t>
  </si>
  <si>
    <t>4. NIÑOS, NIÑAS Y ADOLECENTES</t>
  </si>
  <si>
    <t>5. GASTOS GENERALES</t>
  </si>
  <si>
    <t xml:space="preserve">Gastos acumulados </t>
  </si>
  <si>
    <t>Total Adiciones durante la vigencia</t>
  </si>
  <si>
    <t>Total Disminución durante la vigencia</t>
  </si>
  <si>
    <t>% Aportes recibidos</t>
  </si>
  <si>
    <t>% aportes ejecutados</t>
  </si>
  <si>
    <t>6=(5/4)x100</t>
  </si>
  <si>
    <t>7=(4-5)</t>
  </si>
  <si>
    <t>Nombres y apellidos del Tesorero o Contador Público</t>
  </si>
  <si>
    <t>Salario</t>
  </si>
  <si>
    <t>Transporte personal institución para visitas domiciliarias a los hogares y/o traslado de niños, niñas y adolescentes</t>
  </si>
  <si>
    <t xml:space="preserve">Costo de uso </t>
  </si>
  <si>
    <t>Servicio de contabilidad</t>
  </si>
  <si>
    <t>Regional</t>
  </si>
  <si>
    <t>PRESUPUESTO DE INGRESOS</t>
  </si>
  <si>
    <t>PRESUPUESTO DE GASTOS</t>
  </si>
  <si>
    <t>Aportes parafiscales (SENA, Icbf y Caja de compensación)</t>
  </si>
  <si>
    <t xml:space="preserve">Papelería </t>
  </si>
  <si>
    <t>Total Ingresos en el mes</t>
  </si>
  <si>
    <t>Ingresos Acumulados</t>
  </si>
  <si>
    <t>Total Egresos en el mes</t>
  </si>
  <si>
    <t>Saldo</t>
  </si>
  <si>
    <t>Total Ingresos Acumulados</t>
  </si>
  <si>
    <t>Total Egresos Acumulados</t>
  </si>
  <si>
    <t>Dotacioón Escolar</t>
  </si>
  <si>
    <t>Dotación Personal</t>
  </si>
  <si>
    <t>Cuota se Sostenimiento</t>
  </si>
  <si>
    <t>Gastos de Emergencia</t>
  </si>
  <si>
    <t>Beca</t>
  </si>
  <si>
    <t xml:space="preserve">1. TALENTO HUMANO </t>
  </si>
  <si>
    <t>Aportes ICBF Valor Cupo Mes</t>
  </si>
  <si>
    <t>Aportes ICBF Valor Beca</t>
  </si>
  <si>
    <t>Egresos Acumulados</t>
  </si>
  <si>
    <t>2. NIÑOS, NIÑAS Y ADOLESCENTES</t>
  </si>
  <si>
    <t>TOTAL GASTOS ( 1+2+3)</t>
  </si>
  <si>
    <t>3. GASTOS GENERALES</t>
  </si>
  <si>
    <t>2. NIÑOS, NIÑAS Y ADOLECENTES</t>
  </si>
  <si>
    <t xml:space="preserve">SUBTOTAL NIÑOS, NIÑAS Y ADOLECENTES  </t>
  </si>
  <si>
    <t xml:space="preserve">SUBTOTAL TALENTO HUMANO  </t>
  </si>
  <si>
    <t xml:space="preserve">SUBTOTAL GASTOS GENERALES </t>
  </si>
  <si>
    <t>(1) NOTA - Ejecucion de Ingresos: Seguimiento financiero de los pagos realizados al operador del servicio por el ICBF y otros ingresos.</t>
  </si>
  <si>
    <t>(2) NOTA - Revisor Fiscal : Si está obligado legalmente a tener revisor fiscal.</t>
  </si>
  <si>
    <t>(1) NOTA - Ejecucion de Gastos: Seguimiento financiero de los pagos realizados por el operador del servicio.</t>
  </si>
  <si>
    <t>(2) NOTA - Revisor Fiscal: Si está obligado legalmente a tener revisor fiscal.</t>
  </si>
  <si>
    <t xml:space="preserve">Cesantías </t>
  </si>
  <si>
    <t xml:space="preserve">Vacaciones </t>
  </si>
  <si>
    <t xml:space="preserve">Intereses/cesantías </t>
  </si>
  <si>
    <t xml:space="preserve">Presupuesto inicial </t>
  </si>
  <si>
    <t>Presupuesto al final del  periodo ejecutado</t>
  </si>
  <si>
    <t xml:space="preserve">Total saldo por ingresar </t>
  </si>
  <si>
    <t>Total saldo por ejecutar</t>
  </si>
  <si>
    <t>Presupuesto inicial del periodo a ejecutar</t>
  </si>
  <si>
    <t xml:space="preserve">Valor total ejecutado al final de periodo </t>
  </si>
  <si>
    <t>8=(7/4)</t>
  </si>
  <si>
    <t>Presupuesto al final del contrato</t>
  </si>
  <si>
    <t xml:space="preserve">Valor ingresos totales </t>
  </si>
  <si>
    <t xml:space="preserve">Valor gastos totales </t>
  </si>
  <si>
    <t>Saldo por ejecutar al final del contrato</t>
  </si>
  <si>
    <t>Contador y/o Revisor Fiscal</t>
  </si>
  <si>
    <t>Representante Legal</t>
  </si>
  <si>
    <t>DIRECCIÓN DE PROTECCION</t>
  </si>
  <si>
    <t>PRESUPUESTO E INFORME DE INGRESOS Y GASTOS</t>
  </si>
  <si>
    <t xml:space="preserve">HOJAS DE SEGUIMIENTO: </t>
  </si>
  <si>
    <t>Gastos financieros (4 por mil)</t>
  </si>
  <si>
    <t>Cuota de Sostenimiento</t>
  </si>
  <si>
    <t>Dotación Escolar</t>
  </si>
  <si>
    <t>Recreación</t>
  </si>
  <si>
    <t>Aportes salud, pensión y ARL</t>
  </si>
  <si>
    <t xml:space="preserve">Aportes salud, pensión y ARL </t>
  </si>
  <si>
    <t>Otros gastos (Otros ingresos)</t>
  </si>
  <si>
    <t>Encuentros Familiares (Hogar Sustituto Tutor)</t>
  </si>
  <si>
    <t xml:space="preserve">Gastos - mes 1 </t>
  </si>
  <si>
    <t xml:space="preserve">Ingresos - mes 1 </t>
  </si>
  <si>
    <t xml:space="preserve">Ingresos - mes 2 </t>
  </si>
  <si>
    <t>Gastos - mes 2</t>
  </si>
  <si>
    <t xml:space="preserve">Ingresos - mes 3 </t>
  </si>
  <si>
    <t>Gastos - mes 3</t>
  </si>
  <si>
    <t>Ingresos - mes 4</t>
  </si>
  <si>
    <t>Gastos - mes 4</t>
  </si>
  <si>
    <t>Ingresos - mes 5</t>
  </si>
  <si>
    <t xml:space="preserve">Gastos - mes 5 </t>
  </si>
  <si>
    <t>Ingresos - mes 6</t>
  </si>
  <si>
    <t xml:space="preserve">Gastos - mes 6 </t>
  </si>
  <si>
    <t xml:space="preserve">Ingresos - mes 7 </t>
  </si>
  <si>
    <t>Gastos - mes 7</t>
  </si>
  <si>
    <t>Ingresos - mes 8</t>
  </si>
  <si>
    <t xml:space="preserve">Gastos - mes 8 </t>
  </si>
  <si>
    <t xml:space="preserve">Ingresos - mes 9 </t>
  </si>
  <si>
    <t>Gastos - mes 9</t>
  </si>
  <si>
    <t>Ingresos - mes 10</t>
  </si>
  <si>
    <t>Gastos - mes 10</t>
  </si>
  <si>
    <t xml:space="preserve">Ingresos - mes 11 </t>
  </si>
  <si>
    <t xml:space="preserve">Gastos - mes 11 </t>
  </si>
  <si>
    <t>Ingresos - mes 12</t>
  </si>
  <si>
    <t xml:space="preserve">Gastos - mes 12 </t>
  </si>
  <si>
    <t>Valor ingresos acumulados al mes 11</t>
  </si>
  <si>
    <t>Gastos acumulados al mes 11</t>
  </si>
  <si>
    <t>Gastos acumulados al mes 10</t>
  </si>
  <si>
    <t>Valor ingresos acumulados al mes 10</t>
  </si>
  <si>
    <t>Gastos acumulados al mes 9</t>
  </si>
  <si>
    <t>Valor ingresos acumulados al mes 9</t>
  </si>
  <si>
    <t>Valor ingresos acumulados al mes 8</t>
  </si>
  <si>
    <t>Gastos acumulados al mes 8</t>
  </si>
  <si>
    <t>Gastos acumulados al mes 7</t>
  </si>
  <si>
    <t>Valor ingresos acumulados al mes 7</t>
  </si>
  <si>
    <t>Gastos acumulados al mes 6</t>
  </si>
  <si>
    <t>Valor ingresos acumulados al mes 6</t>
  </si>
  <si>
    <t>Gastos acumulados al mes 5</t>
  </si>
  <si>
    <t>Valor ingresos acumulados al mes 5</t>
  </si>
  <si>
    <t>Valor ingresos acumulados al mes 4</t>
  </si>
  <si>
    <t>Gastos acumulados al mes 4</t>
  </si>
  <si>
    <t>Gastos acumulados al mes 3</t>
  </si>
  <si>
    <t>Valor ingresos acumulados al mes 3</t>
  </si>
  <si>
    <t>Gastos acumulados al mes 2</t>
  </si>
  <si>
    <t>Valor ingresos acumulados al mes 2</t>
  </si>
  <si>
    <t>Valor ingresos acumulados al mes 1</t>
  </si>
  <si>
    <t>Rendimientos financieros (Cuando aplique)</t>
  </si>
  <si>
    <t xml:space="preserve">Rendimientos financieros (Cuando aplique) </t>
  </si>
  <si>
    <t>Acciones complementarias para la gestión en el restablecimiento de derechos y/o administración de justicia (Subproyecto 112)</t>
  </si>
  <si>
    <t>Nombres y apellidos del revisor fiscal (2)</t>
  </si>
  <si>
    <t>Ejecucion de Gastos</t>
  </si>
  <si>
    <t>Ingresos Pagados</t>
  </si>
  <si>
    <t>Cuentas 
por Cobrar</t>
  </si>
  <si>
    <t>Gastos Pagados</t>
  </si>
  <si>
    <t>Cuentas por Pagar</t>
  </si>
  <si>
    <t>Dotación Básica (Aplica por reposición o adición al contrato)</t>
  </si>
  <si>
    <t>Utilización de instalaciones en ambientes sanos y adecuados</t>
  </si>
  <si>
    <t>Reparación y mantenimiento de dotación institucional</t>
  </si>
  <si>
    <t>Aseo</t>
  </si>
  <si>
    <t>Mantenimiento y reparaciones instalaciones locativas</t>
  </si>
  <si>
    <t>Gravamen a los movimientos financieros (4 por mil)</t>
  </si>
  <si>
    <t>Otros (lo que se requiera para el adecuado desarrollo de la modalidad)</t>
  </si>
  <si>
    <t>DEFINICION DE LOS RUBROS CONTENIDOS EN EL PRESUPUESTO</t>
  </si>
  <si>
    <t>a) Talento Humano</t>
  </si>
  <si>
    <t>c) Gastos Generales</t>
  </si>
  <si>
    <t>ASPECTOS A TENER EN CUENTA AL MOMENTO DE DILIGENCIAR EL PRESUPUESTO INICIAL</t>
  </si>
  <si>
    <t>[1] Todas las donaciones que se realicen a los programas del ICBF deben ser registradas en el informe de ingresos y gastos, si la entidad presta otros servicios y dicha donación se realizó a esos programas específicos, no se debe reportar la donación en los informes del ICBF.</t>
  </si>
  <si>
    <t xml:space="preserve">Antes de imprimir este documento… piense en el medio ambiente!  </t>
  </si>
  <si>
    <t xml:space="preserve">     Cualquier copia impresa de este documento se considera como COPIA NO CONTROLADA.</t>
  </si>
  <si>
    <t>LOS DATOS PROPORCIONADOS SERAN TRATADOS DE ACUERDO A LA POLITICA DE TRATAMIENTO DE DATOS PERSONALES DEL ICBF Y A LA LEY 1581 DE 2012</t>
  </si>
  <si>
    <t xml:space="preserve">Regional: </t>
  </si>
  <si>
    <t xml:space="preserve">Centro Zonal: </t>
  </si>
  <si>
    <t xml:space="preserve">Municipio: </t>
  </si>
  <si>
    <t>Cupos contratados</t>
  </si>
  <si>
    <t>Valor total por modalidad</t>
  </si>
  <si>
    <t>Implementación Sistema Integrado de Gestión</t>
  </si>
  <si>
    <t>Informe correspondiente al período:</t>
  </si>
  <si>
    <t>Valor total pagado por modalidad</t>
  </si>
  <si>
    <t>Fecha de elaboración (dd/mm/aa):</t>
  </si>
  <si>
    <t>Fecha de presentación (dd/mm/aa):</t>
  </si>
  <si>
    <t>El presupuesto de ingresos y gastos debe evidenciar la correspondencia entre los dineros que ingresan a la entidad y los gastos efectuados de manera mensual, de acuerdo con lo establecido en los lineamientos correspondientes a la modalidad o modalidades contratadas.</t>
  </si>
  <si>
    <t>Los recursos financieros establecidos en el contrato de aporte suscrito con el operador para el desarrollo de las diferentes modalidades, se invertirán en su totalidad para dar respuesta al objeto y obligaciones contratadas, teniendo en cuenta el cumplimiento de los aspectos siguientes:</t>
  </si>
  <si>
    <t>Gastos bancarios (comisiones, transferencias y chequeras)</t>
  </si>
  <si>
    <t xml:space="preserve">FORMATO PARA SEGUIMIENTO FINANCIERO DE CONTRATOS DE APORTES </t>
  </si>
  <si>
    <t>Este formato está diseñado para la realización del seguimiento financiero durante la vigencia del contrato de aportes.</t>
  </si>
  <si>
    <r>
      <t>PRESUPUESTO:</t>
    </r>
    <r>
      <rPr>
        <sz val="11"/>
        <rFont val="Arial"/>
        <family val="2"/>
      </rPr>
      <t xml:space="preserve"> El presupuesto debe ser firmado por el contador y/o revisor fiscal (cuando esté obligado a tenerlo) y el representante legal. Debe presentarse durante el primer mes de ejecución del contrato para la aprobación por parte del supervisor. </t>
    </r>
  </si>
  <si>
    <t>Es una herramienta flexible que permite ser ajustado durante la ejecución del contrato, dependiendo de la gestión administrativa; en este sentido, en las hojas de seguimiento se encuentran las columnas de adición (2) y disminución (3) del presupuesto.</t>
  </si>
  <si>
    <t xml:space="preserve">Para diligenciar el archivo de presupuesto se realiza una proyección de los recursos que se ejecutarán en cada rubro, ya sea por histórico (en el caso en que la modalidad, medida o sanción ya lleve más de un periodo contractual) o por proyección, según la cantidad de cupos contratados y los gastos para el funcionamiento mensual. Este presupuesto debe cumplir con las orientaciones establecidas por el ICBF y la normatividad vigente. Se debe reportar el detalle de los rubros que se requieran para dar claridad a la distribución de los recursos que se utilizarán en la vigencia del contrato. </t>
  </si>
  <si>
    <t xml:space="preserve">1.    En el presupuesto de ingresos se incluyen los ítems "Objeto del ingreso", en los cuales se consignan todas las fuentes de ingreso con las que cuente el contratista para el desarrollo de las modalidades, medidas o sanciones. </t>
  </si>
  <si>
    <t>2.     En el presupuesto de gastos se discriminan  ítems "Objeto del gasto" definidos por el ICBF, para ejecutarse con los recursos del contrato. Adicionalmente, se incluyen recursos propios o recursos entregados por otra entidad pública o privada (cuando se cuente con ellos) para el desarrollo de las modalidades, medidas o sanciones. Este objeto de gasto cuenta con 3 componentes distribuidos de la manera siguiente:</t>
  </si>
  <si>
    <t>b) Niños, Niñas y Adolescentes</t>
  </si>
  <si>
    <t>Tanto los ingresos como los gastos cuentan con rubros específicos en los cuales se registran los recursos con los que cuenta el operador y sus respectivas salidas, destinadas a la prestación del servicio. Estas se definen de la manera siguiente:</t>
  </si>
  <si>
    <r>
      <t xml:space="preserve">1. OBJETO DEL INGRESO. </t>
    </r>
    <r>
      <rPr>
        <sz val="11"/>
        <rFont val="Arial"/>
        <family val="2"/>
      </rPr>
      <t>Se incluyen 5 fuentes de ingreso en las cuales el contratista puede registrar los recursos adicionales a los aportados por el ICBF, cuando cuente con ellos, para cubrir los gastos generados durante la vigencia del contrato. Los rubros correspondientes al ingreso son los siguientes:</t>
    </r>
  </si>
  <si>
    <r>
      <t>Aportes ICBF:</t>
    </r>
    <r>
      <rPr>
        <sz val="11"/>
        <rFont val="Arial"/>
        <family val="2"/>
      </rPr>
      <t xml:space="preserve"> Es el recurso que el ICBF destina para la prestación del servicio, de acuerdo con los clasificadores de costo de cada modalidad, medida o sanción. En este rubro también se registran los recursos  provenientes de adiciones al contrato.</t>
    </r>
  </si>
  <si>
    <r>
      <rPr>
        <b/>
        <sz val="11"/>
        <rFont val="Arial"/>
        <family val="2"/>
      </rPr>
      <t>Donaciones:</t>
    </r>
    <r>
      <rPr>
        <sz val="11"/>
        <rFont val="Arial"/>
        <family val="2"/>
      </rPr>
      <t xml:space="preserve"> La entrega de las donaciones puede hacerse en especie o dinero. En el caso en que esta sea entregada en especie se debe estimar su valor según el mercado, para el registro contable. Si es entregada en dinero, debe contar con el soporte financiero ya sea a través de consignación, cheque o transferencia bancaria, según dictamina la norma. Su utilización debe ser destinada para el cumplimiento del objeto del contrato y debe estar soportado a nivel contable. Dicha donación debe ser registrada según clasificadores de costo; en el caso en que esta sea en especie o dinero y su destinación no se encuentre incluida en ningún clasificador de costo, su registro se hará como otros ingresos y su contrapartida será otros gastos</t>
    </r>
    <r>
      <rPr>
        <sz val="11"/>
        <color rgb="FF00B0F0"/>
        <rFont val="Arial"/>
        <family val="2"/>
      </rPr>
      <t>[1]</t>
    </r>
    <r>
      <rPr>
        <b/>
        <sz val="11"/>
        <rFont val="Arial"/>
        <family val="2"/>
      </rPr>
      <t>.</t>
    </r>
  </si>
  <si>
    <r>
      <t xml:space="preserve">Rendimientos Financieros: </t>
    </r>
    <r>
      <rPr>
        <sz val="11"/>
        <rFont val="Arial"/>
        <family val="2"/>
      </rPr>
      <t>Se presentan por el manejo de las cuentas de ahorro y aunque estos recursos son liberados, se deben registrar en el informe de ingresos y gastos mes a mes (Cuando aplique).</t>
    </r>
  </si>
  <si>
    <r>
      <t>Aportes de la Institución:</t>
    </r>
    <r>
      <rPr>
        <sz val="11"/>
        <rFont val="Arial"/>
        <family val="2"/>
      </rPr>
      <t xml:space="preserve"> Aportes propios de la entidad contratista, utilizados para mejorar o complementar la prestación del servicio de atención a los niños, niñas y adolescentes en el cumplimiento del contrato de aportes (Cuando aplique).</t>
    </r>
  </si>
  <si>
    <r>
      <t>Otros Ingresos:</t>
    </r>
    <r>
      <rPr>
        <sz val="11"/>
        <rFont val="Arial"/>
        <family val="2"/>
      </rPr>
      <t xml:space="preserve"> Los aportes aquí consignados serán destinados para la cualificación del servicio de atención de los niños, niñas y adolescentes, de acuerdo con la modalidad, medida o sanción. Otros ingresos pueden ser los lucros obtenidos por la producción de bienes o servicios, aportes recibidos por otra entidad pública o privada, entre otros. Aunque estos ingresos se destinan a la modalidad, pueden ser utilizados en la adquisición de bienes o servicios diferentes a los establecidos en los clasificadores de costo. </t>
    </r>
  </si>
  <si>
    <r>
      <t xml:space="preserve">2. OBJETO DEL GASTO: </t>
    </r>
    <r>
      <rPr>
        <sz val="11"/>
        <rFont val="Arial"/>
        <family val="2"/>
      </rPr>
      <t>Este aspecto cuenta con 3 componentes para registrar los gastos efectuados mensualmente de acuerdo con la modalidad, medida o sanción contratada y según lo exigido en el lineamiento. Dichos componentes están distribuidos de la manera siguiente:</t>
    </r>
  </si>
  <si>
    <r>
      <t xml:space="preserve">I. TALENTO HUMANO: </t>
    </r>
    <r>
      <rPr>
        <sz val="11"/>
        <rFont val="Arial"/>
        <family val="2"/>
      </rPr>
      <t>Se registra la información del personal requerido y contratado, de acuerdo con lo establecido para cada modalidad, medida o sanción, según se define en las tablas de talento humano contenidas en los lineamientos. También se incluye el personal vinculado a la modalidad, contratado con recursos de la institución o de un tercero y que prestan atención directa a los niños, niñas y adolescentes. A nivel del informe de ingresos y gastos, si se contrata personal con recursos de otros ingresos, estos se registran en el rubro de otros gastos.</t>
    </r>
  </si>
  <si>
    <r>
      <rPr>
        <b/>
        <sz val="11"/>
        <rFont val="Arial"/>
        <family val="2"/>
      </rPr>
      <t xml:space="preserve">Implementación Sistema Integrado de Gestión: </t>
    </r>
    <r>
      <rPr>
        <sz val="11"/>
        <rFont val="Arial"/>
        <family val="2"/>
      </rPr>
      <t xml:space="preserve"> En el marco del Sistema de Gestión de Calidad, se podrá contratar con cargo al contrato de aporte, el talento humano que se requiera para la implementación de sus 4 componentes. Lo anterior, previa aprobación del supervisor y cuando se haya dado cumplimiento a la totalidad de los requerimientos exigidos para el desarrollo de la modalidad, medida o sanción.  </t>
    </r>
  </si>
  <si>
    <r>
      <t>II. NIÑOS, NIÑAS Y ADOLECENTES</t>
    </r>
    <r>
      <rPr>
        <sz val="11"/>
        <rFont val="Arial"/>
        <family val="2"/>
      </rPr>
      <t>: Los rubros aquí contenidos, reflejan los recursos destinados a la atención directa de los niños, niñas y adolescentes, de acuerdo con lo definido en los lineamientos.</t>
    </r>
  </si>
  <si>
    <r>
      <t>Dotación escolar y Dotación personal :</t>
    </r>
    <r>
      <rPr>
        <sz val="11"/>
        <rFont val="Arial"/>
        <family val="2"/>
      </rPr>
      <t xml:space="preserve"> Para la modalidad hogar sustituto y sustituto tutor, los elementos que lo componen, se encuentran definidos en el lineamiento técnico de modalidades.</t>
    </r>
  </si>
  <si>
    <r>
      <t>Recreación:</t>
    </r>
    <r>
      <rPr>
        <sz val="11"/>
        <rFont val="Arial"/>
        <family val="2"/>
      </rPr>
      <t xml:space="preserve"> Recurso destinado a las actividades recreativas y al traslado de los niños, niñas y adolescentes. Incluye entradas a eventos y refrigerios. Aplica para las modalidades, medidas y sanciones que contemplen este clasificador . </t>
    </r>
  </si>
  <si>
    <r>
      <t>Otros gastos (Otros ingresos):</t>
    </r>
    <r>
      <rPr>
        <sz val="11"/>
        <rFont val="Arial"/>
        <family val="2"/>
      </rPr>
      <t xml:space="preserve"> Gastos que pueden ser utilizados para la prestación del servicio por parte del operador, que no hacen parte de los recursos del contrato de aporte. Los recursos utilizados para tales gastos son los registrados en Otros Ingresos.  </t>
    </r>
  </si>
  <si>
    <r>
      <rPr>
        <b/>
        <sz val="11"/>
        <rFont val="Arial"/>
        <family val="2"/>
      </rPr>
      <t>Encuentros Familiares:</t>
    </r>
    <r>
      <rPr>
        <sz val="11"/>
        <rFont val="Arial"/>
        <family val="2"/>
      </rPr>
      <t xml:space="preserve"> Recursos adicionales al valor cupo mes para la modalidad modalidad de Hogar Sustituto Tutor.</t>
    </r>
  </si>
  <si>
    <r>
      <t xml:space="preserve">Utilización de instalaciones en ambientes sanos y adecuados: </t>
    </r>
    <r>
      <rPr>
        <sz val="11"/>
        <rFont val="Arial"/>
        <family val="2"/>
      </rPr>
      <t>Gasto que cubre el derecho de los niños, niñas y adolescentes, a utilizar las instalaciones donde se desarrolla la atención, en un ambiente sano y adecuado. Para la legalización de cuentas se realizará con una nota contable, hasta el 1% del valor comercial del inmueble de acuerdo con lo establecido en el Artículo 18 de la Ley 820 de 2003. No aplica para inmuebles en comodato.</t>
    </r>
  </si>
  <si>
    <r>
      <t xml:space="preserve">Reparación y mantenimiento de dotación institucional: </t>
    </r>
    <r>
      <rPr>
        <sz val="11"/>
        <rFont val="Arial"/>
        <family val="2"/>
      </rPr>
      <t xml:space="preserve">Gasto que cubre el mantenimiento o reparación de los elementos de dotación institucional que aporta el contratista para el desarrollo de la atención. </t>
    </r>
  </si>
  <si>
    <r>
      <t>Aseo:</t>
    </r>
    <r>
      <rPr>
        <sz val="11"/>
        <rFont val="Arial"/>
        <family val="2"/>
      </rPr>
      <t xml:space="preserve"> Rubro destinado a reconocer los gastos de elementos de aseo utilizados en las instalaciones donde se desarrolla el servicio.</t>
    </r>
  </si>
  <si>
    <r>
      <t>Gravamen a los movimientos financieros (4 x mil):</t>
    </r>
    <r>
      <rPr>
        <sz val="11"/>
        <rFont val="Arial"/>
        <family val="2"/>
      </rPr>
      <t xml:space="preserve"> Recurso que se reconoce para cubrir los gastos de las transacciones financieras realizadas durante la ejecución de los recursos del contrato de aporte.</t>
    </r>
  </si>
  <si>
    <r>
      <rPr>
        <b/>
        <sz val="11"/>
        <rFont val="Arial"/>
        <family val="2"/>
      </rPr>
      <t>Servicio de contabilidad:</t>
    </r>
    <r>
      <rPr>
        <sz val="11"/>
        <rFont val="Arial"/>
        <family val="2"/>
      </rPr>
      <t xml:space="preserve"> En este rubro se puede registrar el contador, asistente de contabilidad o el servicio contable en el caso de contratar con un tercero, se registra todo el gasto ocasionado en este rubro (no se afectan los rubros de talento humano en el informe de ingresos y gastos).</t>
    </r>
  </si>
  <si>
    <r>
      <rPr>
        <b/>
        <sz val="11"/>
        <rFont val="Arial"/>
        <family val="2"/>
      </rPr>
      <t>Dotación básica (por reposición):</t>
    </r>
    <r>
      <rPr>
        <sz val="11"/>
        <rFont val="Arial"/>
        <family val="2"/>
      </rPr>
      <t xml:space="preserve"> Recursos destinados a la reposición de los elementos que por el uso o circunstancias adversas debidamente justificadas, requieren ser reemplazados. Todos los bienes devolutivos que se adquieran con cargo a este clasificador deben ingresar al inventario del ICBF. </t>
    </r>
  </si>
  <si>
    <r>
      <t>Servicios públicos:</t>
    </r>
    <r>
      <rPr>
        <sz val="11"/>
        <rFont val="Arial"/>
        <family val="2"/>
      </rPr>
      <t xml:space="preserve"> Recursos destinados para cubrir los gastos de los servicios básicos básicos de acueducto, alcantarillado, gas, energía eléctrica y sistema de comunicación (internet, telefonía fija y móvil) de la sede o sedes donde se presta el servicio.</t>
    </r>
  </si>
  <si>
    <r>
      <t xml:space="preserve">Mantenimiento y reparaciones de instalaciones locativas: </t>
    </r>
    <r>
      <rPr>
        <sz val="11"/>
        <rFont val="Arial"/>
        <family val="2"/>
      </rPr>
      <t>Por medio de este</t>
    </r>
    <r>
      <rPr>
        <b/>
        <sz val="11"/>
        <rFont val="Arial"/>
        <family val="2"/>
      </rPr>
      <t xml:space="preserve"> </t>
    </r>
    <r>
      <rPr>
        <sz val="11"/>
        <rFont val="Arial"/>
        <family val="2"/>
      </rPr>
      <t xml:space="preserve">rubro se reconocen los gastos de mantenimiento y reparación de las instalaciones locativas donde se desarrolla la atención. Con cargo a este rubro no se podrá realizar mejoras, adecuaciones o modificaciones. </t>
    </r>
  </si>
  <si>
    <r>
      <t>Papelería:</t>
    </r>
    <r>
      <rPr>
        <sz val="11"/>
        <rFont val="Arial"/>
        <family val="2"/>
      </rPr>
      <t xml:space="preserve"> Rubro destinado a reconocer los gastos de papelería y útiles de oficina no devolutivos. No se contempla software, antivirus o hardware</t>
    </r>
  </si>
  <si>
    <r>
      <t>Transporte personal institución para visitas domiciliarias a los hogares y/o traslado de niños, niñas y adolescentes</t>
    </r>
    <r>
      <rPr>
        <sz val="11"/>
        <rFont val="Arial"/>
        <family val="2"/>
      </rPr>
      <t xml:space="preserve">: Rubro destinado a reconocer los gastos de transporte para que el talento humano de la institución realice visitas domiciliarias y/o traslado de niños, niñas y adolescentes a las citas u otros desplazamientos requeridos, según la modalidad, medida o sanción a la que le aplique. </t>
    </r>
    <r>
      <rPr>
        <sz val="10"/>
        <color rgb="FFFF0000"/>
        <rFont val="Arial"/>
        <family val="2"/>
      </rPr>
      <t/>
    </r>
  </si>
  <si>
    <r>
      <t xml:space="preserve">Gastos bancarios: </t>
    </r>
    <r>
      <rPr>
        <sz val="11"/>
        <rFont val="Arial"/>
        <family val="2"/>
      </rPr>
      <t xml:space="preserve">Recurso destinado a reconocer gastos de comisiones, transferencias y chequeras durante la ejecución de los recursos del contrato de aporte. </t>
    </r>
  </si>
  <si>
    <r>
      <rPr>
        <b/>
        <sz val="11"/>
        <rFont val="Arial"/>
        <family val="2"/>
      </rPr>
      <t xml:space="preserve">Otros: </t>
    </r>
    <r>
      <rPr>
        <sz val="11"/>
        <rFont val="Arial"/>
        <family val="2"/>
      </rPr>
      <t>Lo que se requiera para el adecuado desarrollo de la modalidad, que no estén incluidos en los demás clasificadores de costo.</t>
    </r>
  </si>
  <si>
    <t>Todos los ingresos y gastos ocasionados en los rubros anteriormente descritos y utilizados en las diferentes modalidades, medidas o sanciones,  según aplique, deben ser registrados en su totalidad en el informe de ingresos y gastos y en la contabilidad de la entidad para su respectivo seguimiento y control.</t>
  </si>
  <si>
    <r>
      <t xml:space="preserve">Las hojas de seguimiento se alimentan directamente de la hoja que la antecede:
</t>
    </r>
    <r>
      <rPr>
        <b/>
        <sz val="11"/>
        <rFont val="Arial"/>
        <family val="2"/>
      </rPr>
      <t xml:space="preserve">MES 1: </t>
    </r>
    <r>
      <rPr>
        <sz val="11"/>
        <rFont val="Arial"/>
        <family val="2"/>
      </rPr>
      <t xml:space="preserve">Se alimenta de la hoja de </t>
    </r>
    <r>
      <rPr>
        <b/>
        <sz val="11"/>
        <rFont val="Arial"/>
        <family val="2"/>
      </rPr>
      <t>PRESUPUESTO; MES 2</t>
    </r>
    <r>
      <rPr>
        <sz val="11"/>
        <rFont val="Arial"/>
        <family val="2"/>
      </rPr>
      <t xml:space="preserve"> del </t>
    </r>
    <r>
      <rPr>
        <b/>
        <sz val="11"/>
        <rFont val="Arial"/>
        <family val="2"/>
      </rPr>
      <t xml:space="preserve">MES 1 </t>
    </r>
    <r>
      <rPr>
        <sz val="11"/>
        <rFont val="Arial"/>
        <family val="2"/>
      </rPr>
      <t xml:space="preserve">y así sucesivamente, es decir, si el contrato inicia en </t>
    </r>
    <r>
      <rPr>
        <b/>
        <sz val="11"/>
        <rFont val="Arial"/>
        <family val="2"/>
      </rPr>
      <t>DICIEMBRE,</t>
    </r>
    <r>
      <rPr>
        <sz val="11"/>
        <rFont val="Arial"/>
        <family val="2"/>
      </rPr>
      <t xml:space="preserve"> encontrará en la columna (1) el </t>
    </r>
    <r>
      <rPr>
        <i/>
        <u/>
        <sz val="11"/>
        <rFont val="Arial"/>
        <family val="2"/>
      </rPr>
      <t>Presupuesto inicial</t>
    </r>
    <r>
      <rPr>
        <sz val="11"/>
        <rFont val="Arial"/>
        <family val="2"/>
      </rPr>
      <t xml:space="preserve">; en </t>
    </r>
    <r>
      <rPr>
        <b/>
        <sz val="11"/>
        <rFont val="Arial"/>
        <family val="2"/>
      </rPr>
      <t xml:space="preserve">ENERO </t>
    </r>
    <r>
      <rPr>
        <sz val="11"/>
        <rFont val="Arial"/>
        <family val="2"/>
      </rPr>
      <t xml:space="preserve">encontrará en la columna (1) </t>
    </r>
    <r>
      <rPr>
        <i/>
        <u/>
        <sz val="11"/>
        <rFont val="Arial"/>
        <family val="2"/>
      </rPr>
      <t>Presupuesto Inicial del Periodo a Ejecutar,</t>
    </r>
    <r>
      <rPr>
        <i/>
        <sz val="11"/>
        <rFont val="Arial"/>
        <family val="2"/>
      </rPr>
      <t xml:space="preserve"> </t>
    </r>
    <r>
      <rPr>
        <sz val="11"/>
        <rFont val="Arial"/>
        <family val="2"/>
      </rPr>
      <t>de tal forma que  en cada mes aparecerá el acumulado del mes anterior en todas y cada una de las columnas que manejan valores acumulados (Presupuesto al final del periodo ejecutado, Valor ingresos acumulados a XX del mes anterior; Valor total ingresos al final de periodo ejecutado, Total saldo por ingresar. Este comportamiento se presenta de igual forma en lo que tiene que ver con los gastos. En todos los casos, se entiende que el mes 1 es el mes en el que inicia el contrato.</t>
    </r>
  </si>
  <si>
    <t xml:space="preserve">En los meses en que se ejecuten recursos solo se deberá diligenciar los ingresos y los gastos por rubro; la información complementaria que permita realizar el análisis se generará automáticamente, tales como porcentajes de ejecución, saldo por recibir, saldos por ejecutar, entre otros.   </t>
  </si>
  <si>
    <r>
      <t xml:space="preserve">Cuota de sostenimiento: </t>
    </r>
    <r>
      <rPr>
        <sz val="11"/>
        <rFont val="Arial"/>
        <family val="2"/>
      </rPr>
      <t>Recurso entregado a la madre sustituta para cubrir los gastos de alimentación, transporte urbano, útiles escolares diarios y elementos de aseo e higiene personal del niño, niña o adolescente que se encuentra ubicado bajo esta modalidad.</t>
    </r>
  </si>
  <si>
    <r>
      <t xml:space="preserve">Beca: </t>
    </r>
    <r>
      <rPr>
        <sz val="11"/>
        <rFont val="Arial"/>
        <family val="2"/>
      </rPr>
      <t>Reconocimiento económico a las madres sustitutas hasta por 1 SMLMV, de acuerdo con el número de niños, niñas o adolescentes atendidos.</t>
    </r>
  </si>
  <si>
    <t>Aportes de la Institución (Cuando aplique)</t>
  </si>
  <si>
    <t>Otros Ingresos (Cuando aplique)</t>
  </si>
  <si>
    <t>Aportes de la institución (Cuando aplique)</t>
  </si>
  <si>
    <t>Otros ingresos (Cuando aplique)</t>
  </si>
  <si>
    <t>Modalidades:</t>
  </si>
  <si>
    <t xml:space="preserve">Licencia de funcionamiento Res. No. </t>
  </si>
  <si>
    <t>Vencimiento licencia de funcionamiento</t>
  </si>
  <si>
    <r>
      <rPr>
        <b/>
        <sz val="11"/>
        <rFont val="Arial"/>
        <family val="2"/>
      </rPr>
      <t>Emergencias y botiquín (Medicamentos no incluidos en el POS):</t>
    </r>
    <r>
      <rPr>
        <sz val="11"/>
        <rFont val="Arial"/>
        <family val="2"/>
      </rPr>
      <t xml:space="preserve"> Los gastos permitidos para cargar por este rubro, están definidos en el Anexo 3. HOGARES SUSTITUTOS, numeral 8. Aspectos financieros de la modalidad. adicionalmente, se pueden adquirir los medicamentos no incluidos en el POS, en casos de emergencias o de apremio.  </t>
    </r>
  </si>
  <si>
    <r>
      <rPr>
        <b/>
        <sz val="11"/>
        <rFont val="Arial"/>
        <family val="2"/>
      </rPr>
      <t>Acciones complementarias para la gestión en el restablecimiento de derechos y/o administración de justicia:</t>
    </r>
    <r>
      <rPr>
        <sz val="11"/>
        <rFont val="Arial"/>
        <family val="2"/>
      </rPr>
      <t xml:space="preserve"> Recursos no incluidos en el valor cupo mes, cuyos objetos de gasto se definen en los lineamientos de programación. Todo lo concerniente al Subproyecto 112, se registra por adiciones al contrato en el rubro de Aportes ICBF. </t>
    </r>
  </si>
  <si>
    <t>III. GASTOS GENERALES Y ADMINISTRATIVOS:  Los rubros aquí contenidos, reflejan los recursos destinados a los costos y gastos de la operación del servicio, de acuerdo con lo definido en los lineamientos.</t>
  </si>
  <si>
    <t xml:space="preserve">Orientación para la vida personal, social, profesional y vocacional: Recursos no incluidos en el valor cupo mes, cuyos objetos de gasto se definen en los lineamientos de programación. Todo lo concerniente al Subproyecto 111, se registra por adiciones al contrato en el rubro de Aportes ICBF. </t>
  </si>
  <si>
    <t>Orientación para la vida personal, social, profesional y vocacional (Subproyecto 111)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</si>
</sst>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_);\(0\)"/>
    <numFmt numFmtId="166" formatCode="#,##0_ ;\-#,##0\ "/>
  </numFmts>
  <fonts count="21">
    <font>
      <sz val="10"/>
      <name val="Arial"/>
    </font>
    <font>
      <sz val="10"/>
      <name val="Arial"/>
      <family val="2"/>
    </font>
    <font>
      <b/>
      <sz val="8"/>
      <name val="Arial"/>
      <family val="2"/>
    </font>
    <font>
      <b/>
      <sz val="10"/>
      <name val="Arial"/>
      <family val="2"/>
    </font>
    <font>
      <sz val="9"/>
      <name val="Arial"/>
      <family val="2"/>
    </font>
    <font>
      <sz val="8"/>
      <name val="Arial"/>
      <family val="2"/>
    </font>
    <font>
      <sz val="8"/>
      <color rgb="FF000000"/>
      <name val="Arial"/>
      <family val="2"/>
    </font>
    <font>
      <b/>
      <sz val="8"/>
      <color rgb="FF000000"/>
      <name val="Arial"/>
      <family val="2"/>
    </font>
    <font>
      <b/>
      <sz val="8"/>
      <color theme="1"/>
      <name val="Zurich BT"/>
      <family val="2"/>
    </font>
    <font>
      <b/>
      <sz val="8"/>
      <name val="Calibri"/>
      <family val="2"/>
    </font>
    <font>
      <u/>
      <sz val="10"/>
      <color theme="10"/>
      <name val="Arial"/>
      <family val="2"/>
    </font>
    <font>
      <sz val="10"/>
      <color rgb="FFFF0000"/>
      <name val="Arial"/>
      <family val="2"/>
    </font>
    <font>
      <sz val="11"/>
      <name val="Arial"/>
      <family val="2"/>
    </font>
    <font>
      <b/>
      <sz val="11"/>
      <name val="Arial"/>
      <family val="2"/>
    </font>
    <font>
      <sz val="11"/>
      <color rgb="FF00B0F0"/>
      <name val="Arial"/>
      <family val="2"/>
    </font>
    <font>
      <sz val="11"/>
      <color rgb="FFFF0000"/>
      <name val="Arial"/>
      <family val="2"/>
    </font>
    <font>
      <sz val="11"/>
      <color rgb="FF0070C0"/>
      <name val="Arial"/>
      <family val="2"/>
    </font>
    <font>
      <i/>
      <u/>
      <sz val="11"/>
      <name val="Arial"/>
      <family val="2"/>
    </font>
    <font>
      <i/>
      <sz val="11"/>
      <name val="Arial"/>
      <family val="2"/>
    </font>
    <font>
      <b/>
      <sz val="11"/>
      <color theme="0"/>
      <name val="Arial"/>
      <family val="2"/>
    </font>
    <font>
      <sz val="9"/>
      <color theme="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372">
    <xf numFmtId="0" fontId="0" fillId="0" borderId="0" xfId="0"/>
    <xf numFmtId="0" fontId="5" fillId="3" borderId="2" xfId="0" applyFont="1" applyFill="1" applyBorder="1"/>
    <xf numFmtId="0" fontId="0" fillId="3" borderId="0" xfId="0" applyFill="1"/>
    <xf numFmtId="0" fontId="2" fillId="3" borderId="0" xfId="0" applyFont="1" applyFill="1" applyBorder="1"/>
    <xf numFmtId="0" fontId="5" fillId="3" borderId="0" xfId="0" applyFont="1" applyFill="1" applyBorder="1"/>
    <xf numFmtId="0" fontId="2" fillId="3" borderId="5" xfId="0" applyFont="1" applyFill="1" applyBorder="1" applyAlignment="1"/>
    <xf numFmtId="0" fontId="2" fillId="3" borderId="6" xfId="0" applyFont="1" applyFill="1" applyBorder="1" applyAlignment="1"/>
    <xf numFmtId="0" fontId="5" fillId="3" borderId="6" xfId="0" applyFont="1" applyFill="1" applyBorder="1"/>
    <xf numFmtId="0" fontId="5" fillId="3" borderId="7" xfId="0" applyFont="1" applyFill="1" applyBorder="1"/>
    <xf numFmtId="0" fontId="2" fillId="3" borderId="8" xfId="0" applyFont="1" applyFill="1" applyBorder="1" applyAlignment="1"/>
    <xf numFmtId="0" fontId="2" fillId="3" borderId="0" xfId="0" applyFont="1" applyFill="1" applyBorder="1" applyAlignment="1"/>
    <xf numFmtId="0" fontId="5" fillId="3" borderId="9" xfId="0" applyFont="1" applyFill="1" applyBorder="1"/>
    <xf numFmtId="0" fontId="5" fillId="3" borderId="8" xfId="0" applyFont="1" applyFill="1" applyBorder="1"/>
    <xf numFmtId="0" fontId="2" fillId="3" borderId="8" xfId="0" applyFont="1" applyFill="1" applyBorder="1"/>
    <xf numFmtId="0" fontId="2" fillId="3" borderId="10" xfId="0" applyFont="1" applyFill="1" applyBorder="1"/>
    <xf numFmtId="0" fontId="2" fillId="3" borderId="2" xfId="0" applyFont="1" applyFill="1" applyBorder="1"/>
    <xf numFmtId="0" fontId="5" fillId="3" borderId="1" xfId="0" applyFont="1" applyFill="1" applyBorder="1" applyAlignment="1"/>
    <xf numFmtId="0" fontId="5" fillId="3" borderId="11" xfId="0" applyFont="1" applyFill="1" applyBorder="1" applyAlignment="1">
      <alignment horizontal="left"/>
    </xf>
    <xf numFmtId="0" fontId="5" fillId="3" borderId="12" xfId="0" applyFont="1" applyFill="1" applyBorder="1" applyAlignment="1"/>
    <xf numFmtId="0" fontId="5" fillId="3" borderId="13" xfId="0" applyFont="1" applyFill="1" applyBorder="1" applyAlignment="1">
      <alignment horizontal="left"/>
    </xf>
    <xf numFmtId="0" fontId="5" fillId="3" borderId="0" xfId="0" applyFont="1" applyFill="1" applyBorder="1" applyAlignment="1"/>
    <xf numFmtId="0" fontId="5" fillId="3" borderId="0" xfId="0" applyFont="1" applyFill="1" applyBorder="1" applyAlignment="1">
      <alignment horizontal="left"/>
    </xf>
    <xf numFmtId="0" fontId="5" fillId="3" borderId="14" xfId="0" applyFont="1" applyFill="1" applyBorder="1" applyAlignment="1">
      <alignment horizontal="left"/>
    </xf>
    <xf numFmtId="0" fontId="3" fillId="2" borderId="1" xfId="0" applyFont="1" applyFill="1" applyBorder="1" applyAlignment="1">
      <alignment horizontal="center"/>
    </xf>
    <xf numFmtId="0" fontId="4" fillId="0" borderId="0" xfId="0" applyFont="1"/>
    <xf numFmtId="2" fontId="0" fillId="0" borderId="0" xfId="0" applyNumberFormat="1"/>
    <xf numFmtId="0" fontId="5" fillId="3" borderId="0" xfId="0" applyFont="1" applyFill="1" applyAlignment="1">
      <alignment vertical="center"/>
    </xf>
    <xf numFmtId="0" fontId="5" fillId="3" borderId="0" xfId="0" applyFont="1" applyFill="1" applyBorder="1" applyAlignment="1">
      <alignment vertical="center"/>
    </xf>
    <xf numFmtId="0" fontId="2" fillId="3" borderId="1" xfId="0" applyFont="1" applyFill="1" applyBorder="1" applyAlignment="1">
      <alignment vertical="center"/>
    </xf>
    <xf numFmtId="37" fontId="5" fillId="3" borderId="1" xfId="1" applyNumberFormat="1" applyFont="1" applyFill="1" applyBorder="1" applyAlignment="1">
      <alignment vertical="center"/>
    </xf>
    <xf numFmtId="37" fontId="5" fillId="3" borderId="1" xfId="0" applyNumberFormat="1" applyFont="1" applyFill="1" applyBorder="1" applyAlignment="1">
      <alignment vertical="center"/>
    </xf>
    <xf numFmtId="3" fontId="5" fillId="3" borderId="1" xfId="1" applyNumberFormat="1" applyFont="1" applyFill="1" applyBorder="1" applyAlignment="1">
      <alignment vertical="center"/>
    </xf>
    <xf numFmtId="3" fontId="5" fillId="3" borderId="1" xfId="0" applyNumberFormat="1" applyFont="1" applyFill="1" applyBorder="1" applyAlignment="1">
      <alignment vertical="center"/>
    </xf>
    <xf numFmtId="3" fontId="2" fillId="3" borderId="1" xfId="0" applyNumberFormat="1" applyFont="1" applyFill="1" applyBorder="1" applyAlignment="1">
      <alignment vertical="center"/>
    </xf>
    <xf numFmtId="37" fontId="2" fillId="3" borderId="1"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3" fontId="2" fillId="3" borderId="1" xfId="1" applyNumberFormat="1" applyFont="1" applyFill="1" applyBorder="1" applyAlignment="1">
      <alignment vertical="center"/>
    </xf>
    <xf numFmtId="37" fontId="2" fillId="3" borderId="1" xfId="1" applyNumberFormat="1" applyFont="1" applyFill="1" applyBorder="1" applyAlignment="1">
      <alignment vertical="center"/>
    </xf>
    <xf numFmtId="165" fontId="2" fillId="3" borderId="1" xfId="0" applyNumberFormat="1" applyFont="1" applyFill="1" applyBorder="1" applyAlignment="1">
      <alignment horizontal="center" vertical="center"/>
    </xf>
    <xf numFmtId="0" fontId="5" fillId="3" borderId="0" xfId="0" applyFont="1" applyFill="1" applyAlignment="1">
      <alignment horizontal="center" vertical="center"/>
    </xf>
    <xf numFmtId="0" fontId="2" fillId="3" borderId="0" xfId="0" applyFont="1" applyFill="1" applyAlignment="1">
      <alignment vertical="center"/>
    </xf>
    <xf numFmtId="0" fontId="2" fillId="3" borderId="23" xfId="0" applyFont="1" applyFill="1" applyBorder="1" applyAlignment="1">
      <alignment vertical="center"/>
    </xf>
    <xf numFmtId="3" fontId="2" fillId="3" borderId="23" xfId="1" applyNumberFormat="1" applyFont="1" applyFill="1" applyBorder="1" applyAlignment="1">
      <alignment vertical="center"/>
    </xf>
    <xf numFmtId="9" fontId="5" fillId="3" borderId="23" xfId="2" applyFont="1" applyFill="1" applyBorder="1" applyAlignment="1">
      <alignment vertical="center"/>
    </xf>
    <xf numFmtId="3" fontId="2" fillId="3" borderId="23" xfId="0" applyNumberFormat="1" applyFont="1" applyFill="1" applyBorder="1" applyAlignment="1">
      <alignment horizontal="center" vertical="center"/>
    </xf>
    <xf numFmtId="0" fontId="2" fillId="3" borderId="0" xfId="0" applyFont="1" applyFill="1" applyBorder="1" applyAlignment="1">
      <alignment vertical="center"/>
    </xf>
    <xf numFmtId="3" fontId="2" fillId="3" borderId="0" xfId="1" applyNumberFormat="1" applyFont="1" applyFill="1" applyBorder="1" applyAlignment="1">
      <alignment vertical="center"/>
    </xf>
    <xf numFmtId="9" fontId="5" fillId="3" borderId="0" xfId="2" applyFont="1" applyFill="1" applyBorder="1" applyAlignment="1">
      <alignment vertical="center"/>
    </xf>
    <xf numFmtId="3" fontId="2" fillId="3" borderId="0" xfId="0" applyNumberFormat="1" applyFont="1" applyFill="1" applyBorder="1" applyAlignment="1">
      <alignment horizontal="center" vertical="center"/>
    </xf>
    <xf numFmtId="0" fontId="5" fillId="3" borderId="0" xfId="0" applyFont="1" applyFill="1"/>
    <xf numFmtId="3" fontId="2" fillId="3" borderId="23" xfId="0" applyNumberFormat="1" applyFont="1" applyFill="1" applyBorder="1" applyAlignment="1">
      <alignment horizontal="right" vertical="center"/>
    </xf>
    <xf numFmtId="0" fontId="5" fillId="3" borderId="23" xfId="0" applyFont="1" applyFill="1" applyBorder="1" applyAlignment="1">
      <alignment vertical="center"/>
    </xf>
    <xf numFmtId="0" fontId="9" fillId="3" borderId="0" xfId="0" applyFont="1" applyFill="1" applyAlignment="1">
      <alignment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37" fontId="5" fillId="3" borderId="0" xfId="0" applyNumberFormat="1" applyFont="1" applyFill="1" applyAlignment="1">
      <alignment vertical="center"/>
    </xf>
    <xf numFmtId="3" fontId="5" fillId="3" borderId="0" xfId="0" applyNumberFormat="1" applyFont="1" applyFill="1" applyAlignment="1">
      <alignment vertical="center"/>
    </xf>
    <xf numFmtId="0" fontId="2" fillId="3" borderId="23"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vertical="center"/>
    </xf>
    <xf numFmtId="0" fontId="6" fillId="0" borderId="1" xfId="0" applyFont="1" applyBorder="1" applyAlignment="1">
      <alignment vertical="center" wrapText="1" readingOrder="1"/>
    </xf>
    <xf numFmtId="10" fontId="2" fillId="3" borderId="23"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0" fontId="2" fillId="3" borderId="0" xfId="0" applyFont="1" applyFill="1" applyBorder="1" applyAlignment="1">
      <alignment horizontal="center" vertical="center"/>
    </xf>
    <xf numFmtId="3" fontId="2" fillId="3" borderId="0" xfId="0" applyNumberFormat="1" applyFont="1" applyFill="1" applyBorder="1" applyAlignment="1">
      <alignment horizontal="right" vertical="center"/>
    </xf>
    <xf numFmtId="0" fontId="5" fillId="3" borderId="0" xfId="0" applyFont="1" applyFill="1" applyAlignment="1">
      <alignment vertical="center"/>
    </xf>
    <xf numFmtId="0" fontId="5" fillId="3" borderId="0" xfId="0" applyFont="1" applyFill="1" applyAlignment="1">
      <alignment vertical="center"/>
    </xf>
    <xf numFmtId="3" fontId="5" fillId="3" borderId="1" xfId="0" applyNumberFormat="1" applyFont="1" applyFill="1" applyBorder="1" applyAlignment="1">
      <alignment vertical="center"/>
    </xf>
    <xf numFmtId="0" fontId="5" fillId="3" borderId="1" xfId="0" applyFont="1" applyFill="1" applyBorder="1" applyAlignment="1">
      <alignment vertical="center" wrapText="1"/>
    </xf>
    <xf numFmtId="0" fontId="5" fillId="3" borderId="21" xfId="0" applyFont="1" applyFill="1" applyBorder="1" applyAlignment="1">
      <alignment vertical="center" wrapText="1"/>
    </xf>
    <xf numFmtId="3" fontId="2" fillId="3" borderId="1" xfId="0" applyNumberFormat="1" applyFont="1" applyFill="1" applyBorder="1" applyAlignment="1">
      <alignment horizontal="right" vertical="center"/>
    </xf>
    <xf numFmtId="3" fontId="5" fillId="3" borderId="1" xfId="0" applyNumberFormat="1" applyFont="1" applyFill="1" applyBorder="1" applyAlignment="1">
      <alignment vertical="center"/>
    </xf>
    <xf numFmtId="37" fontId="2" fillId="3" borderId="1" xfId="1" applyNumberFormat="1" applyFont="1" applyFill="1" applyBorder="1" applyAlignment="1">
      <alignment vertical="center"/>
    </xf>
    <xf numFmtId="0" fontId="5" fillId="3" borderId="0" xfId="0" applyFont="1" applyFill="1" applyAlignment="1">
      <alignment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right" vertical="center"/>
    </xf>
    <xf numFmtId="3" fontId="5" fillId="3" borderId="1" xfId="0" applyNumberFormat="1" applyFont="1" applyFill="1" applyBorder="1" applyAlignment="1">
      <alignment vertical="center"/>
    </xf>
    <xf numFmtId="37" fontId="2" fillId="3" borderId="1" xfId="1" applyNumberFormat="1" applyFont="1" applyFill="1" applyBorder="1" applyAlignment="1">
      <alignment vertical="center"/>
    </xf>
    <xf numFmtId="0" fontId="5" fillId="3" borderId="3" xfId="0" applyFont="1" applyFill="1" applyBorder="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3" fontId="5" fillId="3" borderId="49" xfId="0" applyNumberFormat="1" applyFont="1" applyFill="1" applyBorder="1" applyAlignment="1">
      <alignment vertical="center"/>
    </xf>
    <xf numFmtId="0" fontId="5" fillId="3" borderId="0" xfId="0" applyFont="1" applyFill="1" applyAlignment="1">
      <alignment vertical="center"/>
    </xf>
    <xf numFmtId="0" fontId="6" fillId="0" borderId="3" xfId="0" applyFont="1" applyBorder="1" applyAlignment="1">
      <alignment vertical="center" wrapText="1" readingOrder="1"/>
    </xf>
    <xf numFmtId="3" fontId="2"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right" vertical="center"/>
    </xf>
    <xf numFmtId="0" fontId="5" fillId="3" borderId="1" xfId="0" applyFont="1" applyFill="1" applyBorder="1" applyAlignment="1" applyProtection="1">
      <alignment vertical="center"/>
      <protection locked="0"/>
    </xf>
    <xf numFmtId="0" fontId="5" fillId="3" borderId="3" xfId="0" applyFont="1" applyFill="1" applyBorder="1" applyAlignment="1">
      <alignment vertical="center" wrapText="1"/>
    </xf>
    <xf numFmtId="1" fontId="2" fillId="3" borderId="18" xfId="0" applyNumberFormat="1" applyFont="1" applyFill="1" applyBorder="1" applyAlignment="1">
      <alignment horizontal="center" vertical="center" wrapText="1"/>
    </xf>
    <xf numFmtId="1" fontId="5" fillId="3" borderId="21" xfId="2" applyNumberFormat="1" applyFont="1" applyFill="1" applyBorder="1" applyAlignment="1" applyProtection="1">
      <alignment horizontal="right" vertical="center"/>
      <protection locked="0"/>
    </xf>
    <xf numFmtId="3" fontId="2" fillId="3" borderId="1" xfId="1" applyNumberFormat="1" applyFont="1" applyFill="1" applyBorder="1" applyAlignment="1" applyProtection="1">
      <alignment vertical="center"/>
      <protection locked="0"/>
    </xf>
    <xf numFmtId="1" fontId="2" fillId="3" borderId="17"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right" vertical="center"/>
      <protection locked="0"/>
    </xf>
    <xf numFmtId="3" fontId="2" fillId="3" borderId="1" xfId="0" applyNumberFormat="1" applyFont="1" applyFill="1" applyBorder="1" applyAlignment="1" applyProtection="1">
      <alignment vertical="center"/>
      <protection locked="0"/>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3" fontId="0" fillId="3" borderId="0" xfId="0" applyNumberFormat="1" applyFill="1" applyAlignment="1">
      <alignment vertical="center"/>
    </xf>
    <xf numFmtId="0" fontId="7" fillId="3" borderId="1" xfId="0" applyFont="1" applyFill="1" applyBorder="1" applyAlignment="1">
      <alignment horizontal="center" vertical="center" wrapText="1" readingOrder="1"/>
    </xf>
    <xf numFmtId="3" fontId="5" fillId="3" borderId="0" xfId="0" applyNumberFormat="1" applyFont="1" applyFill="1" applyAlignment="1">
      <alignment horizontal="center" vertical="center"/>
    </xf>
    <xf numFmtId="3" fontId="6" fillId="3" borderId="1" xfId="0" applyNumberFormat="1" applyFont="1" applyFill="1" applyBorder="1" applyAlignment="1">
      <alignment horizontal="right" vertical="center" wrapText="1" readingOrder="1"/>
    </xf>
    <xf numFmtId="10" fontId="6" fillId="3" borderId="1" xfId="0" applyNumberFormat="1" applyFont="1" applyFill="1" applyBorder="1" applyAlignment="1">
      <alignment horizontal="right" vertical="center" wrapText="1" readingOrder="1"/>
    </xf>
    <xf numFmtId="3" fontId="7" fillId="3" borderId="1" xfId="0" applyNumberFormat="1" applyFont="1" applyFill="1" applyBorder="1" applyAlignment="1">
      <alignment horizontal="right" vertical="center" wrapText="1" readingOrder="1"/>
    </xf>
    <xf numFmtId="10" fontId="7" fillId="3" borderId="1" xfId="0" applyNumberFormat="1" applyFont="1" applyFill="1" applyBorder="1" applyAlignment="1">
      <alignment horizontal="right" vertical="center" wrapText="1" readingOrder="1"/>
    </xf>
    <xf numFmtId="3" fontId="8" fillId="3" borderId="0" xfId="0" applyNumberFormat="1" applyFont="1" applyFill="1" applyAlignment="1">
      <alignment vertical="center"/>
    </xf>
    <xf numFmtId="3" fontId="0" fillId="3" borderId="0" xfId="0" applyNumberFormat="1" applyFill="1" applyAlignment="1">
      <alignment horizontal="right" vertical="center"/>
    </xf>
    <xf numFmtId="3" fontId="0" fillId="3" borderId="0" xfId="0" applyNumberFormat="1" applyFill="1" applyAlignment="1">
      <alignment horizontal="right" vertical="center" readingOrder="1"/>
    </xf>
    <xf numFmtId="0" fontId="5" fillId="3" borderId="1" xfId="0" applyFont="1" applyFill="1" applyBorder="1" applyAlignment="1">
      <alignment horizontal="center" vertical="center"/>
    </xf>
    <xf numFmtId="0" fontId="6" fillId="0" borderId="21" xfId="0" applyFont="1" applyBorder="1" applyAlignment="1">
      <alignment vertical="center" wrapText="1" readingOrder="1"/>
    </xf>
    <xf numFmtId="0" fontId="5" fillId="3" borderId="4" xfId="0" applyFont="1" applyFill="1" applyBorder="1" applyAlignment="1">
      <alignment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readingOrder="1"/>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6" fillId="0" borderId="21" xfId="0" applyFont="1" applyBorder="1" applyAlignment="1" applyProtection="1">
      <alignment vertical="center" wrapText="1" readingOrder="1"/>
      <protection locked="0"/>
    </xf>
    <xf numFmtId="0" fontId="6" fillId="0" borderId="4" xfId="0" applyFont="1" applyBorder="1" applyAlignment="1" applyProtection="1">
      <alignment vertical="center" wrapText="1" readingOrder="1"/>
      <protection locked="0"/>
    </xf>
    <xf numFmtId="3" fontId="5" fillId="3" borderId="3" xfId="0" applyNumberFormat="1" applyFont="1" applyFill="1" applyBorder="1" applyAlignment="1" applyProtection="1">
      <alignment vertical="center"/>
      <protection locked="0"/>
    </xf>
    <xf numFmtId="3" fontId="5" fillId="3" borderId="15" xfId="0" applyNumberFormat="1" applyFont="1" applyFill="1" applyBorder="1" applyAlignment="1" applyProtection="1">
      <alignment vertical="center"/>
      <protection locked="0"/>
    </xf>
    <xf numFmtId="0" fontId="6" fillId="0" borderId="1" xfId="0" applyFont="1" applyBorder="1" applyAlignment="1" applyProtection="1">
      <alignment horizontal="center" vertical="center" wrapText="1" readingOrder="1"/>
      <protection locked="0"/>
    </xf>
    <xf numFmtId="0" fontId="6" fillId="0" borderId="3" xfId="0" applyFont="1" applyFill="1" applyBorder="1" applyAlignment="1" applyProtection="1">
      <alignment horizontal="center" vertical="center" wrapText="1" readingOrder="1"/>
      <protection locked="0"/>
    </xf>
    <xf numFmtId="0" fontId="6" fillId="0" borderId="1" xfId="0" applyFont="1" applyBorder="1" applyAlignment="1" applyProtection="1">
      <alignment horizontal="center" vertical="center" readingOrder="1"/>
      <protection locked="0"/>
    </xf>
    <xf numFmtId="3" fontId="5" fillId="0" borderId="1" xfId="0" applyNumberFormat="1" applyFont="1" applyBorder="1" applyAlignment="1">
      <alignment horizontal="center" vertical="center"/>
    </xf>
    <xf numFmtId="3" fontId="5" fillId="0" borderId="1" xfId="0" applyNumberFormat="1" applyFont="1" applyBorder="1" applyAlignment="1">
      <alignment horizontal="right" vertical="center"/>
    </xf>
    <xf numFmtId="0" fontId="6" fillId="0" borderId="1" xfId="0" applyFont="1" applyFill="1" applyBorder="1" applyAlignment="1" applyProtection="1">
      <alignment horizontal="center" vertical="center" wrapText="1" readingOrder="1"/>
      <protection locked="0"/>
    </xf>
    <xf numFmtId="0" fontId="5" fillId="3" borderId="1" xfId="0" applyFont="1" applyFill="1" applyBorder="1" applyAlignment="1" applyProtection="1">
      <alignment horizontal="center" vertical="center"/>
      <protection locked="0"/>
    </xf>
    <xf numFmtId="3" fontId="5" fillId="3" borderId="1" xfId="0" applyNumberFormat="1" applyFont="1" applyFill="1" applyBorder="1" applyAlignment="1" applyProtection="1">
      <alignment horizontal="center" vertical="center"/>
      <protection locked="0"/>
    </xf>
    <xf numFmtId="0" fontId="5" fillId="0" borderId="1" xfId="0" applyFont="1" applyBorder="1" applyAlignment="1" applyProtection="1">
      <alignment vertical="center" wrapText="1" readingOrder="1"/>
      <protection locked="0"/>
    </xf>
    <xf numFmtId="0" fontId="5" fillId="3" borderId="0" xfId="0" applyFont="1" applyFill="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3" borderId="3" xfId="0" applyFont="1" applyFill="1" applyBorder="1" applyAlignment="1" applyProtection="1">
      <alignment vertical="center"/>
      <protection locked="0"/>
    </xf>
    <xf numFmtId="165" fontId="2" fillId="3" borderId="19" xfId="0" applyNumberFormat="1" applyFont="1" applyFill="1" applyBorder="1" applyAlignment="1">
      <alignment horizontal="center" vertical="center"/>
    </xf>
    <xf numFmtId="0" fontId="5" fillId="3" borderId="23" xfId="0" applyFont="1" applyFill="1" applyBorder="1" applyAlignment="1" applyProtection="1">
      <alignment horizontal="center" vertical="center"/>
      <protection locked="0"/>
    </xf>
    <xf numFmtId="3" fontId="5" fillId="3" borderId="23" xfId="0" applyNumberFormat="1" applyFont="1" applyFill="1" applyBorder="1" applyAlignment="1" applyProtection="1">
      <alignment horizontal="center" vertical="center"/>
      <protection locked="0"/>
    </xf>
    <xf numFmtId="3" fontId="5" fillId="3" borderId="16"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readingOrder="1"/>
      <protection locked="0"/>
    </xf>
    <xf numFmtId="0" fontId="5" fillId="3" borderId="23" xfId="0" applyFont="1" applyFill="1" applyBorder="1" applyAlignment="1" applyProtection="1">
      <alignment vertical="center"/>
      <protection locked="0"/>
    </xf>
    <xf numFmtId="3" fontId="5" fillId="3" borderId="16" xfId="0" applyNumberFormat="1" applyFont="1" applyFill="1" applyBorder="1" applyAlignment="1" applyProtection="1">
      <alignment vertical="center"/>
      <protection locked="0"/>
    </xf>
    <xf numFmtId="0" fontId="5" fillId="3" borderId="3" xfId="0" applyFont="1" applyFill="1" applyBorder="1" applyAlignment="1" applyProtection="1">
      <alignment vertical="center" wrapText="1"/>
      <protection locked="0"/>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2" fillId="3" borderId="0" xfId="0" applyFont="1" applyFill="1" applyBorder="1" applyAlignment="1">
      <alignment horizontal="justify" vertical="top"/>
    </xf>
    <xf numFmtId="0" fontId="13" fillId="3" borderId="0" xfId="0" applyFont="1" applyFill="1" applyBorder="1" applyAlignment="1">
      <alignment horizontal="justify" vertical="top" wrapText="1"/>
    </xf>
    <xf numFmtId="0" fontId="12" fillId="3" borderId="0" xfId="0" applyFont="1" applyFill="1" applyBorder="1" applyAlignment="1">
      <alignment horizontal="justify" vertical="top" wrapText="1"/>
    </xf>
    <xf numFmtId="0" fontId="13" fillId="3" borderId="0" xfId="0" applyFont="1" applyFill="1" applyBorder="1" applyAlignment="1">
      <alignment horizontal="justify" vertical="top"/>
    </xf>
    <xf numFmtId="0" fontId="12" fillId="3" borderId="0" xfId="3" applyFont="1" applyFill="1" applyBorder="1" applyAlignment="1">
      <alignment horizontal="justify" vertical="top"/>
    </xf>
    <xf numFmtId="0" fontId="12" fillId="3" borderId="0" xfId="0" applyFont="1" applyFill="1" applyBorder="1"/>
    <xf numFmtId="0" fontId="16" fillId="3" borderId="0" xfId="3" applyFont="1" applyFill="1" applyBorder="1" applyAlignment="1">
      <alignment horizontal="justify" vertical="top"/>
    </xf>
    <xf numFmtId="0" fontId="12" fillId="3" borderId="0" xfId="3" applyFont="1" applyFill="1" applyBorder="1" applyAlignment="1">
      <alignment horizontal="justify" vertical="top" wrapText="1"/>
    </xf>
    <xf numFmtId="3" fontId="5" fillId="3" borderId="1" xfId="0" applyNumberFormat="1" applyFont="1" applyFill="1" applyBorder="1" applyAlignment="1">
      <alignment horizontal="right" vertical="center" wrapText="1" readingOrder="1"/>
    </xf>
    <xf numFmtId="10" fontId="5" fillId="3" borderId="1" xfId="0" applyNumberFormat="1" applyFont="1" applyFill="1" applyBorder="1" applyAlignment="1">
      <alignment horizontal="right" vertical="center" wrapText="1" readingOrder="1"/>
    </xf>
    <xf numFmtId="3" fontId="2" fillId="3" borderId="1" xfId="0" applyNumberFormat="1" applyFont="1" applyFill="1" applyBorder="1" applyAlignment="1">
      <alignment horizontal="right" vertical="center" wrapText="1" readingOrder="1"/>
    </xf>
    <xf numFmtId="10" fontId="2" fillId="3" borderId="1" xfId="0" applyNumberFormat="1" applyFont="1" applyFill="1" applyBorder="1" applyAlignment="1">
      <alignment horizontal="right" vertical="center" wrapText="1" readingOrder="1"/>
    </xf>
    <xf numFmtId="0" fontId="5" fillId="3" borderId="0" xfId="0" applyFont="1" applyFill="1" applyBorder="1" applyAlignment="1">
      <alignment horizontal="center" vertical="center" wrapText="1" readingOrder="1"/>
    </xf>
    <xf numFmtId="3" fontId="5" fillId="3" borderId="0" xfId="0" applyNumberFormat="1" applyFont="1" applyFill="1" applyBorder="1" applyAlignment="1">
      <alignment horizontal="right" vertical="center" wrapText="1" readingOrder="1"/>
    </xf>
    <xf numFmtId="10" fontId="5" fillId="3" borderId="0" xfId="0" applyNumberFormat="1" applyFont="1" applyFill="1" applyBorder="1" applyAlignment="1">
      <alignment horizontal="right" vertical="center" wrapText="1" readingOrder="1"/>
    </xf>
    <xf numFmtId="0" fontId="13" fillId="3" borderId="0" xfId="0" applyFont="1" applyFill="1" applyBorder="1" applyAlignment="1">
      <alignment horizontal="center" vertical="top" wrapText="1"/>
    </xf>
    <xf numFmtId="0" fontId="5" fillId="3" borderId="3" xfId="0" applyFont="1" applyFill="1" applyBorder="1" applyAlignment="1">
      <alignment horizontal="justify" vertical="top" wrapText="1"/>
    </xf>
    <xf numFmtId="0" fontId="15" fillId="3" borderId="0" xfId="0" applyFont="1" applyFill="1" applyBorder="1" applyAlignment="1">
      <alignment horizontal="justify" vertical="top"/>
    </xf>
    <xf numFmtId="0" fontId="6" fillId="0" borderId="1" xfId="0" applyFont="1" applyBorder="1" applyAlignment="1" applyProtection="1">
      <alignment horizontal="center" vertical="center" wrapText="1" readingOrder="1"/>
      <protection locked="0"/>
    </xf>
    <xf numFmtId="0" fontId="5" fillId="3" borderId="23" xfId="0" applyFont="1" applyFill="1" applyBorder="1" applyAlignment="1" applyProtection="1">
      <alignment horizontal="center" vertical="center"/>
      <protection locked="0"/>
    </xf>
    <xf numFmtId="3" fontId="5" fillId="3" borderId="16"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19" fillId="3" borderId="0" xfId="0" applyFont="1" applyFill="1" applyBorder="1" applyAlignment="1">
      <alignment horizontal="center" vertical="top"/>
    </xf>
    <xf numFmtId="0" fontId="20" fillId="3" borderId="0" xfId="0" applyFont="1" applyFill="1" applyBorder="1" applyAlignment="1">
      <alignment horizontal="center" vertical="top"/>
    </xf>
    <xf numFmtId="0" fontId="19" fillId="3" borderId="0" xfId="0" applyFont="1" applyFill="1" applyBorder="1" applyAlignment="1">
      <alignment horizontal="center" vertical="top" wrapText="1"/>
    </xf>
    <xf numFmtId="3" fontId="2" fillId="3" borderId="3"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21" xfId="0" applyNumberFormat="1" applyFont="1" applyFill="1" applyBorder="1" applyAlignment="1">
      <alignment horizontal="center" vertical="center"/>
    </xf>
    <xf numFmtId="0" fontId="5" fillId="3" borderId="1" xfId="0" applyFont="1" applyFill="1" applyBorder="1" applyAlignment="1">
      <alignment horizontal="left" vertical="center"/>
    </xf>
    <xf numFmtId="0" fontId="6" fillId="0" borderId="1" xfId="0" applyFont="1" applyBorder="1" applyAlignment="1" applyProtection="1">
      <alignment horizontal="center" vertical="center" wrapText="1" readingOrder="1"/>
      <protection locked="0"/>
    </xf>
    <xf numFmtId="0" fontId="6" fillId="3" borderId="4" xfId="0" applyFont="1" applyFill="1" applyBorder="1" applyAlignment="1" applyProtection="1">
      <alignment horizontal="center" vertical="center" wrapText="1" readingOrder="1"/>
      <protection locked="0"/>
    </xf>
    <xf numFmtId="0" fontId="6" fillId="3" borderId="21" xfId="0" applyFont="1" applyFill="1" applyBorder="1" applyAlignment="1" applyProtection="1">
      <alignment horizontal="center" vertical="center" wrapText="1" readingOrder="1"/>
      <protection locked="0"/>
    </xf>
    <xf numFmtId="0" fontId="6" fillId="3" borderId="16" xfId="0" applyFont="1" applyFill="1" applyBorder="1" applyAlignment="1" applyProtection="1">
      <alignment horizontal="center" vertical="center" wrapText="1" readingOrder="1"/>
      <protection locked="0"/>
    </xf>
    <xf numFmtId="0" fontId="6" fillId="3" borderId="17" xfId="0" applyFont="1" applyFill="1" applyBorder="1" applyAlignment="1" applyProtection="1">
      <alignment horizontal="center" vertical="center" wrapText="1" readingOrder="1"/>
      <protection locked="0"/>
    </xf>
    <xf numFmtId="0" fontId="6" fillId="0" borderId="1" xfId="0" applyFont="1" applyBorder="1" applyAlignment="1" applyProtection="1">
      <alignment horizontal="center" vertical="center" readingOrder="1"/>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justify" vertical="top" wrapText="1" readingOrder="1"/>
    </xf>
    <xf numFmtId="0" fontId="5" fillId="0" borderId="1" xfId="0" applyFont="1" applyFill="1" applyBorder="1" applyAlignment="1">
      <alignment horizontal="justify" vertical="top" wrapText="1" readingOrder="1"/>
    </xf>
    <xf numFmtId="0" fontId="5" fillId="3" borderId="3" xfId="0" applyFont="1" applyFill="1" applyBorder="1" applyAlignment="1">
      <alignment horizontal="center" vertical="center"/>
    </xf>
    <xf numFmtId="0" fontId="5" fillId="3" borderId="21" xfId="0" applyFont="1" applyFill="1" applyBorder="1" applyAlignment="1">
      <alignment horizontal="center" vertical="center"/>
    </xf>
    <xf numFmtId="0" fontId="2" fillId="3" borderId="1" xfId="0" applyFont="1" applyFill="1" applyBorder="1" applyAlignment="1">
      <alignment horizontal="center" vertical="center" wrapText="1" readingOrder="1"/>
    </xf>
    <xf numFmtId="0" fontId="7" fillId="3" borderId="1" xfId="0" applyFont="1" applyFill="1" applyBorder="1" applyAlignment="1">
      <alignment horizontal="center" vertical="center" wrapText="1" readingOrder="1"/>
    </xf>
    <xf numFmtId="3" fontId="5" fillId="3" borderId="1" xfId="0" applyNumberFormat="1" applyFont="1" applyFill="1" applyBorder="1" applyAlignment="1">
      <alignment horizontal="center" vertical="center"/>
    </xf>
    <xf numFmtId="0" fontId="5" fillId="3" borderId="3" xfId="0" applyFont="1" applyFill="1" applyBorder="1" applyAlignment="1">
      <alignment horizontal="justify" vertical="top" wrapText="1" readingOrder="1"/>
    </xf>
    <xf numFmtId="0" fontId="5" fillId="3" borderId="4" xfId="0" applyFont="1" applyFill="1" applyBorder="1" applyAlignment="1">
      <alignment horizontal="justify" vertical="top" wrapText="1" readingOrder="1"/>
    </xf>
    <xf numFmtId="0" fontId="5" fillId="3" borderId="21" xfId="0" applyFont="1" applyFill="1" applyBorder="1" applyAlignment="1">
      <alignment horizontal="justify" vertical="top" wrapText="1" readingOrder="1"/>
    </xf>
    <xf numFmtId="0" fontId="5" fillId="3" borderId="1" xfId="0" applyFont="1" applyFill="1" applyBorder="1" applyAlignment="1">
      <alignment horizontal="justify" vertical="top"/>
    </xf>
    <xf numFmtId="3" fontId="5" fillId="0" borderId="1" xfId="0" applyNumberFormat="1" applyFont="1" applyBorder="1" applyAlignment="1" applyProtection="1">
      <alignment horizontal="left" vertical="center"/>
      <protection locked="0"/>
    </xf>
    <xf numFmtId="0" fontId="5" fillId="3" borderId="0" xfId="0" applyFont="1" applyFill="1" applyBorder="1" applyAlignment="1">
      <alignment horizontal="center" vertical="center"/>
    </xf>
    <xf numFmtId="0" fontId="6" fillId="3" borderId="1" xfId="0" applyFont="1" applyFill="1" applyBorder="1" applyAlignment="1">
      <alignment horizontal="left" vertical="center" wrapText="1" readingOrder="1"/>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3" fontId="2" fillId="3" borderId="1" xfId="0" applyNumberFormat="1" applyFont="1" applyFill="1" applyBorder="1" applyAlignment="1">
      <alignment horizontal="center" vertical="center" wrapText="1" readingOrder="1"/>
    </xf>
    <xf numFmtId="0" fontId="5" fillId="3" borderId="3" xfId="0" applyFont="1" applyFill="1" applyBorder="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5" fillId="3" borderId="21" xfId="0" applyFont="1" applyFill="1" applyBorder="1" applyAlignment="1" applyProtection="1">
      <alignment horizontal="justify" vertical="top" wrapText="1"/>
      <protection locked="0"/>
    </xf>
    <xf numFmtId="0" fontId="5" fillId="3" borderId="3" xfId="0" applyFont="1" applyFill="1" applyBorder="1" applyAlignment="1" applyProtection="1">
      <alignment horizontal="justify" vertical="top" readingOrder="1"/>
      <protection locked="0"/>
    </xf>
    <xf numFmtId="0" fontId="5" fillId="3" borderId="4" xfId="0" applyFont="1" applyFill="1" applyBorder="1" applyAlignment="1" applyProtection="1">
      <alignment horizontal="justify" vertical="top" readingOrder="1"/>
      <protection locked="0"/>
    </xf>
    <xf numFmtId="0" fontId="5" fillId="3" borderId="21" xfId="0" applyFont="1" applyFill="1" applyBorder="1" applyAlignment="1" applyProtection="1">
      <alignment horizontal="justify" vertical="top" readingOrder="1"/>
      <protection locked="0"/>
    </xf>
    <xf numFmtId="0" fontId="5" fillId="3" borderId="3" xfId="0" applyFont="1" applyFill="1" applyBorder="1" applyAlignment="1" applyProtection="1">
      <alignment horizontal="justify" vertical="top"/>
      <protection locked="0"/>
    </xf>
    <xf numFmtId="0" fontId="5" fillId="3" borderId="4" xfId="0" applyFont="1" applyFill="1" applyBorder="1" applyAlignment="1" applyProtection="1">
      <alignment horizontal="justify" vertical="top"/>
      <protection locked="0"/>
    </xf>
    <xf numFmtId="0" fontId="5" fillId="3" borderId="21" xfId="0" applyFont="1" applyFill="1" applyBorder="1" applyAlignment="1" applyProtection="1">
      <alignment horizontal="justify" vertical="top"/>
      <protection locked="0"/>
    </xf>
    <xf numFmtId="0" fontId="5" fillId="3" borderId="31" xfId="0" applyFont="1" applyFill="1" applyBorder="1" applyAlignment="1">
      <alignment horizontal="center"/>
    </xf>
    <xf numFmtId="0" fontId="5" fillId="3" borderId="4" xfId="0" applyFont="1" applyFill="1" applyBorder="1" applyAlignment="1">
      <alignment horizontal="center"/>
    </xf>
    <xf numFmtId="0" fontId="5" fillId="3" borderId="20" xfId="0" applyFont="1" applyFill="1" applyBorder="1" applyAlignment="1">
      <alignment horizontal="center"/>
    </xf>
    <xf numFmtId="0" fontId="5" fillId="3" borderId="41" xfId="0" applyFont="1" applyFill="1" applyBorder="1" applyAlignment="1">
      <alignment horizontal="justify" vertical="justify" wrapText="1"/>
    </xf>
    <xf numFmtId="0" fontId="5" fillId="3" borderId="34" xfId="0" applyFont="1" applyFill="1" applyBorder="1" applyAlignment="1">
      <alignment horizontal="justify" vertical="justify" wrapText="1"/>
    </xf>
    <xf numFmtId="0" fontId="5" fillId="3" borderId="35" xfId="0" applyFont="1" applyFill="1" applyBorder="1" applyAlignment="1">
      <alignment horizontal="justify" vertical="justify" wrapText="1"/>
    </xf>
    <xf numFmtId="0" fontId="5" fillId="3" borderId="38" xfId="0" applyFont="1" applyFill="1" applyBorder="1" applyAlignment="1">
      <alignment horizontal="center"/>
    </xf>
    <xf numFmtId="0" fontId="5" fillId="3" borderId="32" xfId="0" applyFont="1" applyFill="1" applyBorder="1" applyAlignment="1">
      <alignment horizontal="center"/>
    </xf>
    <xf numFmtId="0" fontId="5" fillId="3" borderId="33" xfId="0" applyFont="1" applyFill="1" applyBorder="1" applyAlignment="1">
      <alignment horizontal="center"/>
    </xf>
    <xf numFmtId="0" fontId="5" fillId="3" borderId="42" xfId="0" applyFont="1" applyFill="1" applyBorder="1" applyAlignment="1">
      <alignment horizontal="center"/>
    </xf>
    <xf numFmtId="0" fontId="5" fillId="3" borderId="23" xfId="0" applyFont="1" applyFill="1" applyBorder="1" applyAlignment="1">
      <alignment horizontal="center"/>
    </xf>
    <xf numFmtId="0" fontId="5" fillId="3" borderId="43" xfId="0" applyFont="1" applyFill="1" applyBorder="1" applyAlignment="1">
      <alignment horizontal="center"/>
    </xf>
    <xf numFmtId="0" fontId="5" fillId="3" borderId="30"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22" xfId="0" applyFont="1" applyFill="1" applyBorder="1" applyAlignment="1">
      <alignment horizontal="center"/>
    </xf>
    <xf numFmtId="0" fontId="5" fillId="3" borderId="24" xfId="0" applyFont="1" applyFill="1" applyBorder="1" applyAlignment="1">
      <alignment horizontal="center"/>
    </xf>
    <xf numFmtId="0" fontId="5" fillId="3" borderId="15" xfId="0" applyFont="1" applyFill="1" applyBorder="1" applyAlignment="1">
      <alignment horizontal="center"/>
    </xf>
    <xf numFmtId="0" fontId="5" fillId="3" borderId="25" xfId="0" applyFont="1" applyFill="1" applyBorder="1" applyAlignment="1">
      <alignment horizontal="center"/>
    </xf>
    <xf numFmtId="0" fontId="5" fillId="3" borderId="28" xfId="0" applyFont="1" applyFill="1" applyBorder="1" applyAlignment="1">
      <alignment horizontal="center"/>
    </xf>
    <xf numFmtId="0" fontId="5" fillId="3" borderId="1" xfId="0" applyFont="1" applyFill="1" applyBorder="1" applyAlignment="1">
      <alignment horizontal="center"/>
    </xf>
    <xf numFmtId="0" fontId="5" fillId="3" borderId="40" xfId="0" applyFont="1" applyFill="1" applyBorder="1" applyAlignment="1">
      <alignment horizontal="center"/>
    </xf>
    <xf numFmtId="0" fontId="5" fillId="3" borderId="44" xfId="0" applyFont="1" applyFill="1" applyBorder="1" applyAlignment="1">
      <alignment horizontal="center"/>
    </xf>
    <xf numFmtId="0" fontId="5" fillId="3" borderId="39" xfId="0" applyFont="1" applyFill="1" applyBorder="1" applyAlignment="1">
      <alignment horizontal="justify" vertical="justify" wrapText="1"/>
    </xf>
    <xf numFmtId="0" fontId="5" fillId="3" borderId="40" xfId="0" applyFont="1" applyFill="1" applyBorder="1" applyAlignment="1">
      <alignment horizontal="justify" vertical="justify" wrapText="1"/>
    </xf>
    <xf numFmtId="0" fontId="5" fillId="3" borderId="44" xfId="0" applyFont="1" applyFill="1" applyBorder="1" applyAlignment="1">
      <alignment horizontal="justify" vertical="justify" wrapText="1"/>
    </xf>
    <xf numFmtId="0" fontId="5" fillId="3" borderId="28" xfId="0" applyFont="1" applyFill="1" applyBorder="1" applyAlignment="1">
      <alignment horizontal="left"/>
    </xf>
    <xf numFmtId="0" fontId="5" fillId="3" borderId="1" xfId="0" applyFont="1" applyFill="1" applyBorder="1" applyAlignment="1">
      <alignment horizontal="left"/>
    </xf>
    <xf numFmtId="0" fontId="5" fillId="3" borderId="29" xfId="0" applyFont="1" applyFill="1" applyBorder="1" applyAlignment="1">
      <alignment horizontal="left"/>
    </xf>
    <xf numFmtId="0" fontId="5" fillId="3" borderId="29" xfId="0" applyFont="1" applyFill="1" applyBorder="1" applyAlignment="1">
      <alignment horizontal="center"/>
    </xf>
    <xf numFmtId="0" fontId="5" fillId="3" borderId="39" xfId="0" applyFont="1" applyFill="1" applyBorder="1" applyAlignment="1">
      <alignment horizontal="center"/>
    </xf>
    <xf numFmtId="0" fontId="5" fillId="3" borderId="36" xfId="0" applyFont="1" applyFill="1" applyBorder="1" applyAlignment="1">
      <alignment horizontal="left"/>
    </xf>
    <xf numFmtId="0" fontId="5" fillId="3" borderId="45" xfId="0" applyFont="1" applyFill="1" applyBorder="1" applyAlignment="1">
      <alignment horizontal="left"/>
    </xf>
    <xf numFmtId="0" fontId="5" fillId="3" borderId="46"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0" fontId="5" fillId="3" borderId="3" xfId="0" applyFont="1" applyFill="1" applyBorder="1" applyAlignment="1">
      <alignment horizontal="center"/>
    </xf>
    <xf numFmtId="0" fontId="5" fillId="3" borderId="21" xfId="0" applyFont="1" applyFill="1" applyBorder="1" applyAlignment="1">
      <alignment horizontal="center"/>
    </xf>
    <xf numFmtId="0" fontId="5" fillId="3" borderId="30" xfId="0" applyFont="1" applyFill="1" applyBorder="1" applyAlignment="1">
      <alignment horizontal="left"/>
    </xf>
    <xf numFmtId="0" fontId="5" fillId="3" borderId="17" xfId="0" applyFont="1" applyFill="1" applyBorder="1" applyAlignment="1">
      <alignment horizontal="left"/>
    </xf>
    <xf numFmtId="0" fontId="5" fillId="3" borderId="15" xfId="0" applyFont="1" applyFill="1" applyBorder="1" applyAlignment="1">
      <alignment horizontal="left"/>
    </xf>
    <xf numFmtId="0" fontId="5" fillId="3" borderId="25" xfId="0" applyFont="1" applyFill="1" applyBorder="1" applyAlignment="1">
      <alignment horizontal="left"/>
    </xf>
    <xf numFmtId="0" fontId="2" fillId="3" borderId="0" xfId="0" applyFont="1" applyFill="1" applyBorder="1" applyAlignment="1">
      <alignment horizontal="center"/>
    </xf>
    <xf numFmtId="0" fontId="2" fillId="3" borderId="9"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2" xfId="0" applyFont="1" applyFill="1" applyBorder="1" applyAlignment="1">
      <alignment horizontal="right"/>
    </xf>
    <xf numFmtId="0" fontId="2" fillId="3" borderId="27" xfId="0" applyFont="1" applyFill="1" applyBorder="1" applyAlignment="1">
      <alignment horizontal="right"/>
    </xf>
    <xf numFmtId="0" fontId="5" fillId="3" borderId="12" xfId="0" applyFont="1" applyFill="1" applyBorder="1" applyAlignment="1">
      <alignment horizontal="left"/>
    </xf>
    <xf numFmtId="0" fontId="5" fillId="3" borderId="37" xfId="0" applyFont="1" applyFill="1" applyBorder="1" applyAlignment="1">
      <alignment horizontal="left"/>
    </xf>
    <xf numFmtId="0" fontId="5" fillId="3" borderId="36" xfId="0" applyFont="1" applyFill="1" applyBorder="1" applyAlignment="1">
      <alignment horizontal="justify" vertical="justify" wrapText="1"/>
    </xf>
    <xf numFmtId="0" fontId="5" fillId="3" borderId="6" xfId="0" applyFont="1" applyFill="1" applyBorder="1" applyAlignment="1">
      <alignment horizontal="justify" vertical="justify" wrapText="1"/>
    </xf>
    <xf numFmtId="0" fontId="5" fillId="3" borderId="7" xfId="0" applyFont="1" applyFill="1" applyBorder="1" applyAlignment="1">
      <alignment horizontal="justify" vertical="justify" wrapText="1"/>
    </xf>
    <xf numFmtId="0" fontId="5" fillId="3" borderId="26" xfId="0" applyFont="1" applyFill="1" applyBorder="1" applyAlignment="1">
      <alignment horizontal="center"/>
    </xf>
    <xf numFmtId="0" fontId="5" fillId="3" borderId="2" xfId="0" applyFont="1" applyFill="1" applyBorder="1" applyAlignment="1">
      <alignment horizontal="center"/>
    </xf>
    <xf numFmtId="0" fontId="5" fillId="3" borderId="47" xfId="0" applyFont="1" applyFill="1" applyBorder="1" applyAlignment="1">
      <alignment horizontal="center"/>
    </xf>
    <xf numFmtId="0" fontId="5" fillId="3" borderId="48" xfId="0" applyFont="1" applyFill="1" applyBorder="1" applyAlignment="1">
      <alignment horizontal="center"/>
    </xf>
    <xf numFmtId="0" fontId="5" fillId="3" borderId="27" xfId="0" applyFont="1" applyFill="1" applyBorder="1" applyAlignment="1">
      <alignment horizontal="center"/>
    </xf>
    <xf numFmtId="0" fontId="5" fillId="3"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readingOrder="1"/>
      <protection locked="0"/>
    </xf>
    <xf numFmtId="0" fontId="6" fillId="0" borderId="21" xfId="0" applyFont="1" applyFill="1" applyBorder="1" applyAlignment="1" applyProtection="1">
      <alignment horizontal="center" vertical="center" wrapText="1" readingOrder="1"/>
      <protection locked="0"/>
    </xf>
    <xf numFmtId="0" fontId="6" fillId="0" borderId="4" xfId="0" applyFont="1" applyBorder="1" applyAlignment="1" applyProtection="1">
      <alignment horizontal="center" vertical="center" wrapText="1" readingOrder="1"/>
      <protection locked="0"/>
    </xf>
    <xf numFmtId="0" fontId="6" fillId="0" borderId="21" xfId="0" applyFont="1" applyBorder="1" applyAlignment="1" applyProtection="1">
      <alignment horizontal="center" vertical="center" wrapText="1" readingOrder="1"/>
      <protection locked="0"/>
    </xf>
    <xf numFmtId="3" fontId="6" fillId="0" borderId="3" xfId="0" applyNumberFormat="1" applyFont="1" applyBorder="1" applyAlignment="1" applyProtection="1">
      <alignment horizontal="left" vertical="center" wrapText="1" readingOrder="1"/>
      <protection locked="0"/>
    </xf>
    <xf numFmtId="0" fontId="6" fillId="0" borderId="21" xfId="0" applyFont="1" applyBorder="1" applyAlignment="1" applyProtection="1">
      <alignment horizontal="left" vertical="center" wrapText="1" readingOrder="1"/>
      <protection locked="0"/>
    </xf>
    <xf numFmtId="0" fontId="5" fillId="3" borderId="3"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37" fontId="5" fillId="3" borderId="3" xfId="1" applyNumberFormat="1" applyFont="1" applyFill="1" applyBorder="1" applyAlignment="1" applyProtection="1">
      <alignment horizontal="right" vertical="center"/>
      <protection locked="0"/>
    </xf>
    <xf numFmtId="37" fontId="5" fillId="3" borderId="21" xfId="1" applyNumberFormat="1" applyFont="1" applyFill="1" applyBorder="1" applyAlignment="1" applyProtection="1">
      <alignment horizontal="right" vertical="center"/>
      <protection locked="0"/>
    </xf>
    <xf numFmtId="0" fontId="5" fillId="3" borderId="3"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2" fillId="3" borderId="18" xfId="0" applyFont="1" applyFill="1" applyBorder="1" applyAlignment="1">
      <alignment horizontal="center" vertical="center" wrapText="1"/>
    </xf>
    <xf numFmtId="0" fontId="5" fillId="0" borderId="19" xfId="0" applyFont="1" applyBorder="1"/>
    <xf numFmtId="10" fontId="5" fillId="3" borderId="3" xfId="2" applyNumberFormat="1" applyFont="1" applyFill="1" applyBorder="1" applyAlignment="1">
      <alignment horizontal="center" vertical="center"/>
    </xf>
    <xf numFmtId="10" fontId="5" fillId="3" borderId="21" xfId="2" applyNumberFormat="1" applyFont="1" applyFill="1" applyBorder="1" applyAlignment="1">
      <alignment horizontal="center" vertical="center"/>
    </xf>
    <xf numFmtId="0" fontId="5" fillId="3" borderId="4" xfId="0" applyFont="1" applyFill="1" applyBorder="1" applyAlignment="1" applyProtection="1">
      <alignment horizontal="center" vertical="center"/>
      <protection locked="0"/>
    </xf>
    <xf numFmtId="3" fontId="6" fillId="3" borderId="22" xfId="0" applyNumberFormat="1" applyFont="1" applyFill="1" applyBorder="1" applyAlignment="1" applyProtection="1">
      <alignment horizontal="left" vertical="center" wrapText="1" readingOrder="1"/>
      <protection locked="0"/>
    </xf>
    <xf numFmtId="0" fontId="6" fillId="3" borderId="23" xfId="0" applyFont="1" applyFill="1" applyBorder="1" applyAlignment="1" applyProtection="1">
      <alignment horizontal="left" vertical="center" wrapText="1" readingOrder="1"/>
      <protection locked="0"/>
    </xf>
    <xf numFmtId="0" fontId="5" fillId="3" borderId="23" xfId="0" applyFont="1" applyFill="1" applyBorder="1" applyAlignment="1" applyProtection="1">
      <alignment horizontal="center" vertical="center"/>
      <protection locked="0"/>
    </xf>
    <xf numFmtId="37" fontId="5" fillId="3" borderId="23" xfId="1" applyNumberFormat="1" applyFont="1" applyFill="1" applyBorder="1" applyAlignment="1" applyProtection="1">
      <alignment horizontal="right" vertical="center"/>
      <protection locked="0"/>
    </xf>
    <xf numFmtId="37" fontId="5" fillId="3" borderId="43" xfId="1" applyNumberFormat="1" applyFont="1" applyFill="1" applyBorder="1" applyAlignment="1" applyProtection="1">
      <alignment horizontal="right" vertical="center"/>
      <protection locked="0"/>
    </xf>
    <xf numFmtId="3" fontId="6" fillId="3" borderId="15" xfId="0" applyNumberFormat="1" applyFont="1" applyFill="1" applyBorder="1" applyAlignment="1" applyProtection="1">
      <alignment horizontal="left" vertical="center" wrapText="1" readingOrder="1"/>
      <protection locked="0"/>
    </xf>
    <xf numFmtId="0" fontId="6" fillId="3" borderId="16" xfId="0" applyFont="1" applyFill="1" applyBorder="1" applyAlignment="1" applyProtection="1">
      <alignment horizontal="left" vertical="center" wrapText="1" readingOrder="1"/>
      <protection locked="0"/>
    </xf>
    <xf numFmtId="3" fontId="5" fillId="3" borderId="16" xfId="0" applyNumberFormat="1"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37" fontId="5" fillId="3" borderId="16" xfId="1" applyNumberFormat="1" applyFont="1" applyFill="1" applyBorder="1" applyAlignment="1" applyProtection="1">
      <alignment horizontal="right" vertical="center"/>
      <protection locked="0"/>
    </xf>
    <xf numFmtId="37" fontId="5" fillId="3" borderId="17" xfId="1" applyNumberFormat="1" applyFont="1" applyFill="1" applyBorder="1" applyAlignment="1" applyProtection="1">
      <alignment horizontal="right" vertical="center"/>
      <protection locked="0"/>
    </xf>
    <xf numFmtId="1" fontId="2" fillId="3" borderId="15" xfId="0" applyNumberFormat="1" applyFont="1" applyFill="1" applyBorder="1" applyAlignment="1" applyProtection="1">
      <alignment horizontal="center" vertical="center"/>
      <protection locked="0"/>
    </xf>
    <xf numFmtId="1" fontId="2" fillId="3" borderId="17" xfId="0" applyNumberFormat="1" applyFont="1" applyFill="1" applyBorder="1" applyAlignment="1" applyProtection="1">
      <alignment horizontal="center" vertical="center"/>
      <protection locked="0"/>
    </xf>
    <xf numFmtId="1" fontId="2" fillId="3" borderId="3" xfId="0" applyNumberFormat="1" applyFont="1" applyFill="1" applyBorder="1" applyAlignment="1" applyProtection="1">
      <alignment horizontal="center" vertical="center" wrapText="1"/>
      <protection locked="0"/>
    </xf>
    <xf numFmtId="1" fontId="2" fillId="3" borderId="21" xfId="0" applyNumberFormat="1" applyFont="1" applyFill="1" applyBorder="1" applyAlignment="1" applyProtection="1">
      <alignment horizontal="center" vertical="center" wrapText="1"/>
      <protection locked="0"/>
    </xf>
    <xf numFmtId="37" fontId="5" fillId="3" borderId="22" xfId="1" applyNumberFormat="1" applyFont="1" applyFill="1" applyBorder="1" applyAlignment="1" applyProtection="1">
      <alignment horizontal="right" vertical="center"/>
      <protection locked="0"/>
    </xf>
    <xf numFmtId="0" fontId="5" fillId="4" borderId="3"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1" xfId="0" applyFont="1" applyFill="1" applyBorder="1" applyAlignment="1">
      <alignment horizontal="center" vertical="center"/>
    </xf>
    <xf numFmtId="0" fontId="5" fillId="3" borderId="0" xfId="0" applyFont="1" applyFill="1" applyAlignment="1">
      <alignment horizontal="left" vertical="center"/>
    </xf>
    <xf numFmtId="0" fontId="5" fillId="3" borderId="49" xfId="0" applyFont="1" applyFill="1" applyBorder="1" applyAlignment="1">
      <alignment horizontal="left" vertical="center"/>
    </xf>
    <xf numFmtId="0" fontId="6" fillId="0" borderId="3" xfId="0" applyFont="1" applyBorder="1" applyAlignment="1" applyProtection="1">
      <alignment horizontal="center" vertical="center" wrapText="1" readingOrder="1"/>
      <protection locked="0"/>
    </xf>
    <xf numFmtId="49" fontId="2" fillId="3" borderId="15"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21" xfId="0" applyFont="1" applyFill="1" applyBorder="1" applyAlignment="1">
      <alignment horizontal="center" vertical="center"/>
    </xf>
    <xf numFmtId="10" fontId="2" fillId="3" borderId="3" xfId="2" applyNumberFormat="1" applyFont="1" applyFill="1" applyBorder="1" applyAlignment="1">
      <alignment horizontal="center" vertical="center"/>
    </xf>
    <xf numFmtId="10" fontId="2" fillId="3" borderId="21" xfId="2" applyNumberFormat="1"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 xfId="0" applyFont="1" applyFill="1" applyBorder="1" applyAlignment="1">
      <alignment horizontal="center" vertical="center"/>
    </xf>
    <xf numFmtId="3" fontId="5" fillId="3" borderId="50" xfId="0" applyNumberFormat="1" applyFont="1" applyFill="1" applyBorder="1" applyAlignment="1">
      <alignment horizontal="left" vertical="center"/>
    </xf>
    <xf numFmtId="3" fontId="5" fillId="3" borderId="51" xfId="0" applyNumberFormat="1" applyFont="1" applyFill="1" applyBorder="1" applyAlignment="1">
      <alignment horizontal="left" vertical="center"/>
    </xf>
    <xf numFmtId="3" fontId="5" fillId="3" borderId="52" xfId="0" applyNumberFormat="1" applyFont="1" applyFill="1" applyBorder="1" applyAlignment="1">
      <alignment horizontal="left" vertical="center"/>
    </xf>
    <xf numFmtId="3" fontId="5" fillId="3" borderId="50" xfId="0" applyNumberFormat="1" applyFont="1" applyFill="1" applyBorder="1" applyAlignment="1">
      <alignment horizontal="right" vertical="center"/>
    </xf>
    <xf numFmtId="3" fontId="5" fillId="3" borderId="52" xfId="0" applyNumberFormat="1" applyFont="1" applyFill="1" applyBorder="1" applyAlignment="1">
      <alignment horizontal="right" vertical="center"/>
    </xf>
    <xf numFmtId="0" fontId="2" fillId="3" borderId="4" xfId="0" applyFont="1" applyFill="1" applyBorder="1" applyAlignment="1">
      <alignment horizontal="center" vertical="center"/>
    </xf>
    <xf numFmtId="1" fontId="2" fillId="3" borderId="3" xfId="0" applyNumberFormat="1" applyFont="1" applyFill="1" applyBorder="1" applyAlignment="1" applyProtection="1">
      <alignment horizontal="center" vertical="center"/>
      <protection locked="0"/>
    </xf>
    <xf numFmtId="1" fontId="2" fillId="3" borderId="21" xfId="0" applyNumberFormat="1" applyFont="1" applyFill="1" applyBorder="1" applyAlignment="1" applyProtection="1">
      <alignment horizontal="center" vertical="center"/>
      <protection locked="0"/>
    </xf>
    <xf numFmtId="3" fontId="5" fillId="3" borderId="50" xfId="0" applyNumberFormat="1" applyFont="1" applyFill="1" applyBorder="1" applyAlignment="1">
      <alignment vertical="center"/>
    </xf>
    <xf numFmtId="3" fontId="5" fillId="3" borderId="51" xfId="0" applyNumberFormat="1" applyFont="1" applyFill="1" applyBorder="1" applyAlignment="1">
      <alignment vertical="center"/>
    </xf>
    <xf numFmtId="3" fontId="5" fillId="3" borderId="52" xfId="0" applyNumberFormat="1" applyFont="1" applyFill="1" applyBorder="1" applyAlignment="1">
      <alignment vertical="center"/>
    </xf>
    <xf numFmtId="10" fontId="2" fillId="3" borderId="4" xfId="0" applyNumberFormat="1" applyFont="1" applyFill="1" applyBorder="1" applyAlignment="1">
      <alignment horizontal="center" vertical="center"/>
    </xf>
    <xf numFmtId="9" fontId="2" fillId="3" borderId="3" xfId="2" applyFont="1" applyFill="1" applyBorder="1" applyAlignment="1">
      <alignment horizontal="center" vertical="center"/>
    </xf>
    <xf numFmtId="9" fontId="2" fillId="3" borderId="21" xfId="2" applyFont="1" applyFill="1" applyBorder="1" applyAlignment="1">
      <alignment horizontal="center" vertical="center"/>
    </xf>
    <xf numFmtId="10" fontId="5" fillId="3" borderId="1" xfId="2" applyNumberFormat="1" applyFont="1" applyFill="1" applyBorder="1" applyAlignment="1">
      <alignment horizontal="center" vertical="center"/>
    </xf>
    <xf numFmtId="10" fontId="2" fillId="3" borderId="1" xfId="2" applyNumberFormat="1" applyFont="1" applyFill="1" applyBorder="1" applyAlignment="1">
      <alignment horizontal="center" vertical="center"/>
    </xf>
    <xf numFmtId="37" fontId="5" fillId="3" borderId="1" xfId="1" applyNumberFormat="1" applyFont="1" applyFill="1" applyBorder="1" applyAlignment="1">
      <alignment horizontal="right" vertical="center"/>
    </xf>
    <xf numFmtId="3" fontId="5" fillId="3" borderId="1" xfId="1" applyNumberFormat="1" applyFont="1" applyFill="1" applyBorder="1" applyAlignment="1">
      <alignment horizontal="right" vertical="center" indent="1"/>
    </xf>
    <xf numFmtId="3" fontId="5" fillId="3" borderId="1" xfId="0" applyNumberFormat="1" applyFont="1" applyFill="1" applyBorder="1" applyAlignment="1">
      <alignment horizontal="right" vertical="center"/>
    </xf>
    <xf numFmtId="37" fontId="5" fillId="3" borderId="3" xfId="1" applyNumberFormat="1" applyFont="1" applyFill="1" applyBorder="1" applyAlignment="1">
      <alignment horizontal="right" vertical="center"/>
    </xf>
    <xf numFmtId="37" fontId="5" fillId="3" borderId="21" xfId="1" applyNumberFormat="1" applyFont="1" applyFill="1" applyBorder="1" applyAlignment="1">
      <alignment horizontal="right" vertical="center"/>
    </xf>
    <xf numFmtId="37" fontId="2" fillId="3" borderId="1" xfId="1" applyNumberFormat="1" applyFont="1" applyFill="1" applyBorder="1" applyAlignment="1">
      <alignment horizontal="right" vertical="center"/>
    </xf>
    <xf numFmtId="10" fontId="5" fillId="3" borderId="22" xfId="2" applyNumberFormat="1" applyFont="1" applyFill="1" applyBorder="1" applyAlignment="1">
      <alignment horizontal="center" vertical="center"/>
    </xf>
    <xf numFmtId="10" fontId="5" fillId="3" borderId="43" xfId="2"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4" borderId="4" xfId="0" applyFont="1" applyFill="1" applyBorder="1" applyAlignment="1">
      <alignment horizontal="center" vertical="center"/>
    </xf>
    <xf numFmtId="3" fontId="2" fillId="3" borderId="3" xfId="0" applyNumberFormat="1" applyFont="1" applyFill="1" applyBorder="1" applyAlignment="1">
      <alignment horizontal="right" vertical="center"/>
    </xf>
    <xf numFmtId="3" fontId="2" fillId="3" borderId="21" xfId="0" applyNumberFormat="1" applyFont="1" applyFill="1" applyBorder="1" applyAlignment="1">
      <alignment horizontal="right" vertical="center"/>
    </xf>
    <xf numFmtId="166" fontId="5" fillId="3" borderId="49"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37" fontId="2" fillId="3" borderId="3" xfId="1" applyNumberFormat="1" applyFont="1" applyFill="1" applyBorder="1" applyAlignment="1">
      <alignment horizontal="right" vertical="center"/>
    </xf>
    <xf numFmtId="37" fontId="2" fillId="3" borderId="21" xfId="1" applyNumberFormat="1" applyFont="1" applyFill="1" applyBorder="1" applyAlignment="1">
      <alignment horizontal="right" vertical="center"/>
    </xf>
    <xf numFmtId="0" fontId="2" fillId="3" borderId="1" xfId="0" applyFont="1" applyFill="1" applyBorder="1" applyAlignment="1">
      <alignment horizontal="center" vertical="center" wrapText="1"/>
    </xf>
    <xf numFmtId="3" fontId="2" fillId="3" borderId="1" xfId="1" applyNumberFormat="1" applyFont="1" applyFill="1" applyBorder="1" applyAlignment="1">
      <alignment horizontal="right" vertical="center" indent="1"/>
    </xf>
    <xf numFmtId="0" fontId="5" fillId="0" borderId="1" xfId="0" applyFont="1" applyBorder="1"/>
    <xf numFmtId="0" fontId="5" fillId="3" borderId="22"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6" xfId="0" applyFont="1" applyFill="1" applyBorder="1" applyAlignment="1">
      <alignment horizontal="center" vertical="center"/>
    </xf>
  </cellXfs>
  <cellStyles count="4">
    <cellStyle name="Hipervínculo" xfId="3" builtinId="8"/>
    <cellStyle name="Moneda" xfId="1" builtinId="4"/>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66675</xdr:rowOff>
    </xdr:from>
    <xdr:to>
      <xdr:col>0</xdr:col>
      <xdr:colOff>1209675</xdr:colOff>
      <xdr:row>8</xdr:row>
      <xdr:rowOff>95250</xdr:rowOff>
    </xdr:to>
    <xdr:pic>
      <xdr:nvPicPr>
        <xdr:cNvPr id="17586" name="Picture 3" descr="LOGO ICBF">
          <a:extLst>
            <a:ext uri="{FF2B5EF4-FFF2-40B4-BE49-F238E27FC236}">
              <a16:creationId xmlns:a16="http://schemas.microsoft.com/office/drawing/2014/main" xmlns="" id="{00000000-0008-0000-0200-0000B2440000}"/>
            </a:ext>
          </a:extLst>
        </xdr:cNvPr>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257175" y="238125"/>
          <a:ext cx="952500" cy="1162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3476625</xdr:colOff>
      <xdr:row>1</xdr:row>
      <xdr:rowOff>0</xdr:rowOff>
    </xdr:from>
    <xdr:to>
      <xdr:col>1</xdr:col>
      <xdr:colOff>5781675</xdr:colOff>
      <xdr:row>8</xdr:row>
      <xdr:rowOff>152400</xdr:rowOff>
    </xdr:to>
    <xdr:grpSp>
      <xdr:nvGrpSpPr>
        <xdr:cNvPr id="22649" name="Group 6">
          <a:extLst>
            <a:ext uri="{FF2B5EF4-FFF2-40B4-BE49-F238E27FC236}">
              <a16:creationId xmlns:a16="http://schemas.microsoft.com/office/drawing/2014/main" xmlns="" id="{00000000-0008-0000-0300-000079580000}"/>
            </a:ext>
          </a:extLst>
        </xdr:cNvPr>
        <xdr:cNvGrpSpPr>
          <a:grpSpLocks/>
        </xdr:cNvGrpSpPr>
      </xdr:nvGrpSpPr>
      <xdr:grpSpPr bwMode="auto">
        <a:xfrm>
          <a:off x="4143375" y="161925"/>
          <a:ext cx="2305050" cy="1285875"/>
          <a:chOff x="472" y="0"/>
          <a:chExt cx="281" cy="120"/>
        </a:xfrm>
      </xdr:grpSpPr>
      <xdr:grpSp>
        <xdr:nvGrpSpPr>
          <xdr:cNvPr id="22650" name="Group 2">
            <a:extLst>
              <a:ext uri="{FF2B5EF4-FFF2-40B4-BE49-F238E27FC236}">
                <a16:creationId xmlns:a16="http://schemas.microsoft.com/office/drawing/2014/main" xmlns="" id="{00000000-0008-0000-0300-00007A580000}"/>
              </a:ext>
            </a:extLst>
          </xdr:cNvPr>
          <xdr:cNvGrpSpPr>
            <a:grpSpLocks/>
          </xdr:cNvGrpSpPr>
        </xdr:nvGrpSpPr>
        <xdr:grpSpPr bwMode="auto">
          <a:xfrm>
            <a:off x="478" y="0"/>
            <a:ext cx="275" cy="119"/>
            <a:chOff x="385" y="12"/>
            <a:chExt cx="275" cy="119"/>
          </a:xfrm>
        </xdr:grpSpPr>
        <xdr:sp macro="" textlink="">
          <xdr:nvSpPr>
            <xdr:cNvPr id="22652" name="Freeform 3">
              <a:extLst>
                <a:ext uri="{FF2B5EF4-FFF2-40B4-BE49-F238E27FC236}">
                  <a16:creationId xmlns:a16="http://schemas.microsoft.com/office/drawing/2014/main" xmlns="" id="{00000000-0008-0000-0300-00007C580000}"/>
                </a:ext>
              </a:extLst>
            </xdr:cNvPr>
            <xdr:cNvSpPr>
              <a:spLocks/>
            </xdr:cNvSpPr>
          </xdr:nvSpPr>
          <xdr:spPr bwMode="auto">
            <a:xfrm rot="92823">
              <a:off x="413" y="65"/>
              <a:ext cx="247" cy="66"/>
            </a:xfrm>
            <a:custGeom>
              <a:avLst/>
              <a:gdLst>
                <a:gd name="T0" fmla="*/ 0 w 219"/>
                <a:gd name="T1" fmla="*/ 36 h 73"/>
                <a:gd name="T2" fmla="*/ 112 w 219"/>
                <a:gd name="T3" fmla="*/ 15 h 73"/>
                <a:gd name="T4" fmla="*/ 325 w 219"/>
                <a:gd name="T5" fmla="*/ 22 h 73"/>
                <a:gd name="T6" fmla="*/ 460 w 219"/>
                <a:gd name="T7" fmla="*/ 5 h 73"/>
                <a:gd name="T8" fmla="*/ 509 w 219"/>
                <a:gd name="T9" fmla="*/ 0 h 73"/>
                <a:gd name="T10" fmla="*/ 0 60000 65536"/>
                <a:gd name="T11" fmla="*/ 0 60000 65536"/>
                <a:gd name="T12" fmla="*/ 0 60000 65536"/>
                <a:gd name="T13" fmla="*/ 0 60000 65536"/>
                <a:gd name="T14" fmla="*/ 0 60000 65536"/>
                <a:gd name="T15" fmla="*/ 0 w 219"/>
                <a:gd name="T16" fmla="*/ 0 h 73"/>
                <a:gd name="T17" fmla="*/ 219 w 219"/>
                <a:gd name="T18" fmla="*/ 73 h 73"/>
              </a:gdLst>
              <a:ahLst/>
              <a:cxnLst>
                <a:cxn ang="T10">
                  <a:pos x="T0" y="T1"/>
                </a:cxn>
                <a:cxn ang="T11">
                  <a:pos x="T2" y="T3"/>
                </a:cxn>
                <a:cxn ang="T12">
                  <a:pos x="T4" y="T5"/>
                </a:cxn>
                <a:cxn ang="T13">
                  <a:pos x="T6" y="T7"/>
                </a:cxn>
                <a:cxn ang="T14">
                  <a:pos x="T8" y="T9"/>
                </a:cxn>
              </a:cxnLst>
              <a:rect l="T15" t="T16" r="T17" b="T18"/>
              <a:pathLst>
                <a:path w="219" h="73">
                  <a:moveTo>
                    <a:pt x="0" y="73"/>
                  </a:moveTo>
                  <a:cubicBezTo>
                    <a:pt x="12" y="54"/>
                    <a:pt x="25" y="36"/>
                    <a:pt x="48" y="31"/>
                  </a:cubicBezTo>
                  <a:cubicBezTo>
                    <a:pt x="71" y="26"/>
                    <a:pt x="114" y="48"/>
                    <a:pt x="139" y="44"/>
                  </a:cubicBezTo>
                  <a:cubicBezTo>
                    <a:pt x="164" y="40"/>
                    <a:pt x="186" y="16"/>
                    <a:pt x="199" y="9"/>
                  </a:cubicBezTo>
                  <a:cubicBezTo>
                    <a:pt x="212" y="2"/>
                    <a:pt x="215" y="1"/>
                    <a:pt x="219" y="0"/>
                  </a:cubicBezTo>
                </a:path>
              </a:pathLst>
            </a:custGeom>
            <a:noFill/>
            <a:ln w="254000" cap="flat" cmpd="sng">
              <a:solidFill>
                <a:srgbClr val="00FFFF"/>
              </a:solidFill>
              <a:prstDash val="solid"/>
              <a:round/>
              <a:headEnd type="none" w="med" len="med"/>
              <a:tailEnd type="none" w="med" len="med"/>
            </a:ln>
          </xdr:spPr>
        </xdr:sp>
        <xdr:sp macro="" textlink="">
          <xdr:nvSpPr>
            <xdr:cNvPr id="22653" name="Freeform 4">
              <a:extLst>
                <a:ext uri="{FF2B5EF4-FFF2-40B4-BE49-F238E27FC236}">
                  <a16:creationId xmlns:a16="http://schemas.microsoft.com/office/drawing/2014/main" xmlns="" id="{00000000-0008-0000-0300-00007D580000}"/>
                </a:ext>
              </a:extLst>
            </xdr:cNvPr>
            <xdr:cNvSpPr>
              <a:spLocks/>
            </xdr:cNvSpPr>
          </xdr:nvSpPr>
          <xdr:spPr bwMode="auto">
            <a:xfrm rot="92823">
              <a:off x="385" y="12"/>
              <a:ext cx="247" cy="66"/>
            </a:xfrm>
            <a:custGeom>
              <a:avLst/>
              <a:gdLst>
                <a:gd name="T0" fmla="*/ 0 w 219"/>
                <a:gd name="T1" fmla="*/ 36 h 73"/>
                <a:gd name="T2" fmla="*/ 112 w 219"/>
                <a:gd name="T3" fmla="*/ 15 h 73"/>
                <a:gd name="T4" fmla="*/ 325 w 219"/>
                <a:gd name="T5" fmla="*/ 22 h 73"/>
                <a:gd name="T6" fmla="*/ 460 w 219"/>
                <a:gd name="T7" fmla="*/ 5 h 73"/>
                <a:gd name="T8" fmla="*/ 509 w 219"/>
                <a:gd name="T9" fmla="*/ 0 h 73"/>
                <a:gd name="T10" fmla="*/ 0 60000 65536"/>
                <a:gd name="T11" fmla="*/ 0 60000 65536"/>
                <a:gd name="T12" fmla="*/ 0 60000 65536"/>
                <a:gd name="T13" fmla="*/ 0 60000 65536"/>
                <a:gd name="T14" fmla="*/ 0 60000 65536"/>
                <a:gd name="T15" fmla="*/ 0 w 219"/>
                <a:gd name="T16" fmla="*/ 0 h 73"/>
                <a:gd name="T17" fmla="*/ 219 w 219"/>
                <a:gd name="T18" fmla="*/ 73 h 73"/>
              </a:gdLst>
              <a:ahLst/>
              <a:cxnLst>
                <a:cxn ang="T10">
                  <a:pos x="T0" y="T1"/>
                </a:cxn>
                <a:cxn ang="T11">
                  <a:pos x="T2" y="T3"/>
                </a:cxn>
                <a:cxn ang="T12">
                  <a:pos x="T4" y="T5"/>
                </a:cxn>
                <a:cxn ang="T13">
                  <a:pos x="T6" y="T7"/>
                </a:cxn>
                <a:cxn ang="T14">
                  <a:pos x="T8" y="T9"/>
                </a:cxn>
              </a:cxnLst>
              <a:rect l="T15" t="T16" r="T17" b="T18"/>
              <a:pathLst>
                <a:path w="219" h="73">
                  <a:moveTo>
                    <a:pt x="0" y="73"/>
                  </a:moveTo>
                  <a:cubicBezTo>
                    <a:pt x="12" y="54"/>
                    <a:pt x="25" y="36"/>
                    <a:pt x="48" y="31"/>
                  </a:cubicBezTo>
                  <a:cubicBezTo>
                    <a:pt x="71" y="26"/>
                    <a:pt x="114" y="48"/>
                    <a:pt x="139" y="44"/>
                  </a:cubicBezTo>
                  <a:cubicBezTo>
                    <a:pt x="164" y="40"/>
                    <a:pt x="186" y="16"/>
                    <a:pt x="199" y="9"/>
                  </a:cubicBezTo>
                  <a:cubicBezTo>
                    <a:pt x="212" y="2"/>
                    <a:pt x="215" y="1"/>
                    <a:pt x="219" y="0"/>
                  </a:cubicBezTo>
                </a:path>
              </a:pathLst>
            </a:custGeom>
            <a:noFill/>
            <a:ln w="254000" cap="flat" cmpd="sng">
              <a:solidFill>
                <a:srgbClr val="00FFFF"/>
              </a:solidFill>
              <a:prstDash val="solid"/>
              <a:round/>
              <a:headEnd type="none" w="med" len="med"/>
              <a:tailEnd type="none" w="med" len="med"/>
            </a:ln>
          </xdr:spPr>
        </xdr:sp>
      </xdr:grpSp>
      <xdr:sp macro="" textlink="">
        <xdr:nvSpPr>
          <xdr:cNvPr id="4" name="Texto 4">
            <a:extLst>
              <a:ext uri="{FF2B5EF4-FFF2-40B4-BE49-F238E27FC236}">
                <a16:creationId xmlns:a16="http://schemas.microsoft.com/office/drawing/2014/main" xmlns="" id="{00000000-0008-0000-0300-000004000000}"/>
              </a:ext>
            </a:extLst>
          </xdr:cNvPr>
          <xdr:cNvSpPr txBox="1">
            <a:spLocks noChangeArrowheads="1"/>
          </xdr:cNvSpPr>
        </xdr:nvSpPr>
        <xdr:spPr bwMode="auto">
          <a:xfrm>
            <a:off x="472" y="11"/>
            <a:ext cx="276" cy="109"/>
          </a:xfrm>
          <a:prstGeom prst="rect">
            <a:avLst/>
          </a:prstGeom>
          <a:noFill/>
          <a:ln>
            <a:noFill/>
          </a:ln>
          <a:extLst/>
        </xdr:spPr>
        <xdr:txBody>
          <a:bodyPr vertOverflow="clip" wrap="square" lIns="27432" tIns="22860" rIns="27432" bIns="0" anchor="t" upright="1"/>
          <a:lstStyle/>
          <a:p>
            <a:pPr algn="ctr" rtl="0">
              <a:defRPr sz="1000"/>
            </a:pPr>
            <a:r>
              <a:rPr lang="es-CO" sz="1000" b="1" i="0" u="none" strike="noStrike" baseline="0">
                <a:solidFill>
                  <a:srgbClr val="000000"/>
                </a:solidFill>
                <a:latin typeface="Arial"/>
                <a:cs typeface="Arial"/>
              </a:rPr>
              <a:t>ENLETRAS 3.2</a:t>
            </a:r>
          </a:p>
          <a:p>
            <a:pPr algn="ctr" rtl="0">
              <a:defRPr sz="1000"/>
            </a:pPr>
            <a:r>
              <a:rPr lang="es-CO" sz="1000" b="1" i="0" u="none" strike="noStrike" baseline="0">
                <a:solidFill>
                  <a:srgbClr val="000000"/>
                </a:solidFill>
                <a:latin typeface="Arial"/>
                <a:cs typeface="Arial"/>
              </a:rPr>
              <a:t>Devuelve la expresión en letras de un número entero de hasta nueve cifras</a:t>
            </a:r>
          </a:p>
          <a:p>
            <a:pPr algn="ctr" rtl="0">
              <a:defRPr sz="1000"/>
            </a:pPr>
            <a:r>
              <a:rPr lang="es-CO" sz="1000" b="1" i="0" u="none" strike="noStrike" baseline="0">
                <a:solidFill>
                  <a:srgbClr val="000000"/>
                </a:solidFill>
                <a:latin typeface="Arial"/>
                <a:cs typeface="Arial"/>
              </a:rPr>
              <a:t>Creado por Claudio Sánchez</a:t>
            </a:r>
          </a:p>
          <a:p>
            <a:pPr algn="ctr" rtl="0">
              <a:defRPr sz="1000"/>
            </a:pPr>
            <a:r>
              <a:rPr lang="es-CO" sz="1000" b="1" i="0" u="none" strike="noStrike" baseline="0">
                <a:solidFill>
                  <a:srgbClr val="000000"/>
                </a:solidFill>
                <a:latin typeface="Arial"/>
                <a:cs typeface="Arial"/>
              </a:rPr>
              <a:t>clauh@bigfoot.com</a:t>
            </a:r>
          </a:p>
          <a:p>
            <a:pPr algn="ctr" rtl="0">
              <a:defRPr sz="1000"/>
            </a:pPr>
            <a:r>
              <a:rPr lang="es-CO" sz="1000" b="1" i="0" u="none" strike="noStrike" baseline="0">
                <a:solidFill>
                  <a:srgbClr val="000000"/>
                </a:solidFill>
                <a:latin typeface="Arial"/>
                <a:cs typeface="Arial"/>
              </a:rPr>
              <a:t>http://fisicamente.freeservers.com</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109"/>
  <sheetViews>
    <sheetView zoomScale="85" zoomScaleNormal="85" workbookViewId="0">
      <selection activeCell="A4" sqref="A4"/>
    </sheetView>
  </sheetViews>
  <sheetFormatPr baseColWidth="10" defaultColWidth="11.5703125" defaultRowHeight="14.25"/>
  <cols>
    <col min="1" max="1" width="179" style="155" customWidth="1"/>
    <col min="2" max="16384" width="11.5703125" style="155"/>
  </cols>
  <sheetData>
    <row r="1" spans="1:1" ht="14.65" customHeight="1">
      <c r="A1" s="150"/>
    </row>
    <row r="2" spans="1:1" ht="14.65" customHeight="1">
      <c r="A2" s="175" t="s">
        <v>134</v>
      </c>
    </row>
    <row r="3" spans="1:1" ht="15">
      <c r="A3" s="175" t="s">
        <v>227</v>
      </c>
    </row>
    <row r="4" spans="1:1" ht="15">
      <c r="A4" s="165" t="s">
        <v>135</v>
      </c>
    </row>
    <row r="5" spans="1:1" ht="15">
      <c r="A5" s="151"/>
    </row>
    <row r="6" spans="1:1">
      <c r="A6" s="152" t="s">
        <v>228</v>
      </c>
    </row>
    <row r="7" spans="1:1" ht="15">
      <c r="A7" s="151"/>
    </row>
    <row r="8" spans="1:1" ht="29.25">
      <c r="A8" s="151" t="s">
        <v>229</v>
      </c>
    </row>
    <row r="9" spans="1:1" ht="15">
      <c r="A9" s="151"/>
    </row>
    <row r="10" spans="1:1" ht="28.5">
      <c r="A10" s="152" t="s">
        <v>230</v>
      </c>
    </row>
    <row r="11" spans="1:1">
      <c r="A11" s="152"/>
    </row>
    <row r="12" spans="1:1" ht="28.5">
      <c r="A12" s="152" t="s">
        <v>224</v>
      </c>
    </row>
    <row r="13" spans="1:1" ht="34.9" customHeight="1">
      <c r="A13" s="150"/>
    </row>
    <row r="14" spans="1:1" ht="15">
      <c r="A14" s="153" t="s">
        <v>209</v>
      </c>
    </row>
    <row r="15" spans="1:1" ht="15">
      <c r="A15" s="153"/>
    </row>
    <row r="16" spans="1:1" ht="57">
      <c r="A16" s="152" t="s">
        <v>231</v>
      </c>
    </row>
    <row r="17" spans="1:1" ht="15">
      <c r="A17" s="153"/>
    </row>
    <row r="18" spans="1:1" ht="15">
      <c r="A18" s="153" t="s">
        <v>206</v>
      </c>
    </row>
    <row r="19" spans="1:1" ht="28.5">
      <c r="A19" s="150" t="s">
        <v>225</v>
      </c>
    </row>
    <row r="20" spans="1:1">
      <c r="A20" s="150"/>
    </row>
    <row r="21" spans="1:1" ht="28.5">
      <c r="A21" s="150" t="s">
        <v>232</v>
      </c>
    </row>
    <row r="22" spans="1:1">
      <c r="A22" s="150"/>
    </row>
    <row r="23" spans="1:1" ht="42.75">
      <c r="A23" s="150" t="s">
        <v>233</v>
      </c>
    </row>
    <row r="24" spans="1:1">
      <c r="A24" s="150"/>
    </row>
    <row r="25" spans="1:1">
      <c r="A25" s="150" t="s">
        <v>207</v>
      </c>
    </row>
    <row r="26" spans="1:1">
      <c r="A26" s="150" t="s">
        <v>234</v>
      </c>
    </row>
    <row r="27" spans="1:1">
      <c r="A27" s="150" t="s">
        <v>208</v>
      </c>
    </row>
    <row r="28" spans="1:1">
      <c r="A28" s="150"/>
    </row>
    <row r="29" spans="1:1" ht="28.5">
      <c r="A29" s="150" t="s">
        <v>235</v>
      </c>
    </row>
    <row r="30" spans="1:1">
      <c r="A30" s="150"/>
    </row>
    <row r="31" spans="1:1" ht="29.25">
      <c r="A31" s="153" t="s">
        <v>236</v>
      </c>
    </row>
    <row r="32" spans="1:1">
      <c r="A32" s="150"/>
    </row>
    <row r="33" spans="1:1" ht="29.25">
      <c r="A33" s="153" t="s">
        <v>237</v>
      </c>
    </row>
    <row r="34" spans="1:1" ht="15">
      <c r="A34" s="153"/>
    </row>
    <row r="35" spans="1:1" ht="72.75">
      <c r="A35" s="154" t="s">
        <v>238</v>
      </c>
    </row>
    <row r="36" spans="1:1">
      <c r="A36" s="154"/>
    </row>
    <row r="37" spans="1:1" ht="29.25">
      <c r="A37" s="153" t="s">
        <v>239</v>
      </c>
    </row>
    <row r="38" spans="1:1" ht="15">
      <c r="A38" s="153"/>
    </row>
    <row r="39" spans="1:1" ht="29.25">
      <c r="A39" s="153" t="s">
        <v>240</v>
      </c>
    </row>
    <row r="40" spans="1:1" ht="15">
      <c r="A40" s="153"/>
    </row>
    <row r="41" spans="1:1" ht="43.5">
      <c r="A41" s="153" t="s">
        <v>241</v>
      </c>
    </row>
    <row r="42" spans="1:1">
      <c r="A42" s="150"/>
    </row>
    <row r="43" spans="1:1" ht="29.25">
      <c r="A43" s="153" t="s">
        <v>242</v>
      </c>
    </row>
    <row r="44" spans="1:1" ht="15">
      <c r="A44" s="153"/>
    </row>
    <row r="45" spans="1:1" ht="57.75">
      <c r="A45" s="153" t="s">
        <v>243</v>
      </c>
    </row>
    <row r="46" spans="1:1">
      <c r="A46" s="150"/>
    </row>
    <row r="47" spans="1:1" ht="43.5">
      <c r="A47" s="150" t="s">
        <v>244</v>
      </c>
    </row>
    <row r="48" spans="1:1">
      <c r="A48" s="167"/>
    </row>
    <row r="49" spans="1:1" ht="29.25">
      <c r="A49" s="153" t="s">
        <v>245</v>
      </c>
    </row>
    <row r="50" spans="1:1" ht="15">
      <c r="A50" s="153"/>
    </row>
    <row r="51" spans="1:1" ht="29.25">
      <c r="A51" s="152" t="s">
        <v>274</v>
      </c>
    </row>
    <row r="52" spans="1:1">
      <c r="A52" s="156"/>
    </row>
    <row r="53" spans="1:1" ht="29.25">
      <c r="A53" s="153" t="s">
        <v>246</v>
      </c>
    </row>
    <row r="54" spans="1:1" ht="15">
      <c r="A54" s="153"/>
    </row>
    <row r="55" spans="1:1" ht="29.25">
      <c r="A55" s="153" t="s">
        <v>265</v>
      </c>
    </row>
    <row r="56" spans="1:1" ht="15">
      <c r="A56" s="153"/>
    </row>
    <row r="57" spans="1:1" ht="15">
      <c r="A57" s="153" t="s">
        <v>266</v>
      </c>
    </row>
    <row r="58" spans="1:1">
      <c r="A58" s="150"/>
    </row>
    <row r="59" spans="1:1" ht="29.25">
      <c r="A59" s="153" t="s">
        <v>247</v>
      </c>
    </row>
    <row r="60" spans="1:1" ht="13.9" customHeight="1">
      <c r="A60" s="150"/>
    </row>
    <row r="61" spans="1:1" ht="29.25">
      <c r="A61" s="150" t="s">
        <v>255</v>
      </c>
    </row>
    <row r="62" spans="1:1" ht="15">
      <c r="A62" s="153"/>
    </row>
    <row r="63" spans="1:1" ht="29.25">
      <c r="A63" s="152" t="s">
        <v>275</v>
      </c>
    </row>
    <row r="64" spans="1:1">
      <c r="A64" s="154"/>
    </row>
    <row r="65" spans="1:1" ht="28.5">
      <c r="A65" s="152" t="s">
        <v>277</v>
      </c>
    </row>
    <row r="66" spans="1:1">
      <c r="A66" s="150"/>
    </row>
    <row r="67" spans="1:1" ht="15">
      <c r="A67" s="150" t="s">
        <v>249</v>
      </c>
    </row>
    <row r="68" spans="1:1">
      <c r="A68" s="150"/>
    </row>
    <row r="69" spans="1:1" ht="29.25">
      <c r="A69" s="153" t="s">
        <v>248</v>
      </c>
    </row>
    <row r="70" spans="1:1">
      <c r="A70" s="150"/>
    </row>
    <row r="71" spans="1:1" ht="30">
      <c r="A71" s="153" t="s">
        <v>276</v>
      </c>
    </row>
    <row r="72" spans="1:1">
      <c r="A72" s="150"/>
    </row>
    <row r="73" spans="1:1" ht="29.25">
      <c r="A73" s="153" t="s">
        <v>256</v>
      </c>
    </row>
    <row r="74" spans="1:1" ht="15">
      <c r="A74" s="153"/>
    </row>
    <row r="75" spans="1:1" ht="29.25">
      <c r="A75" s="153" t="s">
        <v>257</v>
      </c>
    </row>
    <row r="76" spans="1:1" ht="15">
      <c r="A76" s="153"/>
    </row>
    <row r="77" spans="1:1" ht="43.5">
      <c r="A77" s="151" t="s">
        <v>250</v>
      </c>
    </row>
    <row r="78" spans="1:1" ht="15">
      <c r="A78" s="151"/>
    </row>
    <row r="79" spans="1:1" ht="29.25">
      <c r="A79" s="151" t="s">
        <v>251</v>
      </c>
    </row>
    <row r="80" spans="1:1" ht="15">
      <c r="A80" s="153"/>
    </row>
    <row r="81" spans="1:1" ht="15">
      <c r="A81" s="153" t="s">
        <v>258</v>
      </c>
    </row>
    <row r="82" spans="1:1" ht="15">
      <c r="A82" s="153"/>
    </row>
    <row r="83" spans="1:1" ht="15">
      <c r="A83" s="153" t="s">
        <v>252</v>
      </c>
    </row>
    <row r="84" spans="1:1" ht="15">
      <c r="A84" s="153"/>
    </row>
    <row r="85" spans="1:1" ht="43.5">
      <c r="A85" s="153" t="s">
        <v>259</v>
      </c>
    </row>
    <row r="86" spans="1:1" ht="15">
      <c r="A86" s="153"/>
    </row>
    <row r="87" spans="1:1" ht="29.25">
      <c r="A87" s="153" t="s">
        <v>253</v>
      </c>
    </row>
    <row r="88" spans="1:1" ht="15">
      <c r="A88" s="153"/>
    </row>
    <row r="89" spans="1:1" ht="15">
      <c r="A89" s="153" t="s">
        <v>260</v>
      </c>
    </row>
    <row r="90" spans="1:1">
      <c r="A90" s="150"/>
    </row>
    <row r="91" spans="1:1" ht="29.25">
      <c r="A91" s="152" t="s">
        <v>254</v>
      </c>
    </row>
    <row r="92" spans="1:1">
      <c r="A92" s="150"/>
    </row>
    <row r="93" spans="1:1" ht="15">
      <c r="A93" s="152" t="s">
        <v>261</v>
      </c>
    </row>
    <row r="94" spans="1:1">
      <c r="A94" s="156"/>
    </row>
    <row r="95" spans="1:1" ht="30">
      <c r="A95" s="153" t="s">
        <v>262</v>
      </c>
    </row>
    <row r="96" spans="1:1">
      <c r="A96" s="150"/>
    </row>
    <row r="97" spans="1:1" ht="28.5">
      <c r="A97" s="157" t="s">
        <v>210</v>
      </c>
    </row>
    <row r="98" spans="1:1">
      <c r="A98" s="150"/>
    </row>
    <row r="99" spans="1:1" ht="15">
      <c r="A99" s="151" t="s">
        <v>136</v>
      </c>
    </row>
    <row r="100" spans="1:1" ht="15">
      <c r="A100" s="151"/>
    </row>
    <row r="101" spans="1:1" ht="101.25">
      <c r="A101" s="152" t="s">
        <v>263</v>
      </c>
    </row>
    <row r="102" spans="1:1">
      <c r="A102" s="152"/>
    </row>
    <row r="103" spans="1:1" ht="28.5">
      <c r="A103" s="152" t="s">
        <v>264</v>
      </c>
    </row>
    <row r="104" spans="1:1">
      <c r="A104" s="152"/>
    </row>
    <row r="105" spans="1:1">
      <c r="A105" s="152"/>
    </row>
    <row r="106" spans="1:1" ht="15">
      <c r="A106" s="173" t="s">
        <v>211</v>
      </c>
    </row>
    <row r="107" spans="1:1">
      <c r="A107" s="174" t="s">
        <v>212</v>
      </c>
    </row>
    <row r="108" spans="1:1">
      <c r="A108" s="174" t="s">
        <v>213</v>
      </c>
    </row>
    <row r="109" spans="1:1">
      <c r="A109" s="150"/>
    </row>
  </sheetData>
  <hyperlinks>
    <hyperlink ref="A35" location="_ftn1" display="_ftn1"/>
    <hyperlink ref="A97" location="_ftnref1" display="_ftnref1"/>
  </hyperlinks>
  <pageMargins left="0.70866141732283472" right="0.70866141732283472" top="1.45" bottom="0.74803149606299213" header="0.31496062992125984" footer="0.31496062992125984"/>
  <pageSetup orientation="portrait" r:id="rId1"/>
  <headerFooter>
    <oddHeader>&amp;L&amp;G&amp;C
PROCESO PROTECCIÓN
FORMATO DE SEGUIMIENTO FINANCIERO
MODALIDADES DE PROTECCIÓN&amp;RCódigo del Documento
Versión 1
Página &amp;P de &amp;N
Fecha de Publicación
Clasificación de la Información
Clasificada</oddHeader>
    <oddFooter>&amp;L&amp;G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N111"/>
  <sheetViews>
    <sheetView topLeftCell="B1" zoomScaleNormal="100" workbookViewId="0">
      <selection activeCell="L2" sqref="L2"/>
    </sheetView>
  </sheetViews>
  <sheetFormatPr baseColWidth="10" defaultColWidth="11.42578125" defaultRowHeight="18" customHeight="1"/>
  <cols>
    <col min="1" max="1" width="8.7109375" style="26" customWidth="1"/>
    <col min="2" max="2" width="44.42578125" style="26" customWidth="1"/>
    <col min="3" max="6" width="14.7109375" style="26" customWidth="1"/>
    <col min="7" max="7" width="14.42578125" style="26" customWidth="1"/>
    <col min="8" max="9" width="14.7109375" style="26" customWidth="1"/>
    <col min="10" max="11" width="5.28515625" style="26" customWidth="1"/>
    <col min="12" max="13" width="9" style="88" customWidth="1"/>
    <col min="14" max="14" width="13.5703125" style="26" customWidth="1"/>
    <col min="15" max="16384" width="11.42578125" style="26"/>
  </cols>
  <sheetData>
    <row r="1" spans="1:14" s="88" customFormat="1" ht="28.9" customHeight="1"/>
    <row r="2" spans="1:14" s="88" customFormat="1" ht="28.9" customHeight="1"/>
    <row r="3" spans="1:14" s="88" customFormat="1" ht="28.9"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182</v>
      </c>
      <c r="H11" s="286" t="s">
        <v>155</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5'!F13</f>
        <v>0</v>
      </c>
      <c r="D13" s="29">
        <v>0</v>
      </c>
      <c r="E13" s="29">
        <v>0</v>
      </c>
      <c r="F13" s="29">
        <f>C13+D13-E13</f>
        <v>0</v>
      </c>
      <c r="G13" s="29">
        <f>'MES 5'!I13</f>
        <v>0</v>
      </c>
      <c r="H13" s="29">
        <v>0</v>
      </c>
      <c r="I13" s="29">
        <f>G13+H13</f>
        <v>0</v>
      </c>
      <c r="J13" s="288" t="e">
        <f t="shared" ref="J13:J18" si="0">(I13/F13)</f>
        <v>#DIV/0!</v>
      </c>
      <c r="K13" s="289"/>
      <c r="L13" s="99">
        <v>0</v>
      </c>
      <c r="M13" s="99">
        <v>0</v>
      </c>
      <c r="N13" s="31">
        <f>F13-I13</f>
        <v>0</v>
      </c>
    </row>
    <row r="14" spans="1:14" ht="18" customHeight="1">
      <c r="A14" s="54">
        <v>1200</v>
      </c>
      <c r="B14" s="65" t="s">
        <v>105</v>
      </c>
      <c r="C14" s="29">
        <f>'MES 5'!F14</f>
        <v>0</v>
      </c>
      <c r="D14" s="29">
        <v>0</v>
      </c>
      <c r="E14" s="29">
        <v>0</v>
      </c>
      <c r="F14" s="29">
        <f>C14+D14-E14</f>
        <v>0</v>
      </c>
      <c r="G14" s="29">
        <f>'MES 5'!I14</f>
        <v>0</v>
      </c>
      <c r="H14" s="29">
        <v>0</v>
      </c>
      <c r="I14" s="29">
        <f>G14+H14</f>
        <v>0</v>
      </c>
      <c r="J14" s="288" t="e">
        <f t="shared" si="0"/>
        <v>#DIV/0!</v>
      </c>
      <c r="K14" s="289"/>
      <c r="L14" s="99">
        <v>0</v>
      </c>
      <c r="M14" s="99">
        <v>0</v>
      </c>
      <c r="N14" s="31">
        <f>F14-I14</f>
        <v>0</v>
      </c>
    </row>
    <row r="15" spans="1:14" ht="18" customHeight="1">
      <c r="A15" s="54">
        <v>1300</v>
      </c>
      <c r="B15" s="64" t="s">
        <v>191</v>
      </c>
      <c r="C15" s="29">
        <f>'MES 5'!F15</f>
        <v>0</v>
      </c>
      <c r="D15" s="29">
        <v>0</v>
      </c>
      <c r="E15" s="29">
        <v>0</v>
      </c>
      <c r="F15" s="29">
        <f>C15+D15-E15</f>
        <v>0</v>
      </c>
      <c r="G15" s="29">
        <f>'MES 5'!I15</f>
        <v>0</v>
      </c>
      <c r="H15" s="29">
        <v>0</v>
      </c>
      <c r="I15" s="29">
        <f>G15+H15</f>
        <v>0</v>
      </c>
      <c r="J15" s="288" t="e">
        <f t="shared" si="0"/>
        <v>#DIV/0!</v>
      </c>
      <c r="K15" s="289"/>
      <c r="L15" s="99">
        <v>0</v>
      </c>
      <c r="M15" s="99">
        <v>0</v>
      </c>
      <c r="N15" s="31">
        <f>F15-I15</f>
        <v>0</v>
      </c>
    </row>
    <row r="16" spans="1:14" ht="18" customHeight="1">
      <c r="A16" s="54">
        <v>1400</v>
      </c>
      <c r="B16" s="64" t="s">
        <v>269</v>
      </c>
      <c r="C16" s="29">
        <f>'MES 5'!F16</f>
        <v>0</v>
      </c>
      <c r="D16" s="29">
        <v>0</v>
      </c>
      <c r="E16" s="29">
        <v>0</v>
      </c>
      <c r="F16" s="29">
        <f>C16+D16-E16</f>
        <v>0</v>
      </c>
      <c r="G16" s="29">
        <f>'MES 5'!I16</f>
        <v>0</v>
      </c>
      <c r="H16" s="29">
        <v>0</v>
      </c>
      <c r="I16" s="29">
        <f>G16+H16</f>
        <v>0</v>
      </c>
      <c r="J16" s="288" t="e">
        <f t="shared" si="0"/>
        <v>#DIV/0!</v>
      </c>
      <c r="K16" s="289"/>
      <c r="L16" s="99">
        <v>0</v>
      </c>
      <c r="M16" s="99">
        <v>0</v>
      </c>
      <c r="N16" s="31">
        <f>F16-I16</f>
        <v>0</v>
      </c>
    </row>
    <row r="17" spans="1:14" ht="18" customHeight="1">
      <c r="A17" s="54">
        <v>1500</v>
      </c>
      <c r="B17" s="64" t="s">
        <v>270</v>
      </c>
      <c r="C17" s="29">
        <f>'MES 5'!F17</f>
        <v>0</v>
      </c>
      <c r="D17" s="29">
        <v>0</v>
      </c>
      <c r="E17" s="29">
        <v>0</v>
      </c>
      <c r="F17" s="29">
        <f>C17+D17-E17</f>
        <v>0</v>
      </c>
      <c r="G17" s="29">
        <f>'MES 5'!I17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25"/>
    <row r="25" spans="1:14" ht="11.25">
      <c r="B25" s="49" t="s">
        <v>114</v>
      </c>
    </row>
    <row r="26" spans="1:14" ht="11.25">
      <c r="B26" s="4" t="s">
        <v>115</v>
      </c>
    </row>
    <row r="38" spans="1:14" s="78" customFormat="1" ht="18" customHeight="1">
      <c r="L38" s="88"/>
      <c r="M38" s="88"/>
    </row>
    <row r="40" spans="1:14" ht="63.6"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3.1" customHeight="1">
      <c r="A48" s="326">
        <v>2000</v>
      </c>
      <c r="B48" s="326" t="s">
        <v>19</v>
      </c>
      <c r="C48" s="286" t="s">
        <v>125</v>
      </c>
      <c r="D48" s="326" t="s">
        <v>10</v>
      </c>
      <c r="E48" s="326" t="s">
        <v>11</v>
      </c>
      <c r="F48" s="286" t="s">
        <v>122</v>
      </c>
      <c r="G48" s="286" t="s">
        <v>181</v>
      </c>
      <c r="H48" s="286" t="s">
        <v>156</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5'!F51</f>
        <v>0</v>
      </c>
      <c r="D51" s="29">
        <v>0</v>
      </c>
      <c r="E51" s="29">
        <v>0</v>
      </c>
      <c r="F51" s="29">
        <f t="shared" ref="F51:F63" si="3">C51+D51-E51</f>
        <v>0</v>
      </c>
      <c r="G51" s="29">
        <f>'MES 5'!I51</f>
        <v>0</v>
      </c>
      <c r="H51" s="29">
        <v>0</v>
      </c>
      <c r="I51" s="29">
        <f t="shared" ref="I51:I63" si="4">(G51+H51)</f>
        <v>0</v>
      </c>
      <c r="J51" s="288" t="e">
        <f>(I51/F51)</f>
        <v>#DIV/0!</v>
      </c>
      <c r="K51" s="289"/>
      <c r="L51" s="99">
        <v>0</v>
      </c>
      <c r="M51" s="99">
        <v>0</v>
      </c>
      <c r="N51" s="82">
        <f>(F51-I51)</f>
        <v>0</v>
      </c>
    </row>
    <row r="52" spans="1:14" ht="18" customHeight="1">
      <c r="A52" s="79">
        <v>2102</v>
      </c>
      <c r="B52" s="64" t="s">
        <v>21</v>
      </c>
      <c r="C52" s="29">
        <f>'MES 5'!F52</f>
        <v>0</v>
      </c>
      <c r="D52" s="29">
        <v>0</v>
      </c>
      <c r="E52" s="29">
        <v>0</v>
      </c>
      <c r="F52" s="29">
        <f t="shared" si="3"/>
        <v>0</v>
      </c>
      <c r="G52" s="29">
        <f>'MES 5'!I52</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5'!F53</f>
        <v>0</v>
      </c>
      <c r="D53" s="29">
        <v>0</v>
      </c>
      <c r="E53" s="29">
        <v>0</v>
      </c>
      <c r="F53" s="29">
        <f t="shared" si="3"/>
        <v>0</v>
      </c>
      <c r="G53" s="29">
        <f>'MES 5'!I53</f>
        <v>0</v>
      </c>
      <c r="H53" s="29">
        <v>0</v>
      </c>
      <c r="I53" s="29">
        <f t="shared" si="4"/>
        <v>0</v>
      </c>
      <c r="J53" s="288" t="e">
        <f t="shared" si="5"/>
        <v>#DIV/0!</v>
      </c>
      <c r="K53" s="289"/>
      <c r="L53" s="99">
        <v>0</v>
      </c>
      <c r="M53" s="99">
        <v>0</v>
      </c>
      <c r="N53" s="82">
        <f t="shared" si="6"/>
        <v>0</v>
      </c>
    </row>
    <row r="54" spans="1:14" ht="18" customHeight="1">
      <c r="A54" s="79">
        <v>2104</v>
      </c>
      <c r="B54" s="64" t="s">
        <v>23</v>
      </c>
      <c r="C54" s="29">
        <f>'MES 5'!F54</f>
        <v>0</v>
      </c>
      <c r="D54" s="29">
        <v>0</v>
      </c>
      <c r="E54" s="29">
        <v>0</v>
      </c>
      <c r="F54" s="29">
        <f t="shared" si="3"/>
        <v>0</v>
      </c>
      <c r="G54" s="29">
        <f>'MES 5'!I54</f>
        <v>0</v>
      </c>
      <c r="H54" s="29">
        <v>0</v>
      </c>
      <c r="I54" s="29">
        <f t="shared" si="4"/>
        <v>0</v>
      </c>
      <c r="J54" s="288" t="e">
        <f t="shared" si="5"/>
        <v>#DIV/0!</v>
      </c>
      <c r="K54" s="289"/>
      <c r="L54" s="99">
        <v>0</v>
      </c>
      <c r="M54" s="99">
        <v>0</v>
      </c>
      <c r="N54" s="82">
        <f t="shared" si="6"/>
        <v>0</v>
      </c>
    </row>
    <row r="55" spans="1:14" ht="18" customHeight="1">
      <c r="A55" s="79">
        <v>2105</v>
      </c>
      <c r="B55" s="64" t="s">
        <v>24</v>
      </c>
      <c r="C55" s="29">
        <f>'MES 5'!F55</f>
        <v>0</v>
      </c>
      <c r="D55" s="29">
        <v>0</v>
      </c>
      <c r="E55" s="29">
        <v>0</v>
      </c>
      <c r="F55" s="29">
        <f t="shared" si="3"/>
        <v>0</v>
      </c>
      <c r="G55" s="29">
        <f>'MES 5'!I55</f>
        <v>0</v>
      </c>
      <c r="H55" s="29">
        <v>0</v>
      </c>
      <c r="I55" s="29">
        <f t="shared" si="4"/>
        <v>0</v>
      </c>
      <c r="J55" s="288" t="e">
        <f t="shared" si="5"/>
        <v>#DIV/0!</v>
      </c>
      <c r="K55" s="289"/>
      <c r="L55" s="99">
        <v>0</v>
      </c>
      <c r="M55" s="99">
        <v>0</v>
      </c>
      <c r="N55" s="82">
        <f t="shared" si="6"/>
        <v>0</v>
      </c>
    </row>
    <row r="56" spans="1:14" ht="18" customHeight="1">
      <c r="A56" s="79">
        <v>2106</v>
      </c>
      <c r="B56" s="64" t="s">
        <v>25</v>
      </c>
      <c r="C56" s="29">
        <f>'MES 5'!F56</f>
        <v>0</v>
      </c>
      <c r="D56" s="29">
        <v>0</v>
      </c>
      <c r="E56" s="29">
        <v>0</v>
      </c>
      <c r="F56" s="29">
        <f t="shared" si="3"/>
        <v>0</v>
      </c>
      <c r="G56" s="29">
        <f>'MES 5'!I56</f>
        <v>0</v>
      </c>
      <c r="H56" s="29">
        <v>0</v>
      </c>
      <c r="I56" s="29">
        <f t="shared" si="4"/>
        <v>0</v>
      </c>
      <c r="J56" s="288" t="e">
        <f t="shared" si="5"/>
        <v>#DIV/0!</v>
      </c>
      <c r="K56" s="289"/>
      <c r="L56" s="99">
        <v>0</v>
      </c>
      <c r="M56" s="99">
        <v>0</v>
      </c>
      <c r="N56" s="82">
        <f t="shared" si="6"/>
        <v>0</v>
      </c>
    </row>
    <row r="57" spans="1:14" ht="18" customHeight="1">
      <c r="A57" s="79">
        <v>2107</v>
      </c>
      <c r="B57" s="64" t="s">
        <v>26</v>
      </c>
      <c r="C57" s="29">
        <f>'MES 5'!F57</f>
        <v>0</v>
      </c>
      <c r="D57" s="29">
        <v>0</v>
      </c>
      <c r="E57" s="29">
        <v>0</v>
      </c>
      <c r="F57" s="29">
        <f t="shared" si="3"/>
        <v>0</v>
      </c>
      <c r="G57" s="29">
        <f>'MES 5'!I57</f>
        <v>0</v>
      </c>
      <c r="H57" s="29">
        <v>0</v>
      </c>
      <c r="I57" s="29">
        <f t="shared" si="4"/>
        <v>0</v>
      </c>
      <c r="J57" s="288" t="e">
        <f t="shared" si="5"/>
        <v>#DIV/0!</v>
      </c>
      <c r="K57" s="289"/>
      <c r="L57" s="99">
        <v>0</v>
      </c>
      <c r="M57" s="99">
        <v>0</v>
      </c>
      <c r="N57" s="82">
        <f t="shared" si="6"/>
        <v>0</v>
      </c>
    </row>
    <row r="58" spans="1:14" ht="18" customHeight="1">
      <c r="A58" s="79">
        <v>2108</v>
      </c>
      <c r="B58" s="73" t="s">
        <v>90</v>
      </c>
      <c r="C58" s="29">
        <f>'MES 5'!F58</f>
        <v>0</v>
      </c>
      <c r="D58" s="29">
        <v>0</v>
      </c>
      <c r="E58" s="29">
        <v>0</v>
      </c>
      <c r="F58" s="29">
        <f t="shared" si="3"/>
        <v>0</v>
      </c>
      <c r="G58" s="29">
        <f>'MES 5'!I58</f>
        <v>0</v>
      </c>
      <c r="H58" s="29">
        <v>0</v>
      </c>
      <c r="I58" s="29">
        <f t="shared" si="4"/>
        <v>0</v>
      </c>
      <c r="J58" s="288" t="e">
        <f t="shared" si="5"/>
        <v>#DIV/0!</v>
      </c>
      <c r="K58" s="289"/>
      <c r="L58" s="99">
        <v>0</v>
      </c>
      <c r="M58" s="99">
        <v>0</v>
      </c>
      <c r="N58" s="82">
        <f t="shared" si="6"/>
        <v>0</v>
      </c>
    </row>
    <row r="59" spans="1:14" ht="18" customHeight="1">
      <c r="A59" s="79">
        <v>2109</v>
      </c>
      <c r="B59" s="64" t="s">
        <v>141</v>
      </c>
      <c r="C59" s="29">
        <f>'MES 5'!F59</f>
        <v>0</v>
      </c>
      <c r="D59" s="29">
        <v>0</v>
      </c>
      <c r="E59" s="29">
        <v>0</v>
      </c>
      <c r="F59" s="29">
        <f t="shared" si="3"/>
        <v>0</v>
      </c>
      <c r="G59" s="29">
        <f>'MES 5'!I59</f>
        <v>0</v>
      </c>
      <c r="H59" s="29">
        <v>0</v>
      </c>
      <c r="I59" s="29">
        <f t="shared" si="4"/>
        <v>0</v>
      </c>
      <c r="J59" s="288" t="e">
        <f t="shared" si="5"/>
        <v>#DIV/0!</v>
      </c>
      <c r="K59" s="289"/>
      <c r="L59" s="99">
        <v>0</v>
      </c>
      <c r="M59" s="99">
        <v>0</v>
      </c>
      <c r="N59" s="82">
        <f t="shared" si="6"/>
        <v>0</v>
      </c>
    </row>
    <row r="60" spans="1:14" ht="18" customHeight="1">
      <c r="A60" s="79">
        <f>+A59+1</f>
        <v>2110</v>
      </c>
      <c r="B60" s="64" t="s">
        <v>28</v>
      </c>
      <c r="C60" s="29">
        <f>'MES 5'!F60</f>
        <v>0</v>
      </c>
      <c r="D60" s="29">
        <v>0</v>
      </c>
      <c r="E60" s="29">
        <v>0</v>
      </c>
      <c r="F60" s="29">
        <f t="shared" si="3"/>
        <v>0</v>
      </c>
      <c r="G60" s="29">
        <f>'MES 5'!I60</f>
        <v>0</v>
      </c>
      <c r="H60" s="29">
        <v>0</v>
      </c>
      <c r="I60" s="29">
        <f t="shared" si="4"/>
        <v>0</v>
      </c>
      <c r="J60" s="288" t="e">
        <f t="shared" si="5"/>
        <v>#DIV/0!</v>
      </c>
      <c r="K60" s="289"/>
      <c r="L60" s="99">
        <v>0</v>
      </c>
      <c r="M60" s="99">
        <v>0</v>
      </c>
      <c r="N60" s="82">
        <f t="shared" si="6"/>
        <v>0</v>
      </c>
    </row>
    <row r="61" spans="1:14" s="88" customFormat="1" ht="18" customHeight="1">
      <c r="A61" s="92">
        <f>+A60+1</f>
        <v>2111</v>
      </c>
      <c r="B61" s="64" t="s">
        <v>29</v>
      </c>
      <c r="C61" s="29">
        <f>'MES 5'!F61</f>
        <v>0</v>
      </c>
      <c r="D61" s="29">
        <v>0</v>
      </c>
      <c r="E61" s="29">
        <v>0</v>
      </c>
      <c r="F61" s="29">
        <f t="shared" ref="F61:F62" si="7">C61+D61-E61</f>
        <v>0</v>
      </c>
      <c r="G61" s="29">
        <f>'MES 5'!I61</f>
        <v>0</v>
      </c>
      <c r="H61" s="29">
        <v>0</v>
      </c>
      <c r="I61" s="29">
        <f t="shared" ref="I61:I62" si="8">(G61+H61)</f>
        <v>0</v>
      </c>
      <c r="J61" s="288" t="e">
        <f t="shared" ref="J61:J62" si="9">(I61/F61)</f>
        <v>#DIV/0!</v>
      </c>
      <c r="K61" s="289"/>
      <c r="L61" s="99">
        <v>0</v>
      </c>
      <c r="M61" s="99">
        <v>0</v>
      </c>
      <c r="N61" s="82">
        <f t="shared" ref="N61:N62" si="10">(F61-I61)</f>
        <v>0</v>
      </c>
    </row>
    <row r="62" spans="1:14" s="88" customFormat="1" ht="18" customHeight="1">
      <c r="A62" s="92">
        <f>+A61+1</f>
        <v>2112</v>
      </c>
      <c r="B62" s="64" t="s">
        <v>219</v>
      </c>
      <c r="C62" s="29">
        <f>'MES 5'!F62</f>
        <v>0</v>
      </c>
      <c r="D62" s="29">
        <v>0</v>
      </c>
      <c r="E62" s="29">
        <v>0</v>
      </c>
      <c r="F62" s="29">
        <f t="shared" si="7"/>
        <v>0</v>
      </c>
      <c r="G62" s="29">
        <f>'MES 5'!I62</f>
        <v>0</v>
      </c>
      <c r="H62" s="29">
        <v>0</v>
      </c>
      <c r="I62" s="29">
        <f t="shared" si="8"/>
        <v>0</v>
      </c>
      <c r="J62" s="288" t="e">
        <f t="shared" si="9"/>
        <v>#DIV/0!</v>
      </c>
      <c r="K62" s="289"/>
      <c r="L62" s="99">
        <v>0</v>
      </c>
      <c r="M62" s="99">
        <v>0</v>
      </c>
      <c r="N62" s="82">
        <f t="shared" si="10"/>
        <v>0</v>
      </c>
    </row>
    <row r="63" spans="1:14" ht="18" customHeight="1">
      <c r="A63" s="92">
        <f>+A62+1</f>
        <v>2113</v>
      </c>
      <c r="B63" s="84" t="s">
        <v>143</v>
      </c>
      <c r="C63" s="29">
        <f>'MES 5'!F63</f>
        <v>0</v>
      </c>
      <c r="D63" s="29">
        <v>0</v>
      </c>
      <c r="E63" s="29">
        <v>0</v>
      </c>
      <c r="F63" s="29">
        <f t="shared" si="3"/>
        <v>0</v>
      </c>
      <c r="G63" s="29">
        <f>'MES 5'!I63</f>
        <v>0</v>
      </c>
      <c r="H63" s="29">
        <v>0</v>
      </c>
      <c r="I63" s="29">
        <f t="shared" si="4"/>
        <v>0</v>
      </c>
      <c r="J63" s="288" t="e">
        <f t="shared" si="5"/>
        <v>#DIV/0!</v>
      </c>
      <c r="K63" s="289"/>
      <c r="L63" s="99">
        <v>0</v>
      </c>
      <c r="M63" s="99">
        <v>0</v>
      </c>
      <c r="N63" s="82">
        <f t="shared" si="6"/>
        <v>0</v>
      </c>
    </row>
    <row r="64" spans="1:14" s="40" customFormat="1" ht="16.5" customHeight="1">
      <c r="A64" s="315" t="s">
        <v>30</v>
      </c>
      <c r="B64" s="316"/>
      <c r="C64" s="34">
        <f t="shared" ref="C64:I64" si="11">SUM(C51:C63)</f>
        <v>0</v>
      </c>
      <c r="D64" s="34">
        <f t="shared" si="11"/>
        <v>0</v>
      </c>
      <c r="E64" s="34">
        <f t="shared" si="11"/>
        <v>0</v>
      </c>
      <c r="F64" s="34">
        <f t="shared" si="11"/>
        <v>0</v>
      </c>
      <c r="G64" s="34">
        <f t="shared" si="11"/>
        <v>0</v>
      </c>
      <c r="H64" s="34">
        <f t="shared" si="11"/>
        <v>0</v>
      </c>
      <c r="I64" s="34">
        <f t="shared" si="11"/>
        <v>0</v>
      </c>
      <c r="J64" s="317" t="e">
        <f>(I64/F64)</f>
        <v>#DIV/0!</v>
      </c>
      <c r="K64" s="318"/>
      <c r="L64" s="102">
        <f>SUM(L51:L63)</f>
        <v>0</v>
      </c>
      <c r="M64" s="102">
        <f>SUM(M51:M63)</f>
        <v>0</v>
      </c>
      <c r="N64" s="81">
        <f>SUM(N51:N63)</f>
        <v>0</v>
      </c>
    </row>
    <row r="65" spans="1:14" s="40" customFormat="1" ht="1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5'!F66</f>
        <v>0</v>
      </c>
      <c r="D66" s="82">
        <v>0</v>
      </c>
      <c r="E66" s="82">
        <v>0</v>
      </c>
      <c r="F66" s="82">
        <f t="shared" ref="F66:F71" si="12">C66+D66-E66</f>
        <v>0</v>
      </c>
      <c r="G66" s="29">
        <f>'MES 5'!I66</f>
        <v>0</v>
      </c>
      <c r="H66" s="29">
        <v>0</v>
      </c>
      <c r="I66" s="82">
        <f t="shared" ref="I66:I71" si="13">(G66+H66)</f>
        <v>0</v>
      </c>
      <c r="J66" s="288" t="e">
        <f>(I66/F66)</f>
        <v>#DIV/0!</v>
      </c>
      <c r="K66" s="289"/>
      <c r="L66" s="99">
        <v>0</v>
      </c>
      <c r="M66" s="99">
        <v>0</v>
      </c>
      <c r="N66" s="82">
        <f t="shared" ref="N66:N71" si="14">(F66-I66)</f>
        <v>0</v>
      </c>
    </row>
    <row r="67" spans="1:14" ht="18" customHeight="1">
      <c r="A67" s="79">
        <v>2202</v>
      </c>
      <c r="B67" s="84" t="s">
        <v>99</v>
      </c>
      <c r="C67" s="82">
        <f>'MES 5'!F67</f>
        <v>0</v>
      </c>
      <c r="D67" s="82">
        <v>0</v>
      </c>
      <c r="E67" s="82">
        <v>0</v>
      </c>
      <c r="F67" s="82">
        <f t="shared" si="12"/>
        <v>0</v>
      </c>
      <c r="G67" s="29">
        <f>'MES 5'!I67</f>
        <v>0</v>
      </c>
      <c r="H67" s="29">
        <v>0</v>
      </c>
      <c r="I67" s="82">
        <f t="shared" si="13"/>
        <v>0</v>
      </c>
      <c r="J67" s="288" t="e">
        <f t="shared" ref="J67:J77" si="15">(I67/F67)</f>
        <v>#DIV/0!</v>
      </c>
      <c r="K67" s="289"/>
      <c r="L67" s="99">
        <v>0</v>
      </c>
      <c r="M67" s="99">
        <v>0</v>
      </c>
      <c r="N67" s="82">
        <f t="shared" si="14"/>
        <v>0</v>
      </c>
    </row>
    <row r="68" spans="1:14" ht="18" customHeight="1">
      <c r="A68" s="79">
        <v>2203</v>
      </c>
      <c r="B68" s="84" t="s">
        <v>199</v>
      </c>
      <c r="C68" s="82">
        <f>'MES 5'!F68</f>
        <v>0</v>
      </c>
      <c r="D68" s="82">
        <v>0</v>
      </c>
      <c r="E68" s="82">
        <v>0</v>
      </c>
      <c r="F68" s="82">
        <f t="shared" si="12"/>
        <v>0</v>
      </c>
      <c r="G68" s="29">
        <f>'MES 5'!I68</f>
        <v>0</v>
      </c>
      <c r="H68" s="29">
        <v>0</v>
      </c>
      <c r="I68" s="82">
        <f t="shared" si="13"/>
        <v>0</v>
      </c>
      <c r="J68" s="288" t="e">
        <f t="shared" si="15"/>
        <v>#DIV/0!</v>
      </c>
      <c r="K68" s="289"/>
      <c r="L68" s="99">
        <v>0</v>
      </c>
      <c r="M68" s="99">
        <v>0</v>
      </c>
      <c r="N68" s="82">
        <f t="shared" si="14"/>
        <v>0</v>
      </c>
    </row>
    <row r="69" spans="1:14" ht="18" customHeight="1">
      <c r="A69" s="79">
        <v>2204</v>
      </c>
      <c r="B69" s="84" t="s">
        <v>100</v>
      </c>
      <c r="C69" s="82">
        <f>'MES 5'!F69</f>
        <v>0</v>
      </c>
      <c r="D69" s="82">
        <v>0</v>
      </c>
      <c r="E69" s="82">
        <v>0</v>
      </c>
      <c r="F69" s="82">
        <f t="shared" si="12"/>
        <v>0</v>
      </c>
      <c r="G69" s="29">
        <f>'MES 5'!I69</f>
        <v>0</v>
      </c>
      <c r="H69" s="29">
        <v>0</v>
      </c>
      <c r="I69" s="82">
        <f t="shared" si="13"/>
        <v>0</v>
      </c>
      <c r="J69" s="288" t="e">
        <f t="shared" si="15"/>
        <v>#DIV/0!</v>
      </c>
      <c r="K69" s="289"/>
      <c r="L69" s="99">
        <v>0</v>
      </c>
      <c r="M69" s="99">
        <v>0</v>
      </c>
      <c r="N69" s="82">
        <f t="shared" si="14"/>
        <v>0</v>
      </c>
    </row>
    <row r="70" spans="1:14" ht="18" customHeight="1">
      <c r="A70" s="79">
        <v>2205</v>
      </c>
      <c r="B70" s="84" t="s">
        <v>101</v>
      </c>
      <c r="C70" s="82">
        <f>'MES 5'!F70</f>
        <v>0</v>
      </c>
      <c r="D70" s="82">
        <v>0</v>
      </c>
      <c r="E70" s="82">
        <v>0</v>
      </c>
      <c r="F70" s="82">
        <f t="shared" si="12"/>
        <v>0</v>
      </c>
      <c r="G70" s="29">
        <f>'MES 5'!I70</f>
        <v>0</v>
      </c>
      <c r="H70" s="29">
        <v>0</v>
      </c>
      <c r="I70" s="82">
        <f t="shared" si="13"/>
        <v>0</v>
      </c>
      <c r="J70" s="288" t="e">
        <f t="shared" si="15"/>
        <v>#DIV/0!</v>
      </c>
      <c r="K70" s="289"/>
      <c r="L70" s="99">
        <v>0</v>
      </c>
      <c r="M70" s="99">
        <v>0</v>
      </c>
      <c r="N70" s="82">
        <f t="shared" si="14"/>
        <v>0</v>
      </c>
    </row>
    <row r="71" spans="1:14" ht="18" customHeight="1">
      <c r="A71" s="79">
        <v>2206</v>
      </c>
      <c r="B71" s="84" t="s">
        <v>102</v>
      </c>
      <c r="C71" s="82">
        <f>'MES 5'!F71</f>
        <v>0</v>
      </c>
      <c r="D71" s="82">
        <v>0</v>
      </c>
      <c r="E71" s="82">
        <v>0</v>
      </c>
      <c r="F71" s="82">
        <f t="shared" si="12"/>
        <v>0</v>
      </c>
      <c r="G71" s="29">
        <f>'MES 5'!I71</f>
        <v>0</v>
      </c>
      <c r="H71" s="29">
        <v>0</v>
      </c>
      <c r="I71" s="82">
        <f t="shared" si="13"/>
        <v>0</v>
      </c>
      <c r="J71" s="288" t="e">
        <f t="shared" si="15"/>
        <v>#DIV/0!</v>
      </c>
      <c r="K71" s="289"/>
      <c r="L71" s="99">
        <v>0</v>
      </c>
      <c r="M71" s="99">
        <v>0</v>
      </c>
      <c r="N71" s="82">
        <f t="shared" si="14"/>
        <v>0</v>
      </c>
    </row>
    <row r="72" spans="1:14" s="88" customFormat="1" ht="18" customHeight="1">
      <c r="A72" s="92">
        <v>2207</v>
      </c>
      <c r="B72" s="84" t="s">
        <v>140</v>
      </c>
      <c r="C72" s="82">
        <f>'MES 5'!F72</f>
        <v>0</v>
      </c>
      <c r="D72" s="82">
        <v>0</v>
      </c>
      <c r="E72" s="82">
        <v>0</v>
      </c>
      <c r="F72" s="82">
        <f t="shared" ref="F72:F75" si="16">C72+D72-E72</f>
        <v>0</v>
      </c>
      <c r="G72" s="29">
        <f>'MES 5'!I72</f>
        <v>0</v>
      </c>
      <c r="H72" s="29">
        <v>0</v>
      </c>
      <c r="I72" s="82">
        <f t="shared" ref="I72:I75" si="17">(G72+H72)</f>
        <v>0</v>
      </c>
      <c r="J72" s="288" t="e">
        <f t="shared" ref="J72:J75" si="18">(I72/F72)</f>
        <v>#DIV/0!</v>
      </c>
      <c r="K72" s="289"/>
      <c r="L72" s="99">
        <v>0</v>
      </c>
      <c r="M72" s="99">
        <v>0</v>
      </c>
      <c r="N72" s="82">
        <f t="shared" ref="N72:N75" si="19">(F72-I72)</f>
        <v>0</v>
      </c>
    </row>
    <row r="73" spans="1:14" s="88" customFormat="1" ht="23.45" customHeight="1">
      <c r="A73" s="92">
        <v>2208</v>
      </c>
      <c r="B73" s="97" t="s">
        <v>192</v>
      </c>
      <c r="C73" s="82">
        <f>'MES 5'!F73</f>
        <v>0</v>
      </c>
      <c r="D73" s="82">
        <v>0</v>
      </c>
      <c r="E73" s="82">
        <v>0</v>
      </c>
      <c r="F73" s="82">
        <f t="shared" si="16"/>
        <v>0</v>
      </c>
      <c r="G73" s="29">
        <f>'MES 5'!I73</f>
        <v>0</v>
      </c>
      <c r="H73" s="29">
        <v>0</v>
      </c>
      <c r="I73" s="82">
        <f t="shared" si="17"/>
        <v>0</v>
      </c>
      <c r="J73" s="288" t="e">
        <f t="shared" si="18"/>
        <v>#DIV/0!</v>
      </c>
      <c r="K73" s="289"/>
      <c r="L73" s="99">
        <v>0</v>
      </c>
      <c r="M73" s="99">
        <v>0</v>
      </c>
      <c r="N73" s="82">
        <f t="shared" si="19"/>
        <v>0</v>
      </c>
    </row>
    <row r="74" spans="1:14" s="88" customFormat="1" ht="23.45" customHeight="1">
      <c r="A74" s="92">
        <v>2209</v>
      </c>
      <c r="B74" s="97" t="s">
        <v>278</v>
      </c>
      <c r="C74" s="82">
        <f>'MES 5'!F74</f>
        <v>0</v>
      </c>
      <c r="D74" s="82">
        <v>0</v>
      </c>
      <c r="E74" s="82">
        <v>0</v>
      </c>
      <c r="F74" s="82">
        <f t="shared" si="16"/>
        <v>0</v>
      </c>
      <c r="G74" s="29">
        <f>'MES 5'!I74</f>
        <v>0</v>
      </c>
      <c r="H74" s="29">
        <v>0</v>
      </c>
      <c r="I74" s="82">
        <f t="shared" si="17"/>
        <v>0</v>
      </c>
      <c r="J74" s="288" t="e">
        <f t="shared" si="18"/>
        <v>#DIV/0!</v>
      </c>
      <c r="K74" s="289"/>
      <c r="L74" s="99">
        <v>0</v>
      </c>
      <c r="M74" s="99">
        <v>0</v>
      </c>
      <c r="N74" s="82">
        <f t="shared" si="19"/>
        <v>0</v>
      </c>
    </row>
    <row r="75" spans="1:14" s="88" customFormat="1" ht="18" customHeight="1">
      <c r="A75" s="92">
        <v>2210</v>
      </c>
      <c r="B75" s="84" t="s">
        <v>144</v>
      </c>
      <c r="C75" s="82">
        <f>'MES 5'!F75</f>
        <v>0</v>
      </c>
      <c r="D75" s="82">
        <v>0</v>
      </c>
      <c r="E75" s="82">
        <v>0</v>
      </c>
      <c r="F75" s="82">
        <f t="shared" si="16"/>
        <v>0</v>
      </c>
      <c r="G75" s="29">
        <f>'MES 5'!I75</f>
        <v>0</v>
      </c>
      <c r="H75" s="29">
        <v>0</v>
      </c>
      <c r="I75" s="82">
        <f t="shared" si="17"/>
        <v>0</v>
      </c>
      <c r="J75" s="288" t="e">
        <f t="shared" si="18"/>
        <v>#DIV/0!</v>
      </c>
      <c r="K75" s="289"/>
      <c r="L75" s="99">
        <v>0</v>
      </c>
      <c r="M75" s="99">
        <v>0</v>
      </c>
      <c r="N75" s="82">
        <f t="shared" si="19"/>
        <v>0</v>
      </c>
    </row>
    <row r="76" spans="1:14" s="88" customFormat="1" ht="18" customHeight="1">
      <c r="A76" s="92">
        <v>2211</v>
      </c>
      <c r="B76" s="84" t="s">
        <v>143</v>
      </c>
      <c r="C76" s="82">
        <f>'MES 5'!F76</f>
        <v>0</v>
      </c>
      <c r="D76" s="82">
        <v>0</v>
      </c>
      <c r="E76" s="82">
        <v>0</v>
      </c>
      <c r="F76" s="82">
        <f t="shared" ref="F76" si="20">C76+D76-E76</f>
        <v>0</v>
      </c>
      <c r="G76" s="29">
        <f>'MES 5'!I76</f>
        <v>0</v>
      </c>
      <c r="H76" s="29">
        <v>0</v>
      </c>
      <c r="I76" s="82">
        <f t="shared" ref="I76" si="21">(G76+H76)</f>
        <v>0</v>
      </c>
      <c r="J76" s="288" t="e">
        <f t="shared" ref="J76" si="22">(I76/F76)</f>
        <v>#DIV/0!</v>
      </c>
      <c r="K76" s="289"/>
      <c r="L76" s="99">
        <v>0</v>
      </c>
      <c r="M76" s="99">
        <v>0</v>
      </c>
      <c r="N76" s="82">
        <f t="shared" ref="N76" si="23">(F76-I76)</f>
        <v>0</v>
      </c>
    </row>
    <row r="77" spans="1:14" s="40" customFormat="1" ht="18" customHeight="1">
      <c r="A77" s="315" t="s">
        <v>30</v>
      </c>
      <c r="B77" s="316"/>
      <c r="C77" s="33">
        <f t="shared" ref="C77:I77" si="24">SUM(C66:C76)</f>
        <v>0</v>
      </c>
      <c r="D77" s="33">
        <f t="shared" si="24"/>
        <v>0</v>
      </c>
      <c r="E77" s="33">
        <f t="shared" si="24"/>
        <v>0</v>
      </c>
      <c r="F77" s="33">
        <f t="shared" si="24"/>
        <v>0</v>
      </c>
      <c r="G77" s="33">
        <f t="shared" si="24"/>
        <v>0</v>
      </c>
      <c r="H77" s="33">
        <f t="shared" si="24"/>
        <v>0</v>
      </c>
      <c r="I77" s="33">
        <f t="shared" si="24"/>
        <v>0</v>
      </c>
      <c r="J77" s="317" t="e">
        <f t="shared" si="15"/>
        <v>#DIV/0!</v>
      </c>
      <c r="K77" s="318"/>
      <c r="L77" s="102">
        <f>SUM(L66:L76)</f>
        <v>0</v>
      </c>
      <c r="M77" s="102">
        <f>SUM(M66:M76)</f>
        <v>0</v>
      </c>
      <c r="N77" s="33">
        <f>SUM(N66:N76)</f>
        <v>0</v>
      </c>
    </row>
    <row r="78" spans="1:14" s="27" customFormat="1" ht="18" customHeight="1">
      <c r="A78" s="51"/>
      <c r="B78" s="41"/>
      <c r="C78" s="42"/>
      <c r="D78" s="42"/>
      <c r="E78" s="42"/>
      <c r="F78" s="42"/>
      <c r="G78" s="42"/>
      <c r="H78" s="42"/>
      <c r="I78" s="42"/>
      <c r="J78" s="43"/>
      <c r="K78" s="43"/>
      <c r="L78" s="43"/>
      <c r="M78" s="43"/>
      <c r="N78" s="44"/>
    </row>
    <row r="79" spans="1:14" s="27" customFormat="1" ht="36"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5</v>
      </c>
      <c r="H81" s="286" t="str">
        <f>H48</f>
        <v xml:space="preserve">Gastos - mes 6 </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36"/>
      <c r="K83" s="336"/>
      <c r="L83" s="336"/>
      <c r="M83" s="336"/>
      <c r="N83" s="316"/>
    </row>
    <row r="84" spans="1:14" ht="18" customHeight="1">
      <c r="A84" s="79">
        <v>2301</v>
      </c>
      <c r="B84" s="65" t="s">
        <v>31</v>
      </c>
      <c r="C84" s="29">
        <f>'MES 5'!F84</f>
        <v>0</v>
      </c>
      <c r="D84" s="29">
        <v>0</v>
      </c>
      <c r="E84" s="29">
        <v>0</v>
      </c>
      <c r="F84" s="29">
        <f t="shared" ref="F84:F95" si="25">C84+D84-E84</f>
        <v>0</v>
      </c>
      <c r="G84" s="29">
        <f>'MES 5'!I84</f>
        <v>0</v>
      </c>
      <c r="H84" s="32">
        <v>0</v>
      </c>
      <c r="I84" s="32">
        <f t="shared" ref="I84:I95" si="26">(G84+H84)</f>
        <v>0</v>
      </c>
      <c r="J84" s="288" t="e">
        <f t="shared" ref="J84:J97" si="27">(I84/F84)</f>
        <v>#DIV/0!</v>
      </c>
      <c r="K84" s="289"/>
      <c r="L84" s="99">
        <v>0</v>
      </c>
      <c r="M84" s="99">
        <v>0</v>
      </c>
      <c r="N84" s="32">
        <f t="shared" ref="N84:N95" si="28">(F84-I84)</f>
        <v>0</v>
      </c>
    </row>
    <row r="85" spans="1:14" ht="18" customHeight="1">
      <c r="A85" s="79">
        <v>2302</v>
      </c>
      <c r="B85" s="65" t="s">
        <v>200</v>
      </c>
      <c r="C85" s="29">
        <f>'MES 5'!F85</f>
        <v>0</v>
      </c>
      <c r="D85" s="29">
        <v>0</v>
      </c>
      <c r="E85" s="29">
        <v>0</v>
      </c>
      <c r="F85" s="29">
        <f t="shared" si="25"/>
        <v>0</v>
      </c>
      <c r="G85" s="29">
        <f>'MES 5'!I85</f>
        <v>0</v>
      </c>
      <c r="H85" s="32">
        <v>0</v>
      </c>
      <c r="I85" s="32">
        <f t="shared" si="26"/>
        <v>0</v>
      </c>
      <c r="J85" s="288" t="e">
        <f t="shared" si="27"/>
        <v>#DIV/0!</v>
      </c>
      <c r="K85" s="289"/>
      <c r="L85" s="99">
        <v>0</v>
      </c>
      <c r="M85" s="99">
        <v>0</v>
      </c>
      <c r="N85" s="32">
        <f t="shared" si="28"/>
        <v>0</v>
      </c>
    </row>
    <row r="86" spans="1:14" s="88" customFormat="1" ht="18" customHeight="1">
      <c r="A86" s="116">
        <v>2303</v>
      </c>
      <c r="B86" s="65" t="s">
        <v>201</v>
      </c>
      <c r="C86" s="29">
        <f>'MES 5'!F86</f>
        <v>0</v>
      </c>
      <c r="D86" s="29">
        <v>0</v>
      </c>
      <c r="E86" s="29">
        <v>0</v>
      </c>
      <c r="F86" s="29">
        <f t="shared" ref="F86" si="29">C86+D86-E86</f>
        <v>0</v>
      </c>
      <c r="G86" s="29">
        <f>'MES 5'!I86</f>
        <v>0</v>
      </c>
      <c r="H86" s="82">
        <v>0</v>
      </c>
      <c r="I86" s="82">
        <f t="shared" ref="I86" si="30">(G86+H86)</f>
        <v>0</v>
      </c>
      <c r="J86" s="288" t="e">
        <f t="shared" ref="J86" si="31">(I86/F86)</f>
        <v>#DIV/0!</v>
      </c>
      <c r="K86" s="289"/>
      <c r="L86" s="99">
        <v>0</v>
      </c>
      <c r="M86" s="99">
        <v>0</v>
      </c>
      <c r="N86" s="82">
        <f t="shared" ref="N86" si="32">(F86-I86)</f>
        <v>0</v>
      </c>
    </row>
    <row r="87" spans="1:14" ht="18" customHeight="1">
      <c r="A87" s="116">
        <v>2304</v>
      </c>
      <c r="B87" s="65" t="s">
        <v>91</v>
      </c>
      <c r="C87" s="29">
        <f>'MES 5'!F87</f>
        <v>0</v>
      </c>
      <c r="D87" s="29">
        <v>0</v>
      </c>
      <c r="E87" s="29">
        <v>0</v>
      </c>
      <c r="F87" s="29">
        <f t="shared" si="25"/>
        <v>0</v>
      </c>
      <c r="G87" s="29">
        <f>'MES 5'!I87</f>
        <v>0</v>
      </c>
      <c r="H87" s="32">
        <v>0</v>
      </c>
      <c r="I87" s="32">
        <f t="shared" si="26"/>
        <v>0</v>
      </c>
      <c r="J87" s="288" t="e">
        <f t="shared" si="27"/>
        <v>#DIV/0!</v>
      </c>
      <c r="K87" s="289"/>
      <c r="L87" s="99">
        <v>0</v>
      </c>
      <c r="M87" s="99">
        <v>0</v>
      </c>
      <c r="N87" s="32">
        <f t="shared" si="28"/>
        <v>0</v>
      </c>
    </row>
    <row r="88" spans="1:14" s="88" customFormat="1" ht="18" customHeight="1">
      <c r="A88" s="116">
        <v>2305</v>
      </c>
      <c r="B88" s="117" t="s">
        <v>203</v>
      </c>
      <c r="C88" s="29">
        <f>'MES 5'!F88</f>
        <v>0</v>
      </c>
      <c r="D88" s="29">
        <v>0</v>
      </c>
      <c r="E88" s="29">
        <v>0</v>
      </c>
      <c r="F88" s="29">
        <f t="shared" ref="F88:F89" si="33">C88+D88-E88</f>
        <v>0</v>
      </c>
      <c r="G88" s="29">
        <f>'MES 5'!I88</f>
        <v>0</v>
      </c>
      <c r="H88" s="82">
        <v>0</v>
      </c>
      <c r="I88" s="82">
        <f t="shared" ref="I88:I89" si="34">(G88+H88)</f>
        <v>0</v>
      </c>
      <c r="J88" s="288" t="e">
        <f t="shared" ref="J88:J89" si="35">(I88/F88)</f>
        <v>#DIV/0!</v>
      </c>
      <c r="K88" s="289"/>
      <c r="L88" s="99">
        <v>0</v>
      </c>
      <c r="M88" s="99">
        <v>0</v>
      </c>
      <c r="N88" s="82">
        <f t="shared" ref="N88:N89" si="36">(F88-I88)</f>
        <v>0</v>
      </c>
    </row>
    <row r="89" spans="1:14" s="88" customFormat="1" ht="18" customHeight="1">
      <c r="A89" s="116">
        <v>2306</v>
      </c>
      <c r="B89" s="117" t="s">
        <v>202</v>
      </c>
      <c r="C89" s="29">
        <f>'MES 5'!F89</f>
        <v>0</v>
      </c>
      <c r="D89" s="29">
        <v>0</v>
      </c>
      <c r="E89" s="29">
        <v>0</v>
      </c>
      <c r="F89" s="29">
        <f t="shared" si="33"/>
        <v>0</v>
      </c>
      <c r="G89" s="29">
        <f>'MES 5'!I89</f>
        <v>0</v>
      </c>
      <c r="H89" s="82">
        <v>0</v>
      </c>
      <c r="I89" s="82">
        <f t="shared" si="34"/>
        <v>0</v>
      </c>
      <c r="J89" s="288" t="e">
        <f t="shared" si="35"/>
        <v>#DIV/0!</v>
      </c>
      <c r="K89" s="289"/>
      <c r="L89" s="99">
        <v>0</v>
      </c>
      <c r="M89" s="99">
        <v>0</v>
      </c>
      <c r="N89" s="82">
        <f t="shared" si="36"/>
        <v>0</v>
      </c>
    </row>
    <row r="90" spans="1:14" ht="22.5" customHeight="1">
      <c r="A90" s="116">
        <v>2307</v>
      </c>
      <c r="B90" s="74" t="s">
        <v>84</v>
      </c>
      <c r="C90" s="29">
        <f>'MES 5'!F90</f>
        <v>0</v>
      </c>
      <c r="D90" s="29">
        <v>0</v>
      </c>
      <c r="E90" s="29">
        <v>0</v>
      </c>
      <c r="F90" s="29">
        <f t="shared" si="25"/>
        <v>0</v>
      </c>
      <c r="G90" s="29">
        <f>'MES 5'!I90</f>
        <v>0</v>
      </c>
      <c r="H90" s="32">
        <v>0</v>
      </c>
      <c r="I90" s="32">
        <f t="shared" si="26"/>
        <v>0</v>
      </c>
      <c r="J90" s="288" t="e">
        <f t="shared" si="27"/>
        <v>#DIV/0!</v>
      </c>
      <c r="K90" s="289"/>
      <c r="L90" s="99">
        <v>0</v>
      </c>
      <c r="M90" s="99">
        <v>0</v>
      </c>
      <c r="N90" s="32">
        <f t="shared" si="28"/>
        <v>0</v>
      </c>
    </row>
    <row r="91" spans="1:14" s="88" customFormat="1" ht="21" customHeight="1">
      <c r="A91" s="116">
        <v>2308</v>
      </c>
      <c r="B91" s="118" t="s">
        <v>204</v>
      </c>
      <c r="C91" s="29">
        <f>'MES 5'!F91</f>
        <v>0</v>
      </c>
      <c r="D91" s="29">
        <v>0</v>
      </c>
      <c r="E91" s="29">
        <v>0</v>
      </c>
      <c r="F91" s="29">
        <f t="shared" si="25"/>
        <v>0</v>
      </c>
      <c r="G91" s="29">
        <f>'MES 5'!I91</f>
        <v>0</v>
      </c>
      <c r="H91" s="82">
        <v>0</v>
      </c>
      <c r="I91" s="82">
        <f t="shared" si="26"/>
        <v>0</v>
      </c>
      <c r="J91" s="288" t="e">
        <f>(I91/F91)</f>
        <v>#DIV/0!</v>
      </c>
      <c r="K91" s="289"/>
      <c r="L91" s="99">
        <v>0</v>
      </c>
      <c r="M91" s="99">
        <v>0</v>
      </c>
      <c r="N91" s="82">
        <f t="shared" si="28"/>
        <v>0</v>
      </c>
    </row>
    <row r="92" spans="1:14" s="88" customFormat="1" ht="21" customHeight="1">
      <c r="A92" s="116">
        <v>2309</v>
      </c>
      <c r="B92" s="89" t="s">
        <v>226</v>
      </c>
      <c r="C92" s="29">
        <f>'MES 5'!F92</f>
        <v>0</v>
      </c>
      <c r="D92" s="29">
        <v>0</v>
      </c>
      <c r="E92" s="29">
        <v>0</v>
      </c>
      <c r="F92" s="29">
        <f t="shared" ref="F92" si="37">C92+D92-E92</f>
        <v>0</v>
      </c>
      <c r="G92" s="29">
        <f>'MES 5'!I92</f>
        <v>0</v>
      </c>
      <c r="H92" s="82">
        <v>0</v>
      </c>
      <c r="I92" s="82">
        <f t="shared" ref="I92" si="38">(G92+H92)</f>
        <v>0</v>
      </c>
      <c r="J92" s="288" t="e">
        <f t="shared" ref="J92" si="39">(I92/F92)</f>
        <v>#DIV/0!</v>
      </c>
      <c r="K92" s="289"/>
      <c r="L92" s="99">
        <v>0</v>
      </c>
      <c r="M92" s="99">
        <v>0</v>
      </c>
      <c r="N92" s="82">
        <f t="shared" ref="N92" si="40">(F92-I92)</f>
        <v>0</v>
      </c>
    </row>
    <row r="93" spans="1:14" s="88" customFormat="1" ht="21" customHeight="1">
      <c r="A93" s="116">
        <v>2310</v>
      </c>
      <c r="B93" s="65" t="s">
        <v>86</v>
      </c>
      <c r="C93" s="29">
        <f>'MES 5'!F93</f>
        <v>0</v>
      </c>
      <c r="D93" s="29">
        <v>0</v>
      </c>
      <c r="E93" s="29">
        <v>0</v>
      </c>
      <c r="F93" s="29">
        <f t="shared" ref="F93:F94" si="41">C93+D93-E93</f>
        <v>0</v>
      </c>
      <c r="G93" s="29">
        <f>'MES 5'!I93</f>
        <v>0</v>
      </c>
      <c r="H93" s="82">
        <v>0</v>
      </c>
      <c r="I93" s="82">
        <f t="shared" ref="I93:I94" si="42">(G93+H93)</f>
        <v>0</v>
      </c>
      <c r="J93" s="288" t="e">
        <f>(I93/F93)</f>
        <v>#DIV/0!</v>
      </c>
      <c r="K93" s="289"/>
      <c r="L93" s="99">
        <v>0</v>
      </c>
      <c r="M93" s="99">
        <v>0</v>
      </c>
      <c r="N93" s="82">
        <f t="shared" ref="N93:N94" si="43">(F93-I93)</f>
        <v>0</v>
      </c>
    </row>
    <row r="94" spans="1:14" s="88" customFormat="1" ht="21" customHeight="1">
      <c r="A94" s="116">
        <v>2311</v>
      </c>
      <c r="B94" s="65" t="s">
        <v>205</v>
      </c>
      <c r="C94" s="29">
        <f>'MES 5'!F94</f>
        <v>0</v>
      </c>
      <c r="D94" s="29">
        <v>0</v>
      </c>
      <c r="E94" s="29">
        <v>0</v>
      </c>
      <c r="F94" s="29">
        <f t="shared" si="41"/>
        <v>0</v>
      </c>
      <c r="G94" s="29">
        <f>'MES 5'!I94</f>
        <v>0</v>
      </c>
      <c r="H94" s="82">
        <v>0</v>
      </c>
      <c r="I94" s="82">
        <f t="shared" si="42"/>
        <v>0</v>
      </c>
      <c r="J94" s="288" t="e">
        <f t="shared" ref="J94" si="44">(I94/F94)</f>
        <v>#DIV/0!</v>
      </c>
      <c r="K94" s="289"/>
      <c r="L94" s="99">
        <v>0</v>
      </c>
      <c r="M94" s="99">
        <v>0</v>
      </c>
      <c r="N94" s="82">
        <f t="shared" si="43"/>
        <v>0</v>
      </c>
    </row>
    <row r="95" spans="1:14" s="71" customFormat="1" ht="18" customHeight="1">
      <c r="A95" s="116">
        <v>2312</v>
      </c>
      <c r="B95" s="84" t="s">
        <v>143</v>
      </c>
      <c r="C95" s="29">
        <f>'MES 5'!F95</f>
        <v>0</v>
      </c>
      <c r="D95" s="29">
        <v>0</v>
      </c>
      <c r="E95" s="29">
        <v>0</v>
      </c>
      <c r="F95" s="29">
        <f t="shared" si="25"/>
        <v>0</v>
      </c>
      <c r="G95" s="29">
        <f>'MES 5'!I95</f>
        <v>0</v>
      </c>
      <c r="H95" s="72">
        <v>0</v>
      </c>
      <c r="I95" s="72">
        <f t="shared" si="26"/>
        <v>0</v>
      </c>
      <c r="J95" s="288" t="e">
        <f t="shared" si="27"/>
        <v>#DIV/0!</v>
      </c>
      <c r="K95" s="289"/>
      <c r="L95" s="99">
        <v>0</v>
      </c>
      <c r="M95" s="99">
        <v>0</v>
      </c>
      <c r="N95" s="72">
        <f t="shared" si="28"/>
        <v>0</v>
      </c>
    </row>
    <row r="96" spans="1:14" ht="18" customHeight="1">
      <c r="A96" s="315" t="s">
        <v>32</v>
      </c>
      <c r="B96" s="316"/>
      <c r="C96" s="33">
        <f t="shared" ref="C96:I96" si="45">SUM(C84:C95)</f>
        <v>0</v>
      </c>
      <c r="D96" s="33">
        <f t="shared" si="45"/>
        <v>0</v>
      </c>
      <c r="E96" s="33">
        <f t="shared" si="45"/>
        <v>0</v>
      </c>
      <c r="F96" s="33">
        <f t="shared" si="45"/>
        <v>0</v>
      </c>
      <c r="G96" s="33">
        <f t="shared" si="45"/>
        <v>0</v>
      </c>
      <c r="H96" s="33">
        <f t="shared" si="45"/>
        <v>0</v>
      </c>
      <c r="I96" s="33">
        <f t="shared" si="45"/>
        <v>0</v>
      </c>
      <c r="J96" s="317" t="e">
        <f t="shared" si="27"/>
        <v>#DIV/0!</v>
      </c>
      <c r="K96" s="318"/>
      <c r="L96" s="102">
        <f>SUM(L84:L95)</f>
        <v>0</v>
      </c>
      <c r="M96" s="102">
        <f>SUM(M84:M95)</f>
        <v>0</v>
      </c>
      <c r="N96" s="35">
        <f>SUM(N84:N95)</f>
        <v>0</v>
      </c>
    </row>
    <row r="97" spans="1:14" s="40" customFormat="1" ht="18" customHeight="1">
      <c r="A97" s="315" t="s">
        <v>108</v>
      </c>
      <c r="B97" s="316"/>
      <c r="C97" s="33">
        <f t="shared" ref="C97:I97" si="46">C96+C77+C64</f>
        <v>0</v>
      </c>
      <c r="D97" s="33">
        <f t="shared" si="46"/>
        <v>0</v>
      </c>
      <c r="E97" s="33">
        <f t="shared" si="46"/>
        <v>0</v>
      </c>
      <c r="F97" s="33">
        <f t="shared" si="46"/>
        <v>0</v>
      </c>
      <c r="G97" s="33">
        <f t="shared" si="46"/>
        <v>0</v>
      </c>
      <c r="H97" s="33">
        <f t="shared" si="46"/>
        <v>0</v>
      </c>
      <c r="I97" s="33">
        <f t="shared" si="46"/>
        <v>0</v>
      </c>
      <c r="J97" s="317" t="e">
        <f t="shared" si="27"/>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9" t="s">
        <v>95</v>
      </c>
      <c r="K106" s="340"/>
      <c r="L106" s="341"/>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row r="111" spans="1:14" s="71" customFormat="1" ht="18" customHeight="1">
      <c r="L111" s="88"/>
      <c r="M111" s="88"/>
    </row>
  </sheetData>
  <mergeCells count="196">
    <mergeCell ref="J6:K6"/>
    <mergeCell ref="M6:N6"/>
    <mergeCell ref="C7:D7"/>
    <mergeCell ref="E7:F7"/>
    <mergeCell ref="G7:H7"/>
    <mergeCell ref="J7:K7"/>
    <mergeCell ref="M7:N7"/>
    <mergeCell ref="G41:H41"/>
    <mergeCell ref="B22:D22"/>
    <mergeCell ref="E22:H22"/>
    <mergeCell ref="I22:N22"/>
    <mergeCell ref="N11:N12"/>
    <mergeCell ref="J13:K13"/>
    <mergeCell ref="J14:K14"/>
    <mergeCell ref="J15:K15"/>
    <mergeCell ref="B23:D23"/>
    <mergeCell ref="E23:H23"/>
    <mergeCell ref="I23:N23"/>
    <mergeCell ref="J11:K12"/>
    <mergeCell ref="B21:D21"/>
    <mergeCell ref="E21:H21"/>
    <mergeCell ref="I21:N21"/>
    <mergeCell ref="B11:B12"/>
    <mergeCell ref="M41:N41"/>
    <mergeCell ref="A11:A12"/>
    <mergeCell ref="C11:C12"/>
    <mergeCell ref="L10:M10"/>
    <mergeCell ref="L11:M11"/>
    <mergeCell ref="H11:H12"/>
    <mergeCell ref="I11:I12"/>
    <mergeCell ref="I20:N20"/>
    <mergeCell ref="D11:D12"/>
    <mergeCell ref="E11:E12"/>
    <mergeCell ref="F11:F12"/>
    <mergeCell ref="G11:G12"/>
    <mergeCell ref="B20:D20"/>
    <mergeCell ref="E20:H20"/>
    <mergeCell ref="J16:K16"/>
    <mergeCell ref="J17:K17"/>
    <mergeCell ref="A18:B18"/>
    <mergeCell ref="J18:K18"/>
    <mergeCell ref="J10:K10"/>
    <mergeCell ref="A64:B64"/>
    <mergeCell ref="H48:H49"/>
    <mergeCell ref="A48:A49"/>
    <mergeCell ref="D48:D49"/>
    <mergeCell ref="E48:E49"/>
    <mergeCell ref="F48:F49"/>
    <mergeCell ref="J56:K56"/>
    <mergeCell ref="J57:K57"/>
    <mergeCell ref="J58:K58"/>
    <mergeCell ref="J54:K54"/>
    <mergeCell ref="C46:D46"/>
    <mergeCell ref="E46:F46"/>
    <mergeCell ref="G46:H46"/>
    <mergeCell ref="J46:K46"/>
    <mergeCell ref="M46:N46"/>
    <mergeCell ref="B50:N50"/>
    <mergeCell ref="J51:K51"/>
    <mergeCell ref="J52:K52"/>
    <mergeCell ref="J53:K53"/>
    <mergeCell ref="C48:C49"/>
    <mergeCell ref="L47:M47"/>
    <mergeCell ref="L48:M48"/>
    <mergeCell ref="J47:K47"/>
    <mergeCell ref="B110:H110"/>
    <mergeCell ref="G105:H105"/>
    <mergeCell ref="G106:H106"/>
    <mergeCell ref="B108:N108"/>
    <mergeCell ref="B99:C99"/>
    <mergeCell ref="D99:G99"/>
    <mergeCell ref="B101:C101"/>
    <mergeCell ref="D101:G101"/>
    <mergeCell ref="B103:F103"/>
    <mergeCell ref="B104:F104"/>
    <mergeCell ref="G104:H104"/>
    <mergeCell ref="B109:F109"/>
    <mergeCell ref="H99:N99"/>
    <mergeCell ref="B100:C100"/>
    <mergeCell ref="D100:G100"/>
    <mergeCell ref="H100:N100"/>
    <mergeCell ref="H101:N101"/>
    <mergeCell ref="J106:L106"/>
    <mergeCell ref="M104:N104"/>
    <mergeCell ref="M105:N105"/>
    <mergeCell ref="M106:N106"/>
    <mergeCell ref="J104:L104"/>
    <mergeCell ref="J105:L105"/>
    <mergeCell ref="J85:K85"/>
    <mergeCell ref="J87:K87"/>
    <mergeCell ref="J90:K90"/>
    <mergeCell ref="J67:K67"/>
    <mergeCell ref="J68:K68"/>
    <mergeCell ref="J69:K69"/>
    <mergeCell ref="J70:K70"/>
    <mergeCell ref="J71:K71"/>
    <mergeCell ref="J86:K86"/>
    <mergeCell ref="J88:K88"/>
    <mergeCell ref="J89:K89"/>
    <mergeCell ref="B83:N83"/>
    <mergeCell ref="J84:K84"/>
    <mergeCell ref="J80:K80"/>
    <mergeCell ref="B81:B82"/>
    <mergeCell ref="C81:C82"/>
    <mergeCell ref="D81:D82"/>
    <mergeCell ref="A77:B77"/>
    <mergeCell ref="J77:K77"/>
    <mergeCell ref="J76:K76"/>
    <mergeCell ref="A81:A82"/>
    <mergeCell ref="E81:E82"/>
    <mergeCell ref="F81:F82"/>
    <mergeCell ref="G81:G82"/>
    <mergeCell ref="A96:B96"/>
    <mergeCell ref="J96:K96"/>
    <mergeCell ref="A97:B97"/>
    <mergeCell ref="J97:K97"/>
    <mergeCell ref="B98:C98"/>
    <mergeCell ref="D98:G98"/>
    <mergeCell ref="J94:K94"/>
    <mergeCell ref="J91:K91"/>
    <mergeCell ref="J93:K93"/>
    <mergeCell ref="H98:N98"/>
    <mergeCell ref="J95:K95"/>
    <mergeCell ref="J92:K92"/>
    <mergeCell ref="H81:H82"/>
    <mergeCell ref="I81:I82"/>
    <mergeCell ref="J81:K82"/>
    <mergeCell ref="G48:G49"/>
    <mergeCell ref="B48:B49"/>
    <mergeCell ref="I48:I49"/>
    <mergeCell ref="J48:K49"/>
    <mergeCell ref="J61:K61"/>
    <mergeCell ref="J62:K62"/>
    <mergeCell ref="B65:N65"/>
    <mergeCell ref="J66:K66"/>
    <mergeCell ref="J72:K72"/>
    <mergeCell ref="J73:K73"/>
    <mergeCell ref="J74:K74"/>
    <mergeCell ref="J75:K75"/>
    <mergeCell ref="N81:N82"/>
    <mergeCell ref="N48:N49"/>
    <mergeCell ref="J63:K63"/>
    <mergeCell ref="J64:K64"/>
    <mergeCell ref="J55:K55"/>
    <mergeCell ref="L80:M80"/>
    <mergeCell ref="L81:M81"/>
    <mergeCell ref="J59:K59"/>
    <mergeCell ref="J60:K60"/>
    <mergeCell ref="A4:A9"/>
    <mergeCell ref="C4:D4"/>
    <mergeCell ref="E4:F4"/>
    <mergeCell ref="J4:K4"/>
    <mergeCell ref="M4:N4"/>
    <mergeCell ref="C5:D5"/>
    <mergeCell ref="E5:F5"/>
    <mergeCell ref="M8:N8"/>
    <mergeCell ref="C9:D9"/>
    <mergeCell ref="E9:F9"/>
    <mergeCell ref="G9:H9"/>
    <mergeCell ref="J9:K9"/>
    <mergeCell ref="M9:N9"/>
    <mergeCell ref="C8:D8"/>
    <mergeCell ref="E8:F8"/>
    <mergeCell ref="G8:H8"/>
    <mergeCell ref="J8:K8"/>
    <mergeCell ref="G4:H4"/>
    <mergeCell ref="G5:H5"/>
    <mergeCell ref="J5:K5"/>
    <mergeCell ref="M5:N5"/>
    <mergeCell ref="C6:D6"/>
    <mergeCell ref="E6:F6"/>
    <mergeCell ref="G6:H6"/>
    <mergeCell ref="C45:D45"/>
    <mergeCell ref="E45:F45"/>
    <mergeCell ref="G45:H45"/>
    <mergeCell ref="J45:K45"/>
    <mergeCell ref="M45:N45"/>
    <mergeCell ref="A41:A46"/>
    <mergeCell ref="M43:N43"/>
    <mergeCell ref="C44:D44"/>
    <mergeCell ref="E44:F44"/>
    <mergeCell ref="G44:H44"/>
    <mergeCell ref="G43:H43"/>
    <mergeCell ref="J43:K43"/>
    <mergeCell ref="C42:D42"/>
    <mergeCell ref="E42:F42"/>
    <mergeCell ref="G42:H42"/>
    <mergeCell ref="J42:K42"/>
    <mergeCell ref="M42:N42"/>
    <mergeCell ref="C43:D43"/>
    <mergeCell ref="E43:F43"/>
    <mergeCell ref="J44:K44"/>
    <mergeCell ref="M44:N44"/>
    <mergeCell ref="C41:D41"/>
    <mergeCell ref="E41:F41"/>
    <mergeCell ref="J41:K41"/>
  </mergeCells>
  <printOptions horizontalCentered="1"/>
  <pageMargins left="0.23622047244094491" right="0.23622047244094491" top="1.1106666666666667"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N110"/>
  <sheetViews>
    <sheetView topLeftCell="B1" zoomScaleNormal="100" workbookViewId="0">
      <selection activeCell="J4" sqref="J4:K4"/>
    </sheetView>
  </sheetViews>
  <sheetFormatPr baseColWidth="10" defaultColWidth="11.42578125" defaultRowHeight="18" customHeight="1"/>
  <cols>
    <col min="1" max="1" width="8.7109375" style="26" customWidth="1"/>
    <col min="2" max="2" width="44.7109375" style="26" customWidth="1"/>
    <col min="3" max="9" width="14.42578125" style="26" customWidth="1"/>
    <col min="10" max="11" width="5.7109375" style="26" customWidth="1"/>
    <col min="12" max="13" width="9" style="88" customWidth="1"/>
    <col min="14" max="14" width="13.7109375" style="26" customWidth="1"/>
    <col min="15" max="16384" width="11.42578125" style="26"/>
  </cols>
  <sheetData>
    <row r="1" spans="1:14" s="88" customFormat="1" ht="28.9" customHeight="1"/>
    <row r="2" spans="1:14" s="88" customFormat="1" ht="28.9" customHeight="1"/>
    <row r="3" spans="1:14" s="88" customFormat="1" ht="28.9"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180</v>
      </c>
      <c r="H11" s="286" t="s">
        <v>157</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6'!F13</f>
        <v>0</v>
      </c>
      <c r="D13" s="29">
        <v>0</v>
      </c>
      <c r="E13" s="29">
        <v>0</v>
      </c>
      <c r="F13" s="29">
        <f>C13+D13-E13</f>
        <v>0</v>
      </c>
      <c r="G13" s="29">
        <f>'MES 6'!I13</f>
        <v>0</v>
      </c>
      <c r="H13" s="29">
        <v>0</v>
      </c>
      <c r="I13" s="29">
        <f>G13+H13</f>
        <v>0</v>
      </c>
      <c r="J13" s="288" t="e">
        <f t="shared" ref="J13:J18" si="0">(I13/F13)</f>
        <v>#DIV/0!</v>
      </c>
      <c r="K13" s="289"/>
      <c r="L13" s="99">
        <v>0</v>
      </c>
      <c r="M13" s="99">
        <v>0</v>
      </c>
      <c r="N13" s="31">
        <f>F13-I13</f>
        <v>0</v>
      </c>
    </row>
    <row r="14" spans="1:14" ht="18" customHeight="1">
      <c r="A14" s="54">
        <v>1200</v>
      </c>
      <c r="B14" s="65" t="s">
        <v>105</v>
      </c>
      <c r="C14" s="29">
        <f>'MES 6'!F14</f>
        <v>0</v>
      </c>
      <c r="D14" s="29">
        <v>0</v>
      </c>
      <c r="E14" s="29">
        <v>0</v>
      </c>
      <c r="F14" s="29">
        <f>C14+D14-E14</f>
        <v>0</v>
      </c>
      <c r="G14" s="29">
        <f>'MES 6'!I14</f>
        <v>0</v>
      </c>
      <c r="H14" s="29">
        <v>0</v>
      </c>
      <c r="I14" s="29">
        <f>G14+H14</f>
        <v>0</v>
      </c>
      <c r="J14" s="288" t="e">
        <f t="shared" si="0"/>
        <v>#DIV/0!</v>
      </c>
      <c r="K14" s="289"/>
      <c r="L14" s="99">
        <v>0</v>
      </c>
      <c r="M14" s="99">
        <v>0</v>
      </c>
      <c r="N14" s="31">
        <f>F14-I14</f>
        <v>0</v>
      </c>
    </row>
    <row r="15" spans="1:14" ht="18" customHeight="1">
      <c r="A15" s="54">
        <v>1300</v>
      </c>
      <c r="B15" s="64" t="s">
        <v>191</v>
      </c>
      <c r="C15" s="29">
        <f>'MES 6'!F15</f>
        <v>0</v>
      </c>
      <c r="D15" s="29">
        <v>0</v>
      </c>
      <c r="E15" s="29">
        <v>0</v>
      </c>
      <c r="F15" s="29">
        <f>C15+D15-E15</f>
        <v>0</v>
      </c>
      <c r="G15" s="29">
        <f>'MES 6'!I15</f>
        <v>0</v>
      </c>
      <c r="H15" s="29">
        <v>0</v>
      </c>
      <c r="I15" s="29">
        <f>G15+H15</f>
        <v>0</v>
      </c>
      <c r="J15" s="288" t="e">
        <f t="shared" si="0"/>
        <v>#DIV/0!</v>
      </c>
      <c r="K15" s="289"/>
      <c r="L15" s="99">
        <v>0</v>
      </c>
      <c r="M15" s="99">
        <v>0</v>
      </c>
      <c r="N15" s="31">
        <f>F15-I15</f>
        <v>0</v>
      </c>
    </row>
    <row r="16" spans="1:14" ht="18" customHeight="1">
      <c r="A16" s="54">
        <v>1400</v>
      </c>
      <c r="B16" s="64" t="s">
        <v>269</v>
      </c>
      <c r="C16" s="29">
        <f>'MES 6'!F16</f>
        <v>0</v>
      </c>
      <c r="D16" s="29">
        <v>0</v>
      </c>
      <c r="E16" s="29">
        <v>0</v>
      </c>
      <c r="F16" s="29">
        <f>C16+D16-E16</f>
        <v>0</v>
      </c>
      <c r="G16" s="29">
        <f>'MES 6'!I16</f>
        <v>0</v>
      </c>
      <c r="H16" s="29">
        <v>0</v>
      </c>
      <c r="I16" s="29">
        <f>G16+H16</f>
        <v>0</v>
      </c>
      <c r="J16" s="288" t="e">
        <f t="shared" si="0"/>
        <v>#DIV/0!</v>
      </c>
      <c r="K16" s="289"/>
      <c r="L16" s="99">
        <v>0</v>
      </c>
      <c r="M16" s="99">
        <v>0</v>
      </c>
      <c r="N16" s="31">
        <f>F16-I16</f>
        <v>0</v>
      </c>
    </row>
    <row r="17" spans="1:14" ht="18" customHeight="1">
      <c r="A17" s="54">
        <v>1500</v>
      </c>
      <c r="B17" s="64" t="s">
        <v>270</v>
      </c>
      <c r="C17" s="29">
        <f>'MES 6'!F17</f>
        <v>0</v>
      </c>
      <c r="D17" s="29">
        <v>0</v>
      </c>
      <c r="E17" s="29">
        <v>0</v>
      </c>
      <c r="F17" s="29">
        <f>C17+D17-E17</f>
        <v>0</v>
      </c>
      <c r="G17" s="29">
        <f>'MES 6'!I17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25"/>
    <row r="25" spans="1:14" ht="11.25">
      <c r="B25" s="49" t="s">
        <v>114</v>
      </c>
    </row>
    <row r="26" spans="1:14" ht="11.25">
      <c r="B26" s="4" t="s">
        <v>115</v>
      </c>
    </row>
    <row r="40" spans="1:14" ht="72"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1.95" customHeight="1">
      <c r="A48" s="326">
        <v>2000</v>
      </c>
      <c r="B48" s="326" t="s">
        <v>19</v>
      </c>
      <c r="C48" s="286" t="s">
        <v>125</v>
      </c>
      <c r="D48" s="326" t="s">
        <v>10</v>
      </c>
      <c r="E48" s="326" t="s">
        <v>11</v>
      </c>
      <c r="F48" s="286" t="s">
        <v>122</v>
      </c>
      <c r="G48" s="286" t="s">
        <v>179</v>
      </c>
      <c r="H48" s="286" t="s">
        <v>158</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6'!F51</f>
        <v>0</v>
      </c>
      <c r="D51" s="29">
        <v>0</v>
      </c>
      <c r="E51" s="29">
        <v>0</v>
      </c>
      <c r="F51" s="29">
        <f t="shared" ref="F51:F63" si="3">C51+D51-E51</f>
        <v>0</v>
      </c>
      <c r="G51" s="29">
        <f>'MES 6'!I51</f>
        <v>0</v>
      </c>
      <c r="H51" s="29">
        <v>0</v>
      </c>
      <c r="I51" s="29">
        <f t="shared" ref="I51:I63" si="4">(G51+H51)</f>
        <v>0</v>
      </c>
      <c r="J51" s="288" t="e">
        <f>(I51/F51)</f>
        <v>#DIV/0!</v>
      </c>
      <c r="K51" s="289"/>
      <c r="L51" s="99">
        <v>0</v>
      </c>
      <c r="M51" s="99">
        <v>0</v>
      </c>
      <c r="N51" s="82">
        <f>(F51-I51)</f>
        <v>0</v>
      </c>
    </row>
    <row r="52" spans="1:14" ht="18" customHeight="1">
      <c r="A52" s="79">
        <v>2102</v>
      </c>
      <c r="B52" s="64" t="s">
        <v>21</v>
      </c>
      <c r="C52" s="29">
        <f>'MES 6'!F52</f>
        <v>0</v>
      </c>
      <c r="D52" s="29">
        <v>0</v>
      </c>
      <c r="E52" s="29">
        <v>0</v>
      </c>
      <c r="F52" s="29">
        <f t="shared" si="3"/>
        <v>0</v>
      </c>
      <c r="G52" s="29">
        <f>'MES 6'!I52</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6'!F53</f>
        <v>0</v>
      </c>
      <c r="D53" s="29">
        <v>0</v>
      </c>
      <c r="E53" s="29">
        <v>0</v>
      </c>
      <c r="F53" s="29">
        <f t="shared" si="3"/>
        <v>0</v>
      </c>
      <c r="G53" s="29">
        <f>'MES 6'!I53</f>
        <v>0</v>
      </c>
      <c r="H53" s="29">
        <v>0</v>
      </c>
      <c r="I53" s="29">
        <f t="shared" si="4"/>
        <v>0</v>
      </c>
      <c r="J53" s="288" t="e">
        <f t="shared" si="5"/>
        <v>#DIV/0!</v>
      </c>
      <c r="K53" s="289"/>
      <c r="L53" s="99">
        <v>0</v>
      </c>
      <c r="M53" s="99">
        <v>0</v>
      </c>
      <c r="N53" s="82">
        <f t="shared" si="6"/>
        <v>0</v>
      </c>
    </row>
    <row r="54" spans="1:14" ht="18" customHeight="1">
      <c r="A54" s="79">
        <v>2104</v>
      </c>
      <c r="B54" s="64" t="s">
        <v>23</v>
      </c>
      <c r="C54" s="29">
        <f>'MES 6'!F54</f>
        <v>0</v>
      </c>
      <c r="D54" s="29">
        <v>0</v>
      </c>
      <c r="E54" s="29">
        <v>0</v>
      </c>
      <c r="F54" s="29">
        <f t="shared" si="3"/>
        <v>0</v>
      </c>
      <c r="G54" s="29">
        <f>'MES 6'!I54</f>
        <v>0</v>
      </c>
      <c r="H54" s="29">
        <v>0</v>
      </c>
      <c r="I54" s="29">
        <f t="shared" si="4"/>
        <v>0</v>
      </c>
      <c r="J54" s="288" t="e">
        <f t="shared" si="5"/>
        <v>#DIV/0!</v>
      </c>
      <c r="K54" s="289"/>
      <c r="L54" s="99">
        <v>0</v>
      </c>
      <c r="M54" s="99">
        <v>0</v>
      </c>
      <c r="N54" s="82">
        <f t="shared" si="6"/>
        <v>0</v>
      </c>
    </row>
    <row r="55" spans="1:14" ht="18" customHeight="1">
      <c r="A55" s="79">
        <v>2105</v>
      </c>
      <c r="B55" s="64" t="s">
        <v>24</v>
      </c>
      <c r="C55" s="29">
        <f>'MES 6'!F55</f>
        <v>0</v>
      </c>
      <c r="D55" s="29">
        <v>0</v>
      </c>
      <c r="E55" s="29">
        <v>0</v>
      </c>
      <c r="F55" s="29">
        <f t="shared" si="3"/>
        <v>0</v>
      </c>
      <c r="G55" s="29">
        <f>'MES 6'!I55</f>
        <v>0</v>
      </c>
      <c r="H55" s="29">
        <v>0</v>
      </c>
      <c r="I55" s="29">
        <f t="shared" si="4"/>
        <v>0</v>
      </c>
      <c r="J55" s="288" t="e">
        <f t="shared" si="5"/>
        <v>#DIV/0!</v>
      </c>
      <c r="K55" s="289"/>
      <c r="L55" s="99">
        <v>0</v>
      </c>
      <c r="M55" s="99">
        <v>0</v>
      </c>
      <c r="N55" s="82">
        <f t="shared" si="6"/>
        <v>0</v>
      </c>
    </row>
    <row r="56" spans="1:14" ht="18" customHeight="1">
      <c r="A56" s="79">
        <v>2106</v>
      </c>
      <c r="B56" s="64" t="s">
        <v>25</v>
      </c>
      <c r="C56" s="29">
        <f>'MES 6'!F56</f>
        <v>0</v>
      </c>
      <c r="D56" s="29">
        <v>0</v>
      </c>
      <c r="E56" s="29">
        <v>0</v>
      </c>
      <c r="F56" s="29">
        <f t="shared" si="3"/>
        <v>0</v>
      </c>
      <c r="G56" s="29">
        <f>'MES 6'!I56</f>
        <v>0</v>
      </c>
      <c r="H56" s="29">
        <v>0</v>
      </c>
      <c r="I56" s="29">
        <f t="shared" si="4"/>
        <v>0</v>
      </c>
      <c r="J56" s="288" t="e">
        <f t="shared" si="5"/>
        <v>#DIV/0!</v>
      </c>
      <c r="K56" s="289"/>
      <c r="L56" s="99">
        <v>0</v>
      </c>
      <c r="M56" s="99">
        <v>0</v>
      </c>
      <c r="N56" s="82">
        <f t="shared" si="6"/>
        <v>0</v>
      </c>
    </row>
    <row r="57" spans="1:14" ht="18" customHeight="1">
      <c r="A57" s="79">
        <v>2107</v>
      </c>
      <c r="B57" s="64" t="s">
        <v>26</v>
      </c>
      <c r="C57" s="29">
        <f>'MES 6'!F57</f>
        <v>0</v>
      </c>
      <c r="D57" s="29">
        <v>0</v>
      </c>
      <c r="E57" s="29">
        <v>0</v>
      </c>
      <c r="F57" s="29">
        <f t="shared" si="3"/>
        <v>0</v>
      </c>
      <c r="G57" s="29">
        <f>'MES 6'!I57</f>
        <v>0</v>
      </c>
      <c r="H57" s="29">
        <v>0</v>
      </c>
      <c r="I57" s="29">
        <f t="shared" si="4"/>
        <v>0</v>
      </c>
      <c r="J57" s="288" t="e">
        <f t="shared" si="5"/>
        <v>#DIV/0!</v>
      </c>
      <c r="K57" s="289"/>
      <c r="L57" s="99">
        <v>0</v>
      </c>
      <c r="M57" s="99">
        <v>0</v>
      </c>
      <c r="N57" s="82">
        <f t="shared" si="6"/>
        <v>0</v>
      </c>
    </row>
    <row r="58" spans="1:14" ht="18.600000000000001" customHeight="1">
      <c r="A58" s="79">
        <v>2108</v>
      </c>
      <c r="B58" s="73" t="s">
        <v>90</v>
      </c>
      <c r="C58" s="29">
        <f>'MES 6'!F58</f>
        <v>0</v>
      </c>
      <c r="D58" s="29">
        <v>0</v>
      </c>
      <c r="E58" s="29">
        <v>0</v>
      </c>
      <c r="F58" s="29">
        <f t="shared" si="3"/>
        <v>0</v>
      </c>
      <c r="G58" s="29">
        <f>'MES 6'!I58</f>
        <v>0</v>
      </c>
      <c r="H58" s="29">
        <v>0</v>
      </c>
      <c r="I58" s="29">
        <f t="shared" si="4"/>
        <v>0</v>
      </c>
      <c r="J58" s="288" t="e">
        <f t="shared" si="5"/>
        <v>#DIV/0!</v>
      </c>
      <c r="K58" s="289"/>
      <c r="L58" s="99">
        <v>0</v>
      </c>
      <c r="M58" s="99">
        <v>0</v>
      </c>
      <c r="N58" s="82">
        <f t="shared" si="6"/>
        <v>0</v>
      </c>
    </row>
    <row r="59" spans="1:14" ht="18" customHeight="1">
      <c r="A59" s="79">
        <v>2109</v>
      </c>
      <c r="B59" s="64" t="s">
        <v>141</v>
      </c>
      <c r="C59" s="29">
        <f>'MES 6'!F59</f>
        <v>0</v>
      </c>
      <c r="D59" s="29">
        <v>0</v>
      </c>
      <c r="E59" s="29">
        <v>0</v>
      </c>
      <c r="F59" s="29">
        <f t="shared" si="3"/>
        <v>0</v>
      </c>
      <c r="G59" s="29">
        <f>'MES 6'!I59</f>
        <v>0</v>
      </c>
      <c r="H59" s="29">
        <v>0</v>
      </c>
      <c r="I59" s="29">
        <f t="shared" si="4"/>
        <v>0</v>
      </c>
      <c r="J59" s="288" t="e">
        <f t="shared" si="5"/>
        <v>#DIV/0!</v>
      </c>
      <c r="K59" s="289"/>
      <c r="L59" s="99">
        <v>0</v>
      </c>
      <c r="M59" s="99">
        <v>0</v>
      </c>
      <c r="N59" s="82">
        <f t="shared" si="6"/>
        <v>0</v>
      </c>
    </row>
    <row r="60" spans="1:14" ht="18" customHeight="1">
      <c r="A60" s="79">
        <f>+A59+1</f>
        <v>2110</v>
      </c>
      <c r="B60" s="64" t="s">
        <v>28</v>
      </c>
      <c r="C60" s="29">
        <f>'MES 6'!F60</f>
        <v>0</v>
      </c>
      <c r="D60" s="29">
        <v>0</v>
      </c>
      <c r="E60" s="29">
        <v>0</v>
      </c>
      <c r="F60" s="29">
        <f t="shared" si="3"/>
        <v>0</v>
      </c>
      <c r="G60" s="29">
        <f>'MES 6'!I60</f>
        <v>0</v>
      </c>
      <c r="H60" s="29">
        <v>0</v>
      </c>
      <c r="I60" s="29">
        <f t="shared" si="4"/>
        <v>0</v>
      </c>
      <c r="J60" s="288" t="e">
        <f t="shared" si="5"/>
        <v>#DIV/0!</v>
      </c>
      <c r="K60" s="289"/>
      <c r="L60" s="99">
        <v>0</v>
      </c>
      <c r="M60" s="99">
        <v>0</v>
      </c>
      <c r="N60" s="82">
        <f t="shared" si="6"/>
        <v>0</v>
      </c>
    </row>
    <row r="61" spans="1:14" s="88" customFormat="1" ht="18" customHeight="1">
      <c r="A61" s="92">
        <f>+A60+1</f>
        <v>2111</v>
      </c>
      <c r="B61" s="64" t="s">
        <v>29</v>
      </c>
      <c r="C61" s="29">
        <f>'MES 6'!F61</f>
        <v>0</v>
      </c>
      <c r="D61" s="29">
        <v>0</v>
      </c>
      <c r="E61" s="29">
        <v>0</v>
      </c>
      <c r="F61" s="29">
        <f t="shared" ref="F61:F62" si="7">C61+D61-E61</f>
        <v>0</v>
      </c>
      <c r="G61" s="29">
        <f>'MES 6'!I61</f>
        <v>0</v>
      </c>
      <c r="H61" s="29">
        <v>0</v>
      </c>
      <c r="I61" s="29">
        <f t="shared" ref="I61:I62" si="8">(G61+H61)</f>
        <v>0</v>
      </c>
      <c r="J61" s="288" t="e">
        <f t="shared" ref="J61:J62" si="9">(I61/F61)</f>
        <v>#DIV/0!</v>
      </c>
      <c r="K61" s="289"/>
      <c r="L61" s="99">
        <v>0</v>
      </c>
      <c r="M61" s="99">
        <v>0</v>
      </c>
      <c r="N61" s="82">
        <f t="shared" ref="N61:N62" si="10">(F61-I61)</f>
        <v>0</v>
      </c>
    </row>
    <row r="62" spans="1:14" s="88" customFormat="1" ht="18" customHeight="1">
      <c r="A62" s="92">
        <f>+A61+1</f>
        <v>2112</v>
      </c>
      <c r="B62" s="64" t="s">
        <v>219</v>
      </c>
      <c r="C62" s="29">
        <f>'MES 6'!F62</f>
        <v>0</v>
      </c>
      <c r="D62" s="29">
        <v>0</v>
      </c>
      <c r="E62" s="29">
        <v>0</v>
      </c>
      <c r="F62" s="29">
        <f t="shared" si="7"/>
        <v>0</v>
      </c>
      <c r="G62" s="29">
        <f>'MES 6'!I62</f>
        <v>0</v>
      </c>
      <c r="H62" s="29">
        <v>0</v>
      </c>
      <c r="I62" s="29">
        <f t="shared" si="8"/>
        <v>0</v>
      </c>
      <c r="J62" s="288" t="e">
        <f t="shared" si="9"/>
        <v>#DIV/0!</v>
      </c>
      <c r="K62" s="289"/>
      <c r="L62" s="99">
        <v>0</v>
      </c>
      <c r="M62" s="99">
        <v>0</v>
      </c>
      <c r="N62" s="82">
        <f t="shared" si="10"/>
        <v>0</v>
      </c>
    </row>
    <row r="63" spans="1:14" ht="18" customHeight="1">
      <c r="A63" s="92">
        <f>+A62+1</f>
        <v>2113</v>
      </c>
      <c r="B63" s="84" t="s">
        <v>143</v>
      </c>
      <c r="C63" s="29">
        <f>'MES 6'!F63</f>
        <v>0</v>
      </c>
      <c r="D63" s="29">
        <v>0</v>
      </c>
      <c r="E63" s="29">
        <v>0</v>
      </c>
      <c r="F63" s="29">
        <f t="shared" si="3"/>
        <v>0</v>
      </c>
      <c r="G63" s="29">
        <f>'MES 6'!I63</f>
        <v>0</v>
      </c>
      <c r="H63" s="29">
        <v>0</v>
      </c>
      <c r="I63" s="29">
        <f t="shared" si="4"/>
        <v>0</v>
      </c>
      <c r="J63" s="288" t="e">
        <f t="shared" si="5"/>
        <v>#DIV/0!</v>
      </c>
      <c r="K63" s="289"/>
      <c r="L63" s="99">
        <v>0</v>
      </c>
      <c r="M63" s="99">
        <v>0</v>
      </c>
      <c r="N63" s="82">
        <f t="shared" si="6"/>
        <v>0</v>
      </c>
    </row>
    <row r="64" spans="1:14" s="40" customFormat="1" ht="18" customHeight="1">
      <c r="A64" s="315" t="s">
        <v>30</v>
      </c>
      <c r="B64" s="316"/>
      <c r="C64" s="34">
        <f t="shared" ref="C64:I64" si="11">SUM(C51:C63)</f>
        <v>0</v>
      </c>
      <c r="D64" s="34">
        <f t="shared" si="11"/>
        <v>0</v>
      </c>
      <c r="E64" s="34">
        <f t="shared" si="11"/>
        <v>0</v>
      </c>
      <c r="F64" s="34">
        <f t="shared" si="11"/>
        <v>0</v>
      </c>
      <c r="G64" s="34">
        <f t="shared" si="11"/>
        <v>0</v>
      </c>
      <c r="H64" s="34">
        <f t="shared" si="11"/>
        <v>0</v>
      </c>
      <c r="I64" s="34">
        <f t="shared" si="11"/>
        <v>0</v>
      </c>
      <c r="J64" s="317" t="e">
        <f>(I64/F64)</f>
        <v>#DIV/0!</v>
      </c>
      <c r="K64" s="318"/>
      <c r="L64" s="102">
        <f>SUM(L51:L63)</f>
        <v>0</v>
      </c>
      <c r="M64" s="102">
        <f>SUM(M51:M63)</f>
        <v>0</v>
      </c>
      <c r="N64" s="81">
        <f>SUM(N51:N63)</f>
        <v>0</v>
      </c>
    </row>
    <row r="65" spans="1:14" s="40" customFormat="1" ht="13.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6'!F66</f>
        <v>0</v>
      </c>
      <c r="D66" s="82">
        <v>0</v>
      </c>
      <c r="E66" s="82">
        <v>0</v>
      </c>
      <c r="F66" s="82">
        <f t="shared" ref="F66:F71" si="12">C66+D66-E66</f>
        <v>0</v>
      </c>
      <c r="G66" s="82">
        <f>'MES 6'!I66</f>
        <v>0</v>
      </c>
      <c r="H66" s="29">
        <v>0</v>
      </c>
      <c r="I66" s="82">
        <f t="shared" ref="I66:I71" si="13">(G66+H66)</f>
        <v>0</v>
      </c>
      <c r="J66" s="288" t="e">
        <f>(I66/F66)</f>
        <v>#DIV/0!</v>
      </c>
      <c r="K66" s="289"/>
      <c r="L66" s="99">
        <v>0</v>
      </c>
      <c r="M66" s="99">
        <v>0</v>
      </c>
      <c r="N66" s="82">
        <f t="shared" ref="N66:N71" si="14">(F66-I66)</f>
        <v>0</v>
      </c>
    </row>
    <row r="67" spans="1:14" ht="18" customHeight="1">
      <c r="A67" s="79">
        <v>2202</v>
      </c>
      <c r="B67" s="84" t="s">
        <v>99</v>
      </c>
      <c r="C67" s="82">
        <f>'MES 6'!F67</f>
        <v>0</v>
      </c>
      <c r="D67" s="82">
        <v>0</v>
      </c>
      <c r="E67" s="82">
        <v>0</v>
      </c>
      <c r="F67" s="82">
        <f t="shared" si="12"/>
        <v>0</v>
      </c>
      <c r="G67" s="82">
        <f>'MES 6'!I67</f>
        <v>0</v>
      </c>
      <c r="H67" s="29">
        <v>0</v>
      </c>
      <c r="I67" s="82">
        <f t="shared" si="13"/>
        <v>0</v>
      </c>
      <c r="J67" s="288" t="e">
        <f t="shared" ref="J67:J77" si="15">(I67/F67)</f>
        <v>#DIV/0!</v>
      </c>
      <c r="K67" s="289"/>
      <c r="L67" s="99">
        <v>0</v>
      </c>
      <c r="M67" s="99">
        <v>0</v>
      </c>
      <c r="N67" s="82">
        <f t="shared" si="14"/>
        <v>0</v>
      </c>
    </row>
    <row r="68" spans="1:14" ht="18" customHeight="1">
      <c r="A68" s="79">
        <v>2203</v>
      </c>
      <c r="B68" s="84" t="s">
        <v>199</v>
      </c>
      <c r="C68" s="82">
        <f>'MES 6'!F68</f>
        <v>0</v>
      </c>
      <c r="D68" s="82">
        <v>0</v>
      </c>
      <c r="E68" s="82">
        <v>0</v>
      </c>
      <c r="F68" s="82">
        <f t="shared" si="12"/>
        <v>0</v>
      </c>
      <c r="G68" s="82">
        <f>'MES 6'!I68</f>
        <v>0</v>
      </c>
      <c r="H68" s="29">
        <v>0</v>
      </c>
      <c r="I68" s="82">
        <f t="shared" si="13"/>
        <v>0</v>
      </c>
      <c r="J68" s="288" t="e">
        <f t="shared" si="15"/>
        <v>#DIV/0!</v>
      </c>
      <c r="K68" s="289"/>
      <c r="L68" s="99">
        <v>0</v>
      </c>
      <c r="M68" s="99">
        <v>0</v>
      </c>
      <c r="N68" s="82">
        <f t="shared" si="14"/>
        <v>0</v>
      </c>
    </row>
    <row r="69" spans="1:14" ht="18" customHeight="1">
      <c r="A69" s="79">
        <v>2204</v>
      </c>
      <c r="B69" s="84" t="s">
        <v>100</v>
      </c>
      <c r="C69" s="82">
        <f>'MES 6'!F69</f>
        <v>0</v>
      </c>
      <c r="D69" s="82">
        <v>0</v>
      </c>
      <c r="E69" s="82">
        <v>0</v>
      </c>
      <c r="F69" s="82">
        <f t="shared" si="12"/>
        <v>0</v>
      </c>
      <c r="G69" s="82">
        <f>'MES 6'!I69</f>
        <v>0</v>
      </c>
      <c r="H69" s="29">
        <v>0</v>
      </c>
      <c r="I69" s="82">
        <f t="shared" si="13"/>
        <v>0</v>
      </c>
      <c r="J69" s="288" t="e">
        <f t="shared" si="15"/>
        <v>#DIV/0!</v>
      </c>
      <c r="K69" s="289"/>
      <c r="L69" s="99">
        <v>0</v>
      </c>
      <c r="M69" s="99">
        <v>0</v>
      </c>
      <c r="N69" s="82">
        <f t="shared" si="14"/>
        <v>0</v>
      </c>
    </row>
    <row r="70" spans="1:14" ht="18" customHeight="1">
      <c r="A70" s="79">
        <v>2205</v>
      </c>
      <c r="B70" s="84" t="s">
        <v>101</v>
      </c>
      <c r="C70" s="82">
        <f>'MES 6'!F70</f>
        <v>0</v>
      </c>
      <c r="D70" s="82">
        <v>0</v>
      </c>
      <c r="E70" s="82">
        <v>0</v>
      </c>
      <c r="F70" s="82">
        <f t="shared" si="12"/>
        <v>0</v>
      </c>
      <c r="G70" s="82">
        <f>'MES 6'!I70</f>
        <v>0</v>
      </c>
      <c r="H70" s="29">
        <v>0</v>
      </c>
      <c r="I70" s="82">
        <f t="shared" si="13"/>
        <v>0</v>
      </c>
      <c r="J70" s="288" t="e">
        <f t="shared" si="15"/>
        <v>#DIV/0!</v>
      </c>
      <c r="K70" s="289"/>
      <c r="L70" s="99">
        <v>0</v>
      </c>
      <c r="M70" s="99">
        <v>0</v>
      </c>
      <c r="N70" s="82">
        <f t="shared" si="14"/>
        <v>0</v>
      </c>
    </row>
    <row r="71" spans="1:14" ht="18" customHeight="1">
      <c r="A71" s="79">
        <v>2206</v>
      </c>
      <c r="B71" s="84" t="s">
        <v>102</v>
      </c>
      <c r="C71" s="82">
        <f>'MES 6'!F71</f>
        <v>0</v>
      </c>
      <c r="D71" s="82">
        <v>0</v>
      </c>
      <c r="E71" s="82">
        <v>0</v>
      </c>
      <c r="F71" s="82">
        <f t="shared" si="12"/>
        <v>0</v>
      </c>
      <c r="G71" s="82">
        <f>'MES 6'!I71</f>
        <v>0</v>
      </c>
      <c r="H71" s="29">
        <v>0</v>
      </c>
      <c r="I71" s="82">
        <f t="shared" si="13"/>
        <v>0</v>
      </c>
      <c r="J71" s="288" t="e">
        <f t="shared" si="15"/>
        <v>#DIV/0!</v>
      </c>
      <c r="K71" s="289"/>
      <c r="L71" s="99">
        <v>0</v>
      </c>
      <c r="M71" s="99">
        <v>0</v>
      </c>
      <c r="N71" s="82">
        <f t="shared" si="14"/>
        <v>0</v>
      </c>
    </row>
    <row r="72" spans="1:14" s="88" customFormat="1" ht="18" customHeight="1">
      <c r="A72" s="92">
        <v>2207</v>
      </c>
      <c r="B72" s="84" t="s">
        <v>140</v>
      </c>
      <c r="C72" s="82">
        <f>'MES 6'!F72</f>
        <v>0</v>
      </c>
      <c r="D72" s="82">
        <v>0</v>
      </c>
      <c r="E72" s="82">
        <v>0</v>
      </c>
      <c r="F72" s="82">
        <f t="shared" ref="F72:F75" si="16">C72+D72-E72</f>
        <v>0</v>
      </c>
      <c r="G72" s="82">
        <f>'MES 6'!I72</f>
        <v>0</v>
      </c>
      <c r="H72" s="29">
        <v>0</v>
      </c>
      <c r="I72" s="82">
        <f t="shared" ref="I72:I75" si="17">(G72+H72)</f>
        <v>0</v>
      </c>
      <c r="J72" s="288" t="e">
        <f t="shared" ref="J72:J75" si="18">(I72/F72)</f>
        <v>#DIV/0!</v>
      </c>
      <c r="K72" s="289"/>
      <c r="L72" s="99">
        <v>0</v>
      </c>
      <c r="M72" s="99">
        <v>0</v>
      </c>
      <c r="N72" s="82">
        <f t="shared" ref="N72:N75" si="19">(F72-I72)</f>
        <v>0</v>
      </c>
    </row>
    <row r="73" spans="1:14" s="88" customFormat="1" ht="24" customHeight="1">
      <c r="A73" s="92">
        <v>2208</v>
      </c>
      <c r="B73" s="97" t="s">
        <v>192</v>
      </c>
      <c r="C73" s="82">
        <f>'MES 6'!F73</f>
        <v>0</v>
      </c>
      <c r="D73" s="82">
        <v>0</v>
      </c>
      <c r="E73" s="82">
        <v>0</v>
      </c>
      <c r="F73" s="82">
        <f t="shared" si="16"/>
        <v>0</v>
      </c>
      <c r="G73" s="82">
        <f>'MES 6'!I73</f>
        <v>0</v>
      </c>
      <c r="H73" s="29">
        <v>0</v>
      </c>
      <c r="I73" s="82">
        <f t="shared" si="17"/>
        <v>0</v>
      </c>
      <c r="J73" s="288" t="e">
        <f t="shared" si="18"/>
        <v>#DIV/0!</v>
      </c>
      <c r="K73" s="289"/>
      <c r="L73" s="99">
        <v>0</v>
      </c>
      <c r="M73" s="99">
        <v>0</v>
      </c>
      <c r="N73" s="82">
        <f t="shared" si="19"/>
        <v>0</v>
      </c>
    </row>
    <row r="74" spans="1:14" s="88" customFormat="1" ht="24" customHeight="1">
      <c r="A74" s="92">
        <v>2209</v>
      </c>
      <c r="B74" s="97" t="s">
        <v>278</v>
      </c>
      <c r="C74" s="82">
        <f>'MES 6'!F74</f>
        <v>0</v>
      </c>
      <c r="D74" s="82">
        <v>0</v>
      </c>
      <c r="E74" s="82">
        <v>0</v>
      </c>
      <c r="F74" s="82">
        <f t="shared" si="16"/>
        <v>0</v>
      </c>
      <c r="G74" s="82">
        <f>'MES 6'!I74</f>
        <v>0</v>
      </c>
      <c r="H74" s="29">
        <v>0</v>
      </c>
      <c r="I74" s="82">
        <f t="shared" si="17"/>
        <v>0</v>
      </c>
      <c r="J74" s="288" t="e">
        <f t="shared" si="18"/>
        <v>#DIV/0!</v>
      </c>
      <c r="K74" s="289"/>
      <c r="L74" s="99">
        <v>0</v>
      </c>
      <c r="M74" s="99">
        <v>0</v>
      </c>
      <c r="N74" s="82">
        <f t="shared" si="19"/>
        <v>0</v>
      </c>
    </row>
    <row r="75" spans="1:14" s="88" customFormat="1" ht="18" customHeight="1">
      <c r="A75" s="92">
        <v>2210</v>
      </c>
      <c r="B75" s="84" t="s">
        <v>144</v>
      </c>
      <c r="C75" s="82">
        <f>'MES 6'!F75</f>
        <v>0</v>
      </c>
      <c r="D75" s="82">
        <v>0</v>
      </c>
      <c r="E75" s="82">
        <v>0</v>
      </c>
      <c r="F75" s="82">
        <f t="shared" si="16"/>
        <v>0</v>
      </c>
      <c r="G75" s="82">
        <f>'MES 6'!I75</f>
        <v>0</v>
      </c>
      <c r="H75" s="29">
        <v>0</v>
      </c>
      <c r="I75" s="82">
        <f t="shared" si="17"/>
        <v>0</v>
      </c>
      <c r="J75" s="288" t="e">
        <f t="shared" si="18"/>
        <v>#DIV/0!</v>
      </c>
      <c r="K75" s="289"/>
      <c r="L75" s="99">
        <v>0</v>
      </c>
      <c r="M75" s="99">
        <v>0</v>
      </c>
      <c r="N75" s="82">
        <f t="shared" si="19"/>
        <v>0</v>
      </c>
    </row>
    <row r="76" spans="1:14" s="88" customFormat="1" ht="18" customHeight="1">
      <c r="A76" s="92">
        <v>2211</v>
      </c>
      <c r="B76" s="84" t="s">
        <v>143</v>
      </c>
      <c r="C76" s="82">
        <f>'MES 6'!F76</f>
        <v>0</v>
      </c>
      <c r="D76" s="82">
        <v>0</v>
      </c>
      <c r="E76" s="82">
        <v>0</v>
      </c>
      <c r="F76" s="82">
        <f t="shared" ref="F76" si="20">C76+D76-E76</f>
        <v>0</v>
      </c>
      <c r="G76" s="82">
        <f>'MES 6'!I76</f>
        <v>0</v>
      </c>
      <c r="H76" s="29">
        <v>0</v>
      </c>
      <c r="I76" s="82">
        <f t="shared" ref="I76" si="21">(G76+H76)</f>
        <v>0</v>
      </c>
      <c r="J76" s="288" t="e">
        <f t="shared" ref="J76" si="22">(I76/F76)</f>
        <v>#DIV/0!</v>
      </c>
      <c r="K76" s="289"/>
      <c r="L76" s="99">
        <v>0</v>
      </c>
      <c r="M76" s="99">
        <v>0</v>
      </c>
      <c r="N76" s="82">
        <f t="shared" ref="N76" si="23">(F76-I76)</f>
        <v>0</v>
      </c>
    </row>
    <row r="77" spans="1:14" s="40" customFormat="1" ht="18" customHeight="1">
      <c r="A77" s="315" t="s">
        <v>30</v>
      </c>
      <c r="B77" s="316"/>
      <c r="C77" s="33">
        <f t="shared" ref="C77:I77" si="24">SUM(C66:C76)</f>
        <v>0</v>
      </c>
      <c r="D77" s="33">
        <f t="shared" si="24"/>
        <v>0</v>
      </c>
      <c r="E77" s="33">
        <f t="shared" si="24"/>
        <v>0</v>
      </c>
      <c r="F77" s="33">
        <f t="shared" si="24"/>
        <v>0</v>
      </c>
      <c r="G77" s="33">
        <f t="shared" si="24"/>
        <v>0</v>
      </c>
      <c r="H77" s="33">
        <f t="shared" si="24"/>
        <v>0</v>
      </c>
      <c r="I77" s="33">
        <f t="shared" si="24"/>
        <v>0</v>
      </c>
      <c r="J77" s="317" t="e">
        <f t="shared" si="15"/>
        <v>#DIV/0!</v>
      </c>
      <c r="K77" s="318"/>
      <c r="L77" s="102">
        <f>SUM(L66:L76)</f>
        <v>0</v>
      </c>
      <c r="M77" s="102">
        <f>SUM(M66:M76)</f>
        <v>0</v>
      </c>
      <c r="N77" s="33">
        <f>SUM(N66:N76)</f>
        <v>0</v>
      </c>
    </row>
    <row r="78" spans="1:14" s="27" customFormat="1" ht="18" customHeight="1">
      <c r="A78" s="51"/>
      <c r="B78" s="41"/>
      <c r="C78" s="42"/>
      <c r="D78" s="42"/>
      <c r="E78" s="42"/>
      <c r="F78" s="42"/>
      <c r="G78" s="42"/>
      <c r="H78" s="42"/>
      <c r="I78" s="42"/>
      <c r="J78" s="43"/>
      <c r="K78" s="43"/>
      <c r="L78" s="43"/>
      <c r="M78" s="43"/>
      <c r="N78" s="44"/>
    </row>
    <row r="79" spans="1:14" s="27" customFormat="1" ht="42"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6</v>
      </c>
      <c r="H81" s="286" t="str">
        <f>H48</f>
        <v>Gastos - mes 7</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36"/>
      <c r="K83" s="336"/>
      <c r="L83" s="336"/>
      <c r="M83" s="336"/>
      <c r="N83" s="316"/>
    </row>
    <row r="84" spans="1:14" ht="18" customHeight="1">
      <c r="A84" s="79">
        <v>2301</v>
      </c>
      <c r="B84" s="65" t="s">
        <v>31</v>
      </c>
      <c r="C84" s="29">
        <f>'MES 6'!F84</f>
        <v>0</v>
      </c>
      <c r="D84" s="29">
        <v>0</v>
      </c>
      <c r="E84" s="29">
        <v>0</v>
      </c>
      <c r="F84" s="29">
        <f t="shared" ref="F84:F95" si="25">C84+D84-E84</f>
        <v>0</v>
      </c>
      <c r="G84" s="29">
        <f>'MES 6'!I84</f>
        <v>0</v>
      </c>
      <c r="H84" s="30">
        <v>0</v>
      </c>
      <c r="I84" s="30">
        <f t="shared" ref="I84:I95" si="26">(G84+H84)</f>
        <v>0</v>
      </c>
      <c r="J84" s="288" t="e">
        <f t="shared" ref="J84:J97" si="27">(I84/F84)</f>
        <v>#DIV/0!</v>
      </c>
      <c r="K84" s="289"/>
      <c r="L84" s="99">
        <v>0</v>
      </c>
      <c r="M84" s="99">
        <v>0</v>
      </c>
      <c r="N84" s="32">
        <f t="shared" ref="N84:N95" si="28">(F84-I84)</f>
        <v>0</v>
      </c>
    </row>
    <row r="85" spans="1:14" ht="18" customHeight="1">
      <c r="A85" s="79">
        <v>2302</v>
      </c>
      <c r="B85" s="65" t="s">
        <v>200</v>
      </c>
      <c r="C85" s="29">
        <f>'MES 6'!F85</f>
        <v>0</v>
      </c>
      <c r="D85" s="29">
        <v>0</v>
      </c>
      <c r="E85" s="29">
        <v>0</v>
      </c>
      <c r="F85" s="29">
        <f t="shared" si="25"/>
        <v>0</v>
      </c>
      <c r="G85" s="29">
        <f>'MES 6'!I85</f>
        <v>0</v>
      </c>
      <c r="H85" s="30">
        <v>0</v>
      </c>
      <c r="I85" s="30">
        <f t="shared" si="26"/>
        <v>0</v>
      </c>
      <c r="J85" s="288" t="e">
        <f t="shared" si="27"/>
        <v>#DIV/0!</v>
      </c>
      <c r="K85" s="289"/>
      <c r="L85" s="99">
        <v>0</v>
      </c>
      <c r="M85" s="99">
        <v>0</v>
      </c>
      <c r="N85" s="32">
        <f t="shared" si="28"/>
        <v>0</v>
      </c>
    </row>
    <row r="86" spans="1:14" s="88" customFormat="1" ht="18" customHeight="1">
      <c r="A86" s="116">
        <v>2303</v>
      </c>
      <c r="B86" s="65" t="s">
        <v>201</v>
      </c>
      <c r="C86" s="29">
        <f>'MES 6'!F86</f>
        <v>0</v>
      </c>
      <c r="D86" s="29">
        <v>0</v>
      </c>
      <c r="E86" s="29">
        <v>0</v>
      </c>
      <c r="F86" s="29">
        <f t="shared" ref="F86" si="29">C86+D86-E86</f>
        <v>0</v>
      </c>
      <c r="G86" s="29">
        <f>'MES 6'!I86</f>
        <v>0</v>
      </c>
      <c r="H86" s="30">
        <v>0</v>
      </c>
      <c r="I86" s="30">
        <f t="shared" ref="I86" si="30">(G86+H86)</f>
        <v>0</v>
      </c>
      <c r="J86" s="288" t="e">
        <f t="shared" ref="J86" si="31">(I86/F86)</f>
        <v>#DIV/0!</v>
      </c>
      <c r="K86" s="289"/>
      <c r="L86" s="99">
        <v>0</v>
      </c>
      <c r="M86" s="99">
        <v>0</v>
      </c>
      <c r="N86" s="82">
        <f t="shared" ref="N86" si="32">(F86-I86)</f>
        <v>0</v>
      </c>
    </row>
    <row r="87" spans="1:14" ht="18" customHeight="1">
      <c r="A87" s="116">
        <v>2304</v>
      </c>
      <c r="B87" s="65" t="s">
        <v>91</v>
      </c>
      <c r="C87" s="29">
        <f>'MES 6'!F87</f>
        <v>0</v>
      </c>
      <c r="D87" s="29">
        <v>0</v>
      </c>
      <c r="E87" s="29">
        <v>0</v>
      </c>
      <c r="F87" s="29">
        <f t="shared" si="25"/>
        <v>0</v>
      </c>
      <c r="G87" s="29">
        <f>'MES 6'!I87</f>
        <v>0</v>
      </c>
      <c r="H87" s="30">
        <v>0</v>
      </c>
      <c r="I87" s="30">
        <f t="shared" si="26"/>
        <v>0</v>
      </c>
      <c r="J87" s="288" t="e">
        <f t="shared" si="27"/>
        <v>#DIV/0!</v>
      </c>
      <c r="K87" s="289"/>
      <c r="L87" s="99">
        <v>0</v>
      </c>
      <c r="M87" s="99">
        <v>0</v>
      </c>
      <c r="N87" s="32">
        <f t="shared" si="28"/>
        <v>0</v>
      </c>
    </row>
    <row r="88" spans="1:14" s="88" customFormat="1" ht="18" customHeight="1">
      <c r="A88" s="116">
        <v>2305</v>
      </c>
      <c r="B88" s="117" t="s">
        <v>203</v>
      </c>
      <c r="C88" s="29">
        <f>'MES 6'!F88</f>
        <v>0</v>
      </c>
      <c r="D88" s="29">
        <v>0</v>
      </c>
      <c r="E88" s="29">
        <v>0</v>
      </c>
      <c r="F88" s="29">
        <f t="shared" ref="F88:F89" si="33">C88+D88-E88</f>
        <v>0</v>
      </c>
      <c r="G88" s="29">
        <f>'MES 6'!I88</f>
        <v>0</v>
      </c>
      <c r="H88" s="30">
        <v>0</v>
      </c>
      <c r="I88" s="30">
        <f t="shared" ref="I88:I89" si="34">(G88+H88)</f>
        <v>0</v>
      </c>
      <c r="J88" s="288" t="e">
        <f t="shared" ref="J88:J89" si="35">(I88/F88)</f>
        <v>#DIV/0!</v>
      </c>
      <c r="K88" s="289"/>
      <c r="L88" s="99">
        <v>0</v>
      </c>
      <c r="M88" s="99">
        <v>0</v>
      </c>
      <c r="N88" s="82">
        <f t="shared" ref="N88:N89" si="36">(F88-I88)</f>
        <v>0</v>
      </c>
    </row>
    <row r="89" spans="1:14" s="88" customFormat="1" ht="18" customHeight="1">
      <c r="A89" s="116">
        <v>2306</v>
      </c>
      <c r="B89" s="117" t="s">
        <v>202</v>
      </c>
      <c r="C89" s="29">
        <f>'MES 6'!F89</f>
        <v>0</v>
      </c>
      <c r="D89" s="29">
        <v>0</v>
      </c>
      <c r="E89" s="29">
        <v>0</v>
      </c>
      <c r="F89" s="29">
        <f t="shared" si="33"/>
        <v>0</v>
      </c>
      <c r="G89" s="29">
        <f>'MES 6'!I89</f>
        <v>0</v>
      </c>
      <c r="H89" s="30">
        <v>0</v>
      </c>
      <c r="I89" s="30">
        <f t="shared" si="34"/>
        <v>0</v>
      </c>
      <c r="J89" s="288" t="e">
        <f t="shared" si="35"/>
        <v>#DIV/0!</v>
      </c>
      <c r="K89" s="289"/>
      <c r="L89" s="99">
        <v>0</v>
      </c>
      <c r="M89" s="99">
        <v>0</v>
      </c>
      <c r="N89" s="82">
        <f t="shared" si="36"/>
        <v>0</v>
      </c>
    </row>
    <row r="90" spans="1:14" ht="24.75" customHeight="1">
      <c r="A90" s="116">
        <v>2307</v>
      </c>
      <c r="B90" s="74" t="s">
        <v>84</v>
      </c>
      <c r="C90" s="29">
        <f>'MES 6'!F90</f>
        <v>0</v>
      </c>
      <c r="D90" s="29">
        <v>0</v>
      </c>
      <c r="E90" s="29">
        <v>0</v>
      </c>
      <c r="F90" s="29">
        <f t="shared" si="25"/>
        <v>0</v>
      </c>
      <c r="G90" s="29">
        <f>'MES 6'!I90</f>
        <v>0</v>
      </c>
      <c r="H90" s="30">
        <v>0</v>
      </c>
      <c r="I90" s="30">
        <f t="shared" si="26"/>
        <v>0</v>
      </c>
      <c r="J90" s="288" t="e">
        <f t="shared" si="27"/>
        <v>#DIV/0!</v>
      </c>
      <c r="K90" s="289"/>
      <c r="L90" s="99">
        <v>0</v>
      </c>
      <c r="M90" s="99">
        <v>0</v>
      </c>
      <c r="N90" s="32">
        <f t="shared" si="28"/>
        <v>0</v>
      </c>
    </row>
    <row r="91" spans="1:14" s="88" customFormat="1" ht="21" customHeight="1">
      <c r="A91" s="116">
        <v>2308</v>
      </c>
      <c r="B91" s="118" t="s">
        <v>204</v>
      </c>
      <c r="C91" s="29">
        <f>'MES 6'!F91</f>
        <v>0</v>
      </c>
      <c r="D91" s="29">
        <v>0</v>
      </c>
      <c r="E91" s="29">
        <v>0</v>
      </c>
      <c r="F91" s="29">
        <f t="shared" si="25"/>
        <v>0</v>
      </c>
      <c r="G91" s="29">
        <f>'MES 6'!I91</f>
        <v>0</v>
      </c>
      <c r="H91" s="30">
        <v>0</v>
      </c>
      <c r="I91" s="30">
        <f t="shared" si="26"/>
        <v>0</v>
      </c>
      <c r="J91" s="288" t="e">
        <f>(I91/F91)</f>
        <v>#DIV/0!</v>
      </c>
      <c r="K91" s="289"/>
      <c r="L91" s="99">
        <v>0</v>
      </c>
      <c r="M91" s="99">
        <v>0</v>
      </c>
      <c r="N91" s="82">
        <f t="shared" si="28"/>
        <v>0</v>
      </c>
    </row>
    <row r="92" spans="1:14" s="88" customFormat="1" ht="21" customHeight="1">
      <c r="A92" s="116">
        <v>2309</v>
      </c>
      <c r="B92" s="89" t="s">
        <v>226</v>
      </c>
      <c r="C92" s="29">
        <f>'MES 6'!F92</f>
        <v>0</v>
      </c>
      <c r="D92" s="29">
        <v>0</v>
      </c>
      <c r="E92" s="29">
        <v>0</v>
      </c>
      <c r="F92" s="29">
        <f t="shared" ref="F92" si="37">C92+D92-E92</f>
        <v>0</v>
      </c>
      <c r="G92" s="29">
        <f>'MES 6'!I92</f>
        <v>0</v>
      </c>
      <c r="H92" s="30">
        <v>0</v>
      </c>
      <c r="I92" s="30">
        <f t="shared" ref="I92" si="38">(G92+H92)</f>
        <v>0</v>
      </c>
      <c r="J92" s="288" t="e">
        <f t="shared" ref="J92" si="39">(I92/F92)</f>
        <v>#DIV/0!</v>
      </c>
      <c r="K92" s="289"/>
      <c r="L92" s="99">
        <v>0</v>
      </c>
      <c r="M92" s="99">
        <v>0</v>
      </c>
      <c r="N92" s="82">
        <f t="shared" ref="N92" si="40">(F92-I92)</f>
        <v>0</v>
      </c>
    </row>
    <row r="93" spans="1:14" s="88" customFormat="1" ht="21" customHeight="1">
      <c r="A93" s="116">
        <v>2310</v>
      </c>
      <c r="B93" s="65" t="s">
        <v>86</v>
      </c>
      <c r="C93" s="29">
        <f>'MES 6'!F93</f>
        <v>0</v>
      </c>
      <c r="D93" s="29">
        <v>0</v>
      </c>
      <c r="E93" s="29">
        <v>0</v>
      </c>
      <c r="F93" s="29">
        <f t="shared" ref="F93:F94" si="41">C93+D93-E93</f>
        <v>0</v>
      </c>
      <c r="G93" s="29">
        <f>'MES 6'!I93</f>
        <v>0</v>
      </c>
      <c r="H93" s="30">
        <v>0</v>
      </c>
      <c r="I93" s="30">
        <f t="shared" ref="I93:I94" si="42">(G93+H93)</f>
        <v>0</v>
      </c>
      <c r="J93" s="288" t="e">
        <f>(I93/F93)</f>
        <v>#DIV/0!</v>
      </c>
      <c r="K93" s="289"/>
      <c r="L93" s="99">
        <v>0</v>
      </c>
      <c r="M93" s="99">
        <v>0</v>
      </c>
      <c r="N93" s="82">
        <f t="shared" ref="N93:N94" si="43">(F93-I93)</f>
        <v>0</v>
      </c>
    </row>
    <row r="94" spans="1:14" s="88" customFormat="1" ht="21" customHeight="1">
      <c r="A94" s="116">
        <v>2311</v>
      </c>
      <c r="B94" s="65" t="s">
        <v>205</v>
      </c>
      <c r="C94" s="29">
        <f>'MES 6'!F94</f>
        <v>0</v>
      </c>
      <c r="D94" s="29">
        <v>0</v>
      </c>
      <c r="E94" s="29">
        <v>0</v>
      </c>
      <c r="F94" s="29">
        <f t="shared" si="41"/>
        <v>0</v>
      </c>
      <c r="G94" s="29">
        <f>'MES 6'!I94</f>
        <v>0</v>
      </c>
      <c r="H94" s="30">
        <v>0</v>
      </c>
      <c r="I94" s="30">
        <f t="shared" si="42"/>
        <v>0</v>
      </c>
      <c r="J94" s="288" t="e">
        <f t="shared" ref="J94" si="44">(I94/F94)</f>
        <v>#DIV/0!</v>
      </c>
      <c r="K94" s="289"/>
      <c r="L94" s="99">
        <v>0</v>
      </c>
      <c r="M94" s="99">
        <v>0</v>
      </c>
      <c r="N94" s="82">
        <f t="shared" si="43"/>
        <v>0</v>
      </c>
    </row>
    <row r="95" spans="1:14" s="71" customFormat="1" ht="18" customHeight="1">
      <c r="A95" s="116">
        <v>2312</v>
      </c>
      <c r="B95" s="84" t="s">
        <v>143</v>
      </c>
      <c r="C95" s="29">
        <f>'MES 6'!F95</f>
        <v>0</v>
      </c>
      <c r="D95" s="29">
        <v>0</v>
      </c>
      <c r="E95" s="29">
        <v>0</v>
      </c>
      <c r="F95" s="29">
        <f t="shared" si="25"/>
        <v>0</v>
      </c>
      <c r="G95" s="29">
        <f>'MES 6'!I95</f>
        <v>0</v>
      </c>
      <c r="H95" s="30">
        <v>0</v>
      </c>
      <c r="I95" s="30">
        <f t="shared" si="26"/>
        <v>0</v>
      </c>
      <c r="J95" s="288" t="e">
        <f t="shared" si="27"/>
        <v>#DIV/0!</v>
      </c>
      <c r="K95" s="289"/>
      <c r="L95" s="99">
        <v>0</v>
      </c>
      <c r="M95" s="99">
        <v>0</v>
      </c>
      <c r="N95" s="72">
        <f t="shared" si="28"/>
        <v>0</v>
      </c>
    </row>
    <row r="96" spans="1:14" ht="18" customHeight="1">
      <c r="A96" s="315" t="s">
        <v>32</v>
      </c>
      <c r="B96" s="316"/>
      <c r="C96" s="33">
        <f>SUM(C84:C95)</f>
        <v>0</v>
      </c>
      <c r="D96" s="33">
        <f t="shared" ref="D96:I96" si="45">SUM(D84:D95)</f>
        <v>0</v>
      </c>
      <c r="E96" s="33">
        <f t="shared" si="45"/>
        <v>0</v>
      </c>
      <c r="F96" s="33">
        <f t="shared" si="45"/>
        <v>0</v>
      </c>
      <c r="G96" s="33">
        <f t="shared" si="45"/>
        <v>0</v>
      </c>
      <c r="H96" s="33">
        <f t="shared" si="45"/>
        <v>0</v>
      </c>
      <c r="I96" s="33">
        <f t="shared" si="45"/>
        <v>0</v>
      </c>
      <c r="J96" s="317" t="e">
        <f t="shared" si="27"/>
        <v>#DIV/0!</v>
      </c>
      <c r="K96" s="318"/>
      <c r="L96" s="102">
        <f>SUM(L84:L95)</f>
        <v>0</v>
      </c>
      <c r="M96" s="102">
        <f>SUM(M84:M95)</f>
        <v>0</v>
      </c>
      <c r="N96" s="35">
        <f>SUM(N84:N95)</f>
        <v>0</v>
      </c>
    </row>
    <row r="97" spans="1:14" s="40" customFormat="1" ht="18" customHeight="1">
      <c r="A97" s="315" t="s">
        <v>108</v>
      </c>
      <c r="B97" s="316"/>
      <c r="C97" s="33">
        <f t="shared" ref="C97:I97" si="46">C96+C77+C64</f>
        <v>0</v>
      </c>
      <c r="D97" s="33">
        <f t="shared" si="46"/>
        <v>0</v>
      </c>
      <c r="E97" s="33">
        <f t="shared" si="46"/>
        <v>0</v>
      </c>
      <c r="F97" s="33">
        <f t="shared" si="46"/>
        <v>0</v>
      </c>
      <c r="G97" s="33">
        <f t="shared" si="46"/>
        <v>0</v>
      </c>
      <c r="H97" s="33">
        <f t="shared" si="46"/>
        <v>0</v>
      </c>
      <c r="I97" s="33">
        <f t="shared" si="46"/>
        <v>0</v>
      </c>
      <c r="J97" s="317" t="e">
        <f t="shared" si="27"/>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J10:K10"/>
    <mergeCell ref="A4:A9"/>
    <mergeCell ref="C4:D4"/>
    <mergeCell ref="E4:F4"/>
    <mergeCell ref="J4:K4"/>
    <mergeCell ref="M4:N4"/>
    <mergeCell ref="C5:D5"/>
    <mergeCell ref="E5:F5"/>
    <mergeCell ref="G5:H5"/>
    <mergeCell ref="J5:K5"/>
    <mergeCell ref="M5:N5"/>
    <mergeCell ref="C6:D6"/>
    <mergeCell ref="E6:F6"/>
    <mergeCell ref="G6:H6"/>
    <mergeCell ref="J6:K6"/>
    <mergeCell ref="J7:K7"/>
    <mergeCell ref="M7:N7"/>
    <mergeCell ref="C8:D8"/>
    <mergeCell ref="E8:F8"/>
    <mergeCell ref="G8:H8"/>
    <mergeCell ref="J8:K8"/>
    <mergeCell ref="M8:N8"/>
    <mergeCell ref="C9:D9"/>
    <mergeCell ref="E9:F9"/>
    <mergeCell ref="M6:N6"/>
    <mergeCell ref="C7:D7"/>
    <mergeCell ref="E7:F7"/>
    <mergeCell ref="G7:H7"/>
    <mergeCell ref="G41:H41"/>
    <mergeCell ref="L47:M47"/>
    <mergeCell ref="B23:D23"/>
    <mergeCell ref="I11:I12"/>
    <mergeCell ref="N11:N12"/>
    <mergeCell ref="J11:K12"/>
    <mergeCell ref="E11:E12"/>
    <mergeCell ref="F11:F12"/>
    <mergeCell ref="G11:G12"/>
    <mergeCell ref="B11:B12"/>
    <mergeCell ref="J41:K41"/>
    <mergeCell ref="M41:N41"/>
    <mergeCell ref="C42:D42"/>
    <mergeCell ref="E42:F42"/>
    <mergeCell ref="G42:H42"/>
    <mergeCell ref="J42:K42"/>
    <mergeCell ref="M42:N42"/>
    <mergeCell ref="C43:D43"/>
    <mergeCell ref="E43:F43"/>
    <mergeCell ref="G43:H43"/>
    <mergeCell ref="L80:M80"/>
    <mergeCell ref="G45:H45"/>
    <mergeCell ref="J45:K45"/>
    <mergeCell ref="M45:N45"/>
    <mergeCell ref="B50:N50"/>
    <mergeCell ref="J51:K51"/>
    <mergeCell ref="J52:K52"/>
    <mergeCell ref="J53:K53"/>
    <mergeCell ref="G4:H4"/>
    <mergeCell ref="L10:M10"/>
    <mergeCell ref="J13:K13"/>
    <mergeCell ref="J14:K14"/>
    <mergeCell ref="J15:K15"/>
    <mergeCell ref="J16:K16"/>
    <mergeCell ref="J17:K17"/>
    <mergeCell ref="A18:B18"/>
    <mergeCell ref="J18:K18"/>
    <mergeCell ref="I20:N20"/>
    <mergeCell ref="A11:A12"/>
    <mergeCell ref="C11:C12"/>
    <mergeCell ref="D11:D12"/>
    <mergeCell ref="B48:B49"/>
    <mergeCell ref="C48:C49"/>
    <mergeCell ref="J47:K47"/>
    <mergeCell ref="F48:F49"/>
    <mergeCell ref="H48:H49"/>
    <mergeCell ref="I48:I49"/>
    <mergeCell ref="J48:K49"/>
    <mergeCell ref="N48:N49"/>
    <mergeCell ref="G48:G49"/>
    <mergeCell ref="J44:K44"/>
    <mergeCell ref="M44:N44"/>
    <mergeCell ref="E45:F45"/>
    <mergeCell ref="L48:M48"/>
    <mergeCell ref="A48:A49"/>
    <mergeCell ref="D48:D49"/>
    <mergeCell ref="E48:E49"/>
    <mergeCell ref="A41:A46"/>
    <mergeCell ref="C41:D41"/>
    <mergeCell ref="E41:F41"/>
    <mergeCell ref="J70:K70"/>
    <mergeCell ref="J71:K71"/>
    <mergeCell ref="A77:B77"/>
    <mergeCell ref="J77:K77"/>
    <mergeCell ref="J76:K76"/>
    <mergeCell ref="A64:B64"/>
    <mergeCell ref="J61:K61"/>
    <mergeCell ref="J72:K72"/>
    <mergeCell ref="J73:K73"/>
    <mergeCell ref="J74:K74"/>
    <mergeCell ref="J75:K75"/>
    <mergeCell ref="B65:N65"/>
    <mergeCell ref="J66:K66"/>
    <mergeCell ref="J67:K67"/>
    <mergeCell ref="J68:K68"/>
    <mergeCell ref="J69:K69"/>
    <mergeCell ref="E44:F44"/>
    <mergeCell ref="G44:H44"/>
    <mergeCell ref="A81:A82"/>
    <mergeCell ref="B81:B82"/>
    <mergeCell ref="C81:C82"/>
    <mergeCell ref="J54:K54"/>
    <mergeCell ref="J58:K58"/>
    <mergeCell ref="J59:K59"/>
    <mergeCell ref="J60:K60"/>
    <mergeCell ref="J63:K63"/>
    <mergeCell ref="J64:K64"/>
    <mergeCell ref="J55:K55"/>
    <mergeCell ref="J56:K56"/>
    <mergeCell ref="J57:K57"/>
    <mergeCell ref="J62:K62"/>
    <mergeCell ref="F81:F82"/>
    <mergeCell ref="G81:G82"/>
    <mergeCell ref="H81:H82"/>
    <mergeCell ref="I81:I82"/>
    <mergeCell ref="J80:K80"/>
    <mergeCell ref="J81:K82"/>
    <mergeCell ref="D98:G98"/>
    <mergeCell ref="H98:N98"/>
    <mergeCell ref="J95:K95"/>
    <mergeCell ref="J91:K91"/>
    <mergeCell ref="N81:N82"/>
    <mergeCell ref="B83:N83"/>
    <mergeCell ref="J84:K84"/>
    <mergeCell ref="J85:K85"/>
    <mergeCell ref="J87:K87"/>
    <mergeCell ref="L81:M81"/>
    <mergeCell ref="J93:K93"/>
    <mergeCell ref="B98:C98"/>
    <mergeCell ref="J90:K90"/>
    <mergeCell ref="A96:B96"/>
    <mergeCell ref="J96:K96"/>
    <mergeCell ref="A97:B97"/>
    <mergeCell ref="J97:K97"/>
    <mergeCell ref="J86:K86"/>
    <mergeCell ref="J88:K88"/>
    <mergeCell ref="J89:K89"/>
    <mergeCell ref="J92:K92"/>
    <mergeCell ref="J94:K94"/>
    <mergeCell ref="D81:D82"/>
    <mergeCell ref="E81:E82"/>
    <mergeCell ref="B110:H110"/>
    <mergeCell ref="G105:H105"/>
    <mergeCell ref="G106:H106"/>
    <mergeCell ref="B108:N108"/>
    <mergeCell ref="B99:C99"/>
    <mergeCell ref="D99:G99"/>
    <mergeCell ref="B103:F103"/>
    <mergeCell ref="B104:F104"/>
    <mergeCell ref="G104:H104"/>
    <mergeCell ref="B109:F109"/>
    <mergeCell ref="H99:N99"/>
    <mergeCell ref="B100:C100"/>
    <mergeCell ref="D100:G100"/>
    <mergeCell ref="H100:N100"/>
    <mergeCell ref="B101:C101"/>
    <mergeCell ref="D101:G101"/>
    <mergeCell ref="H101:N101"/>
    <mergeCell ref="J104:L104"/>
    <mergeCell ref="J105:L105"/>
    <mergeCell ref="J106:L106"/>
    <mergeCell ref="M104:N104"/>
    <mergeCell ref="M105:N105"/>
    <mergeCell ref="M106:N106"/>
    <mergeCell ref="G9:H9"/>
    <mergeCell ref="J9:K9"/>
    <mergeCell ref="M9:N9"/>
    <mergeCell ref="C46:D46"/>
    <mergeCell ref="E46:F46"/>
    <mergeCell ref="G46:H46"/>
    <mergeCell ref="J46:K46"/>
    <mergeCell ref="M46:N46"/>
    <mergeCell ref="B22:D22"/>
    <mergeCell ref="E22:H22"/>
    <mergeCell ref="I22:N22"/>
    <mergeCell ref="L11:M11"/>
    <mergeCell ref="B21:D21"/>
    <mergeCell ref="E21:H21"/>
    <mergeCell ref="I21:N21"/>
    <mergeCell ref="B20:D20"/>
    <mergeCell ref="E20:H20"/>
    <mergeCell ref="H11:H12"/>
    <mergeCell ref="E23:H23"/>
    <mergeCell ref="I23:N23"/>
    <mergeCell ref="J43:K43"/>
    <mergeCell ref="M43:N43"/>
    <mergeCell ref="C44:D44"/>
    <mergeCell ref="C45:D45"/>
  </mergeCells>
  <printOptions horizontalCentered="1"/>
  <pageMargins left="0.23622047244094491" right="0.23622047244094491" top="1.0823333333333334"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N110"/>
  <sheetViews>
    <sheetView topLeftCell="B1" zoomScaleNormal="100" workbookViewId="0">
      <selection activeCell="L2" sqref="L2"/>
    </sheetView>
  </sheetViews>
  <sheetFormatPr baseColWidth="10" defaultColWidth="11.42578125" defaultRowHeight="18" customHeight="1"/>
  <cols>
    <col min="1" max="1" width="8.7109375" style="26" customWidth="1"/>
    <col min="2" max="2" width="44.5703125" style="26" customWidth="1"/>
    <col min="3" max="9" width="14.5703125" style="26" customWidth="1"/>
    <col min="10" max="11" width="5.5703125" style="26" customWidth="1"/>
    <col min="12" max="13" width="9" style="88" customWidth="1"/>
    <col min="14" max="14" width="13.28515625" style="26" customWidth="1"/>
    <col min="15" max="16384" width="11.42578125" style="26"/>
  </cols>
  <sheetData>
    <row r="1" spans="1:14" s="88" customFormat="1" ht="33" customHeight="1"/>
    <row r="2" spans="1:14" s="88" customFormat="1" ht="33" customHeight="1"/>
    <row r="3" spans="1:14" s="88" customFormat="1" ht="33"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178</v>
      </c>
      <c r="H11" s="286" t="s">
        <v>159</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7'!F13</f>
        <v>0</v>
      </c>
      <c r="D13" s="29">
        <v>0</v>
      </c>
      <c r="E13" s="29">
        <v>0</v>
      </c>
      <c r="F13" s="29">
        <f>C13+D13-E13</f>
        <v>0</v>
      </c>
      <c r="G13" s="29">
        <f>'MES 7'!I13</f>
        <v>0</v>
      </c>
      <c r="H13" s="29">
        <v>0</v>
      </c>
      <c r="I13" s="29">
        <f>G13+H13</f>
        <v>0</v>
      </c>
      <c r="J13" s="288" t="e">
        <f t="shared" ref="J13:J18" si="0">(I13/F13)</f>
        <v>#DIV/0!</v>
      </c>
      <c r="K13" s="289"/>
      <c r="L13" s="99">
        <v>0</v>
      </c>
      <c r="M13" s="99">
        <v>0</v>
      </c>
      <c r="N13" s="31">
        <f>F13-I13</f>
        <v>0</v>
      </c>
    </row>
    <row r="14" spans="1:14" ht="18" customHeight="1">
      <c r="A14" s="54">
        <v>1200</v>
      </c>
      <c r="B14" s="65" t="s">
        <v>105</v>
      </c>
      <c r="C14" s="29">
        <f>'MES 7'!F14</f>
        <v>0</v>
      </c>
      <c r="D14" s="29">
        <v>0</v>
      </c>
      <c r="E14" s="29">
        <v>0</v>
      </c>
      <c r="F14" s="29">
        <f>C14+D14-E14</f>
        <v>0</v>
      </c>
      <c r="G14" s="29">
        <f>'MES 7'!I14</f>
        <v>0</v>
      </c>
      <c r="H14" s="29">
        <v>0</v>
      </c>
      <c r="I14" s="29">
        <f>G14+H14</f>
        <v>0</v>
      </c>
      <c r="J14" s="288" t="e">
        <f t="shared" si="0"/>
        <v>#DIV/0!</v>
      </c>
      <c r="K14" s="289"/>
      <c r="L14" s="99">
        <v>0</v>
      </c>
      <c r="M14" s="99">
        <v>0</v>
      </c>
      <c r="N14" s="31">
        <f>F14-I14</f>
        <v>0</v>
      </c>
    </row>
    <row r="15" spans="1:14" ht="18" customHeight="1">
      <c r="A15" s="54">
        <v>1300</v>
      </c>
      <c r="B15" s="64" t="s">
        <v>191</v>
      </c>
      <c r="C15" s="29">
        <f>'MES 7'!F15</f>
        <v>0</v>
      </c>
      <c r="D15" s="29">
        <v>0</v>
      </c>
      <c r="E15" s="29">
        <v>0</v>
      </c>
      <c r="F15" s="29">
        <f>C15+D15-E15</f>
        <v>0</v>
      </c>
      <c r="G15" s="29">
        <f>'MES 7'!I15</f>
        <v>0</v>
      </c>
      <c r="H15" s="29">
        <v>0</v>
      </c>
      <c r="I15" s="29">
        <f>G15+H15</f>
        <v>0</v>
      </c>
      <c r="J15" s="288" t="e">
        <f t="shared" si="0"/>
        <v>#DIV/0!</v>
      </c>
      <c r="K15" s="289"/>
      <c r="L15" s="99">
        <v>0</v>
      </c>
      <c r="M15" s="99">
        <v>0</v>
      </c>
      <c r="N15" s="31">
        <f>F15-I15</f>
        <v>0</v>
      </c>
    </row>
    <row r="16" spans="1:14" ht="18" customHeight="1">
      <c r="A16" s="54">
        <v>1400</v>
      </c>
      <c r="B16" s="64" t="s">
        <v>269</v>
      </c>
      <c r="C16" s="29">
        <f>'MES 7'!F16</f>
        <v>0</v>
      </c>
      <c r="D16" s="29">
        <v>0</v>
      </c>
      <c r="E16" s="29">
        <v>0</v>
      </c>
      <c r="F16" s="29">
        <f>C16+D16-E16</f>
        <v>0</v>
      </c>
      <c r="G16" s="29">
        <f>'MES 7'!I16</f>
        <v>0</v>
      </c>
      <c r="H16" s="29">
        <v>0</v>
      </c>
      <c r="I16" s="29">
        <f>G16+H16</f>
        <v>0</v>
      </c>
      <c r="J16" s="288" t="e">
        <f t="shared" si="0"/>
        <v>#DIV/0!</v>
      </c>
      <c r="K16" s="289"/>
      <c r="L16" s="99">
        <v>0</v>
      </c>
      <c r="M16" s="99">
        <v>0</v>
      </c>
      <c r="N16" s="31">
        <f>F16-I16</f>
        <v>0</v>
      </c>
    </row>
    <row r="17" spans="1:14" ht="18" customHeight="1">
      <c r="A17" s="54">
        <v>1500</v>
      </c>
      <c r="B17" s="64" t="s">
        <v>270</v>
      </c>
      <c r="C17" s="29">
        <f>'MES 7'!F17</f>
        <v>0</v>
      </c>
      <c r="D17" s="29">
        <v>0</v>
      </c>
      <c r="E17" s="29">
        <v>0</v>
      </c>
      <c r="F17" s="29">
        <f>C17+D17-E17</f>
        <v>0</v>
      </c>
      <c r="G17" s="29">
        <f>'MES 7'!I17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45" customHeight="1"/>
    <row r="25" spans="1:14" ht="11.25">
      <c r="B25" s="49" t="s">
        <v>114</v>
      </c>
    </row>
    <row r="26" spans="1:14" ht="11.25">
      <c r="B26" s="4" t="s">
        <v>115</v>
      </c>
    </row>
    <row r="38" spans="1:14" s="78" customFormat="1" ht="18" customHeight="1">
      <c r="L38" s="88"/>
      <c r="M38" s="88"/>
    </row>
    <row r="40" spans="1:14" ht="66.599999999999994"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1.95" customHeight="1">
      <c r="A48" s="326">
        <v>2000</v>
      </c>
      <c r="B48" s="326" t="s">
        <v>19</v>
      </c>
      <c r="C48" s="286" t="s">
        <v>125</v>
      </c>
      <c r="D48" s="326" t="s">
        <v>10</v>
      </c>
      <c r="E48" s="326" t="s">
        <v>11</v>
      </c>
      <c r="F48" s="286" t="s">
        <v>122</v>
      </c>
      <c r="G48" s="286" t="s">
        <v>177</v>
      </c>
      <c r="H48" s="286" t="s">
        <v>160</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7'!F51</f>
        <v>0</v>
      </c>
      <c r="D51" s="29">
        <v>0</v>
      </c>
      <c r="E51" s="29">
        <v>0</v>
      </c>
      <c r="F51" s="29">
        <f t="shared" ref="F51:F63" si="3">C51+D51-E51</f>
        <v>0</v>
      </c>
      <c r="G51" s="29">
        <f>'MES 7'!I51</f>
        <v>0</v>
      </c>
      <c r="H51" s="29">
        <v>0</v>
      </c>
      <c r="I51" s="29">
        <f t="shared" ref="I51:I63" si="4">(G51+H51)</f>
        <v>0</v>
      </c>
      <c r="J51" s="288" t="e">
        <f>(I51/F51)</f>
        <v>#DIV/0!</v>
      </c>
      <c r="K51" s="289"/>
      <c r="L51" s="99">
        <v>0</v>
      </c>
      <c r="M51" s="99">
        <v>0</v>
      </c>
      <c r="N51" s="82">
        <f>(F51-I51)</f>
        <v>0</v>
      </c>
    </row>
    <row r="52" spans="1:14" ht="18" customHeight="1">
      <c r="A52" s="79">
        <v>2102</v>
      </c>
      <c r="B52" s="64" t="s">
        <v>21</v>
      </c>
      <c r="C52" s="29">
        <f>'MES 7'!F52</f>
        <v>0</v>
      </c>
      <c r="D52" s="29">
        <v>0</v>
      </c>
      <c r="E52" s="29">
        <v>0</v>
      </c>
      <c r="F52" s="29">
        <f t="shared" si="3"/>
        <v>0</v>
      </c>
      <c r="G52" s="29">
        <f>'MES 7'!I52</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7'!F53</f>
        <v>0</v>
      </c>
      <c r="D53" s="29">
        <v>0</v>
      </c>
      <c r="E53" s="29">
        <v>0</v>
      </c>
      <c r="F53" s="29">
        <f t="shared" si="3"/>
        <v>0</v>
      </c>
      <c r="G53" s="29">
        <f>'MES 7'!I53</f>
        <v>0</v>
      </c>
      <c r="H53" s="29">
        <v>0</v>
      </c>
      <c r="I53" s="29">
        <f t="shared" si="4"/>
        <v>0</v>
      </c>
      <c r="J53" s="288" t="e">
        <f t="shared" si="5"/>
        <v>#DIV/0!</v>
      </c>
      <c r="K53" s="289"/>
      <c r="L53" s="99">
        <v>0</v>
      </c>
      <c r="M53" s="99">
        <v>0</v>
      </c>
      <c r="N53" s="82">
        <f t="shared" si="6"/>
        <v>0</v>
      </c>
    </row>
    <row r="54" spans="1:14" ht="18" customHeight="1">
      <c r="A54" s="79">
        <v>2104</v>
      </c>
      <c r="B54" s="64" t="s">
        <v>23</v>
      </c>
      <c r="C54" s="29">
        <f>'MES 7'!F54</f>
        <v>0</v>
      </c>
      <c r="D54" s="29">
        <v>0</v>
      </c>
      <c r="E54" s="29">
        <v>0</v>
      </c>
      <c r="F54" s="29">
        <f t="shared" si="3"/>
        <v>0</v>
      </c>
      <c r="G54" s="29">
        <f>'MES 7'!I54</f>
        <v>0</v>
      </c>
      <c r="H54" s="29">
        <v>0</v>
      </c>
      <c r="I54" s="29">
        <f t="shared" si="4"/>
        <v>0</v>
      </c>
      <c r="J54" s="288" t="e">
        <f t="shared" si="5"/>
        <v>#DIV/0!</v>
      </c>
      <c r="K54" s="289"/>
      <c r="L54" s="99">
        <v>0</v>
      </c>
      <c r="M54" s="99">
        <v>0</v>
      </c>
      <c r="N54" s="82">
        <f t="shared" si="6"/>
        <v>0</v>
      </c>
    </row>
    <row r="55" spans="1:14" ht="18" customHeight="1">
      <c r="A55" s="79">
        <v>2105</v>
      </c>
      <c r="B55" s="64" t="s">
        <v>24</v>
      </c>
      <c r="C55" s="29">
        <f>'MES 7'!F55</f>
        <v>0</v>
      </c>
      <c r="D55" s="29">
        <v>0</v>
      </c>
      <c r="E55" s="29">
        <v>0</v>
      </c>
      <c r="F55" s="29">
        <f t="shared" si="3"/>
        <v>0</v>
      </c>
      <c r="G55" s="29">
        <f>'MES 7'!I55</f>
        <v>0</v>
      </c>
      <c r="H55" s="29">
        <v>0</v>
      </c>
      <c r="I55" s="29">
        <f t="shared" si="4"/>
        <v>0</v>
      </c>
      <c r="J55" s="288" t="e">
        <f t="shared" si="5"/>
        <v>#DIV/0!</v>
      </c>
      <c r="K55" s="289"/>
      <c r="L55" s="99">
        <v>0</v>
      </c>
      <c r="M55" s="99">
        <v>0</v>
      </c>
      <c r="N55" s="82">
        <f t="shared" si="6"/>
        <v>0</v>
      </c>
    </row>
    <row r="56" spans="1:14" ht="18" customHeight="1">
      <c r="A56" s="79">
        <v>2106</v>
      </c>
      <c r="B56" s="64" t="s">
        <v>25</v>
      </c>
      <c r="C56" s="29">
        <f>'MES 7'!F56</f>
        <v>0</v>
      </c>
      <c r="D56" s="29">
        <v>0</v>
      </c>
      <c r="E56" s="29">
        <v>0</v>
      </c>
      <c r="F56" s="29">
        <f t="shared" si="3"/>
        <v>0</v>
      </c>
      <c r="G56" s="29">
        <f>'MES 7'!I56</f>
        <v>0</v>
      </c>
      <c r="H56" s="29">
        <v>0</v>
      </c>
      <c r="I56" s="29">
        <f t="shared" si="4"/>
        <v>0</v>
      </c>
      <c r="J56" s="288" t="e">
        <f t="shared" si="5"/>
        <v>#DIV/0!</v>
      </c>
      <c r="K56" s="289"/>
      <c r="L56" s="99">
        <v>0</v>
      </c>
      <c r="M56" s="99">
        <v>0</v>
      </c>
      <c r="N56" s="82">
        <f t="shared" si="6"/>
        <v>0</v>
      </c>
    </row>
    <row r="57" spans="1:14" ht="18" customHeight="1">
      <c r="A57" s="79">
        <v>2107</v>
      </c>
      <c r="B57" s="64" t="s">
        <v>26</v>
      </c>
      <c r="C57" s="29">
        <f>'MES 7'!F57</f>
        <v>0</v>
      </c>
      <c r="D57" s="29">
        <v>0</v>
      </c>
      <c r="E57" s="29">
        <v>0</v>
      </c>
      <c r="F57" s="29">
        <f t="shared" si="3"/>
        <v>0</v>
      </c>
      <c r="G57" s="29">
        <f>'MES 7'!I57</f>
        <v>0</v>
      </c>
      <c r="H57" s="29">
        <v>0</v>
      </c>
      <c r="I57" s="29">
        <f t="shared" si="4"/>
        <v>0</v>
      </c>
      <c r="J57" s="288" t="e">
        <f t="shared" si="5"/>
        <v>#DIV/0!</v>
      </c>
      <c r="K57" s="289"/>
      <c r="L57" s="99">
        <v>0</v>
      </c>
      <c r="M57" s="99">
        <v>0</v>
      </c>
      <c r="N57" s="82">
        <f t="shared" si="6"/>
        <v>0</v>
      </c>
    </row>
    <row r="58" spans="1:14" ht="24.75" customHeight="1">
      <c r="A58" s="79">
        <v>2108</v>
      </c>
      <c r="B58" s="73" t="s">
        <v>90</v>
      </c>
      <c r="C58" s="29">
        <f>'MES 7'!F58</f>
        <v>0</v>
      </c>
      <c r="D58" s="29">
        <v>0</v>
      </c>
      <c r="E58" s="29">
        <v>0</v>
      </c>
      <c r="F58" s="29">
        <f t="shared" si="3"/>
        <v>0</v>
      </c>
      <c r="G58" s="29">
        <f>'MES 7'!I58</f>
        <v>0</v>
      </c>
      <c r="H58" s="29">
        <v>0</v>
      </c>
      <c r="I58" s="29">
        <f t="shared" si="4"/>
        <v>0</v>
      </c>
      <c r="J58" s="288" t="e">
        <f t="shared" si="5"/>
        <v>#DIV/0!</v>
      </c>
      <c r="K58" s="289"/>
      <c r="L58" s="99">
        <v>0</v>
      </c>
      <c r="M58" s="99">
        <v>0</v>
      </c>
      <c r="N58" s="82">
        <f t="shared" si="6"/>
        <v>0</v>
      </c>
    </row>
    <row r="59" spans="1:14" ht="18" customHeight="1">
      <c r="A59" s="79">
        <v>2109</v>
      </c>
      <c r="B59" s="64" t="s">
        <v>141</v>
      </c>
      <c r="C59" s="29">
        <f>'MES 7'!F59</f>
        <v>0</v>
      </c>
      <c r="D59" s="29">
        <v>0</v>
      </c>
      <c r="E59" s="29">
        <v>0</v>
      </c>
      <c r="F59" s="29">
        <f t="shared" si="3"/>
        <v>0</v>
      </c>
      <c r="G59" s="29">
        <f>'MES 7'!I59</f>
        <v>0</v>
      </c>
      <c r="H59" s="29">
        <v>0</v>
      </c>
      <c r="I59" s="29">
        <f t="shared" si="4"/>
        <v>0</v>
      </c>
      <c r="J59" s="288" t="e">
        <f t="shared" si="5"/>
        <v>#DIV/0!</v>
      </c>
      <c r="K59" s="289"/>
      <c r="L59" s="99">
        <v>0</v>
      </c>
      <c r="M59" s="99">
        <v>0</v>
      </c>
      <c r="N59" s="82">
        <f t="shared" si="6"/>
        <v>0</v>
      </c>
    </row>
    <row r="60" spans="1:14" ht="18" customHeight="1">
      <c r="A60" s="79">
        <f>+A59+1</f>
        <v>2110</v>
      </c>
      <c r="B60" s="64" t="s">
        <v>28</v>
      </c>
      <c r="C60" s="29">
        <f>'MES 7'!F60</f>
        <v>0</v>
      </c>
      <c r="D60" s="29">
        <v>0</v>
      </c>
      <c r="E60" s="29">
        <v>0</v>
      </c>
      <c r="F60" s="29">
        <f t="shared" si="3"/>
        <v>0</v>
      </c>
      <c r="G60" s="29">
        <f>'MES 7'!I60</f>
        <v>0</v>
      </c>
      <c r="H60" s="29">
        <v>0</v>
      </c>
      <c r="I60" s="29">
        <f t="shared" si="4"/>
        <v>0</v>
      </c>
      <c r="J60" s="288" t="e">
        <f t="shared" si="5"/>
        <v>#DIV/0!</v>
      </c>
      <c r="K60" s="289"/>
      <c r="L60" s="99">
        <v>0</v>
      </c>
      <c r="M60" s="99">
        <v>0</v>
      </c>
      <c r="N60" s="82">
        <f t="shared" si="6"/>
        <v>0</v>
      </c>
    </row>
    <row r="61" spans="1:14" s="88" customFormat="1" ht="18" customHeight="1">
      <c r="A61" s="92">
        <f>+A60+1</f>
        <v>2111</v>
      </c>
      <c r="B61" s="64" t="s">
        <v>29</v>
      </c>
      <c r="C61" s="29">
        <f>'MES 7'!F61</f>
        <v>0</v>
      </c>
      <c r="D61" s="29">
        <v>0</v>
      </c>
      <c r="E61" s="29">
        <v>0</v>
      </c>
      <c r="F61" s="29">
        <f t="shared" ref="F61:F62" si="7">C61+D61-E61</f>
        <v>0</v>
      </c>
      <c r="G61" s="29">
        <f>'MES 7'!I61</f>
        <v>0</v>
      </c>
      <c r="H61" s="29">
        <v>0</v>
      </c>
      <c r="I61" s="29">
        <f t="shared" ref="I61:I62" si="8">(G61+H61)</f>
        <v>0</v>
      </c>
      <c r="J61" s="288" t="e">
        <f t="shared" ref="J61:J62" si="9">(I61/F61)</f>
        <v>#DIV/0!</v>
      </c>
      <c r="K61" s="289"/>
      <c r="L61" s="99">
        <v>0</v>
      </c>
      <c r="M61" s="99">
        <v>0</v>
      </c>
      <c r="N61" s="82">
        <f t="shared" ref="N61:N62" si="10">(F61-I61)</f>
        <v>0</v>
      </c>
    </row>
    <row r="62" spans="1:14" s="88" customFormat="1" ht="18" customHeight="1">
      <c r="A62" s="92">
        <f>+A61+1</f>
        <v>2112</v>
      </c>
      <c r="B62" s="64" t="s">
        <v>219</v>
      </c>
      <c r="C62" s="29">
        <f>'MES 7'!F62</f>
        <v>0</v>
      </c>
      <c r="D62" s="29">
        <v>0</v>
      </c>
      <c r="E62" s="29">
        <v>0</v>
      </c>
      <c r="F62" s="29">
        <f t="shared" si="7"/>
        <v>0</v>
      </c>
      <c r="G62" s="29">
        <f>'MES 7'!I62</f>
        <v>0</v>
      </c>
      <c r="H62" s="29">
        <v>0</v>
      </c>
      <c r="I62" s="29">
        <f t="shared" si="8"/>
        <v>0</v>
      </c>
      <c r="J62" s="288" t="e">
        <f t="shared" si="9"/>
        <v>#DIV/0!</v>
      </c>
      <c r="K62" s="289"/>
      <c r="L62" s="99">
        <v>0</v>
      </c>
      <c r="M62" s="99">
        <v>0</v>
      </c>
      <c r="N62" s="82">
        <f t="shared" si="10"/>
        <v>0</v>
      </c>
    </row>
    <row r="63" spans="1:14" ht="18" customHeight="1">
      <c r="A63" s="92">
        <f>+A62+1</f>
        <v>2113</v>
      </c>
      <c r="B63" s="84" t="s">
        <v>143</v>
      </c>
      <c r="C63" s="29">
        <f>'MES 7'!F63</f>
        <v>0</v>
      </c>
      <c r="D63" s="29">
        <v>0</v>
      </c>
      <c r="E63" s="29">
        <v>0</v>
      </c>
      <c r="F63" s="29">
        <f t="shared" si="3"/>
        <v>0</v>
      </c>
      <c r="G63" s="29">
        <f>'MES 7'!I63</f>
        <v>0</v>
      </c>
      <c r="H63" s="29">
        <v>0</v>
      </c>
      <c r="I63" s="29">
        <f t="shared" si="4"/>
        <v>0</v>
      </c>
      <c r="J63" s="288" t="e">
        <f t="shared" si="5"/>
        <v>#DIV/0!</v>
      </c>
      <c r="K63" s="289"/>
      <c r="L63" s="99">
        <v>0</v>
      </c>
      <c r="M63" s="99">
        <v>0</v>
      </c>
      <c r="N63" s="82">
        <f t="shared" si="6"/>
        <v>0</v>
      </c>
    </row>
    <row r="64" spans="1:14" s="40" customFormat="1" ht="18" customHeight="1">
      <c r="A64" s="315" t="s">
        <v>30</v>
      </c>
      <c r="B64" s="316"/>
      <c r="C64" s="34">
        <f>SUM(C51:C63)</f>
        <v>0</v>
      </c>
      <c r="D64" s="34">
        <f t="shared" ref="D64:I64" si="11">SUM(D51:D63)</f>
        <v>0</v>
      </c>
      <c r="E64" s="34">
        <f t="shared" si="11"/>
        <v>0</v>
      </c>
      <c r="F64" s="34">
        <f t="shared" si="11"/>
        <v>0</v>
      </c>
      <c r="G64" s="34">
        <f t="shared" si="11"/>
        <v>0</v>
      </c>
      <c r="H64" s="34">
        <f t="shared" si="11"/>
        <v>0</v>
      </c>
      <c r="I64" s="34">
        <f t="shared" si="11"/>
        <v>0</v>
      </c>
      <c r="J64" s="317" t="e">
        <f>(I64/F64)</f>
        <v>#DIV/0!</v>
      </c>
      <c r="K64" s="318"/>
      <c r="L64" s="102">
        <f>SUM(L51:L63)</f>
        <v>0</v>
      </c>
      <c r="M64" s="102">
        <f>SUM(M51:M63)</f>
        <v>0</v>
      </c>
      <c r="N64" s="81">
        <f>SUM(N51:N63)</f>
        <v>0</v>
      </c>
    </row>
    <row r="65" spans="1:14" s="40" customFormat="1" ht="14.2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7'!F66</f>
        <v>0</v>
      </c>
      <c r="D66" s="82">
        <v>0</v>
      </c>
      <c r="E66" s="82">
        <v>0</v>
      </c>
      <c r="F66" s="82">
        <f t="shared" ref="F66:F71" si="12">C66+D66-E66</f>
        <v>0</v>
      </c>
      <c r="G66" s="82">
        <f>'MES 7'!I66</f>
        <v>0</v>
      </c>
      <c r="H66" s="29">
        <v>0</v>
      </c>
      <c r="I66" s="82">
        <f t="shared" ref="I66:I71" si="13">(G66+H66)</f>
        <v>0</v>
      </c>
      <c r="J66" s="288" t="e">
        <f>(I66/F66)</f>
        <v>#DIV/0!</v>
      </c>
      <c r="K66" s="289"/>
      <c r="L66" s="99">
        <v>0</v>
      </c>
      <c r="M66" s="99">
        <v>0</v>
      </c>
      <c r="N66" s="82">
        <f t="shared" ref="N66:N71" si="14">(F66-I66)</f>
        <v>0</v>
      </c>
    </row>
    <row r="67" spans="1:14" ht="18" customHeight="1">
      <c r="A67" s="79">
        <v>2202</v>
      </c>
      <c r="B67" s="84" t="s">
        <v>99</v>
      </c>
      <c r="C67" s="82">
        <f>'MES 7'!F67</f>
        <v>0</v>
      </c>
      <c r="D67" s="82">
        <v>0</v>
      </c>
      <c r="E67" s="82">
        <v>0</v>
      </c>
      <c r="F67" s="82">
        <f t="shared" si="12"/>
        <v>0</v>
      </c>
      <c r="G67" s="82">
        <f>'MES 7'!I67</f>
        <v>0</v>
      </c>
      <c r="H67" s="29">
        <v>0</v>
      </c>
      <c r="I67" s="82">
        <f t="shared" si="13"/>
        <v>0</v>
      </c>
      <c r="J67" s="288" t="e">
        <f t="shared" ref="J67:J77" si="15">(I67/F67)</f>
        <v>#DIV/0!</v>
      </c>
      <c r="K67" s="289"/>
      <c r="L67" s="99">
        <v>0</v>
      </c>
      <c r="M67" s="99">
        <v>0</v>
      </c>
      <c r="N67" s="82">
        <f t="shared" si="14"/>
        <v>0</v>
      </c>
    </row>
    <row r="68" spans="1:14" ht="18" customHeight="1">
      <c r="A68" s="79">
        <v>2203</v>
      </c>
      <c r="B68" s="84" t="s">
        <v>199</v>
      </c>
      <c r="C68" s="82">
        <f>'MES 7'!F68</f>
        <v>0</v>
      </c>
      <c r="D68" s="82">
        <v>0</v>
      </c>
      <c r="E68" s="82">
        <v>0</v>
      </c>
      <c r="F68" s="82">
        <f t="shared" si="12"/>
        <v>0</v>
      </c>
      <c r="G68" s="82">
        <f>'MES 7'!I68</f>
        <v>0</v>
      </c>
      <c r="H68" s="29">
        <v>0</v>
      </c>
      <c r="I68" s="82">
        <f t="shared" si="13"/>
        <v>0</v>
      </c>
      <c r="J68" s="288" t="e">
        <f t="shared" si="15"/>
        <v>#DIV/0!</v>
      </c>
      <c r="K68" s="289"/>
      <c r="L68" s="99">
        <v>0</v>
      </c>
      <c r="M68" s="99">
        <v>0</v>
      </c>
      <c r="N68" s="82">
        <f t="shared" si="14"/>
        <v>0</v>
      </c>
    </row>
    <row r="69" spans="1:14" ht="18" customHeight="1">
      <c r="A69" s="79">
        <v>2204</v>
      </c>
      <c r="B69" s="84" t="s">
        <v>100</v>
      </c>
      <c r="C69" s="82">
        <f>'MES 7'!F69</f>
        <v>0</v>
      </c>
      <c r="D69" s="82">
        <v>0</v>
      </c>
      <c r="E69" s="82">
        <v>0</v>
      </c>
      <c r="F69" s="82">
        <f t="shared" si="12"/>
        <v>0</v>
      </c>
      <c r="G69" s="82">
        <f>'MES 7'!I69</f>
        <v>0</v>
      </c>
      <c r="H69" s="29">
        <v>0</v>
      </c>
      <c r="I69" s="82">
        <f t="shared" si="13"/>
        <v>0</v>
      </c>
      <c r="J69" s="288" t="e">
        <f t="shared" si="15"/>
        <v>#DIV/0!</v>
      </c>
      <c r="K69" s="289"/>
      <c r="L69" s="99">
        <v>0</v>
      </c>
      <c r="M69" s="99">
        <v>0</v>
      </c>
      <c r="N69" s="82">
        <f t="shared" si="14"/>
        <v>0</v>
      </c>
    </row>
    <row r="70" spans="1:14" ht="18" customHeight="1">
      <c r="A70" s="79">
        <v>2205</v>
      </c>
      <c r="B70" s="84" t="s">
        <v>101</v>
      </c>
      <c r="C70" s="82">
        <f>'MES 7'!F70</f>
        <v>0</v>
      </c>
      <c r="D70" s="82">
        <v>0</v>
      </c>
      <c r="E70" s="82">
        <v>0</v>
      </c>
      <c r="F70" s="82">
        <f t="shared" si="12"/>
        <v>0</v>
      </c>
      <c r="G70" s="82">
        <f>'MES 7'!I70</f>
        <v>0</v>
      </c>
      <c r="H70" s="29">
        <v>0</v>
      </c>
      <c r="I70" s="82">
        <f t="shared" si="13"/>
        <v>0</v>
      </c>
      <c r="J70" s="288" t="e">
        <f t="shared" si="15"/>
        <v>#DIV/0!</v>
      </c>
      <c r="K70" s="289"/>
      <c r="L70" s="99">
        <v>0</v>
      </c>
      <c r="M70" s="99">
        <v>0</v>
      </c>
      <c r="N70" s="82">
        <f t="shared" si="14"/>
        <v>0</v>
      </c>
    </row>
    <row r="71" spans="1:14" ht="18" customHeight="1">
      <c r="A71" s="79">
        <v>2206</v>
      </c>
      <c r="B71" s="84" t="s">
        <v>102</v>
      </c>
      <c r="C71" s="82">
        <f>'MES 7'!F71</f>
        <v>0</v>
      </c>
      <c r="D71" s="82">
        <v>0</v>
      </c>
      <c r="E71" s="82">
        <v>0</v>
      </c>
      <c r="F71" s="82">
        <f t="shared" si="12"/>
        <v>0</v>
      </c>
      <c r="G71" s="82">
        <f>'MES 7'!I71</f>
        <v>0</v>
      </c>
      <c r="H71" s="29">
        <v>0</v>
      </c>
      <c r="I71" s="82">
        <f t="shared" si="13"/>
        <v>0</v>
      </c>
      <c r="J71" s="288" t="e">
        <f t="shared" si="15"/>
        <v>#DIV/0!</v>
      </c>
      <c r="K71" s="289"/>
      <c r="L71" s="99">
        <v>0</v>
      </c>
      <c r="M71" s="99">
        <v>0</v>
      </c>
      <c r="N71" s="82">
        <f t="shared" si="14"/>
        <v>0</v>
      </c>
    </row>
    <row r="72" spans="1:14" s="88" customFormat="1" ht="18" customHeight="1">
      <c r="A72" s="92">
        <v>2207</v>
      </c>
      <c r="B72" s="84" t="s">
        <v>140</v>
      </c>
      <c r="C72" s="82">
        <f>'MES 7'!F72</f>
        <v>0</v>
      </c>
      <c r="D72" s="82">
        <v>0</v>
      </c>
      <c r="E72" s="82">
        <v>0</v>
      </c>
      <c r="F72" s="82">
        <f t="shared" ref="F72:F75" si="16">C72+D72-E72</f>
        <v>0</v>
      </c>
      <c r="G72" s="82">
        <f>'MES 7'!I72</f>
        <v>0</v>
      </c>
      <c r="H72" s="29">
        <v>0</v>
      </c>
      <c r="I72" s="82">
        <f t="shared" ref="I72:I75" si="17">(G72+H72)</f>
        <v>0</v>
      </c>
      <c r="J72" s="288" t="e">
        <f t="shared" ref="J72:J75" si="18">(I72/F72)</f>
        <v>#DIV/0!</v>
      </c>
      <c r="K72" s="289"/>
      <c r="L72" s="99">
        <v>0</v>
      </c>
      <c r="M72" s="99">
        <v>0</v>
      </c>
      <c r="N72" s="82">
        <f t="shared" ref="N72:N75" si="19">(F72-I72)</f>
        <v>0</v>
      </c>
    </row>
    <row r="73" spans="1:14" s="88" customFormat="1" ht="33.75">
      <c r="A73" s="92">
        <v>2208</v>
      </c>
      <c r="B73" s="97" t="s">
        <v>192</v>
      </c>
      <c r="C73" s="82">
        <f>'MES 7'!F73</f>
        <v>0</v>
      </c>
      <c r="D73" s="82">
        <v>0</v>
      </c>
      <c r="E73" s="82">
        <v>0</v>
      </c>
      <c r="F73" s="82">
        <f t="shared" si="16"/>
        <v>0</v>
      </c>
      <c r="G73" s="82">
        <f>'MES 7'!I73</f>
        <v>0</v>
      </c>
      <c r="H73" s="29">
        <v>0</v>
      </c>
      <c r="I73" s="82">
        <f t="shared" si="17"/>
        <v>0</v>
      </c>
      <c r="J73" s="288" t="e">
        <f t="shared" si="18"/>
        <v>#DIV/0!</v>
      </c>
      <c r="K73" s="289"/>
      <c r="L73" s="99">
        <v>0</v>
      </c>
      <c r="M73" s="99">
        <v>0</v>
      </c>
      <c r="N73" s="82">
        <f t="shared" si="19"/>
        <v>0</v>
      </c>
    </row>
    <row r="74" spans="1:14" s="88" customFormat="1" ht="22.5">
      <c r="A74" s="92">
        <v>2209</v>
      </c>
      <c r="B74" s="97" t="s">
        <v>278</v>
      </c>
      <c r="C74" s="82">
        <f>'MES 7'!F74</f>
        <v>0</v>
      </c>
      <c r="D74" s="82">
        <v>0</v>
      </c>
      <c r="E74" s="82">
        <v>0</v>
      </c>
      <c r="F74" s="82">
        <f t="shared" si="16"/>
        <v>0</v>
      </c>
      <c r="G74" s="82">
        <f>'MES 7'!I74</f>
        <v>0</v>
      </c>
      <c r="H74" s="29">
        <v>0</v>
      </c>
      <c r="I74" s="82">
        <f t="shared" si="17"/>
        <v>0</v>
      </c>
      <c r="J74" s="288" t="e">
        <f t="shared" si="18"/>
        <v>#DIV/0!</v>
      </c>
      <c r="K74" s="289"/>
      <c r="L74" s="99">
        <v>0</v>
      </c>
      <c r="M74" s="99">
        <v>0</v>
      </c>
      <c r="N74" s="82">
        <f t="shared" si="19"/>
        <v>0</v>
      </c>
    </row>
    <row r="75" spans="1:14" s="88" customFormat="1" ht="16.5" customHeight="1">
      <c r="A75" s="92">
        <v>2210</v>
      </c>
      <c r="B75" s="84" t="s">
        <v>144</v>
      </c>
      <c r="C75" s="82">
        <f>'MES 7'!F75</f>
        <v>0</v>
      </c>
      <c r="D75" s="82">
        <v>0</v>
      </c>
      <c r="E75" s="82">
        <v>0</v>
      </c>
      <c r="F75" s="82">
        <f t="shared" si="16"/>
        <v>0</v>
      </c>
      <c r="G75" s="82">
        <f>'MES 7'!I75</f>
        <v>0</v>
      </c>
      <c r="H75" s="29">
        <v>0</v>
      </c>
      <c r="I75" s="82">
        <f t="shared" si="17"/>
        <v>0</v>
      </c>
      <c r="J75" s="288" t="e">
        <f t="shared" si="18"/>
        <v>#DIV/0!</v>
      </c>
      <c r="K75" s="289"/>
      <c r="L75" s="99">
        <v>0</v>
      </c>
      <c r="M75" s="99">
        <v>0</v>
      </c>
      <c r="N75" s="82">
        <f t="shared" si="19"/>
        <v>0</v>
      </c>
    </row>
    <row r="76" spans="1:14" s="88" customFormat="1" ht="18" customHeight="1">
      <c r="A76" s="92">
        <v>2211</v>
      </c>
      <c r="B76" s="84" t="s">
        <v>143</v>
      </c>
      <c r="C76" s="82">
        <f>'MES 7'!F76</f>
        <v>0</v>
      </c>
      <c r="D76" s="82">
        <v>0</v>
      </c>
      <c r="E76" s="82">
        <v>0</v>
      </c>
      <c r="F76" s="82">
        <f t="shared" ref="F76" si="20">C76+D76-E76</f>
        <v>0</v>
      </c>
      <c r="G76" s="82">
        <f>'MES 7'!I76</f>
        <v>0</v>
      </c>
      <c r="H76" s="29">
        <v>0</v>
      </c>
      <c r="I76" s="82">
        <f t="shared" ref="I76" si="21">(G76+H76)</f>
        <v>0</v>
      </c>
      <c r="J76" s="288" t="e">
        <f t="shared" ref="J76" si="22">(I76/F76)</f>
        <v>#DIV/0!</v>
      </c>
      <c r="K76" s="289"/>
      <c r="L76" s="99">
        <v>0</v>
      </c>
      <c r="M76" s="99">
        <v>0</v>
      </c>
      <c r="N76" s="82">
        <f t="shared" ref="N76" si="23">(F76-I76)</f>
        <v>0</v>
      </c>
    </row>
    <row r="77" spans="1:14" s="40" customFormat="1" ht="15" customHeight="1">
      <c r="A77" s="315" t="s">
        <v>30</v>
      </c>
      <c r="B77" s="316"/>
      <c r="C77" s="33">
        <f t="shared" ref="C77:I77" si="24">SUM(C66:C76)</f>
        <v>0</v>
      </c>
      <c r="D77" s="33">
        <f t="shared" si="24"/>
        <v>0</v>
      </c>
      <c r="E77" s="33">
        <f t="shared" si="24"/>
        <v>0</v>
      </c>
      <c r="F77" s="33">
        <f t="shared" si="24"/>
        <v>0</v>
      </c>
      <c r="G77" s="33">
        <f t="shared" si="24"/>
        <v>0</v>
      </c>
      <c r="H77" s="33">
        <f t="shared" si="24"/>
        <v>0</v>
      </c>
      <c r="I77" s="33">
        <f t="shared" si="24"/>
        <v>0</v>
      </c>
      <c r="J77" s="317" t="e">
        <f t="shared" si="15"/>
        <v>#DIV/0!</v>
      </c>
      <c r="K77" s="318"/>
      <c r="L77" s="102">
        <f>SUM(L66:L76)</f>
        <v>0</v>
      </c>
      <c r="M77" s="102">
        <f>SUM(M66:M76)</f>
        <v>0</v>
      </c>
      <c r="N77" s="33">
        <f>SUM(N66:N76)</f>
        <v>0</v>
      </c>
    </row>
    <row r="78" spans="1:14" s="27" customFormat="1" ht="18" customHeight="1">
      <c r="A78" s="51"/>
      <c r="B78" s="41"/>
      <c r="C78" s="42"/>
      <c r="D78" s="42"/>
      <c r="E78" s="42"/>
      <c r="F78" s="42"/>
      <c r="G78" s="42"/>
      <c r="H78" s="42"/>
      <c r="I78" s="42"/>
      <c r="J78" s="43"/>
      <c r="K78" s="43"/>
      <c r="L78" s="43"/>
      <c r="M78" s="43"/>
      <c r="N78" s="44"/>
    </row>
    <row r="79" spans="1:14" s="27" customFormat="1" ht="45"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7</v>
      </c>
      <c r="H81" s="286" t="str">
        <f>H48</f>
        <v xml:space="preserve">Gastos - mes 8 </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36"/>
      <c r="K83" s="336"/>
      <c r="L83" s="336"/>
      <c r="M83" s="336"/>
      <c r="N83" s="316"/>
    </row>
    <row r="84" spans="1:14" ht="18" customHeight="1">
      <c r="A84" s="79">
        <v>2301</v>
      </c>
      <c r="B84" s="65" t="s">
        <v>31</v>
      </c>
      <c r="C84" s="29">
        <f>'MES 7'!F84</f>
        <v>0</v>
      </c>
      <c r="D84" s="29">
        <v>0</v>
      </c>
      <c r="E84" s="29">
        <v>0</v>
      </c>
      <c r="F84" s="29">
        <f t="shared" ref="F84:F95" si="25">C84+D84-E84</f>
        <v>0</v>
      </c>
      <c r="G84" s="29">
        <f>'MES 7'!I84</f>
        <v>0</v>
      </c>
      <c r="H84" s="32">
        <v>0</v>
      </c>
      <c r="I84" s="32">
        <f t="shared" ref="I84:I95" si="26">(G84+H84)</f>
        <v>0</v>
      </c>
      <c r="J84" s="288" t="e">
        <f t="shared" ref="J84:J97" si="27">(I84/F84)</f>
        <v>#DIV/0!</v>
      </c>
      <c r="K84" s="289"/>
      <c r="L84" s="99">
        <v>0</v>
      </c>
      <c r="M84" s="99">
        <v>0</v>
      </c>
      <c r="N84" s="32">
        <f t="shared" ref="N84:N95" si="28">(F84-I84)</f>
        <v>0</v>
      </c>
    </row>
    <row r="85" spans="1:14" ht="18" customHeight="1">
      <c r="A85" s="79">
        <v>2302</v>
      </c>
      <c r="B85" s="65" t="s">
        <v>200</v>
      </c>
      <c r="C85" s="29">
        <f>'MES 7'!F85</f>
        <v>0</v>
      </c>
      <c r="D85" s="29">
        <v>0</v>
      </c>
      <c r="E85" s="29">
        <v>0</v>
      </c>
      <c r="F85" s="29">
        <f t="shared" si="25"/>
        <v>0</v>
      </c>
      <c r="G85" s="29">
        <f>'MES 7'!I85</f>
        <v>0</v>
      </c>
      <c r="H85" s="32">
        <v>0</v>
      </c>
      <c r="I85" s="32">
        <f t="shared" si="26"/>
        <v>0</v>
      </c>
      <c r="J85" s="288" t="e">
        <f t="shared" si="27"/>
        <v>#DIV/0!</v>
      </c>
      <c r="K85" s="289"/>
      <c r="L85" s="99">
        <v>0</v>
      </c>
      <c r="M85" s="99">
        <v>0</v>
      </c>
      <c r="N85" s="32">
        <f t="shared" si="28"/>
        <v>0</v>
      </c>
    </row>
    <row r="86" spans="1:14" s="88" customFormat="1" ht="18" customHeight="1">
      <c r="A86" s="116">
        <v>2303</v>
      </c>
      <c r="B86" s="65" t="s">
        <v>201</v>
      </c>
      <c r="C86" s="29">
        <f>'MES 7'!F86</f>
        <v>0</v>
      </c>
      <c r="D86" s="29">
        <v>0</v>
      </c>
      <c r="E86" s="29">
        <v>0</v>
      </c>
      <c r="F86" s="29">
        <f t="shared" ref="F86" si="29">C86+D86-E86</f>
        <v>0</v>
      </c>
      <c r="G86" s="29">
        <f>'MES 7'!I86</f>
        <v>0</v>
      </c>
      <c r="H86" s="82">
        <v>0</v>
      </c>
      <c r="I86" s="82">
        <f t="shared" ref="I86" si="30">(G86+H86)</f>
        <v>0</v>
      </c>
      <c r="J86" s="288" t="e">
        <f t="shared" ref="J86" si="31">(I86/F86)</f>
        <v>#DIV/0!</v>
      </c>
      <c r="K86" s="289"/>
      <c r="L86" s="99">
        <v>0</v>
      </c>
      <c r="M86" s="99">
        <v>0</v>
      </c>
      <c r="N86" s="82">
        <f t="shared" ref="N86" si="32">(F86-I86)</f>
        <v>0</v>
      </c>
    </row>
    <row r="87" spans="1:14" ht="18" customHeight="1">
      <c r="A87" s="116">
        <v>2304</v>
      </c>
      <c r="B87" s="65" t="s">
        <v>91</v>
      </c>
      <c r="C87" s="29">
        <f>'MES 7'!F87</f>
        <v>0</v>
      </c>
      <c r="D87" s="29">
        <v>0</v>
      </c>
      <c r="E87" s="29">
        <v>0</v>
      </c>
      <c r="F87" s="29">
        <f t="shared" si="25"/>
        <v>0</v>
      </c>
      <c r="G87" s="29">
        <f>'MES 7'!I87</f>
        <v>0</v>
      </c>
      <c r="H87" s="32">
        <v>0</v>
      </c>
      <c r="I87" s="32">
        <f t="shared" si="26"/>
        <v>0</v>
      </c>
      <c r="J87" s="288" t="e">
        <f t="shared" si="27"/>
        <v>#DIV/0!</v>
      </c>
      <c r="K87" s="289"/>
      <c r="L87" s="99">
        <v>0</v>
      </c>
      <c r="M87" s="99">
        <v>0</v>
      </c>
      <c r="N87" s="32">
        <f t="shared" si="28"/>
        <v>0</v>
      </c>
    </row>
    <row r="88" spans="1:14" s="88" customFormat="1" ht="18" customHeight="1">
      <c r="A88" s="116">
        <v>2305</v>
      </c>
      <c r="B88" s="117" t="s">
        <v>203</v>
      </c>
      <c r="C88" s="29">
        <f>'MES 7'!F88</f>
        <v>0</v>
      </c>
      <c r="D88" s="29">
        <v>0</v>
      </c>
      <c r="E88" s="29">
        <v>0</v>
      </c>
      <c r="F88" s="29">
        <f t="shared" ref="F88:F89" si="33">C88+D88-E88</f>
        <v>0</v>
      </c>
      <c r="G88" s="29">
        <f>'MES 7'!I88</f>
        <v>0</v>
      </c>
      <c r="H88" s="82">
        <v>0</v>
      </c>
      <c r="I88" s="82">
        <f t="shared" ref="I88:I89" si="34">(G88+H88)</f>
        <v>0</v>
      </c>
      <c r="J88" s="288" t="e">
        <f t="shared" ref="J88:J89" si="35">(I88/F88)</f>
        <v>#DIV/0!</v>
      </c>
      <c r="K88" s="289"/>
      <c r="L88" s="99">
        <v>0</v>
      </c>
      <c r="M88" s="99">
        <v>0</v>
      </c>
      <c r="N88" s="82">
        <f t="shared" ref="N88:N89" si="36">(F88-I88)</f>
        <v>0</v>
      </c>
    </row>
    <row r="89" spans="1:14" s="88" customFormat="1" ht="18" customHeight="1">
      <c r="A89" s="116">
        <v>2306</v>
      </c>
      <c r="B89" s="117" t="s">
        <v>202</v>
      </c>
      <c r="C89" s="29">
        <f>'MES 7'!F89</f>
        <v>0</v>
      </c>
      <c r="D89" s="29">
        <v>0</v>
      </c>
      <c r="E89" s="29">
        <v>0</v>
      </c>
      <c r="F89" s="29">
        <f t="shared" si="33"/>
        <v>0</v>
      </c>
      <c r="G89" s="29">
        <f>'MES 7'!I89</f>
        <v>0</v>
      </c>
      <c r="H89" s="82">
        <v>0</v>
      </c>
      <c r="I89" s="82">
        <f t="shared" si="34"/>
        <v>0</v>
      </c>
      <c r="J89" s="288" t="e">
        <f t="shared" si="35"/>
        <v>#DIV/0!</v>
      </c>
      <c r="K89" s="289"/>
      <c r="L89" s="99">
        <v>0</v>
      </c>
      <c r="M89" s="99">
        <v>0</v>
      </c>
      <c r="N89" s="82">
        <f t="shared" si="36"/>
        <v>0</v>
      </c>
    </row>
    <row r="90" spans="1:14" ht="25.5" customHeight="1">
      <c r="A90" s="116">
        <v>2307</v>
      </c>
      <c r="B90" s="74" t="s">
        <v>84</v>
      </c>
      <c r="C90" s="29">
        <f>'MES 7'!F90</f>
        <v>0</v>
      </c>
      <c r="D90" s="29">
        <v>0</v>
      </c>
      <c r="E90" s="29">
        <v>0</v>
      </c>
      <c r="F90" s="29">
        <f t="shared" si="25"/>
        <v>0</v>
      </c>
      <c r="G90" s="29">
        <f>'MES 7'!I90</f>
        <v>0</v>
      </c>
      <c r="H90" s="32">
        <v>0</v>
      </c>
      <c r="I90" s="32">
        <f t="shared" si="26"/>
        <v>0</v>
      </c>
      <c r="J90" s="288" t="e">
        <f t="shared" si="27"/>
        <v>#DIV/0!</v>
      </c>
      <c r="K90" s="289"/>
      <c r="L90" s="99">
        <v>0</v>
      </c>
      <c r="M90" s="99">
        <v>0</v>
      </c>
      <c r="N90" s="32">
        <f t="shared" si="28"/>
        <v>0</v>
      </c>
    </row>
    <row r="91" spans="1:14" s="88" customFormat="1" ht="21" customHeight="1">
      <c r="A91" s="116">
        <v>2308</v>
      </c>
      <c r="B91" s="118" t="s">
        <v>204</v>
      </c>
      <c r="C91" s="29">
        <f>'MES 7'!F91</f>
        <v>0</v>
      </c>
      <c r="D91" s="29">
        <v>0</v>
      </c>
      <c r="E91" s="29">
        <v>0</v>
      </c>
      <c r="F91" s="29">
        <f t="shared" si="25"/>
        <v>0</v>
      </c>
      <c r="G91" s="29">
        <f>'MES 7'!I91</f>
        <v>0</v>
      </c>
      <c r="H91" s="82">
        <v>0</v>
      </c>
      <c r="I91" s="82">
        <f t="shared" si="26"/>
        <v>0</v>
      </c>
      <c r="J91" s="288" t="e">
        <f>(I91/F91)</f>
        <v>#DIV/0!</v>
      </c>
      <c r="K91" s="289"/>
      <c r="L91" s="99">
        <v>0</v>
      </c>
      <c r="M91" s="99">
        <v>0</v>
      </c>
      <c r="N91" s="82">
        <f t="shared" si="28"/>
        <v>0</v>
      </c>
    </row>
    <row r="92" spans="1:14" s="88" customFormat="1" ht="21" customHeight="1">
      <c r="A92" s="116">
        <v>2309</v>
      </c>
      <c r="B92" s="89" t="s">
        <v>226</v>
      </c>
      <c r="C92" s="29">
        <f>'MES 7'!F92</f>
        <v>0</v>
      </c>
      <c r="D92" s="29">
        <v>0</v>
      </c>
      <c r="E92" s="29">
        <v>0</v>
      </c>
      <c r="F92" s="29">
        <f t="shared" ref="F92" si="37">C92+D92-E92</f>
        <v>0</v>
      </c>
      <c r="G92" s="29">
        <f>'MES 7'!I92</f>
        <v>0</v>
      </c>
      <c r="H92" s="82">
        <v>0</v>
      </c>
      <c r="I92" s="82">
        <f t="shared" ref="I92" si="38">(G92+H92)</f>
        <v>0</v>
      </c>
      <c r="J92" s="288" t="e">
        <f t="shared" ref="J92" si="39">(I92/F92)</f>
        <v>#DIV/0!</v>
      </c>
      <c r="K92" s="289"/>
      <c r="L92" s="99">
        <v>0</v>
      </c>
      <c r="M92" s="99">
        <v>0</v>
      </c>
      <c r="N92" s="82">
        <f t="shared" ref="N92" si="40">(F92-I92)</f>
        <v>0</v>
      </c>
    </row>
    <row r="93" spans="1:14" s="88" customFormat="1" ht="21" customHeight="1">
      <c r="A93" s="116">
        <v>2310</v>
      </c>
      <c r="B93" s="65" t="s">
        <v>86</v>
      </c>
      <c r="C93" s="29">
        <f>'MES 7'!F93</f>
        <v>0</v>
      </c>
      <c r="D93" s="29">
        <v>0</v>
      </c>
      <c r="E93" s="29">
        <v>0</v>
      </c>
      <c r="F93" s="29">
        <f t="shared" ref="F93:F94" si="41">C93+D93-E93</f>
        <v>0</v>
      </c>
      <c r="G93" s="29">
        <f>'MES 7'!I93</f>
        <v>0</v>
      </c>
      <c r="H93" s="82">
        <v>0</v>
      </c>
      <c r="I93" s="82">
        <f t="shared" ref="I93:I94" si="42">(G93+H93)</f>
        <v>0</v>
      </c>
      <c r="J93" s="288" t="e">
        <f>(I93/F93)</f>
        <v>#DIV/0!</v>
      </c>
      <c r="K93" s="289"/>
      <c r="L93" s="99">
        <v>0</v>
      </c>
      <c r="M93" s="99">
        <v>0</v>
      </c>
      <c r="N93" s="82">
        <f t="shared" ref="N93:N94" si="43">(F93-I93)</f>
        <v>0</v>
      </c>
    </row>
    <row r="94" spans="1:14" s="88" customFormat="1" ht="21" customHeight="1">
      <c r="A94" s="116">
        <v>2311</v>
      </c>
      <c r="B94" s="65" t="s">
        <v>205</v>
      </c>
      <c r="C94" s="29">
        <f>'MES 7'!F94</f>
        <v>0</v>
      </c>
      <c r="D94" s="29">
        <v>0</v>
      </c>
      <c r="E94" s="29">
        <v>0</v>
      </c>
      <c r="F94" s="29">
        <f t="shared" si="41"/>
        <v>0</v>
      </c>
      <c r="G94" s="29">
        <f>'MES 7'!I94</f>
        <v>0</v>
      </c>
      <c r="H94" s="82">
        <v>0</v>
      </c>
      <c r="I94" s="82">
        <f t="shared" si="42"/>
        <v>0</v>
      </c>
      <c r="J94" s="288" t="e">
        <f t="shared" ref="J94" si="44">(I94/F94)</f>
        <v>#DIV/0!</v>
      </c>
      <c r="K94" s="289"/>
      <c r="L94" s="99">
        <v>0</v>
      </c>
      <c r="M94" s="99">
        <v>0</v>
      </c>
      <c r="N94" s="82">
        <f t="shared" si="43"/>
        <v>0</v>
      </c>
    </row>
    <row r="95" spans="1:14" s="71" customFormat="1" ht="18" customHeight="1">
      <c r="A95" s="116">
        <v>2312</v>
      </c>
      <c r="B95" s="84" t="s">
        <v>143</v>
      </c>
      <c r="C95" s="29">
        <f>'MES 7'!F95</f>
        <v>0</v>
      </c>
      <c r="D95" s="29">
        <v>0</v>
      </c>
      <c r="E95" s="29">
        <v>0</v>
      </c>
      <c r="F95" s="29">
        <f t="shared" si="25"/>
        <v>0</v>
      </c>
      <c r="G95" s="29">
        <f>'MES 7'!I95</f>
        <v>0</v>
      </c>
      <c r="H95" s="72">
        <v>0</v>
      </c>
      <c r="I95" s="72">
        <f t="shared" si="26"/>
        <v>0</v>
      </c>
      <c r="J95" s="288" t="e">
        <f t="shared" si="27"/>
        <v>#DIV/0!</v>
      </c>
      <c r="K95" s="289"/>
      <c r="L95" s="99">
        <v>0</v>
      </c>
      <c r="M95" s="99">
        <v>0</v>
      </c>
      <c r="N95" s="72">
        <f t="shared" si="28"/>
        <v>0</v>
      </c>
    </row>
    <row r="96" spans="1:14" ht="18" customHeight="1">
      <c r="A96" s="315" t="s">
        <v>32</v>
      </c>
      <c r="B96" s="316"/>
      <c r="C96" s="33">
        <f>SUM(C84:C95)</f>
        <v>0</v>
      </c>
      <c r="D96" s="33">
        <f t="shared" ref="D96:H96" si="45">SUM(D84:D95)</f>
        <v>0</v>
      </c>
      <c r="E96" s="33">
        <f t="shared" si="45"/>
        <v>0</v>
      </c>
      <c r="F96" s="33">
        <f t="shared" si="45"/>
        <v>0</v>
      </c>
      <c r="G96" s="33">
        <f t="shared" si="45"/>
        <v>0</v>
      </c>
      <c r="H96" s="33">
        <f t="shared" si="45"/>
        <v>0</v>
      </c>
      <c r="I96" s="33">
        <f>SUM(I84:I95)</f>
        <v>0</v>
      </c>
      <c r="J96" s="317" t="e">
        <f t="shared" si="27"/>
        <v>#DIV/0!</v>
      </c>
      <c r="K96" s="318"/>
      <c r="L96" s="102">
        <f>SUM(L84:L95)</f>
        <v>0</v>
      </c>
      <c r="M96" s="102">
        <f>SUM(M84:M95)</f>
        <v>0</v>
      </c>
      <c r="N96" s="35">
        <f>SUM(N84:N95)</f>
        <v>0</v>
      </c>
    </row>
    <row r="97" spans="1:14" s="40" customFormat="1" ht="18" customHeight="1">
      <c r="A97" s="315" t="s">
        <v>108</v>
      </c>
      <c r="B97" s="316"/>
      <c r="C97" s="33">
        <f t="shared" ref="C97:I97" si="46">C96+C77+C64</f>
        <v>0</v>
      </c>
      <c r="D97" s="33">
        <f t="shared" si="46"/>
        <v>0</v>
      </c>
      <c r="E97" s="33">
        <f t="shared" si="46"/>
        <v>0</v>
      </c>
      <c r="F97" s="33">
        <f t="shared" si="46"/>
        <v>0</v>
      </c>
      <c r="G97" s="33">
        <f t="shared" si="46"/>
        <v>0</v>
      </c>
      <c r="H97" s="33">
        <f t="shared" si="46"/>
        <v>0</v>
      </c>
      <c r="I97" s="33">
        <f t="shared" si="46"/>
        <v>0</v>
      </c>
      <c r="J97" s="317" t="e">
        <f t="shared" si="27"/>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A41:A46"/>
    <mergeCell ref="C41:D41"/>
    <mergeCell ref="E41:F41"/>
    <mergeCell ref="J41:K41"/>
    <mergeCell ref="G41:H41"/>
    <mergeCell ref="J42:K42"/>
    <mergeCell ref="M42:N42"/>
    <mergeCell ref="C43:D43"/>
    <mergeCell ref="E43:F43"/>
    <mergeCell ref="G43:H43"/>
    <mergeCell ref="J43:K43"/>
    <mergeCell ref="M43:N43"/>
    <mergeCell ref="C46:D46"/>
    <mergeCell ref="E46:F46"/>
    <mergeCell ref="G46:H46"/>
    <mergeCell ref="J46:K46"/>
    <mergeCell ref="M46:N46"/>
    <mergeCell ref="C44:D44"/>
    <mergeCell ref="M41:N41"/>
    <mergeCell ref="C42:D42"/>
    <mergeCell ref="E42:F42"/>
    <mergeCell ref="G42:H42"/>
    <mergeCell ref="E44:F44"/>
    <mergeCell ref="G44:H44"/>
    <mergeCell ref="C6:D6"/>
    <mergeCell ref="E6:F6"/>
    <mergeCell ref="G6:H6"/>
    <mergeCell ref="J6:K6"/>
    <mergeCell ref="M6:N6"/>
    <mergeCell ref="C7:D7"/>
    <mergeCell ref="E7:F7"/>
    <mergeCell ref="G7:H7"/>
    <mergeCell ref="J7:K7"/>
    <mergeCell ref="M7:N7"/>
    <mergeCell ref="G4:H4"/>
    <mergeCell ref="L10:M10"/>
    <mergeCell ref="N11:N12"/>
    <mergeCell ref="A11:A12"/>
    <mergeCell ref="C11:C12"/>
    <mergeCell ref="L11:M11"/>
    <mergeCell ref="F11:F12"/>
    <mergeCell ref="G11:G12"/>
    <mergeCell ref="H11:H12"/>
    <mergeCell ref="I11:I12"/>
    <mergeCell ref="J11:K12"/>
    <mergeCell ref="A4:A9"/>
    <mergeCell ref="C4:D4"/>
    <mergeCell ref="E4:F4"/>
    <mergeCell ref="J4:K4"/>
    <mergeCell ref="M4:N4"/>
    <mergeCell ref="C5:D5"/>
    <mergeCell ref="E5:F5"/>
    <mergeCell ref="G5:H5"/>
    <mergeCell ref="J5:K5"/>
    <mergeCell ref="M5:N5"/>
    <mergeCell ref="B11:B12"/>
    <mergeCell ref="D11:D12"/>
    <mergeCell ref="E11:E12"/>
    <mergeCell ref="A48:A49"/>
    <mergeCell ref="B48:B49"/>
    <mergeCell ref="C48:C49"/>
    <mergeCell ref="D48:D49"/>
    <mergeCell ref="E48:E49"/>
    <mergeCell ref="F48:F49"/>
    <mergeCell ref="G48:G49"/>
    <mergeCell ref="J61:K61"/>
    <mergeCell ref="J62:K62"/>
    <mergeCell ref="H48:H49"/>
    <mergeCell ref="I48:I49"/>
    <mergeCell ref="J48:K49"/>
    <mergeCell ref="B50:N50"/>
    <mergeCell ref="N48:N49"/>
    <mergeCell ref="A64:B64"/>
    <mergeCell ref="J64:K64"/>
    <mergeCell ref="J51:K51"/>
    <mergeCell ref="J52:K52"/>
    <mergeCell ref="J60:K60"/>
    <mergeCell ref="J63:K63"/>
    <mergeCell ref="J53:K53"/>
    <mergeCell ref="J54:K54"/>
    <mergeCell ref="J55:K55"/>
    <mergeCell ref="J56:K56"/>
    <mergeCell ref="J57:K57"/>
    <mergeCell ref="J58:K58"/>
    <mergeCell ref="J59:K59"/>
    <mergeCell ref="J86:K86"/>
    <mergeCell ref="J88:K88"/>
    <mergeCell ref="L80:M80"/>
    <mergeCell ref="J89:K89"/>
    <mergeCell ref="J47:K47"/>
    <mergeCell ref="J76:K76"/>
    <mergeCell ref="J72:K72"/>
    <mergeCell ref="J73:K73"/>
    <mergeCell ref="L47:M47"/>
    <mergeCell ref="J74:K74"/>
    <mergeCell ref="J75:K75"/>
    <mergeCell ref="J70:K70"/>
    <mergeCell ref="J67:K67"/>
    <mergeCell ref="L48:M48"/>
    <mergeCell ref="B65:N65"/>
    <mergeCell ref="J66:K66"/>
    <mergeCell ref="J80:K80"/>
    <mergeCell ref="J81:K82"/>
    <mergeCell ref="A77:B77"/>
    <mergeCell ref="J77:K77"/>
    <mergeCell ref="J68:K68"/>
    <mergeCell ref="J69:K69"/>
    <mergeCell ref="J71:K71"/>
    <mergeCell ref="N81:N82"/>
    <mergeCell ref="A81:A82"/>
    <mergeCell ref="B81:B82"/>
    <mergeCell ref="C81:C82"/>
    <mergeCell ref="D81:D82"/>
    <mergeCell ref="E81:E82"/>
    <mergeCell ref="F81:F82"/>
    <mergeCell ref="G81:G82"/>
    <mergeCell ref="H81:H82"/>
    <mergeCell ref="I81:I82"/>
    <mergeCell ref="B110:H110"/>
    <mergeCell ref="G105:H105"/>
    <mergeCell ref="G106:H106"/>
    <mergeCell ref="B108:N108"/>
    <mergeCell ref="B99:C99"/>
    <mergeCell ref="D99:G99"/>
    <mergeCell ref="B101:C101"/>
    <mergeCell ref="D101:G101"/>
    <mergeCell ref="B103:F103"/>
    <mergeCell ref="B104:F104"/>
    <mergeCell ref="G104:H104"/>
    <mergeCell ref="B109:F109"/>
    <mergeCell ref="H99:N99"/>
    <mergeCell ref="B100:C100"/>
    <mergeCell ref="D100:G100"/>
    <mergeCell ref="H100:N100"/>
    <mergeCell ref="H101:N101"/>
    <mergeCell ref="J92:K92"/>
    <mergeCell ref="J94:K94"/>
    <mergeCell ref="L81:M81"/>
    <mergeCell ref="J104:L104"/>
    <mergeCell ref="J105:L105"/>
    <mergeCell ref="J106:L106"/>
    <mergeCell ref="M104:N104"/>
    <mergeCell ref="M105:N105"/>
    <mergeCell ref="M106:N106"/>
    <mergeCell ref="J90:K90"/>
    <mergeCell ref="B83:N83"/>
    <mergeCell ref="J84:K84"/>
    <mergeCell ref="J85:K85"/>
    <mergeCell ref="J87:K87"/>
    <mergeCell ref="A96:B96"/>
    <mergeCell ref="J96:K96"/>
    <mergeCell ref="A97:B97"/>
    <mergeCell ref="J97:K97"/>
    <mergeCell ref="B98:C98"/>
    <mergeCell ref="D98:G98"/>
    <mergeCell ref="H98:N98"/>
    <mergeCell ref="J95:K95"/>
    <mergeCell ref="J91:K91"/>
    <mergeCell ref="J93:K93"/>
    <mergeCell ref="J14:K14"/>
    <mergeCell ref="J15:K15"/>
    <mergeCell ref="J16:K16"/>
    <mergeCell ref="I20:N20"/>
    <mergeCell ref="B21:D21"/>
    <mergeCell ref="E21:H21"/>
    <mergeCell ref="A18:B18"/>
    <mergeCell ref="M8:N8"/>
    <mergeCell ref="C9:D9"/>
    <mergeCell ref="E9:F9"/>
    <mergeCell ref="G9:H9"/>
    <mergeCell ref="J9:K9"/>
    <mergeCell ref="M9:N9"/>
    <mergeCell ref="J13:K13"/>
    <mergeCell ref="J10:K10"/>
    <mergeCell ref="J18:K18"/>
    <mergeCell ref="J17:K17"/>
    <mergeCell ref="C8:D8"/>
    <mergeCell ref="E8:F8"/>
    <mergeCell ref="G8:H8"/>
    <mergeCell ref="J8:K8"/>
    <mergeCell ref="J44:K44"/>
    <mergeCell ref="M44:N44"/>
    <mergeCell ref="C45:D45"/>
    <mergeCell ref="E45:F45"/>
    <mergeCell ref="G45:H45"/>
    <mergeCell ref="J45:K45"/>
    <mergeCell ref="M45:N45"/>
    <mergeCell ref="I21:N21"/>
    <mergeCell ref="B20:D20"/>
    <mergeCell ref="E20:H20"/>
    <mergeCell ref="B23:D23"/>
    <mergeCell ref="E23:H23"/>
    <mergeCell ref="B22:D22"/>
    <mergeCell ref="E22:H22"/>
    <mergeCell ref="I22:N22"/>
    <mergeCell ref="I23:N23"/>
  </mergeCells>
  <printOptions horizontalCentered="1" verticalCentered="1"/>
  <pageMargins left="0.23622047244094491" right="0.23622047244094491" top="1.0694999999999999" bottom="0.74803149606299213" header="0.31496062992125984" footer="0.31496062992125984"/>
  <pageSetup scale="69" fitToHeight="0"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N110"/>
  <sheetViews>
    <sheetView topLeftCell="B1" zoomScaleNormal="100" workbookViewId="0">
      <selection activeCell="G2" sqref="G2"/>
    </sheetView>
  </sheetViews>
  <sheetFormatPr baseColWidth="10" defaultColWidth="11.42578125" defaultRowHeight="18" customHeight="1"/>
  <cols>
    <col min="1" max="1" width="8.7109375" style="26" customWidth="1"/>
    <col min="2" max="2" width="44.5703125" style="26" customWidth="1"/>
    <col min="3" max="9" width="14.28515625" style="26" customWidth="1"/>
    <col min="10" max="11" width="6.42578125" style="26" customWidth="1"/>
    <col min="12" max="13" width="9" style="88" customWidth="1"/>
    <col min="14" max="14" width="13" style="26" customWidth="1"/>
    <col min="15" max="16384" width="11.42578125" style="26"/>
  </cols>
  <sheetData>
    <row r="1" spans="1:14" s="88" customFormat="1" ht="42" customHeight="1"/>
    <row r="2" spans="1:14" s="88" customFormat="1" ht="42" customHeight="1"/>
    <row r="3" spans="1:14" s="88" customFormat="1" ht="42"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175</v>
      </c>
      <c r="H11" s="286" t="s">
        <v>161</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8'!F13</f>
        <v>0</v>
      </c>
      <c r="D13" s="29">
        <v>0</v>
      </c>
      <c r="E13" s="29">
        <v>0</v>
      </c>
      <c r="F13" s="29">
        <f>C13+D13-E13</f>
        <v>0</v>
      </c>
      <c r="G13" s="29">
        <f>'MES 8'!I13</f>
        <v>0</v>
      </c>
      <c r="H13" s="29">
        <v>0</v>
      </c>
      <c r="I13" s="29">
        <f>G13+H13</f>
        <v>0</v>
      </c>
      <c r="J13" s="288" t="e">
        <f t="shared" ref="J13:J18" si="0">(I13/F13)</f>
        <v>#DIV/0!</v>
      </c>
      <c r="K13" s="289"/>
      <c r="L13" s="99">
        <v>0</v>
      </c>
      <c r="M13" s="99">
        <v>0</v>
      </c>
      <c r="N13" s="31">
        <f>F13-I13</f>
        <v>0</v>
      </c>
    </row>
    <row r="14" spans="1:14" ht="18" customHeight="1">
      <c r="A14" s="54">
        <v>1200</v>
      </c>
      <c r="B14" s="65" t="s">
        <v>105</v>
      </c>
      <c r="C14" s="29">
        <f>'MES 8'!F14</f>
        <v>0</v>
      </c>
      <c r="D14" s="29">
        <v>0</v>
      </c>
      <c r="E14" s="29">
        <v>0</v>
      </c>
      <c r="F14" s="29">
        <f>C14+D14-E14</f>
        <v>0</v>
      </c>
      <c r="G14" s="29">
        <f>'MES 8'!I14</f>
        <v>0</v>
      </c>
      <c r="H14" s="29">
        <v>0</v>
      </c>
      <c r="I14" s="29">
        <f>G14+H14</f>
        <v>0</v>
      </c>
      <c r="J14" s="288" t="e">
        <f t="shared" si="0"/>
        <v>#DIV/0!</v>
      </c>
      <c r="K14" s="289"/>
      <c r="L14" s="99">
        <v>0</v>
      </c>
      <c r="M14" s="99">
        <v>0</v>
      </c>
      <c r="N14" s="31">
        <f>F14-I14</f>
        <v>0</v>
      </c>
    </row>
    <row r="15" spans="1:14" ht="18" customHeight="1">
      <c r="A15" s="54">
        <v>1300</v>
      </c>
      <c r="B15" s="64" t="s">
        <v>191</v>
      </c>
      <c r="C15" s="29">
        <f>'MES 8'!F15</f>
        <v>0</v>
      </c>
      <c r="D15" s="29">
        <v>0</v>
      </c>
      <c r="E15" s="29">
        <v>0</v>
      </c>
      <c r="F15" s="29">
        <f>C15+D15-E15</f>
        <v>0</v>
      </c>
      <c r="G15" s="29">
        <f>'MES 8'!I15</f>
        <v>0</v>
      </c>
      <c r="H15" s="29">
        <v>0</v>
      </c>
      <c r="I15" s="29">
        <f>G15+H15</f>
        <v>0</v>
      </c>
      <c r="J15" s="288" t="e">
        <f t="shared" si="0"/>
        <v>#DIV/0!</v>
      </c>
      <c r="K15" s="289"/>
      <c r="L15" s="99">
        <v>0</v>
      </c>
      <c r="M15" s="99">
        <v>0</v>
      </c>
      <c r="N15" s="31">
        <f>F15-I15</f>
        <v>0</v>
      </c>
    </row>
    <row r="16" spans="1:14" ht="18" customHeight="1">
      <c r="A16" s="54">
        <v>1400</v>
      </c>
      <c r="B16" s="64" t="s">
        <v>269</v>
      </c>
      <c r="C16" s="29">
        <f>'MES 8'!F16</f>
        <v>0</v>
      </c>
      <c r="D16" s="29">
        <v>0</v>
      </c>
      <c r="E16" s="29">
        <v>0</v>
      </c>
      <c r="F16" s="29">
        <f>C16+D16-E16</f>
        <v>0</v>
      </c>
      <c r="G16" s="29">
        <f>'MES 8'!I16</f>
        <v>0</v>
      </c>
      <c r="H16" s="29">
        <v>0</v>
      </c>
      <c r="I16" s="29">
        <f>G16+H16</f>
        <v>0</v>
      </c>
      <c r="J16" s="288" t="e">
        <f t="shared" si="0"/>
        <v>#DIV/0!</v>
      </c>
      <c r="K16" s="289"/>
      <c r="L16" s="99">
        <v>0</v>
      </c>
      <c r="M16" s="99">
        <v>0</v>
      </c>
      <c r="N16" s="31">
        <f>F16-I16</f>
        <v>0</v>
      </c>
    </row>
    <row r="17" spans="1:14" ht="18" customHeight="1">
      <c r="A17" s="54">
        <v>1500</v>
      </c>
      <c r="B17" s="64" t="s">
        <v>270</v>
      </c>
      <c r="C17" s="29">
        <f>'MES 8'!F17</f>
        <v>0</v>
      </c>
      <c r="D17" s="29">
        <v>0</v>
      </c>
      <c r="E17" s="29">
        <v>0</v>
      </c>
      <c r="F17" s="29">
        <f>C17+D17-E17</f>
        <v>0</v>
      </c>
      <c r="G17" s="29">
        <f>'MES 8'!I17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25"/>
    <row r="25" spans="1:14" ht="11.25">
      <c r="B25" s="49" t="s">
        <v>114</v>
      </c>
    </row>
    <row r="26" spans="1:14" ht="11.25">
      <c r="B26" s="4" t="s">
        <v>115</v>
      </c>
    </row>
    <row r="27" spans="1:14" ht="11.25">
      <c r="B27" s="49"/>
    </row>
    <row r="28" spans="1:14" ht="11.25">
      <c r="B28" s="4"/>
    </row>
    <row r="31" spans="1:14" ht="23.45" customHeight="1"/>
    <row r="40" spans="1:14" ht="81.599999999999994"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6.5" customHeight="1">
      <c r="A46" s="186"/>
      <c r="B46" s="137" t="s">
        <v>3</v>
      </c>
      <c r="C46" s="283">
        <f>PRESUPUESTO!$E$7</f>
        <v>0</v>
      </c>
      <c r="D46" s="284"/>
      <c r="E46" s="279"/>
      <c r="F46" s="290"/>
      <c r="G46" s="296"/>
      <c r="H46" s="297"/>
      <c r="I46" s="142"/>
      <c r="J46" s="298"/>
      <c r="K46" s="299"/>
      <c r="L46" s="142"/>
      <c r="M46" s="300"/>
      <c r="N46" s="301"/>
    </row>
    <row r="47" spans="1:14" ht="16.5"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1.95" customHeight="1">
      <c r="A48" s="326">
        <v>2000</v>
      </c>
      <c r="B48" s="326" t="s">
        <v>19</v>
      </c>
      <c r="C48" s="286" t="s">
        <v>125</v>
      </c>
      <c r="D48" s="326" t="s">
        <v>10</v>
      </c>
      <c r="E48" s="326" t="s">
        <v>11</v>
      </c>
      <c r="F48" s="286" t="s">
        <v>122</v>
      </c>
      <c r="G48" s="286" t="s">
        <v>176</v>
      </c>
      <c r="H48" s="286" t="s">
        <v>162</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8'!F51</f>
        <v>0</v>
      </c>
      <c r="D51" s="29">
        <v>0</v>
      </c>
      <c r="E51" s="29">
        <v>0</v>
      </c>
      <c r="F51" s="29">
        <f t="shared" ref="F51:F63" si="3">C51+D51-E51</f>
        <v>0</v>
      </c>
      <c r="G51" s="29">
        <f>'MES 8'!I51</f>
        <v>0</v>
      </c>
      <c r="H51" s="29">
        <v>0</v>
      </c>
      <c r="I51" s="29">
        <f t="shared" ref="I51:I63" si="4">(G51+H51)</f>
        <v>0</v>
      </c>
      <c r="J51" s="288" t="e">
        <f>(I51/F51)</f>
        <v>#DIV/0!</v>
      </c>
      <c r="K51" s="289"/>
      <c r="L51" s="99">
        <v>0</v>
      </c>
      <c r="M51" s="99">
        <v>0</v>
      </c>
      <c r="N51" s="82">
        <f>(F51-I51)</f>
        <v>0</v>
      </c>
    </row>
    <row r="52" spans="1:14" ht="18" customHeight="1">
      <c r="A52" s="79">
        <v>2102</v>
      </c>
      <c r="B52" s="64" t="s">
        <v>21</v>
      </c>
      <c r="C52" s="29">
        <f>'MES 8'!F52</f>
        <v>0</v>
      </c>
      <c r="D52" s="29">
        <v>0</v>
      </c>
      <c r="E52" s="29">
        <v>0</v>
      </c>
      <c r="F52" s="29">
        <f t="shared" si="3"/>
        <v>0</v>
      </c>
      <c r="G52" s="29">
        <f>'MES 8'!I52</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8'!F53</f>
        <v>0</v>
      </c>
      <c r="D53" s="29">
        <v>0</v>
      </c>
      <c r="E53" s="29">
        <v>0</v>
      </c>
      <c r="F53" s="29">
        <f t="shared" si="3"/>
        <v>0</v>
      </c>
      <c r="G53" s="29">
        <f>'MES 8'!I53</f>
        <v>0</v>
      </c>
      <c r="H53" s="29">
        <v>0</v>
      </c>
      <c r="I53" s="29">
        <f t="shared" si="4"/>
        <v>0</v>
      </c>
      <c r="J53" s="288" t="e">
        <f t="shared" si="5"/>
        <v>#DIV/0!</v>
      </c>
      <c r="K53" s="289"/>
      <c r="L53" s="99">
        <v>0</v>
      </c>
      <c r="M53" s="99">
        <v>0</v>
      </c>
      <c r="N53" s="82">
        <f t="shared" si="6"/>
        <v>0</v>
      </c>
    </row>
    <row r="54" spans="1:14" ht="18" customHeight="1">
      <c r="A54" s="79">
        <v>2104</v>
      </c>
      <c r="B54" s="64" t="s">
        <v>23</v>
      </c>
      <c r="C54" s="29">
        <f>'MES 8'!F54</f>
        <v>0</v>
      </c>
      <c r="D54" s="29">
        <v>0</v>
      </c>
      <c r="E54" s="29">
        <v>0</v>
      </c>
      <c r="F54" s="29">
        <f t="shared" si="3"/>
        <v>0</v>
      </c>
      <c r="G54" s="29">
        <f>'MES 8'!I54</f>
        <v>0</v>
      </c>
      <c r="H54" s="29">
        <v>0</v>
      </c>
      <c r="I54" s="29">
        <f t="shared" si="4"/>
        <v>0</v>
      </c>
      <c r="J54" s="288" t="e">
        <f t="shared" si="5"/>
        <v>#DIV/0!</v>
      </c>
      <c r="K54" s="289"/>
      <c r="L54" s="99">
        <v>0</v>
      </c>
      <c r="M54" s="99">
        <v>0</v>
      </c>
      <c r="N54" s="82">
        <f t="shared" si="6"/>
        <v>0</v>
      </c>
    </row>
    <row r="55" spans="1:14" ht="18" customHeight="1">
      <c r="A55" s="79">
        <v>2105</v>
      </c>
      <c r="B55" s="64" t="s">
        <v>24</v>
      </c>
      <c r="C55" s="29">
        <f>'MES 8'!F55</f>
        <v>0</v>
      </c>
      <c r="D55" s="29">
        <v>0</v>
      </c>
      <c r="E55" s="29">
        <v>0</v>
      </c>
      <c r="F55" s="29">
        <f t="shared" si="3"/>
        <v>0</v>
      </c>
      <c r="G55" s="29">
        <f>'MES 8'!I55</f>
        <v>0</v>
      </c>
      <c r="H55" s="29">
        <v>0</v>
      </c>
      <c r="I55" s="29">
        <f t="shared" si="4"/>
        <v>0</v>
      </c>
      <c r="J55" s="288" t="e">
        <f t="shared" si="5"/>
        <v>#DIV/0!</v>
      </c>
      <c r="K55" s="289"/>
      <c r="L55" s="99">
        <v>0</v>
      </c>
      <c r="M55" s="99">
        <v>0</v>
      </c>
      <c r="N55" s="82">
        <f t="shared" si="6"/>
        <v>0</v>
      </c>
    </row>
    <row r="56" spans="1:14" ht="18" customHeight="1">
      <c r="A56" s="79">
        <v>2106</v>
      </c>
      <c r="B56" s="64" t="s">
        <v>25</v>
      </c>
      <c r="C56" s="29">
        <f>'MES 8'!F56</f>
        <v>0</v>
      </c>
      <c r="D56" s="29">
        <v>0</v>
      </c>
      <c r="E56" s="29">
        <v>0</v>
      </c>
      <c r="F56" s="29">
        <f t="shared" si="3"/>
        <v>0</v>
      </c>
      <c r="G56" s="29">
        <f>'MES 8'!I56</f>
        <v>0</v>
      </c>
      <c r="H56" s="29">
        <v>0</v>
      </c>
      <c r="I56" s="29">
        <f t="shared" si="4"/>
        <v>0</v>
      </c>
      <c r="J56" s="288" t="e">
        <f t="shared" si="5"/>
        <v>#DIV/0!</v>
      </c>
      <c r="K56" s="289"/>
      <c r="L56" s="99">
        <v>0</v>
      </c>
      <c r="M56" s="99">
        <v>0</v>
      </c>
      <c r="N56" s="82">
        <f t="shared" si="6"/>
        <v>0</v>
      </c>
    </row>
    <row r="57" spans="1:14" ht="18" customHeight="1">
      <c r="A57" s="79">
        <v>2107</v>
      </c>
      <c r="B57" s="64" t="s">
        <v>26</v>
      </c>
      <c r="C57" s="29">
        <f>'MES 8'!F57</f>
        <v>0</v>
      </c>
      <c r="D57" s="29">
        <v>0</v>
      </c>
      <c r="E57" s="29">
        <v>0</v>
      </c>
      <c r="F57" s="29">
        <f t="shared" si="3"/>
        <v>0</v>
      </c>
      <c r="G57" s="29">
        <f>'MES 8'!I57</f>
        <v>0</v>
      </c>
      <c r="H57" s="29">
        <v>0</v>
      </c>
      <c r="I57" s="29">
        <f t="shared" si="4"/>
        <v>0</v>
      </c>
      <c r="J57" s="288" t="e">
        <f t="shared" si="5"/>
        <v>#DIV/0!</v>
      </c>
      <c r="K57" s="289"/>
      <c r="L57" s="99">
        <v>0</v>
      </c>
      <c r="M57" s="99">
        <v>0</v>
      </c>
      <c r="N57" s="82">
        <f t="shared" si="6"/>
        <v>0</v>
      </c>
    </row>
    <row r="58" spans="1:14" ht="18" customHeight="1">
      <c r="A58" s="79">
        <v>2108</v>
      </c>
      <c r="B58" s="73" t="s">
        <v>90</v>
      </c>
      <c r="C58" s="29">
        <f>'MES 8'!F58</f>
        <v>0</v>
      </c>
      <c r="D58" s="29">
        <v>0</v>
      </c>
      <c r="E58" s="29">
        <v>0</v>
      </c>
      <c r="F58" s="29">
        <f t="shared" si="3"/>
        <v>0</v>
      </c>
      <c r="G58" s="29">
        <f>'MES 8'!I58</f>
        <v>0</v>
      </c>
      <c r="H58" s="29">
        <v>0</v>
      </c>
      <c r="I58" s="29">
        <f t="shared" si="4"/>
        <v>0</v>
      </c>
      <c r="J58" s="288" t="e">
        <f t="shared" si="5"/>
        <v>#DIV/0!</v>
      </c>
      <c r="K58" s="289"/>
      <c r="L58" s="99">
        <v>0</v>
      </c>
      <c r="M58" s="99">
        <v>0</v>
      </c>
      <c r="N58" s="82">
        <f t="shared" si="6"/>
        <v>0</v>
      </c>
    </row>
    <row r="59" spans="1:14" ht="18" customHeight="1">
      <c r="A59" s="79">
        <v>2109</v>
      </c>
      <c r="B59" s="64" t="s">
        <v>141</v>
      </c>
      <c r="C59" s="29">
        <f>'MES 8'!F59</f>
        <v>0</v>
      </c>
      <c r="D59" s="29">
        <v>0</v>
      </c>
      <c r="E59" s="29">
        <v>0</v>
      </c>
      <c r="F59" s="29">
        <f t="shared" si="3"/>
        <v>0</v>
      </c>
      <c r="G59" s="29">
        <f>'MES 8'!I59</f>
        <v>0</v>
      </c>
      <c r="H59" s="29">
        <v>0</v>
      </c>
      <c r="I59" s="29">
        <f t="shared" si="4"/>
        <v>0</v>
      </c>
      <c r="J59" s="288" t="e">
        <f t="shared" si="5"/>
        <v>#DIV/0!</v>
      </c>
      <c r="K59" s="289"/>
      <c r="L59" s="99">
        <v>0</v>
      </c>
      <c r="M59" s="99">
        <v>0</v>
      </c>
      <c r="N59" s="82">
        <f t="shared" si="6"/>
        <v>0</v>
      </c>
    </row>
    <row r="60" spans="1:14" ht="18" customHeight="1">
      <c r="A60" s="79">
        <f>+A59+1</f>
        <v>2110</v>
      </c>
      <c r="B60" s="64" t="s">
        <v>28</v>
      </c>
      <c r="C60" s="29">
        <f>'MES 8'!F60</f>
        <v>0</v>
      </c>
      <c r="D60" s="29">
        <v>0</v>
      </c>
      <c r="E60" s="29">
        <v>0</v>
      </c>
      <c r="F60" s="29">
        <f t="shared" si="3"/>
        <v>0</v>
      </c>
      <c r="G60" s="29">
        <f>'MES 8'!I60</f>
        <v>0</v>
      </c>
      <c r="H60" s="29">
        <v>0</v>
      </c>
      <c r="I60" s="29">
        <f t="shared" si="4"/>
        <v>0</v>
      </c>
      <c r="J60" s="288" t="e">
        <f t="shared" si="5"/>
        <v>#DIV/0!</v>
      </c>
      <c r="K60" s="289"/>
      <c r="L60" s="99">
        <v>0</v>
      </c>
      <c r="M60" s="99">
        <v>0</v>
      </c>
      <c r="N60" s="82">
        <f t="shared" si="6"/>
        <v>0</v>
      </c>
    </row>
    <row r="61" spans="1:14" s="88" customFormat="1" ht="18" customHeight="1">
      <c r="A61" s="92">
        <f>+A60+1</f>
        <v>2111</v>
      </c>
      <c r="B61" s="64" t="s">
        <v>29</v>
      </c>
      <c r="C61" s="29">
        <f>'MES 8'!F61</f>
        <v>0</v>
      </c>
      <c r="D61" s="29">
        <v>0</v>
      </c>
      <c r="E61" s="29">
        <v>0</v>
      </c>
      <c r="F61" s="29">
        <f t="shared" ref="F61:F62" si="7">C61+D61-E61</f>
        <v>0</v>
      </c>
      <c r="G61" s="29">
        <f>'MES 8'!I61</f>
        <v>0</v>
      </c>
      <c r="H61" s="29">
        <v>0</v>
      </c>
      <c r="I61" s="29">
        <f t="shared" ref="I61:I62" si="8">(G61+H61)</f>
        <v>0</v>
      </c>
      <c r="J61" s="288" t="e">
        <f t="shared" ref="J61:J62" si="9">(I61/F61)</f>
        <v>#DIV/0!</v>
      </c>
      <c r="K61" s="289"/>
      <c r="L61" s="99">
        <v>0</v>
      </c>
      <c r="M61" s="99">
        <v>0</v>
      </c>
      <c r="N61" s="82">
        <f t="shared" ref="N61:N62" si="10">(F61-I61)</f>
        <v>0</v>
      </c>
    </row>
    <row r="62" spans="1:14" s="88" customFormat="1" ht="18" customHeight="1">
      <c r="A62" s="92">
        <f>+A61+1</f>
        <v>2112</v>
      </c>
      <c r="B62" s="64" t="s">
        <v>219</v>
      </c>
      <c r="C62" s="29">
        <f>'MES 8'!F62</f>
        <v>0</v>
      </c>
      <c r="D62" s="29">
        <v>0</v>
      </c>
      <c r="E62" s="29">
        <v>0</v>
      </c>
      <c r="F62" s="29">
        <f t="shared" si="7"/>
        <v>0</v>
      </c>
      <c r="G62" s="29">
        <f>'MES 8'!I62</f>
        <v>0</v>
      </c>
      <c r="H62" s="29">
        <v>0</v>
      </c>
      <c r="I62" s="29">
        <f t="shared" si="8"/>
        <v>0</v>
      </c>
      <c r="J62" s="288" t="e">
        <f t="shared" si="9"/>
        <v>#DIV/0!</v>
      </c>
      <c r="K62" s="289"/>
      <c r="L62" s="99">
        <v>0</v>
      </c>
      <c r="M62" s="99">
        <v>0</v>
      </c>
      <c r="N62" s="82">
        <f t="shared" si="10"/>
        <v>0</v>
      </c>
    </row>
    <row r="63" spans="1:14" ht="18" customHeight="1">
      <c r="A63" s="92">
        <f>+A62+1</f>
        <v>2113</v>
      </c>
      <c r="B63" s="84" t="s">
        <v>143</v>
      </c>
      <c r="C63" s="29">
        <f>'MES 8'!F63</f>
        <v>0</v>
      </c>
      <c r="D63" s="29">
        <v>0</v>
      </c>
      <c r="E63" s="29">
        <v>0</v>
      </c>
      <c r="F63" s="29">
        <f t="shared" si="3"/>
        <v>0</v>
      </c>
      <c r="G63" s="29">
        <f>'MES 8'!I63</f>
        <v>0</v>
      </c>
      <c r="H63" s="29">
        <v>0</v>
      </c>
      <c r="I63" s="29">
        <f t="shared" si="4"/>
        <v>0</v>
      </c>
      <c r="J63" s="288" t="e">
        <f t="shared" si="5"/>
        <v>#DIV/0!</v>
      </c>
      <c r="K63" s="289"/>
      <c r="L63" s="99">
        <v>0</v>
      </c>
      <c r="M63" s="99">
        <v>0</v>
      </c>
      <c r="N63" s="82">
        <f t="shared" si="6"/>
        <v>0</v>
      </c>
    </row>
    <row r="64" spans="1:14" s="40" customFormat="1" ht="18" customHeight="1">
      <c r="A64" s="315" t="s">
        <v>30</v>
      </c>
      <c r="B64" s="316"/>
      <c r="C64" s="34">
        <f t="shared" ref="C64:I64" si="11">SUM(C51:C63)</f>
        <v>0</v>
      </c>
      <c r="D64" s="34">
        <f t="shared" si="11"/>
        <v>0</v>
      </c>
      <c r="E64" s="34">
        <f t="shared" si="11"/>
        <v>0</v>
      </c>
      <c r="F64" s="34">
        <f t="shared" si="11"/>
        <v>0</v>
      </c>
      <c r="G64" s="34">
        <f t="shared" si="11"/>
        <v>0</v>
      </c>
      <c r="H64" s="34">
        <f t="shared" si="11"/>
        <v>0</v>
      </c>
      <c r="I64" s="34">
        <f t="shared" si="11"/>
        <v>0</v>
      </c>
      <c r="J64" s="317" t="e">
        <f>(I64/F64)</f>
        <v>#DIV/0!</v>
      </c>
      <c r="K64" s="318"/>
      <c r="L64" s="102">
        <f>SUM(L51:L63)</f>
        <v>0</v>
      </c>
      <c r="M64" s="102">
        <f>SUM(M51:M63)</f>
        <v>0</v>
      </c>
      <c r="N64" s="81">
        <f>SUM(N51:N63)</f>
        <v>0</v>
      </c>
    </row>
    <row r="65" spans="1:14" s="40" customFormat="1" ht="14.2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8'!F66</f>
        <v>0</v>
      </c>
      <c r="D66" s="82">
        <v>0</v>
      </c>
      <c r="E66" s="82">
        <v>0</v>
      </c>
      <c r="F66" s="82">
        <f t="shared" ref="F66:F71" si="12">C66+D66-E66</f>
        <v>0</v>
      </c>
      <c r="G66" s="82">
        <f>'MES 8'!I66</f>
        <v>0</v>
      </c>
      <c r="H66" s="29">
        <v>0</v>
      </c>
      <c r="I66" s="82">
        <f t="shared" ref="I66:I71" si="13">(G66+H66)</f>
        <v>0</v>
      </c>
      <c r="J66" s="288" t="e">
        <f>(I66/F66)</f>
        <v>#DIV/0!</v>
      </c>
      <c r="K66" s="289"/>
      <c r="L66" s="99">
        <v>0</v>
      </c>
      <c r="M66" s="99">
        <v>0</v>
      </c>
      <c r="N66" s="82">
        <f t="shared" ref="N66:N71" si="14">(F66-I66)</f>
        <v>0</v>
      </c>
    </row>
    <row r="67" spans="1:14" ht="18" customHeight="1">
      <c r="A67" s="79">
        <v>2202</v>
      </c>
      <c r="B67" s="84" t="s">
        <v>99</v>
      </c>
      <c r="C67" s="82">
        <f>'MES 8'!F67</f>
        <v>0</v>
      </c>
      <c r="D67" s="82">
        <v>0</v>
      </c>
      <c r="E67" s="82">
        <v>0</v>
      </c>
      <c r="F67" s="82">
        <f t="shared" si="12"/>
        <v>0</v>
      </c>
      <c r="G67" s="82">
        <f>'MES 8'!I67</f>
        <v>0</v>
      </c>
      <c r="H67" s="29">
        <v>0</v>
      </c>
      <c r="I67" s="82">
        <f t="shared" si="13"/>
        <v>0</v>
      </c>
      <c r="J67" s="288" t="e">
        <f t="shared" ref="J67:J77" si="15">(I67/F67)</f>
        <v>#DIV/0!</v>
      </c>
      <c r="K67" s="289"/>
      <c r="L67" s="99">
        <v>0</v>
      </c>
      <c r="M67" s="99">
        <v>0</v>
      </c>
      <c r="N67" s="82">
        <f t="shared" si="14"/>
        <v>0</v>
      </c>
    </row>
    <row r="68" spans="1:14" ht="18" customHeight="1">
      <c r="A68" s="79">
        <v>2203</v>
      </c>
      <c r="B68" s="84" t="s">
        <v>199</v>
      </c>
      <c r="C68" s="82">
        <f>'MES 8'!F68</f>
        <v>0</v>
      </c>
      <c r="D68" s="82">
        <v>0</v>
      </c>
      <c r="E68" s="82">
        <v>0</v>
      </c>
      <c r="F68" s="82">
        <f t="shared" si="12"/>
        <v>0</v>
      </c>
      <c r="G68" s="82">
        <f>'MES 8'!I68</f>
        <v>0</v>
      </c>
      <c r="H68" s="29">
        <v>0</v>
      </c>
      <c r="I68" s="82">
        <f t="shared" si="13"/>
        <v>0</v>
      </c>
      <c r="J68" s="288" t="e">
        <f t="shared" si="15"/>
        <v>#DIV/0!</v>
      </c>
      <c r="K68" s="289"/>
      <c r="L68" s="99">
        <v>0</v>
      </c>
      <c r="M68" s="99">
        <v>0</v>
      </c>
      <c r="N68" s="82">
        <f t="shared" si="14"/>
        <v>0</v>
      </c>
    </row>
    <row r="69" spans="1:14" ht="18" customHeight="1">
      <c r="A69" s="79">
        <v>2204</v>
      </c>
      <c r="B69" s="84" t="s">
        <v>100</v>
      </c>
      <c r="C69" s="82">
        <f>'MES 8'!F69</f>
        <v>0</v>
      </c>
      <c r="D69" s="82">
        <v>0</v>
      </c>
      <c r="E69" s="82">
        <v>0</v>
      </c>
      <c r="F69" s="82">
        <f t="shared" si="12"/>
        <v>0</v>
      </c>
      <c r="G69" s="82">
        <f>'MES 8'!I69</f>
        <v>0</v>
      </c>
      <c r="H69" s="29">
        <v>0</v>
      </c>
      <c r="I69" s="82">
        <f t="shared" si="13"/>
        <v>0</v>
      </c>
      <c r="J69" s="288" t="e">
        <f t="shared" si="15"/>
        <v>#DIV/0!</v>
      </c>
      <c r="K69" s="289"/>
      <c r="L69" s="99">
        <v>0</v>
      </c>
      <c r="M69" s="99">
        <v>0</v>
      </c>
      <c r="N69" s="82">
        <f t="shared" si="14"/>
        <v>0</v>
      </c>
    </row>
    <row r="70" spans="1:14" ht="18" customHeight="1">
      <c r="A70" s="79">
        <v>2205</v>
      </c>
      <c r="B70" s="84" t="s">
        <v>101</v>
      </c>
      <c r="C70" s="82">
        <f>'MES 8'!F70</f>
        <v>0</v>
      </c>
      <c r="D70" s="82">
        <v>0</v>
      </c>
      <c r="E70" s="82">
        <v>0</v>
      </c>
      <c r="F70" s="82">
        <f t="shared" si="12"/>
        <v>0</v>
      </c>
      <c r="G70" s="82">
        <f>'MES 8'!I70</f>
        <v>0</v>
      </c>
      <c r="H70" s="29">
        <v>0</v>
      </c>
      <c r="I70" s="82">
        <f t="shared" si="13"/>
        <v>0</v>
      </c>
      <c r="J70" s="288" t="e">
        <f t="shared" si="15"/>
        <v>#DIV/0!</v>
      </c>
      <c r="K70" s="289"/>
      <c r="L70" s="99">
        <v>0</v>
      </c>
      <c r="M70" s="99">
        <v>0</v>
      </c>
      <c r="N70" s="82">
        <f t="shared" si="14"/>
        <v>0</v>
      </c>
    </row>
    <row r="71" spans="1:14" ht="18" customHeight="1">
      <c r="A71" s="79">
        <v>2206</v>
      </c>
      <c r="B71" s="84" t="s">
        <v>102</v>
      </c>
      <c r="C71" s="82">
        <f>'MES 8'!F71</f>
        <v>0</v>
      </c>
      <c r="D71" s="82">
        <v>0</v>
      </c>
      <c r="E71" s="82">
        <v>0</v>
      </c>
      <c r="F71" s="82">
        <f t="shared" si="12"/>
        <v>0</v>
      </c>
      <c r="G71" s="82">
        <f>'MES 8'!I71</f>
        <v>0</v>
      </c>
      <c r="H71" s="29">
        <v>0</v>
      </c>
      <c r="I71" s="82">
        <f t="shared" si="13"/>
        <v>0</v>
      </c>
      <c r="J71" s="288" t="e">
        <f t="shared" si="15"/>
        <v>#DIV/0!</v>
      </c>
      <c r="K71" s="289"/>
      <c r="L71" s="99">
        <v>0</v>
      </c>
      <c r="M71" s="99">
        <v>0</v>
      </c>
      <c r="N71" s="82">
        <f t="shared" si="14"/>
        <v>0</v>
      </c>
    </row>
    <row r="72" spans="1:14" s="88" customFormat="1" ht="18" customHeight="1">
      <c r="A72" s="92">
        <v>2207</v>
      </c>
      <c r="B72" s="84" t="s">
        <v>140</v>
      </c>
      <c r="C72" s="82">
        <f>'MES 8'!F72</f>
        <v>0</v>
      </c>
      <c r="D72" s="82">
        <v>0</v>
      </c>
      <c r="E72" s="82">
        <v>0</v>
      </c>
      <c r="F72" s="82">
        <f t="shared" ref="F72:F75" si="16">C72+D72-E72</f>
        <v>0</v>
      </c>
      <c r="G72" s="82">
        <f>'MES 8'!I72</f>
        <v>0</v>
      </c>
      <c r="H72" s="29">
        <v>0</v>
      </c>
      <c r="I72" s="82">
        <f t="shared" ref="I72:I75" si="17">(G72+H72)</f>
        <v>0</v>
      </c>
      <c r="J72" s="288" t="e">
        <f t="shared" ref="J72:J75" si="18">(I72/F72)</f>
        <v>#DIV/0!</v>
      </c>
      <c r="K72" s="289"/>
      <c r="L72" s="99">
        <v>0</v>
      </c>
      <c r="M72" s="99">
        <v>0</v>
      </c>
      <c r="N72" s="82">
        <f t="shared" ref="N72:N75" si="19">(F72-I72)</f>
        <v>0</v>
      </c>
    </row>
    <row r="73" spans="1:14" s="88" customFormat="1" ht="33.75">
      <c r="A73" s="92">
        <v>2208</v>
      </c>
      <c r="B73" s="97" t="s">
        <v>192</v>
      </c>
      <c r="C73" s="82">
        <f>'MES 8'!F73</f>
        <v>0</v>
      </c>
      <c r="D73" s="82">
        <v>0</v>
      </c>
      <c r="E73" s="82">
        <v>0</v>
      </c>
      <c r="F73" s="82">
        <f t="shared" si="16"/>
        <v>0</v>
      </c>
      <c r="G73" s="82">
        <f>'MES 8'!I73</f>
        <v>0</v>
      </c>
      <c r="H73" s="29">
        <v>0</v>
      </c>
      <c r="I73" s="82">
        <f t="shared" si="17"/>
        <v>0</v>
      </c>
      <c r="J73" s="288" t="e">
        <f t="shared" si="18"/>
        <v>#DIV/0!</v>
      </c>
      <c r="K73" s="289"/>
      <c r="L73" s="99">
        <v>0</v>
      </c>
      <c r="M73" s="99">
        <v>0</v>
      </c>
      <c r="N73" s="82">
        <f t="shared" si="19"/>
        <v>0</v>
      </c>
    </row>
    <row r="74" spans="1:14" s="88" customFormat="1" ht="22.5">
      <c r="A74" s="92">
        <v>2209</v>
      </c>
      <c r="B74" s="97" t="s">
        <v>278</v>
      </c>
      <c r="C74" s="82">
        <f>'MES 8'!F74</f>
        <v>0</v>
      </c>
      <c r="D74" s="82">
        <v>0</v>
      </c>
      <c r="E74" s="82">
        <v>0</v>
      </c>
      <c r="F74" s="82">
        <f t="shared" si="16"/>
        <v>0</v>
      </c>
      <c r="G74" s="82">
        <f>'MES 8'!I74</f>
        <v>0</v>
      </c>
      <c r="H74" s="29">
        <v>0</v>
      </c>
      <c r="I74" s="82">
        <f t="shared" si="17"/>
        <v>0</v>
      </c>
      <c r="J74" s="288" t="e">
        <f t="shared" si="18"/>
        <v>#DIV/0!</v>
      </c>
      <c r="K74" s="289"/>
      <c r="L74" s="99">
        <v>0</v>
      </c>
      <c r="M74" s="99">
        <v>0</v>
      </c>
      <c r="N74" s="82">
        <f t="shared" si="19"/>
        <v>0</v>
      </c>
    </row>
    <row r="75" spans="1:14" s="88" customFormat="1" ht="18" customHeight="1">
      <c r="A75" s="92">
        <v>2210</v>
      </c>
      <c r="B75" s="84" t="s">
        <v>144</v>
      </c>
      <c r="C75" s="82">
        <f>'MES 8'!F75</f>
        <v>0</v>
      </c>
      <c r="D75" s="82">
        <v>0</v>
      </c>
      <c r="E75" s="82">
        <v>0</v>
      </c>
      <c r="F75" s="82">
        <f t="shared" si="16"/>
        <v>0</v>
      </c>
      <c r="G75" s="82">
        <f>'MES 8'!I75</f>
        <v>0</v>
      </c>
      <c r="H75" s="29">
        <v>0</v>
      </c>
      <c r="I75" s="82">
        <f t="shared" si="17"/>
        <v>0</v>
      </c>
      <c r="J75" s="288" t="e">
        <f t="shared" si="18"/>
        <v>#DIV/0!</v>
      </c>
      <c r="K75" s="289"/>
      <c r="L75" s="99">
        <v>0</v>
      </c>
      <c r="M75" s="99">
        <v>0</v>
      </c>
      <c r="N75" s="82">
        <f t="shared" si="19"/>
        <v>0</v>
      </c>
    </row>
    <row r="76" spans="1:14" s="88" customFormat="1" ht="18" customHeight="1">
      <c r="A76" s="92">
        <v>2211</v>
      </c>
      <c r="B76" s="84" t="s">
        <v>143</v>
      </c>
      <c r="C76" s="82">
        <f>'MES 8'!F76</f>
        <v>0</v>
      </c>
      <c r="D76" s="82">
        <v>0</v>
      </c>
      <c r="E76" s="82">
        <v>0</v>
      </c>
      <c r="F76" s="82">
        <f t="shared" ref="F76" si="20">C76+D76-E76</f>
        <v>0</v>
      </c>
      <c r="G76" s="82">
        <f>'MES 8'!I76</f>
        <v>0</v>
      </c>
      <c r="H76" s="29">
        <v>0</v>
      </c>
      <c r="I76" s="82">
        <f t="shared" ref="I76" si="21">(G76+H76)</f>
        <v>0</v>
      </c>
      <c r="J76" s="288" t="e">
        <f t="shared" ref="J76" si="22">(I76/F76)</f>
        <v>#DIV/0!</v>
      </c>
      <c r="K76" s="289"/>
      <c r="L76" s="99">
        <v>0</v>
      </c>
      <c r="M76" s="99">
        <v>0</v>
      </c>
      <c r="N76" s="82">
        <f t="shared" ref="N76" si="23">(F76-I76)</f>
        <v>0</v>
      </c>
    </row>
    <row r="77" spans="1:14" s="40" customFormat="1" ht="18" customHeight="1">
      <c r="A77" s="315" t="s">
        <v>30</v>
      </c>
      <c r="B77" s="316"/>
      <c r="C77" s="33">
        <f t="shared" ref="C77:I77" si="24">SUM(C66:C76)</f>
        <v>0</v>
      </c>
      <c r="D77" s="33">
        <f t="shared" si="24"/>
        <v>0</v>
      </c>
      <c r="E77" s="33">
        <f t="shared" si="24"/>
        <v>0</v>
      </c>
      <c r="F77" s="33">
        <f t="shared" si="24"/>
        <v>0</v>
      </c>
      <c r="G77" s="33">
        <f t="shared" si="24"/>
        <v>0</v>
      </c>
      <c r="H77" s="33">
        <f t="shared" si="24"/>
        <v>0</v>
      </c>
      <c r="I77" s="33">
        <f t="shared" si="24"/>
        <v>0</v>
      </c>
      <c r="J77" s="317" t="e">
        <f t="shared" si="15"/>
        <v>#DIV/0!</v>
      </c>
      <c r="K77" s="318"/>
      <c r="L77" s="102">
        <f>SUM(L66:L76)</f>
        <v>0</v>
      </c>
      <c r="M77" s="102">
        <f>SUM(M66:M76)</f>
        <v>0</v>
      </c>
      <c r="N77" s="33">
        <f>SUM(N66:N76)</f>
        <v>0</v>
      </c>
    </row>
    <row r="78" spans="1:14" s="27" customFormat="1" ht="18" customHeight="1">
      <c r="A78" s="51"/>
      <c r="B78" s="41"/>
      <c r="C78" s="42"/>
      <c r="D78" s="42"/>
      <c r="E78" s="42"/>
      <c r="F78" s="42"/>
      <c r="G78" s="42"/>
      <c r="H78" s="42"/>
      <c r="I78" s="42"/>
      <c r="J78" s="43"/>
      <c r="K78" s="43"/>
      <c r="L78" s="43"/>
      <c r="M78" s="43"/>
      <c r="N78" s="44"/>
    </row>
    <row r="79" spans="1:14" s="27" customFormat="1" ht="53.45"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8</v>
      </c>
      <c r="H81" s="286" t="str">
        <f>H48</f>
        <v>Gastos - mes 9</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42"/>
      <c r="K83" s="342"/>
      <c r="L83" s="342"/>
      <c r="M83" s="342"/>
      <c r="N83" s="316"/>
    </row>
    <row r="84" spans="1:14" ht="18" customHeight="1">
      <c r="A84" s="79">
        <v>2301</v>
      </c>
      <c r="B84" s="65" t="s">
        <v>31</v>
      </c>
      <c r="C84" s="29">
        <f>'MES 8'!F84</f>
        <v>0</v>
      </c>
      <c r="D84" s="29">
        <v>0</v>
      </c>
      <c r="E84" s="29">
        <v>0</v>
      </c>
      <c r="F84" s="29">
        <f t="shared" ref="F84:F85" si="25">C84+D84-E84</f>
        <v>0</v>
      </c>
      <c r="G84" s="29">
        <f>'MES 8'!I84</f>
        <v>0</v>
      </c>
      <c r="H84" s="32">
        <v>0</v>
      </c>
      <c r="I84" s="32">
        <f t="shared" ref="I84:I85" si="26">(G84+H84)</f>
        <v>0</v>
      </c>
      <c r="J84" s="288" t="e">
        <f t="shared" ref="J84:J97" si="27">(I84/F84)</f>
        <v>#DIV/0!</v>
      </c>
      <c r="K84" s="289"/>
      <c r="L84" s="99">
        <v>0</v>
      </c>
      <c r="M84" s="99">
        <v>0</v>
      </c>
      <c r="N84" s="32">
        <f t="shared" ref="N84:N85" si="28">(F84-I84)</f>
        <v>0</v>
      </c>
    </row>
    <row r="85" spans="1:14" ht="18" customHeight="1">
      <c r="A85" s="79">
        <v>2302</v>
      </c>
      <c r="B85" s="65" t="s">
        <v>200</v>
      </c>
      <c r="C85" s="29">
        <f>'MES 8'!F85</f>
        <v>0</v>
      </c>
      <c r="D85" s="29">
        <v>0</v>
      </c>
      <c r="E85" s="29">
        <v>0</v>
      </c>
      <c r="F85" s="29">
        <f t="shared" si="25"/>
        <v>0</v>
      </c>
      <c r="G85" s="29">
        <f>'MES 8'!I85</f>
        <v>0</v>
      </c>
      <c r="H85" s="32">
        <v>0</v>
      </c>
      <c r="I85" s="32">
        <f t="shared" si="26"/>
        <v>0</v>
      </c>
      <c r="J85" s="288" t="e">
        <f t="shared" si="27"/>
        <v>#DIV/0!</v>
      </c>
      <c r="K85" s="289"/>
      <c r="L85" s="99">
        <v>0</v>
      </c>
      <c r="M85" s="99">
        <v>0</v>
      </c>
      <c r="N85" s="32">
        <f t="shared" si="28"/>
        <v>0</v>
      </c>
    </row>
    <row r="86" spans="1:14" s="88" customFormat="1" ht="18" customHeight="1">
      <c r="A86" s="116">
        <v>2303</v>
      </c>
      <c r="B86" s="65" t="s">
        <v>201</v>
      </c>
      <c r="C86" s="29">
        <f>'MES 8'!F86</f>
        <v>0</v>
      </c>
      <c r="D86" s="29">
        <v>0</v>
      </c>
      <c r="E86" s="29">
        <v>0</v>
      </c>
      <c r="F86" s="29">
        <f t="shared" ref="F86:F95" si="29">C86+D86-E86</f>
        <v>0</v>
      </c>
      <c r="G86" s="29">
        <f>'MES 8'!I86</f>
        <v>0</v>
      </c>
      <c r="H86" s="82">
        <v>0</v>
      </c>
      <c r="I86" s="82">
        <f t="shared" ref="I86:I95" si="30">(G86+H86)</f>
        <v>0</v>
      </c>
      <c r="J86" s="288" t="e">
        <f t="shared" ref="J86:J95" si="31">(I86/F86)</f>
        <v>#DIV/0!</v>
      </c>
      <c r="K86" s="289"/>
      <c r="L86" s="99">
        <v>0</v>
      </c>
      <c r="M86" s="99">
        <v>0</v>
      </c>
      <c r="N86" s="82">
        <f t="shared" ref="N86:N95" si="32">(F86-I86)</f>
        <v>0</v>
      </c>
    </row>
    <row r="87" spans="1:14" ht="18" customHeight="1">
      <c r="A87" s="116">
        <v>2304</v>
      </c>
      <c r="B87" s="65" t="s">
        <v>91</v>
      </c>
      <c r="C87" s="29">
        <f>'MES 8'!F87</f>
        <v>0</v>
      </c>
      <c r="D87" s="29">
        <v>0</v>
      </c>
      <c r="E87" s="29">
        <v>0</v>
      </c>
      <c r="F87" s="29">
        <f t="shared" si="29"/>
        <v>0</v>
      </c>
      <c r="G87" s="29">
        <f>'MES 8'!I87</f>
        <v>0</v>
      </c>
      <c r="H87" s="82">
        <v>0</v>
      </c>
      <c r="I87" s="82">
        <f t="shared" si="30"/>
        <v>0</v>
      </c>
      <c r="J87" s="288" t="e">
        <f t="shared" si="31"/>
        <v>#DIV/0!</v>
      </c>
      <c r="K87" s="289"/>
      <c r="L87" s="99">
        <v>0</v>
      </c>
      <c r="M87" s="99">
        <v>0</v>
      </c>
      <c r="N87" s="82">
        <f t="shared" si="32"/>
        <v>0</v>
      </c>
    </row>
    <row r="88" spans="1:14" s="88" customFormat="1" ht="18" customHeight="1">
      <c r="A88" s="116">
        <v>2305</v>
      </c>
      <c r="B88" s="117" t="s">
        <v>203</v>
      </c>
      <c r="C88" s="29">
        <f>'MES 8'!F88</f>
        <v>0</v>
      </c>
      <c r="D88" s="29">
        <v>0</v>
      </c>
      <c r="E88" s="29">
        <v>0</v>
      </c>
      <c r="F88" s="29">
        <f t="shared" si="29"/>
        <v>0</v>
      </c>
      <c r="G88" s="29">
        <f>'MES 8'!I88</f>
        <v>0</v>
      </c>
      <c r="H88" s="82">
        <v>0</v>
      </c>
      <c r="I88" s="82">
        <f t="shared" si="30"/>
        <v>0</v>
      </c>
      <c r="J88" s="288" t="e">
        <f t="shared" si="31"/>
        <v>#DIV/0!</v>
      </c>
      <c r="K88" s="289"/>
      <c r="L88" s="99">
        <v>0</v>
      </c>
      <c r="M88" s="99">
        <v>0</v>
      </c>
      <c r="N88" s="82">
        <f t="shared" si="32"/>
        <v>0</v>
      </c>
    </row>
    <row r="89" spans="1:14" s="88" customFormat="1" ht="18" customHeight="1">
      <c r="A89" s="116">
        <v>2306</v>
      </c>
      <c r="B89" s="117" t="s">
        <v>202</v>
      </c>
      <c r="C89" s="29">
        <f>'MES 8'!F89</f>
        <v>0</v>
      </c>
      <c r="D89" s="29">
        <v>0</v>
      </c>
      <c r="E89" s="29">
        <v>0</v>
      </c>
      <c r="F89" s="29">
        <f t="shared" si="29"/>
        <v>0</v>
      </c>
      <c r="G89" s="29">
        <f>'MES 8'!I89</f>
        <v>0</v>
      </c>
      <c r="H89" s="82">
        <v>0</v>
      </c>
      <c r="I89" s="82">
        <f t="shared" si="30"/>
        <v>0</v>
      </c>
      <c r="J89" s="288" t="e">
        <f t="shared" si="31"/>
        <v>#DIV/0!</v>
      </c>
      <c r="K89" s="289"/>
      <c r="L89" s="99">
        <v>0</v>
      </c>
      <c r="M89" s="99">
        <v>0</v>
      </c>
      <c r="N89" s="82">
        <f t="shared" si="32"/>
        <v>0</v>
      </c>
    </row>
    <row r="90" spans="1:14" ht="23.25" customHeight="1">
      <c r="A90" s="116">
        <v>2307</v>
      </c>
      <c r="B90" s="74" t="s">
        <v>84</v>
      </c>
      <c r="C90" s="29">
        <f>'MES 8'!F90</f>
        <v>0</v>
      </c>
      <c r="D90" s="29">
        <v>0</v>
      </c>
      <c r="E90" s="29">
        <v>0</v>
      </c>
      <c r="F90" s="29">
        <f t="shared" si="29"/>
        <v>0</v>
      </c>
      <c r="G90" s="29">
        <f>'MES 8'!I90</f>
        <v>0</v>
      </c>
      <c r="H90" s="82">
        <v>0</v>
      </c>
      <c r="I90" s="82">
        <f t="shared" si="30"/>
        <v>0</v>
      </c>
      <c r="J90" s="288" t="e">
        <f t="shared" si="31"/>
        <v>#DIV/0!</v>
      </c>
      <c r="K90" s="289"/>
      <c r="L90" s="99">
        <v>0</v>
      </c>
      <c r="M90" s="99">
        <v>0</v>
      </c>
      <c r="N90" s="82">
        <f t="shared" si="32"/>
        <v>0</v>
      </c>
    </row>
    <row r="91" spans="1:14" s="88" customFormat="1" ht="19.899999999999999" customHeight="1">
      <c r="A91" s="116">
        <v>2308</v>
      </c>
      <c r="B91" s="118" t="s">
        <v>204</v>
      </c>
      <c r="C91" s="29">
        <f>'MES 8'!F91</f>
        <v>0</v>
      </c>
      <c r="D91" s="29">
        <v>0</v>
      </c>
      <c r="E91" s="29">
        <v>0</v>
      </c>
      <c r="F91" s="29">
        <f t="shared" si="29"/>
        <v>0</v>
      </c>
      <c r="G91" s="29">
        <f>'MES 8'!I91</f>
        <v>0</v>
      </c>
      <c r="H91" s="82">
        <v>0</v>
      </c>
      <c r="I91" s="82">
        <f t="shared" si="30"/>
        <v>0</v>
      </c>
      <c r="J91" s="288" t="e">
        <f t="shared" si="31"/>
        <v>#DIV/0!</v>
      </c>
      <c r="K91" s="289"/>
      <c r="L91" s="99">
        <v>0</v>
      </c>
      <c r="M91" s="99">
        <v>0</v>
      </c>
      <c r="N91" s="82">
        <f t="shared" si="32"/>
        <v>0</v>
      </c>
    </row>
    <row r="92" spans="1:14" s="88" customFormat="1" ht="19.899999999999999" customHeight="1">
      <c r="A92" s="116">
        <v>2309</v>
      </c>
      <c r="B92" s="89" t="s">
        <v>226</v>
      </c>
      <c r="C92" s="29">
        <f>'MES 8'!F92</f>
        <v>0</v>
      </c>
      <c r="D92" s="29">
        <v>0</v>
      </c>
      <c r="E92" s="29">
        <v>0</v>
      </c>
      <c r="F92" s="29">
        <f t="shared" si="29"/>
        <v>0</v>
      </c>
      <c r="G92" s="29">
        <f>'MES 8'!I92</f>
        <v>0</v>
      </c>
      <c r="H92" s="82">
        <v>0</v>
      </c>
      <c r="I92" s="82">
        <f t="shared" si="30"/>
        <v>0</v>
      </c>
      <c r="J92" s="288" t="e">
        <f t="shared" si="31"/>
        <v>#DIV/0!</v>
      </c>
      <c r="K92" s="289"/>
      <c r="L92" s="99">
        <v>0</v>
      </c>
      <c r="M92" s="99">
        <v>0</v>
      </c>
      <c r="N92" s="82">
        <f t="shared" si="32"/>
        <v>0</v>
      </c>
    </row>
    <row r="93" spans="1:14" s="88" customFormat="1" ht="17.649999999999999" customHeight="1">
      <c r="A93" s="116">
        <v>2310</v>
      </c>
      <c r="B93" s="65" t="s">
        <v>86</v>
      </c>
      <c r="C93" s="29">
        <f>'MES 8'!F93</f>
        <v>0</v>
      </c>
      <c r="D93" s="29">
        <v>0</v>
      </c>
      <c r="E93" s="29">
        <v>0</v>
      </c>
      <c r="F93" s="29">
        <f t="shared" si="29"/>
        <v>0</v>
      </c>
      <c r="G93" s="29">
        <f>'MES 8'!I93</f>
        <v>0</v>
      </c>
      <c r="H93" s="82">
        <v>0</v>
      </c>
      <c r="I93" s="82">
        <f t="shared" si="30"/>
        <v>0</v>
      </c>
      <c r="J93" s="288" t="e">
        <f t="shared" si="31"/>
        <v>#DIV/0!</v>
      </c>
      <c r="K93" s="289"/>
      <c r="L93" s="99">
        <v>0</v>
      </c>
      <c r="M93" s="99">
        <v>0</v>
      </c>
      <c r="N93" s="82">
        <f t="shared" si="32"/>
        <v>0</v>
      </c>
    </row>
    <row r="94" spans="1:14" s="88" customFormat="1" ht="21.6" customHeight="1">
      <c r="A94" s="116">
        <v>2311</v>
      </c>
      <c r="B94" s="65" t="s">
        <v>205</v>
      </c>
      <c r="C94" s="29">
        <f>'MES 8'!F94</f>
        <v>0</v>
      </c>
      <c r="D94" s="29">
        <v>0</v>
      </c>
      <c r="E94" s="29">
        <v>0</v>
      </c>
      <c r="F94" s="29">
        <f t="shared" si="29"/>
        <v>0</v>
      </c>
      <c r="G94" s="29">
        <f>'MES 8'!I94</f>
        <v>0</v>
      </c>
      <c r="H94" s="82">
        <v>0</v>
      </c>
      <c r="I94" s="82">
        <f t="shared" si="30"/>
        <v>0</v>
      </c>
      <c r="J94" s="288" t="e">
        <f t="shared" si="31"/>
        <v>#DIV/0!</v>
      </c>
      <c r="K94" s="289"/>
      <c r="L94" s="99">
        <v>0</v>
      </c>
      <c r="M94" s="99">
        <v>0</v>
      </c>
      <c r="N94" s="82">
        <f t="shared" si="32"/>
        <v>0</v>
      </c>
    </row>
    <row r="95" spans="1:14" s="71" customFormat="1" ht="18" customHeight="1">
      <c r="A95" s="116">
        <v>2312</v>
      </c>
      <c r="B95" s="84" t="s">
        <v>143</v>
      </c>
      <c r="C95" s="29">
        <f>'MES 8'!F95</f>
        <v>0</v>
      </c>
      <c r="D95" s="29">
        <v>0</v>
      </c>
      <c r="E95" s="29">
        <v>0</v>
      </c>
      <c r="F95" s="29">
        <f t="shared" si="29"/>
        <v>0</v>
      </c>
      <c r="G95" s="29">
        <f>'MES 8'!I95</f>
        <v>0</v>
      </c>
      <c r="H95" s="82">
        <v>0</v>
      </c>
      <c r="I95" s="82">
        <f t="shared" si="30"/>
        <v>0</v>
      </c>
      <c r="J95" s="288" t="e">
        <f t="shared" si="31"/>
        <v>#DIV/0!</v>
      </c>
      <c r="K95" s="289"/>
      <c r="L95" s="99">
        <v>0</v>
      </c>
      <c r="M95" s="99">
        <v>0</v>
      </c>
      <c r="N95" s="82">
        <f t="shared" si="32"/>
        <v>0</v>
      </c>
    </row>
    <row r="96" spans="1:14" ht="18" customHeight="1">
      <c r="A96" s="315" t="s">
        <v>32</v>
      </c>
      <c r="B96" s="316"/>
      <c r="C96" s="33">
        <f t="shared" ref="C96:I96" si="33">SUM(C84:C95)</f>
        <v>0</v>
      </c>
      <c r="D96" s="33">
        <f t="shared" si="33"/>
        <v>0</v>
      </c>
      <c r="E96" s="33">
        <f t="shared" si="33"/>
        <v>0</v>
      </c>
      <c r="F96" s="33">
        <f t="shared" si="33"/>
        <v>0</v>
      </c>
      <c r="G96" s="33">
        <f t="shared" si="33"/>
        <v>0</v>
      </c>
      <c r="H96" s="33">
        <f t="shared" si="33"/>
        <v>0</v>
      </c>
      <c r="I96" s="33">
        <f t="shared" si="33"/>
        <v>0</v>
      </c>
      <c r="J96" s="317" t="e">
        <f t="shared" si="27"/>
        <v>#DIV/0!</v>
      </c>
      <c r="K96" s="318"/>
      <c r="L96" s="102">
        <f>SUM(L84:L95)</f>
        <v>0</v>
      </c>
      <c r="M96" s="102">
        <f>SUM(M84:M95)</f>
        <v>0</v>
      </c>
      <c r="N96" s="35">
        <f>SUM(N84:N95)</f>
        <v>0</v>
      </c>
    </row>
    <row r="97" spans="1:14" s="40" customFormat="1" ht="18" customHeight="1">
      <c r="A97" s="315" t="s">
        <v>108</v>
      </c>
      <c r="B97" s="316"/>
      <c r="C97" s="33">
        <f t="shared" ref="C97:I97" si="34">C96+C77+C64</f>
        <v>0</v>
      </c>
      <c r="D97" s="33">
        <f t="shared" si="34"/>
        <v>0</v>
      </c>
      <c r="E97" s="33">
        <f t="shared" si="34"/>
        <v>0</v>
      </c>
      <c r="F97" s="33">
        <f t="shared" si="34"/>
        <v>0</v>
      </c>
      <c r="G97" s="33">
        <f t="shared" si="34"/>
        <v>0</v>
      </c>
      <c r="H97" s="33">
        <f t="shared" si="34"/>
        <v>0</v>
      </c>
      <c r="I97" s="33">
        <f t="shared" si="34"/>
        <v>0</v>
      </c>
      <c r="J97" s="343" t="e">
        <f t="shared" si="27"/>
        <v>#DIV/0!</v>
      </c>
      <c r="K97" s="344"/>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J43:K43"/>
    <mergeCell ref="J55:K55"/>
    <mergeCell ref="B50:N50"/>
    <mergeCell ref="J51:K51"/>
    <mergeCell ref="J64:K64"/>
    <mergeCell ref="A48:A49"/>
    <mergeCell ref="G41:H41"/>
    <mergeCell ref="L48:M48"/>
    <mergeCell ref="J61:K61"/>
    <mergeCell ref="J62:K62"/>
    <mergeCell ref="J56:K56"/>
    <mergeCell ref="J57:K57"/>
    <mergeCell ref="J58:K58"/>
    <mergeCell ref="J59:K59"/>
    <mergeCell ref="J60:K60"/>
    <mergeCell ref="J63:K63"/>
    <mergeCell ref="A64:B64"/>
    <mergeCell ref="G46:H46"/>
    <mergeCell ref="J46:K46"/>
    <mergeCell ref="M46:N46"/>
    <mergeCell ref="J42:K42"/>
    <mergeCell ref="M42:N42"/>
    <mergeCell ref="C43:D43"/>
    <mergeCell ref="E43:F43"/>
    <mergeCell ref="G43:H43"/>
    <mergeCell ref="E41:F41"/>
    <mergeCell ref="J41:K41"/>
    <mergeCell ref="C44:D44"/>
    <mergeCell ref="E44:F44"/>
    <mergeCell ref="B65:N65"/>
    <mergeCell ref="M43:N43"/>
    <mergeCell ref="B21:D21"/>
    <mergeCell ref="J75:K75"/>
    <mergeCell ref="J52:K52"/>
    <mergeCell ref="J53:K53"/>
    <mergeCell ref="J54:K54"/>
    <mergeCell ref="D48:D49"/>
    <mergeCell ref="E48:E49"/>
    <mergeCell ref="F48:F49"/>
    <mergeCell ref="G48:G49"/>
    <mergeCell ref="J47:K47"/>
    <mergeCell ref="C46:D46"/>
    <mergeCell ref="E46:F46"/>
    <mergeCell ref="E45:F45"/>
    <mergeCell ref="G45:H45"/>
    <mergeCell ref="J45:K45"/>
    <mergeCell ref="H48:H49"/>
    <mergeCell ref="I48:I49"/>
    <mergeCell ref="J10:K10"/>
    <mergeCell ref="B22:D22"/>
    <mergeCell ref="E22:H22"/>
    <mergeCell ref="I22:N22"/>
    <mergeCell ref="N11:N12"/>
    <mergeCell ref="J13:K13"/>
    <mergeCell ref="J14:K14"/>
    <mergeCell ref="D11:D12"/>
    <mergeCell ref="E11:E12"/>
    <mergeCell ref="F11:F12"/>
    <mergeCell ref="G11:G12"/>
    <mergeCell ref="H11:H12"/>
    <mergeCell ref="I11:I12"/>
    <mergeCell ref="J48:K49"/>
    <mergeCell ref="J66:K66"/>
    <mergeCell ref="J68:K68"/>
    <mergeCell ref="J76:K76"/>
    <mergeCell ref="A77:B77"/>
    <mergeCell ref="J93:K93"/>
    <mergeCell ref="J85:K85"/>
    <mergeCell ref="J87:K87"/>
    <mergeCell ref="J90:K90"/>
    <mergeCell ref="J91:K91"/>
    <mergeCell ref="J84:K84"/>
    <mergeCell ref="J80:K80"/>
    <mergeCell ref="G81:G82"/>
    <mergeCell ref="H81:H82"/>
    <mergeCell ref="I81:I82"/>
    <mergeCell ref="E81:E82"/>
    <mergeCell ref="F81:F82"/>
    <mergeCell ref="J72:K72"/>
    <mergeCell ref="J73:K73"/>
    <mergeCell ref="J74:K74"/>
    <mergeCell ref="M104:N104"/>
    <mergeCell ref="M105:N105"/>
    <mergeCell ref="M106:N106"/>
    <mergeCell ref="L80:M80"/>
    <mergeCell ref="L81:M81"/>
    <mergeCell ref="J77:K77"/>
    <mergeCell ref="J71:K71"/>
    <mergeCell ref="J69:K69"/>
    <mergeCell ref="J67:K67"/>
    <mergeCell ref="J70:K70"/>
    <mergeCell ref="B99:C99"/>
    <mergeCell ref="D99:G99"/>
    <mergeCell ref="A81:A82"/>
    <mergeCell ref="B81:B82"/>
    <mergeCell ref="C81:C82"/>
    <mergeCell ref="D81:D82"/>
    <mergeCell ref="J81:K82"/>
    <mergeCell ref="B110:H110"/>
    <mergeCell ref="G105:H105"/>
    <mergeCell ref="G106:H106"/>
    <mergeCell ref="B108:N108"/>
    <mergeCell ref="B103:F103"/>
    <mergeCell ref="B104:F104"/>
    <mergeCell ref="G104:H104"/>
    <mergeCell ref="B109:F109"/>
    <mergeCell ref="B100:C100"/>
    <mergeCell ref="D100:G100"/>
    <mergeCell ref="H100:N100"/>
    <mergeCell ref="B101:C101"/>
    <mergeCell ref="D101:G101"/>
    <mergeCell ref="H101:N101"/>
    <mergeCell ref="J104:L104"/>
    <mergeCell ref="J105:L105"/>
    <mergeCell ref="J106:L106"/>
    <mergeCell ref="C6:D6"/>
    <mergeCell ref="E6:F6"/>
    <mergeCell ref="G4:H4"/>
    <mergeCell ref="C9:D9"/>
    <mergeCell ref="E9:F9"/>
    <mergeCell ref="G9:H9"/>
    <mergeCell ref="J9:K9"/>
    <mergeCell ref="M9:N9"/>
    <mergeCell ref="H99:N99"/>
    <mergeCell ref="N81:N82"/>
    <mergeCell ref="B83:N83"/>
    <mergeCell ref="A96:B96"/>
    <mergeCell ref="J96:K96"/>
    <mergeCell ref="A97:B97"/>
    <mergeCell ref="J97:K97"/>
    <mergeCell ref="B98:C98"/>
    <mergeCell ref="D98:G98"/>
    <mergeCell ref="J86:K86"/>
    <mergeCell ref="J88:K88"/>
    <mergeCell ref="J89:K89"/>
    <mergeCell ref="J92:K92"/>
    <mergeCell ref="J94:K94"/>
    <mergeCell ref="H98:N98"/>
    <mergeCell ref="J95:K95"/>
    <mergeCell ref="C4:D4"/>
    <mergeCell ref="E4:F4"/>
    <mergeCell ref="J4:K4"/>
    <mergeCell ref="M4:N4"/>
    <mergeCell ref="C5:D5"/>
    <mergeCell ref="E5:F5"/>
    <mergeCell ref="G5:H5"/>
    <mergeCell ref="J5:K5"/>
    <mergeCell ref="M5:N5"/>
    <mergeCell ref="N48:N49"/>
    <mergeCell ref="L47:M47"/>
    <mergeCell ref="M45:N45"/>
    <mergeCell ref="L10:M10"/>
    <mergeCell ref="L11:M11"/>
    <mergeCell ref="M44:N44"/>
    <mergeCell ref="I21:N21"/>
    <mergeCell ref="B23:D23"/>
    <mergeCell ref="M41:N41"/>
    <mergeCell ref="C42:D42"/>
    <mergeCell ref="E42:F42"/>
    <mergeCell ref="G42:H42"/>
    <mergeCell ref="B11:B12"/>
    <mergeCell ref="A18:B18"/>
    <mergeCell ref="J18:K18"/>
    <mergeCell ref="J15:K15"/>
    <mergeCell ref="J16:K16"/>
    <mergeCell ref="J17:K17"/>
    <mergeCell ref="C41:D41"/>
    <mergeCell ref="E21:H21"/>
    <mergeCell ref="E23:H23"/>
    <mergeCell ref="I23:N23"/>
    <mergeCell ref="B48:B49"/>
    <mergeCell ref="C48:C49"/>
    <mergeCell ref="A11:A12"/>
    <mergeCell ref="A41:A46"/>
    <mergeCell ref="G44:H44"/>
    <mergeCell ref="J44:K44"/>
    <mergeCell ref="C45:D45"/>
    <mergeCell ref="G6:H6"/>
    <mergeCell ref="J6:K6"/>
    <mergeCell ref="M6:N6"/>
    <mergeCell ref="C7:D7"/>
    <mergeCell ref="E7:F7"/>
    <mergeCell ref="G7:H7"/>
    <mergeCell ref="J7:K7"/>
    <mergeCell ref="M7:N7"/>
    <mergeCell ref="C8:D8"/>
    <mergeCell ref="E8:F8"/>
    <mergeCell ref="G8:H8"/>
    <mergeCell ref="J8:K8"/>
    <mergeCell ref="M8:N8"/>
    <mergeCell ref="C11:C12"/>
    <mergeCell ref="B20:D20"/>
    <mergeCell ref="E20:H20"/>
    <mergeCell ref="I20:N20"/>
    <mergeCell ref="J11:K12"/>
    <mergeCell ref="A4:A9"/>
  </mergeCells>
  <printOptions horizontalCentered="1"/>
  <pageMargins left="0.23622047244094491" right="0.23622047244094491" top="1.0880000000000001"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N110"/>
  <sheetViews>
    <sheetView zoomScaleNormal="100" workbookViewId="0">
      <selection activeCell="J2" sqref="J2"/>
    </sheetView>
  </sheetViews>
  <sheetFormatPr baseColWidth="10" defaultColWidth="11.42578125" defaultRowHeight="11.25"/>
  <cols>
    <col min="1" max="1" width="8.7109375" style="26" customWidth="1"/>
    <col min="2" max="2" width="44.7109375" style="26" customWidth="1"/>
    <col min="3" max="9" width="14.42578125" style="26" customWidth="1"/>
    <col min="10" max="11" width="6.28515625" style="26" customWidth="1"/>
    <col min="12" max="13" width="9" style="88" customWidth="1"/>
    <col min="14" max="14" width="14" style="26" customWidth="1"/>
    <col min="15" max="16384" width="11.42578125" style="26"/>
  </cols>
  <sheetData>
    <row r="1" spans="1:14" s="88" customFormat="1" ht="37.15" customHeight="1"/>
    <row r="2" spans="1:14" s="88" customFormat="1" ht="37.15" customHeight="1"/>
    <row r="3" spans="1:14" s="88" customFormat="1" ht="37.15"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174</v>
      </c>
      <c r="H11" s="286" t="s">
        <v>163</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9'!F13</f>
        <v>0</v>
      </c>
      <c r="D13" s="29">
        <v>0</v>
      </c>
      <c r="E13" s="29">
        <v>0</v>
      </c>
      <c r="F13" s="29">
        <f>C13+D13-E13</f>
        <v>0</v>
      </c>
      <c r="G13" s="29">
        <f>'MES 9'!I13</f>
        <v>0</v>
      </c>
      <c r="H13" s="29">
        <v>0</v>
      </c>
      <c r="I13" s="29">
        <f>G13+H13</f>
        <v>0</v>
      </c>
      <c r="J13" s="288" t="e">
        <f t="shared" ref="J13:J18" si="0">(I13/F13)</f>
        <v>#DIV/0!</v>
      </c>
      <c r="K13" s="289"/>
      <c r="L13" s="99">
        <v>0</v>
      </c>
      <c r="M13" s="99">
        <v>0</v>
      </c>
      <c r="N13" s="31">
        <f>F13-I13</f>
        <v>0</v>
      </c>
    </row>
    <row r="14" spans="1:14" ht="18" customHeight="1">
      <c r="A14" s="54">
        <v>1200</v>
      </c>
      <c r="B14" s="65" t="s">
        <v>105</v>
      </c>
      <c r="C14" s="29">
        <f>'MES 9'!F14</f>
        <v>0</v>
      </c>
      <c r="D14" s="29">
        <v>0</v>
      </c>
      <c r="E14" s="29">
        <v>0</v>
      </c>
      <c r="F14" s="29">
        <f>C14+D14-E14</f>
        <v>0</v>
      </c>
      <c r="G14" s="29">
        <f>'MES 9'!I14</f>
        <v>0</v>
      </c>
      <c r="H14" s="29">
        <v>0</v>
      </c>
      <c r="I14" s="29">
        <f>G14+H14</f>
        <v>0</v>
      </c>
      <c r="J14" s="288" t="e">
        <f t="shared" si="0"/>
        <v>#DIV/0!</v>
      </c>
      <c r="K14" s="289"/>
      <c r="L14" s="99">
        <v>0</v>
      </c>
      <c r="M14" s="99">
        <v>0</v>
      </c>
      <c r="N14" s="31">
        <f>F14-I14</f>
        <v>0</v>
      </c>
    </row>
    <row r="15" spans="1:14" ht="18" customHeight="1">
      <c r="A15" s="54">
        <v>1300</v>
      </c>
      <c r="B15" s="64" t="s">
        <v>191</v>
      </c>
      <c r="C15" s="29">
        <f>'MES 9'!F15</f>
        <v>0</v>
      </c>
      <c r="D15" s="29">
        <v>0</v>
      </c>
      <c r="E15" s="29">
        <v>0</v>
      </c>
      <c r="F15" s="29">
        <f>C15+D15-E15</f>
        <v>0</v>
      </c>
      <c r="G15" s="29">
        <f>'MES 9'!I15</f>
        <v>0</v>
      </c>
      <c r="H15" s="29">
        <v>0</v>
      </c>
      <c r="I15" s="29">
        <f>G15+H15</f>
        <v>0</v>
      </c>
      <c r="J15" s="288" t="e">
        <f t="shared" si="0"/>
        <v>#DIV/0!</v>
      </c>
      <c r="K15" s="289"/>
      <c r="L15" s="99">
        <v>0</v>
      </c>
      <c r="M15" s="99">
        <v>0</v>
      </c>
      <c r="N15" s="31">
        <f>F15-I15</f>
        <v>0</v>
      </c>
    </row>
    <row r="16" spans="1:14" ht="18" customHeight="1">
      <c r="A16" s="54">
        <v>1400</v>
      </c>
      <c r="B16" s="64" t="s">
        <v>269</v>
      </c>
      <c r="C16" s="29">
        <f>'MES 9'!F16</f>
        <v>0</v>
      </c>
      <c r="D16" s="29">
        <v>0</v>
      </c>
      <c r="E16" s="29">
        <v>0</v>
      </c>
      <c r="F16" s="29">
        <f>C16+D16-E16</f>
        <v>0</v>
      </c>
      <c r="G16" s="29">
        <f>'MES 9'!I16</f>
        <v>0</v>
      </c>
      <c r="H16" s="29">
        <v>0</v>
      </c>
      <c r="I16" s="29">
        <f>G16+H16</f>
        <v>0</v>
      </c>
      <c r="J16" s="288" t="e">
        <f t="shared" si="0"/>
        <v>#DIV/0!</v>
      </c>
      <c r="K16" s="289"/>
      <c r="L16" s="99">
        <v>0</v>
      </c>
      <c r="M16" s="99">
        <v>0</v>
      </c>
      <c r="N16" s="31">
        <f>F16-I16</f>
        <v>0</v>
      </c>
    </row>
    <row r="17" spans="1:14" ht="18" customHeight="1">
      <c r="A17" s="54">
        <v>1500</v>
      </c>
      <c r="B17" s="64" t="s">
        <v>270</v>
      </c>
      <c r="C17" s="29">
        <f>'MES 9'!F17</f>
        <v>0</v>
      </c>
      <c r="D17" s="29">
        <v>0</v>
      </c>
      <c r="E17" s="29">
        <v>0</v>
      </c>
      <c r="F17" s="29">
        <f>C17+D17-E17</f>
        <v>0</v>
      </c>
      <c r="G17" s="29">
        <f>'MES 9'!I17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37">
        <f t="shared" ref="D18:I18" si="1">SUM(D13:D17)</f>
        <v>0</v>
      </c>
      <c r="E18" s="37">
        <f t="shared" si="1"/>
        <v>0</v>
      </c>
      <c r="F18" s="37">
        <f t="shared" si="1"/>
        <v>0</v>
      </c>
      <c r="G18" s="37">
        <f t="shared" si="1"/>
        <v>0</v>
      </c>
      <c r="H18" s="37">
        <f t="shared" si="1"/>
        <v>0</v>
      </c>
      <c r="I18" s="37">
        <f t="shared" si="1"/>
        <v>0</v>
      </c>
      <c r="J18" s="317" t="e">
        <f t="shared" si="0"/>
        <v>#DIV/0!</v>
      </c>
      <c r="K18" s="318"/>
      <c r="L18" s="100">
        <f t="shared" ref="L18:M18" si="2">SUM(L13:L17)</f>
        <v>0</v>
      </c>
      <c r="M18" s="100">
        <f t="shared" si="2"/>
        <v>0</v>
      </c>
      <c r="N18" s="36">
        <f>SUM(N13:N17)</f>
        <v>0</v>
      </c>
    </row>
    <row r="19" spans="1:14" ht="18" customHeight="1"/>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c r="B23" s="186" t="s">
        <v>15</v>
      </c>
      <c r="C23" s="186"/>
      <c r="D23" s="186"/>
      <c r="E23" s="186" t="s">
        <v>15</v>
      </c>
      <c r="F23" s="186"/>
      <c r="G23" s="186"/>
      <c r="H23" s="186"/>
      <c r="I23" s="186" t="s">
        <v>15</v>
      </c>
      <c r="J23" s="186"/>
      <c r="K23" s="186"/>
      <c r="L23" s="186"/>
      <c r="M23" s="186"/>
      <c r="N23" s="186"/>
    </row>
    <row r="24" spans="1:14" ht="12" customHeight="1"/>
    <row r="25" spans="1:14">
      <c r="B25" s="49" t="s">
        <v>114</v>
      </c>
    </row>
    <row r="26" spans="1:14">
      <c r="B26" s="4" t="s">
        <v>115</v>
      </c>
    </row>
    <row r="27" spans="1:14">
      <c r="B27" s="49"/>
    </row>
    <row r="28" spans="1:14" ht="18" customHeight="1"/>
    <row r="29" spans="1:14" ht="18" customHeight="1"/>
    <row r="30" spans="1:14" ht="18" customHeight="1"/>
    <row r="31" spans="1:14" ht="18" customHeight="1"/>
    <row r="32" spans="1:14" ht="18" customHeight="1"/>
    <row r="33" spans="1:14" ht="18" customHeight="1"/>
    <row r="34" spans="1:14" ht="18" customHeight="1"/>
    <row r="35" spans="1:14" ht="18" customHeight="1"/>
    <row r="36" spans="1:14" ht="18" customHeight="1"/>
    <row r="37" spans="1:14" ht="18" customHeight="1"/>
    <row r="38" spans="1:14" s="78" customFormat="1" ht="18" customHeight="1">
      <c r="L38" s="88"/>
      <c r="M38" s="88"/>
    </row>
    <row r="39" spans="1:14" ht="18" customHeight="1"/>
    <row r="40" spans="1:14" ht="73.900000000000006"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1.95" customHeight="1">
      <c r="A48" s="326">
        <v>2000</v>
      </c>
      <c r="B48" s="326" t="s">
        <v>19</v>
      </c>
      <c r="C48" s="286" t="s">
        <v>125</v>
      </c>
      <c r="D48" s="326" t="s">
        <v>10</v>
      </c>
      <c r="E48" s="326" t="s">
        <v>11</v>
      </c>
      <c r="F48" s="286" t="s">
        <v>122</v>
      </c>
      <c r="G48" s="286" t="s">
        <v>173</v>
      </c>
      <c r="H48" s="286" t="s">
        <v>164</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9'!F51</f>
        <v>0</v>
      </c>
      <c r="D51" s="29">
        <v>0</v>
      </c>
      <c r="E51" s="29">
        <v>0</v>
      </c>
      <c r="F51" s="29">
        <f t="shared" ref="F51:F63" si="3">C51+D51-E51</f>
        <v>0</v>
      </c>
      <c r="G51" s="29">
        <f>'MES 9'!I51</f>
        <v>0</v>
      </c>
      <c r="H51" s="29">
        <v>0</v>
      </c>
      <c r="I51" s="29">
        <f t="shared" ref="I51:I63" si="4">(G51+H51)</f>
        <v>0</v>
      </c>
      <c r="J51" s="288" t="e">
        <f>(I51/F51)</f>
        <v>#DIV/0!</v>
      </c>
      <c r="K51" s="289"/>
      <c r="L51" s="99">
        <v>0</v>
      </c>
      <c r="M51" s="99">
        <v>0</v>
      </c>
      <c r="N51" s="82">
        <f>(F51-I51)</f>
        <v>0</v>
      </c>
    </row>
    <row r="52" spans="1:14" ht="18" customHeight="1">
      <c r="A52" s="79">
        <v>2102</v>
      </c>
      <c r="B52" s="64" t="s">
        <v>21</v>
      </c>
      <c r="C52" s="29">
        <f>'MES 9'!F52</f>
        <v>0</v>
      </c>
      <c r="D52" s="29">
        <v>0</v>
      </c>
      <c r="E52" s="29">
        <v>0</v>
      </c>
      <c r="F52" s="29">
        <f t="shared" si="3"/>
        <v>0</v>
      </c>
      <c r="G52" s="29">
        <f>'MES 9'!I52</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9'!F53</f>
        <v>0</v>
      </c>
      <c r="D53" s="29">
        <v>0</v>
      </c>
      <c r="E53" s="29">
        <v>0</v>
      </c>
      <c r="F53" s="29">
        <f t="shared" si="3"/>
        <v>0</v>
      </c>
      <c r="G53" s="29">
        <f>'MES 9'!I53</f>
        <v>0</v>
      </c>
      <c r="H53" s="29">
        <v>0</v>
      </c>
      <c r="I53" s="29">
        <f t="shared" si="4"/>
        <v>0</v>
      </c>
      <c r="J53" s="288" t="e">
        <f t="shared" si="5"/>
        <v>#DIV/0!</v>
      </c>
      <c r="K53" s="289"/>
      <c r="L53" s="99">
        <v>0</v>
      </c>
      <c r="M53" s="99">
        <v>0</v>
      </c>
      <c r="N53" s="82">
        <f t="shared" si="6"/>
        <v>0</v>
      </c>
    </row>
    <row r="54" spans="1:14" ht="18" customHeight="1">
      <c r="A54" s="79">
        <v>2104</v>
      </c>
      <c r="B54" s="64" t="s">
        <v>23</v>
      </c>
      <c r="C54" s="29">
        <f>'MES 9'!F54</f>
        <v>0</v>
      </c>
      <c r="D54" s="29">
        <v>0</v>
      </c>
      <c r="E54" s="29">
        <v>0</v>
      </c>
      <c r="F54" s="29">
        <f t="shared" si="3"/>
        <v>0</v>
      </c>
      <c r="G54" s="29">
        <f>'MES 9'!I54</f>
        <v>0</v>
      </c>
      <c r="H54" s="29">
        <v>0</v>
      </c>
      <c r="I54" s="29">
        <f t="shared" si="4"/>
        <v>0</v>
      </c>
      <c r="J54" s="288" t="e">
        <f t="shared" si="5"/>
        <v>#DIV/0!</v>
      </c>
      <c r="K54" s="289"/>
      <c r="L54" s="99">
        <v>0</v>
      </c>
      <c r="M54" s="99">
        <v>0</v>
      </c>
      <c r="N54" s="82">
        <f t="shared" si="6"/>
        <v>0</v>
      </c>
    </row>
    <row r="55" spans="1:14" ht="18" customHeight="1">
      <c r="A55" s="79">
        <v>2105</v>
      </c>
      <c r="B55" s="64" t="s">
        <v>24</v>
      </c>
      <c r="C55" s="29">
        <f>'MES 9'!F55</f>
        <v>0</v>
      </c>
      <c r="D55" s="29">
        <v>0</v>
      </c>
      <c r="E55" s="29">
        <v>0</v>
      </c>
      <c r="F55" s="29">
        <f t="shared" si="3"/>
        <v>0</v>
      </c>
      <c r="G55" s="29">
        <f>'MES 9'!I55</f>
        <v>0</v>
      </c>
      <c r="H55" s="29">
        <v>0</v>
      </c>
      <c r="I55" s="29">
        <f t="shared" si="4"/>
        <v>0</v>
      </c>
      <c r="J55" s="288" t="e">
        <f t="shared" si="5"/>
        <v>#DIV/0!</v>
      </c>
      <c r="K55" s="289"/>
      <c r="L55" s="99">
        <v>0</v>
      </c>
      <c r="M55" s="99">
        <v>0</v>
      </c>
      <c r="N55" s="82">
        <f t="shared" si="6"/>
        <v>0</v>
      </c>
    </row>
    <row r="56" spans="1:14" ht="18" customHeight="1">
      <c r="A56" s="79">
        <v>2106</v>
      </c>
      <c r="B56" s="64" t="s">
        <v>25</v>
      </c>
      <c r="C56" s="29">
        <f>'MES 9'!F56</f>
        <v>0</v>
      </c>
      <c r="D56" s="29">
        <v>0</v>
      </c>
      <c r="E56" s="29">
        <v>0</v>
      </c>
      <c r="F56" s="29">
        <f t="shared" si="3"/>
        <v>0</v>
      </c>
      <c r="G56" s="29">
        <f>'MES 9'!I56</f>
        <v>0</v>
      </c>
      <c r="H56" s="29">
        <v>0</v>
      </c>
      <c r="I56" s="29">
        <f t="shared" si="4"/>
        <v>0</v>
      </c>
      <c r="J56" s="288" t="e">
        <f t="shared" si="5"/>
        <v>#DIV/0!</v>
      </c>
      <c r="K56" s="289"/>
      <c r="L56" s="99">
        <v>0</v>
      </c>
      <c r="M56" s="99">
        <v>0</v>
      </c>
      <c r="N56" s="82">
        <f t="shared" si="6"/>
        <v>0</v>
      </c>
    </row>
    <row r="57" spans="1:14" ht="18" customHeight="1">
      <c r="A57" s="79">
        <v>2107</v>
      </c>
      <c r="B57" s="64" t="s">
        <v>26</v>
      </c>
      <c r="C57" s="29">
        <f>'MES 9'!F57</f>
        <v>0</v>
      </c>
      <c r="D57" s="29">
        <v>0</v>
      </c>
      <c r="E57" s="29">
        <v>0</v>
      </c>
      <c r="F57" s="29">
        <f t="shared" si="3"/>
        <v>0</v>
      </c>
      <c r="G57" s="29">
        <f>'MES 9'!I57</f>
        <v>0</v>
      </c>
      <c r="H57" s="29">
        <v>0</v>
      </c>
      <c r="I57" s="29">
        <f t="shared" si="4"/>
        <v>0</v>
      </c>
      <c r="J57" s="288" t="e">
        <f t="shared" si="5"/>
        <v>#DIV/0!</v>
      </c>
      <c r="K57" s="289"/>
      <c r="L57" s="99">
        <v>0</v>
      </c>
      <c r="M57" s="99">
        <v>0</v>
      </c>
      <c r="N57" s="82">
        <f t="shared" si="6"/>
        <v>0</v>
      </c>
    </row>
    <row r="58" spans="1:14" ht="18" customHeight="1">
      <c r="A58" s="79">
        <v>2108</v>
      </c>
      <c r="B58" s="73" t="s">
        <v>90</v>
      </c>
      <c r="C58" s="29">
        <f>'MES 9'!F58</f>
        <v>0</v>
      </c>
      <c r="D58" s="29">
        <v>0</v>
      </c>
      <c r="E58" s="29">
        <v>0</v>
      </c>
      <c r="F58" s="29">
        <f t="shared" si="3"/>
        <v>0</v>
      </c>
      <c r="G58" s="29">
        <f>'MES 9'!I58</f>
        <v>0</v>
      </c>
      <c r="H58" s="29">
        <v>0</v>
      </c>
      <c r="I58" s="29">
        <f t="shared" si="4"/>
        <v>0</v>
      </c>
      <c r="J58" s="288" t="e">
        <f t="shared" si="5"/>
        <v>#DIV/0!</v>
      </c>
      <c r="K58" s="289"/>
      <c r="L58" s="99">
        <v>0</v>
      </c>
      <c r="M58" s="99">
        <v>0</v>
      </c>
      <c r="N58" s="82">
        <f t="shared" si="6"/>
        <v>0</v>
      </c>
    </row>
    <row r="59" spans="1:14" ht="18" customHeight="1">
      <c r="A59" s="79">
        <v>2109</v>
      </c>
      <c r="B59" s="64" t="s">
        <v>141</v>
      </c>
      <c r="C59" s="29">
        <f>'MES 9'!F59</f>
        <v>0</v>
      </c>
      <c r="D59" s="29">
        <v>0</v>
      </c>
      <c r="E59" s="29">
        <v>0</v>
      </c>
      <c r="F59" s="29">
        <f t="shared" si="3"/>
        <v>0</v>
      </c>
      <c r="G59" s="29">
        <f>'MES 9'!I59</f>
        <v>0</v>
      </c>
      <c r="H59" s="29">
        <v>0</v>
      </c>
      <c r="I59" s="29">
        <f t="shared" si="4"/>
        <v>0</v>
      </c>
      <c r="J59" s="288" t="e">
        <f t="shared" si="5"/>
        <v>#DIV/0!</v>
      </c>
      <c r="K59" s="289"/>
      <c r="L59" s="99">
        <v>0</v>
      </c>
      <c r="M59" s="99">
        <v>0</v>
      </c>
      <c r="N59" s="82">
        <f t="shared" si="6"/>
        <v>0</v>
      </c>
    </row>
    <row r="60" spans="1:14" ht="18" customHeight="1">
      <c r="A60" s="79">
        <f>+A59+1</f>
        <v>2110</v>
      </c>
      <c r="B60" s="64" t="s">
        <v>28</v>
      </c>
      <c r="C60" s="29">
        <f>'MES 9'!F60</f>
        <v>0</v>
      </c>
      <c r="D60" s="29">
        <v>0</v>
      </c>
      <c r="E60" s="29">
        <v>0</v>
      </c>
      <c r="F60" s="29">
        <f t="shared" si="3"/>
        <v>0</v>
      </c>
      <c r="G60" s="29">
        <f>'MES 9'!I60</f>
        <v>0</v>
      </c>
      <c r="H60" s="29">
        <v>0</v>
      </c>
      <c r="I60" s="29">
        <f t="shared" si="4"/>
        <v>0</v>
      </c>
      <c r="J60" s="288" t="e">
        <f t="shared" si="5"/>
        <v>#DIV/0!</v>
      </c>
      <c r="K60" s="289"/>
      <c r="L60" s="99">
        <v>0</v>
      </c>
      <c r="M60" s="99">
        <v>0</v>
      </c>
      <c r="N60" s="82">
        <f t="shared" si="6"/>
        <v>0</v>
      </c>
    </row>
    <row r="61" spans="1:14" s="88" customFormat="1" ht="18" customHeight="1">
      <c r="A61" s="92">
        <f>+A60+1</f>
        <v>2111</v>
      </c>
      <c r="B61" s="64" t="s">
        <v>29</v>
      </c>
      <c r="C61" s="29">
        <f>'MES 9'!F61</f>
        <v>0</v>
      </c>
      <c r="D61" s="29">
        <v>0</v>
      </c>
      <c r="E61" s="29">
        <v>0</v>
      </c>
      <c r="F61" s="29">
        <f t="shared" ref="F61" si="7">C61+D61-E61</f>
        <v>0</v>
      </c>
      <c r="G61" s="29">
        <f>'MES 9'!I61</f>
        <v>0</v>
      </c>
      <c r="H61" s="29">
        <v>0</v>
      </c>
      <c r="I61" s="29">
        <f t="shared" ref="I61" si="8">(G61+H61)</f>
        <v>0</v>
      </c>
      <c r="J61" s="288" t="e">
        <f t="shared" ref="J61" si="9">(I61/F61)</f>
        <v>#DIV/0!</v>
      </c>
      <c r="K61" s="289"/>
      <c r="L61" s="99">
        <v>0</v>
      </c>
      <c r="M61" s="99">
        <v>0</v>
      </c>
      <c r="N61" s="82">
        <f t="shared" ref="N61" si="10">(F61-I61)</f>
        <v>0</v>
      </c>
    </row>
    <row r="62" spans="1:14" s="88" customFormat="1" ht="18" customHeight="1">
      <c r="A62" s="92">
        <f>+A61+1</f>
        <v>2112</v>
      </c>
      <c r="B62" s="64" t="s">
        <v>219</v>
      </c>
      <c r="C62" s="29">
        <f>'MES 9'!F62</f>
        <v>0</v>
      </c>
      <c r="D62" s="29">
        <v>0</v>
      </c>
      <c r="E62" s="29">
        <v>0</v>
      </c>
      <c r="F62" s="29">
        <f t="shared" ref="F62" si="11">C62+D62-E62</f>
        <v>0</v>
      </c>
      <c r="G62" s="29">
        <f>'MES 9'!I62</f>
        <v>0</v>
      </c>
      <c r="H62" s="29">
        <v>0</v>
      </c>
      <c r="I62" s="29">
        <f t="shared" ref="I62" si="12">(G62+H62)</f>
        <v>0</v>
      </c>
      <c r="J62" s="288" t="e">
        <f t="shared" ref="J62" si="13">(I62/F62)</f>
        <v>#DIV/0!</v>
      </c>
      <c r="K62" s="289"/>
      <c r="L62" s="99">
        <v>0</v>
      </c>
      <c r="M62" s="99">
        <v>0</v>
      </c>
      <c r="N62" s="82">
        <f t="shared" ref="N62" si="14">(F62-I62)</f>
        <v>0</v>
      </c>
    </row>
    <row r="63" spans="1:14" ht="18" customHeight="1">
      <c r="A63" s="92">
        <f>+A62+1</f>
        <v>2113</v>
      </c>
      <c r="B63" s="84" t="s">
        <v>143</v>
      </c>
      <c r="C63" s="29">
        <f>'MES 9'!F63</f>
        <v>0</v>
      </c>
      <c r="D63" s="29">
        <v>0</v>
      </c>
      <c r="E63" s="29">
        <v>0</v>
      </c>
      <c r="F63" s="29">
        <f t="shared" si="3"/>
        <v>0</v>
      </c>
      <c r="G63" s="29">
        <f>'MES 9'!I63</f>
        <v>0</v>
      </c>
      <c r="H63" s="29">
        <v>0</v>
      </c>
      <c r="I63" s="29">
        <f t="shared" si="4"/>
        <v>0</v>
      </c>
      <c r="J63" s="288" t="e">
        <f t="shared" si="5"/>
        <v>#DIV/0!</v>
      </c>
      <c r="K63" s="289"/>
      <c r="L63" s="99">
        <v>0</v>
      </c>
      <c r="M63" s="99">
        <v>0</v>
      </c>
      <c r="N63" s="82">
        <f t="shared" si="6"/>
        <v>0</v>
      </c>
    </row>
    <row r="64" spans="1:14" s="40" customFormat="1" ht="18" customHeight="1">
      <c r="A64" s="315" t="s">
        <v>30</v>
      </c>
      <c r="B64" s="316"/>
      <c r="C64" s="34">
        <f t="shared" ref="C64:I64" si="15">SUM(C51:C63)</f>
        <v>0</v>
      </c>
      <c r="D64" s="34">
        <f t="shared" si="15"/>
        <v>0</v>
      </c>
      <c r="E64" s="34">
        <f t="shared" si="15"/>
        <v>0</v>
      </c>
      <c r="F64" s="34">
        <f t="shared" si="15"/>
        <v>0</v>
      </c>
      <c r="G64" s="34">
        <f t="shared" si="15"/>
        <v>0</v>
      </c>
      <c r="H64" s="34">
        <f t="shared" si="15"/>
        <v>0</v>
      </c>
      <c r="I64" s="34">
        <f t="shared" si="15"/>
        <v>0</v>
      </c>
      <c r="J64" s="317" t="e">
        <f>(I64/F64)</f>
        <v>#DIV/0!</v>
      </c>
      <c r="K64" s="318"/>
      <c r="L64" s="102">
        <f>SUM(L51:L63)</f>
        <v>0</v>
      </c>
      <c r="M64" s="102">
        <f>SUM(M51:M63)</f>
        <v>0</v>
      </c>
      <c r="N64" s="81">
        <f>SUM(N51:N63)</f>
        <v>0</v>
      </c>
    </row>
    <row r="65" spans="1:14" s="40" customFormat="1" ht="15.7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9'!F66</f>
        <v>0</v>
      </c>
      <c r="D66" s="82">
        <v>0</v>
      </c>
      <c r="E66" s="82">
        <v>0</v>
      </c>
      <c r="F66" s="82">
        <f t="shared" ref="F66:F71" si="16">C66+D66-E66</f>
        <v>0</v>
      </c>
      <c r="G66" s="82">
        <f>'MES 9'!I66</f>
        <v>0</v>
      </c>
      <c r="H66" s="29">
        <v>0</v>
      </c>
      <c r="I66" s="82">
        <f t="shared" ref="I66:I71" si="17">(G66+H66)</f>
        <v>0</v>
      </c>
      <c r="J66" s="288" t="e">
        <f>(I66/F66)</f>
        <v>#DIV/0!</v>
      </c>
      <c r="K66" s="289"/>
      <c r="L66" s="99">
        <v>0</v>
      </c>
      <c r="M66" s="99">
        <v>0</v>
      </c>
      <c r="N66" s="82">
        <f t="shared" ref="N66:N71" si="18">(F66-I66)</f>
        <v>0</v>
      </c>
    </row>
    <row r="67" spans="1:14" ht="18" customHeight="1">
      <c r="A67" s="79">
        <v>2202</v>
      </c>
      <c r="B67" s="84" t="s">
        <v>99</v>
      </c>
      <c r="C67" s="82">
        <f>'MES 9'!F67</f>
        <v>0</v>
      </c>
      <c r="D67" s="82">
        <v>0</v>
      </c>
      <c r="E67" s="82">
        <v>0</v>
      </c>
      <c r="F67" s="82">
        <f t="shared" si="16"/>
        <v>0</v>
      </c>
      <c r="G67" s="82">
        <f>'MES 9'!I67</f>
        <v>0</v>
      </c>
      <c r="H67" s="29">
        <v>0</v>
      </c>
      <c r="I67" s="82">
        <f t="shared" si="17"/>
        <v>0</v>
      </c>
      <c r="J67" s="288" t="e">
        <f t="shared" ref="J67:J77" si="19">(I67/F67)</f>
        <v>#DIV/0!</v>
      </c>
      <c r="K67" s="289"/>
      <c r="L67" s="99">
        <v>0</v>
      </c>
      <c r="M67" s="99">
        <v>0</v>
      </c>
      <c r="N67" s="82">
        <f t="shared" si="18"/>
        <v>0</v>
      </c>
    </row>
    <row r="68" spans="1:14" ht="18" customHeight="1">
      <c r="A68" s="79">
        <v>2203</v>
      </c>
      <c r="B68" s="84" t="s">
        <v>199</v>
      </c>
      <c r="C68" s="82">
        <f>'MES 9'!F68</f>
        <v>0</v>
      </c>
      <c r="D68" s="82">
        <v>0</v>
      </c>
      <c r="E68" s="82">
        <v>0</v>
      </c>
      <c r="F68" s="82">
        <f t="shared" si="16"/>
        <v>0</v>
      </c>
      <c r="G68" s="82">
        <f>'MES 9'!I68</f>
        <v>0</v>
      </c>
      <c r="H68" s="29">
        <v>0</v>
      </c>
      <c r="I68" s="82">
        <f t="shared" si="17"/>
        <v>0</v>
      </c>
      <c r="J68" s="288" t="e">
        <f t="shared" si="19"/>
        <v>#DIV/0!</v>
      </c>
      <c r="K68" s="289"/>
      <c r="L68" s="99">
        <v>0</v>
      </c>
      <c r="M68" s="99">
        <v>0</v>
      </c>
      <c r="N68" s="82">
        <f t="shared" si="18"/>
        <v>0</v>
      </c>
    </row>
    <row r="69" spans="1:14" ht="18" customHeight="1">
      <c r="A69" s="79">
        <v>2204</v>
      </c>
      <c r="B69" s="84" t="s">
        <v>100</v>
      </c>
      <c r="C69" s="82">
        <f>'MES 9'!F69</f>
        <v>0</v>
      </c>
      <c r="D69" s="82">
        <v>0</v>
      </c>
      <c r="E69" s="82">
        <v>0</v>
      </c>
      <c r="F69" s="82">
        <f t="shared" si="16"/>
        <v>0</v>
      </c>
      <c r="G69" s="82">
        <f>'MES 9'!I69</f>
        <v>0</v>
      </c>
      <c r="H69" s="29">
        <v>0</v>
      </c>
      <c r="I69" s="82">
        <f t="shared" si="17"/>
        <v>0</v>
      </c>
      <c r="J69" s="288" t="e">
        <f t="shared" si="19"/>
        <v>#DIV/0!</v>
      </c>
      <c r="K69" s="289"/>
      <c r="L69" s="99">
        <v>0</v>
      </c>
      <c r="M69" s="99">
        <v>0</v>
      </c>
      <c r="N69" s="82">
        <f t="shared" si="18"/>
        <v>0</v>
      </c>
    </row>
    <row r="70" spans="1:14" ht="18" customHeight="1">
      <c r="A70" s="79">
        <v>2205</v>
      </c>
      <c r="B70" s="84" t="s">
        <v>101</v>
      </c>
      <c r="C70" s="82">
        <f>'MES 9'!F70</f>
        <v>0</v>
      </c>
      <c r="D70" s="82">
        <v>0</v>
      </c>
      <c r="E70" s="82">
        <v>0</v>
      </c>
      <c r="F70" s="82">
        <f t="shared" si="16"/>
        <v>0</v>
      </c>
      <c r="G70" s="82">
        <f>'MES 9'!I70</f>
        <v>0</v>
      </c>
      <c r="H70" s="29">
        <v>0</v>
      </c>
      <c r="I70" s="82">
        <f t="shared" si="17"/>
        <v>0</v>
      </c>
      <c r="J70" s="288" t="e">
        <f t="shared" si="19"/>
        <v>#DIV/0!</v>
      </c>
      <c r="K70" s="289"/>
      <c r="L70" s="99">
        <v>0</v>
      </c>
      <c r="M70" s="99">
        <v>0</v>
      </c>
      <c r="N70" s="82">
        <f t="shared" si="18"/>
        <v>0</v>
      </c>
    </row>
    <row r="71" spans="1:14" ht="18" customHeight="1">
      <c r="A71" s="79">
        <v>2206</v>
      </c>
      <c r="B71" s="84" t="s">
        <v>102</v>
      </c>
      <c r="C71" s="82">
        <f>'MES 9'!F71</f>
        <v>0</v>
      </c>
      <c r="D71" s="82">
        <v>0</v>
      </c>
      <c r="E71" s="82">
        <v>0</v>
      </c>
      <c r="F71" s="82">
        <f t="shared" si="16"/>
        <v>0</v>
      </c>
      <c r="G71" s="82">
        <f>'MES 9'!I71</f>
        <v>0</v>
      </c>
      <c r="H71" s="29">
        <v>0</v>
      </c>
      <c r="I71" s="82">
        <f t="shared" si="17"/>
        <v>0</v>
      </c>
      <c r="J71" s="288" t="e">
        <f t="shared" si="19"/>
        <v>#DIV/0!</v>
      </c>
      <c r="K71" s="289"/>
      <c r="L71" s="99">
        <v>0</v>
      </c>
      <c r="M71" s="99">
        <v>0</v>
      </c>
      <c r="N71" s="82">
        <f t="shared" si="18"/>
        <v>0</v>
      </c>
    </row>
    <row r="72" spans="1:14" s="88" customFormat="1" ht="18" customHeight="1">
      <c r="A72" s="92">
        <v>2207</v>
      </c>
      <c r="B72" s="84" t="s">
        <v>140</v>
      </c>
      <c r="C72" s="82">
        <f>'MES 9'!F72</f>
        <v>0</v>
      </c>
      <c r="D72" s="82">
        <v>0</v>
      </c>
      <c r="E72" s="82">
        <v>0</v>
      </c>
      <c r="F72" s="82">
        <f t="shared" ref="F72:F75" si="20">C72+D72-E72</f>
        <v>0</v>
      </c>
      <c r="G72" s="82">
        <f>'MES 9'!I72</f>
        <v>0</v>
      </c>
      <c r="H72" s="29">
        <v>0</v>
      </c>
      <c r="I72" s="82">
        <f t="shared" ref="I72:I75" si="21">(G72+H72)</f>
        <v>0</v>
      </c>
      <c r="J72" s="288" t="e">
        <f t="shared" ref="J72:J75" si="22">(I72/F72)</f>
        <v>#DIV/0!</v>
      </c>
      <c r="K72" s="289"/>
      <c r="L72" s="99">
        <v>0</v>
      </c>
      <c r="M72" s="99">
        <v>0</v>
      </c>
      <c r="N72" s="82">
        <f t="shared" ref="N72:N75" si="23">(F72-I72)</f>
        <v>0</v>
      </c>
    </row>
    <row r="73" spans="1:14" s="88" customFormat="1" ht="24.6" customHeight="1">
      <c r="A73" s="92">
        <v>2208</v>
      </c>
      <c r="B73" s="97" t="s">
        <v>192</v>
      </c>
      <c r="C73" s="82">
        <f>'MES 9'!F73</f>
        <v>0</v>
      </c>
      <c r="D73" s="82">
        <v>0</v>
      </c>
      <c r="E73" s="82">
        <v>0</v>
      </c>
      <c r="F73" s="82">
        <f t="shared" si="20"/>
        <v>0</v>
      </c>
      <c r="G73" s="82">
        <f>'MES 9'!I73</f>
        <v>0</v>
      </c>
      <c r="H73" s="29">
        <v>0</v>
      </c>
      <c r="I73" s="82">
        <f t="shared" si="21"/>
        <v>0</v>
      </c>
      <c r="J73" s="288" t="e">
        <f t="shared" si="22"/>
        <v>#DIV/0!</v>
      </c>
      <c r="K73" s="289"/>
      <c r="L73" s="99">
        <v>0</v>
      </c>
      <c r="M73" s="99">
        <v>0</v>
      </c>
      <c r="N73" s="82">
        <f t="shared" si="23"/>
        <v>0</v>
      </c>
    </row>
    <row r="74" spans="1:14" s="88" customFormat="1" ht="24.6" customHeight="1">
      <c r="A74" s="92">
        <v>2209</v>
      </c>
      <c r="B74" s="97" t="s">
        <v>278</v>
      </c>
      <c r="C74" s="82">
        <f>'MES 9'!F74</f>
        <v>0</v>
      </c>
      <c r="D74" s="82">
        <v>0</v>
      </c>
      <c r="E74" s="82">
        <v>0</v>
      </c>
      <c r="F74" s="82">
        <f t="shared" si="20"/>
        <v>0</v>
      </c>
      <c r="G74" s="82">
        <f>'MES 9'!I74</f>
        <v>0</v>
      </c>
      <c r="H74" s="29">
        <v>0</v>
      </c>
      <c r="I74" s="82">
        <f t="shared" si="21"/>
        <v>0</v>
      </c>
      <c r="J74" s="288" t="e">
        <f t="shared" si="22"/>
        <v>#DIV/0!</v>
      </c>
      <c r="K74" s="289"/>
      <c r="L74" s="99">
        <v>0</v>
      </c>
      <c r="M74" s="99">
        <v>0</v>
      </c>
      <c r="N74" s="82">
        <f t="shared" si="23"/>
        <v>0</v>
      </c>
    </row>
    <row r="75" spans="1:14" s="88" customFormat="1" ht="18" customHeight="1">
      <c r="A75" s="92">
        <v>2210</v>
      </c>
      <c r="B75" s="84" t="s">
        <v>144</v>
      </c>
      <c r="C75" s="82">
        <f>'MES 9'!F75</f>
        <v>0</v>
      </c>
      <c r="D75" s="82">
        <v>0</v>
      </c>
      <c r="E75" s="82">
        <v>0</v>
      </c>
      <c r="F75" s="82">
        <f t="shared" si="20"/>
        <v>0</v>
      </c>
      <c r="G75" s="82">
        <f>'MES 9'!I75</f>
        <v>0</v>
      </c>
      <c r="H75" s="29">
        <v>0</v>
      </c>
      <c r="I75" s="82">
        <f t="shared" si="21"/>
        <v>0</v>
      </c>
      <c r="J75" s="288" t="e">
        <f t="shared" si="22"/>
        <v>#DIV/0!</v>
      </c>
      <c r="K75" s="289"/>
      <c r="L75" s="99">
        <v>0</v>
      </c>
      <c r="M75" s="99">
        <v>0</v>
      </c>
      <c r="N75" s="82">
        <f t="shared" si="23"/>
        <v>0</v>
      </c>
    </row>
    <row r="76" spans="1:14" s="88" customFormat="1" ht="18" customHeight="1">
      <c r="A76" s="92">
        <v>2211</v>
      </c>
      <c r="B76" s="84" t="s">
        <v>143</v>
      </c>
      <c r="C76" s="82">
        <f>'MES 9'!F76</f>
        <v>0</v>
      </c>
      <c r="D76" s="82">
        <v>0</v>
      </c>
      <c r="E76" s="82">
        <v>0</v>
      </c>
      <c r="F76" s="82">
        <f t="shared" ref="F76" si="24">C76+D76-E76</f>
        <v>0</v>
      </c>
      <c r="G76" s="82">
        <f>'MES 9'!I76</f>
        <v>0</v>
      </c>
      <c r="H76" s="29">
        <v>0</v>
      </c>
      <c r="I76" s="82">
        <f t="shared" ref="I76" si="25">(G76+H76)</f>
        <v>0</v>
      </c>
      <c r="J76" s="288" t="e">
        <f t="shared" ref="J76" si="26">(I76/F76)</f>
        <v>#DIV/0!</v>
      </c>
      <c r="K76" s="289"/>
      <c r="L76" s="99">
        <v>0</v>
      </c>
      <c r="M76" s="99">
        <v>0</v>
      </c>
      <c r="N76" s="82">
        <f t="shared" ref="N76" si="27">(F76-I76)</f>
        <v>0</v>
      </c>
    </row>
    <row r="77" spans="1:14" s="40" customFormat="1" ht="18" customHeight="1">
      <c r="A77" s="315" t="s">
        <v>30</v>
      </c>
      <c r="B77" s="316"/>
      <c r="C77" s="90">
        <f t="shared" ref="C77:I77" si="28">SUM(C66:C76)</f>
        <v>0</v>
      </c>
      <c r="D77" s="90">
        <f t="shared" si="28"/>
        <v>0</v>
      </c>
      <c r="E77" s="90">
        <f t="shared" si="28"/>
        <v>0</v>
      </c>
      <c r="F77" s="90">
        <f t="shared" si="28"/>
        <v>0</v>
      </c>
      <c r="G77" s="90">
        <f t="shared" si="28"/>
        <v>0</v>
      </c>
      <c r="H77" s="90">
        <f t="shared" si="28"/>
        <v>0</v>
      </c>
      <c r="I77" s="90">
        <f t="shared" si="28"/>
        <v>0</v>
      </c>
      <c r="J77" s="317" t="e">
        <f t="shared" si="19"/>
        <v>#DIV/0!</v>
      </c>
      <c r="K77" s="318"/>
      <c r="L77" s="102">
        <f>SUM(L66:L76)</f>
        <v>0</v>
      </c>
      <c r="M77" s="102">
        <f>SUM(M66:M76)</f>
        <v>0</v>
      </c>
      <c r="N77" s="81">
        <f>SUM(N66:N76)</f>
        <v>0</v>
      </c>
    </row>
    <row r="78" spans="1:14" s="27" customFormat="1" ht="18" customHeight="1">
      <c r="A78" s="51"/>
      <c r="B78" s="41"/>
      <c r="C78" s="42"/>
      <c r="D78" s="42"/>
      <c r="E78" s="42"/>
      <c r="F78" s="42"/>
      <c r="G78" s="42"/>
      <c r="H78" s="42"/>
      <c r="I78" s="42"/>
      <c r="J78" s="43"/>
      <c r="K78" s="43"/>
      <c r="L78" s="43"/>
      <c r="M78" s="43"/>
      <c r="N78" s="44"/>
    </row>
    <row r="79" spans="1:14" s="27" customFormat="1" ht="35.450000000000003"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9</v>
      </c>
      <c r="H81" s="286" t="str">
        <f>H48</f>
        <v>Gastos - mes 10</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36"/>
      <c r="K83" s="336"/>
      <c r="L83" s="336"/>
      <c r="M83" s="336"/>
      <c r="N83" s="316"/>
    </row>
    <row r="84" spans="1:14" ht="18" customHeight="1">
      <c r="A84" s="79">
        <v>2301</v>
      </c>
      <c r="B84" s="65" t="s">
        <v>31</v>
      </c>
      <c r="C84" s="29">
        <f>'MES 9'!F84</f>
        <v>0</v>
      </c>
      <c r="D84" s="29">
        <v>0</v>
      </c>
      <c r="E84" s="29">
        <v>0</v>
      </c>
      <c r="F84" s="29">
        <f t="shared" ref="F84:F95" si="29">C84+D84-E84</f>
        <v>0</v>
      </c>
      <c r="G84" s="29">
        <f>'MES 9'!I84</f>
        <v>0</v>
      </c>
      <c r="H84" s="32">
        <v>0</v>
      </c>
      <c r="I84" s="32">
        <f t="shared" ref="I84:I95" si="30">(G84+H84)</f>
        <v>0</v>
      </c>
      <c r="J84" s="288" t="e">
        <f t="shared" ref="J84:J97" si="31">(I84/F84)</f>
        <v>#DIV/0!</v>
      </c>
      <c r="K84" s="289"/>
      <c r="L84" s="99">
        <v>0</v>
      </c>
      <c r="M84" s="99">
        <v>0</v>
      </c>
      <c r="N84" s="32">
        <f t="shared" ref="N84:N95" si="32">(F84-I84)</f>
        <v>0</v>
      </c>
    </row>
    <row r="85" spans="1:14" ht="18" customHeight="1">
      <c r="A85" s="79">
        <v>2302</v>
      </c>
      <c r="B85" s="65" t="s">
        <v>200</v>
      </c>
      <c r="C85" s="29">
        <f>'MES 9'!F85</f>
        <v>0</v>
      </c>
      <c r="D85" s="29">
        <v>0</v>
      </c>
      <c r="E85" s="29">
        <v>0</v>
      </c>
      <c r="F85" s="29">
        <f t="shared" si="29"/>
        <v>0</v>
      </c>
      <c r="G85" s="29">
        <f>'MES 9'!I85</f>
        <v>0</v>
      </c>
      <c r="H85" s="32">
        <v>0</v>
      </c>
      <c r="I85" s="32">
        <f t="shared" si="30"/>
        <v>0</v>
      </c>
      <c r="J85" s="288" t="e">
        <f t="shared" si="31"/>
        <v>#DIV/0!</v>
      </c>
      <c r="K85" s="289"/>
      <c r="L85" s="99">
        <v>0</v>
      </c>
      <c r="M85" s="99">
        <v>0</v>
      </c>
      <c r="N85" s="32">
        <f t="shared" si="32"/>
        <v>0</v>
      </c>
    </row>
    <row r="86" spans="1:14" s="88" customFormat="1" ht="18" customHeight="1">
      <c r="A86" s="116">
        <v>2303</v>
      </c>
      <c r="B86" s="65" t="s">
        <v>201</v>
      </c>
      <c r="C86" s="29">
        <f>'MES 9'!F86</f>
        <v>0</v>
      </c>
      <c r="D86" s="29">
        <v>0</v>
      </c>
      <c r="E86" s="29">
        <v>0</v>
      </c>
      <c r="F86" s="29">
        <f t="shared" ref="F86" si="33">C86+D86-E86</f>
        <v>0</v>
      </c>
      <c r="G86" s="29">
        <f>'MES 9'!I86</f>
        <v>0</v>
      </c>
      <c r="H86" s="82">
        <v>0</v>
      </c>
      <c r="I86" s="82">
        <f t="shared" ref="I86" si="34">(G86+H86)</f>
        <v>0</v>
      </c>
      <c r="J86" s="288" t="e">
        <f t="shared" ref="J86" si="35">(I86/F86)</f>
        <v>#DIV/0!</v>
      </c>
      <c r="K86" s="289"/>
      <c r="L86" s="99">
        <v>0</v>
      </c>
      <c r="M86" s="99">
        <v>0</v>
      </c>
      <c r="N86" s="82">
        <f t="shared" ref="N86" si="36">(F86-I86)</f>
        <v>0</v>
      </c>
    </row>
    <row r="87" spans="1:14" ht="18" customHeight="1">
      <c r="A87" s="116">
        <v>2304</v>
      </c>
      <c r="B87" s="65" t="s">
        <v>91</v>
      </c>
      <c r="C87" s="29">
        <f>'MES 9'!F87</f>
        <v>0</v>
      </c>
      <c r="D87" s="29">
        <v>0</v>
      </c>
      <c r="E87" s="29">
        <v>0</v>
      </c>
      <c r="F87" s="29">
        <f t="shared" si="29"/>
        <v>0</v>
      </c>
      <c r="G87" s="29">
        <f>'MES 9'!I87</f>
        <v>0</v>
      </c>
      <c r="H87" s="32">
        <v>0</v>
      </c>
      <c r="I87" s="32">
        <f t="shared" si="30"/>
        <v>0</v>
      </c>
      <c r="J87" s="288" t="e">
        <f t="shared" si="31"/>
        <v>#DIV/0!</v>
      </c>
      <c r="K87" s="289"/>
      <c r="L87" s="99">
        <v>0</v>
      </c>
      <c r="M87" s="99">
        <v>0</v>
      </c>
      <c r="N87" s="32">
        <f t="shared" si="32"/>
        <v>0</v>
      </c>
    </row>
    <row r="88" spans="1:14" s="88" customFormat="1" ht="18" customHeight="1">
      <c r="A88" s="116">
        <v>2305</v>
      </c>
      <c r="B88" s="117" t="s">
        <v>203</v>
      </c>
      <c r="C88" s="29">
        <f>'MES 9'!F88</f>
        <v>0</v>
      </c>
      <c r="D88" s="29">
        <v>0</v>
      </c>
      <c r="E88" s="29">
        <v>0</v>
      </c>
      <c r="F88" s="29">
        <f t="shared" ref="F88:F89" si="37">C88+D88-E88</f>
        <v>0</v>
      </c>
      <c r="G88" s="29">
        <f>'MES 9'!I88</f>
        <v>0</v>
      </c>
      <c r="H88" s="82">
        <v>0</v>
      </c>
      <c r="I88" s="82">
        <f t="shared" ref="I88:I89" si="38">(G88+H88)</f>
        <v>0</v>
      </c>
      <c r="J88" s="288" t="e">
        <f t="shared" ref="J88:J89" si="39">(I88/F88)</f>
        <v>#DIV/0!</v>
      </c>
      <c r="K88" s="289"/>
      <c r="L88" s="99">
        <v>0</v>
      </c>
      <c r="M88" s="99">
        <v>0</v>
      </c>
      <c r="N88" s="82">
        <f t="shared" ref="N88:N89" si="40">(F88-I88)</f>
        <v>0</v>
      </c>
    </row>
    <row r="89" spans="1:14" s="88" customFormat="1" ht="18" customHeight="1">
      <c r="A89" s="116">
        <v>2306</v>
      </c>
      <c r="B89" s="117" t="s">
        <v>202</v>
      </c>
      <c r="C89" s="29">
        <f>'MES 9'!F89</f>
        <v>0</v>
      </c>
      <c r="D89" s="29">
        <v>0</v>
      </c>
      <c r="E89" s="29">
        <v>0</v>
      </c>
      <c r="F89" s="29">
        <f t="shared" si="37"/>
        <v>0</v>
      </c>
      <c r="G89" s="29">
        <f>'MES 9'!I89</f>
        <v>0</v>
      </c>
      <c r="H89" s="82">
        <v>0</v>
      </c>
      <c r="I89" s="82">
        <f t="shared" si="38"/>
        <v>0</v>
      </c>
      <c r="J89" s="288" t="e">
        <f t="shared" si="39"/>
        <v>#DIV/0!</v>
      </c>
      <c r="K89" s="289"/>
      <c r="L89" s="99">
        <v>0</v>
      </c>
      <c r="M89" s="99">
        <v>0</v>
      </c>
      <c r="N89" s="82">
        <f t="shared" si="40"/>
        <v>0</v>
      </c>
    </row>
    <row r="90" spans="1:14" ht="24.75" customHeight="1">
      <c r="A90" s="116">
        <v>2307</v>
      </c>
      <c r="B90" s="74" t="s">
        <v>84</v>
      </c>
      <c r="C90" s="29">
        <f>'MES 9'!F90</f>
        <v>0</v>
      </c>
      <c r="D90" s="29">
        <v>0</v>
      </c>
      <c r="E90" s="29">
        <v>0</v>
      </c>
      <c r="F90" s="29">
        <f t="shared" si="29"/>
        <v>0</v>
      </c>
      <c r="G90" s="29">
        <f>'MES 9'!I90</f>
        <v>0</v>
      </c>
      <c r="H90" s="32">
        <v>0</v>
      </c>
      <c r="I90" s="32">
        <f t="shared" si="30"/>
        <v>0</v>
      </c>
      <c r="J90" s="288" t="e">
        <f t="shared" si="31"/>
        <v>#DIV/0!</v>
      </c>
      <c r="K90" s="289"/>
      <c r="L90" s="99">
        <v>0</v>
      </c>
      <c r="M90" s="99">
        <v>0</v>
      </c>
      <c r="N90" s="32">
        <f t="shared" si="32"/>
        <v>0</v>
      </c>
    </row>
    <row r="91" spans="1:14" s="88" customFormat="1" ht="18.600000000000001" customHeight="1">
      <c r="A91" s="116">
        <v>2308</v>
      </c>
      <c r="B91" s="118" t="s">
        <v>204</v>
      </c>
      <c r="C91" s="29">
        <f>'MES 9'!F91</f>
        <v>0</v>
      </c>
      <c r="D91" s="29">
        <v>0</v>
      </c>
      <c r="E91" s="29">
        <v>0</v>
      </c>
      <c r="F91" s="29">
        <f t="shared" si="29"/>
        <v>0</v>
      </c>
      <c r="G91" s="29">
        <f>'MES 9'!I91</f>
        <v>0</v>
      </c>
      <c r="H91" s="82">
        <v>0</v>
      </c>
      <c r="I91" s="82">
        <f t="shared" si="30"/>
        <v>0</v>
      </c>
      <c r="J91" s="288" t="e">
        <f>(I91/F91)</f>
        <v>#DIV/0!</v>
      </c>
      <c r="K91" s="289"/>
      <c r="L91" s="99">
        <v>0</v>
      </c>
      <c r="M91" s="99">
        <v>0</v>
      </c>
      <c r="N91" s="82">
        <f t="shared" si="32"/>
        <v>0</v>
      </c>
    </row>
    <row r="92" spans="1:14" s="88" customFormat="1" ht="18.600000000000001" customHeight="1">
      <c r="A92" s="116">
        <v>2309</v>
      </c>
      <c r="B92" s="89" t="s">
        <v>226</v>
      </c>
      <c r="C92" s="29">
        <f>'MES 9'!F92</f>
        <v>0</v>
      </c>
      <c r="D92" s="29">
        <v>0</v>
      </c>
      <c r="E92" s="29">
        <v>0</v>
      </c>
      <c r="F92" s="29">
        <f t="shared" ref="F92" si="41">C92+D92-E92</f>
        <v>0</v>
      </c>
      <c r="G92" s="29">
        <f>'MES 9'!I92</f>
        <v>0</v>
      </c>
      <c r="H92" s="82">
        <v>0</v>
      </c>
      <c r="I92" s="82">
        <f t="shared" ref="I92" si="42">(G92+H92)</f>
        <v>0</v>
      </c>
      <c r="J92" s="288" t="e">
        <f t="shared" ref="J92" si="43">(I92/F92)</f>
        <v>#DIV/0!</v>
      </c>
      <c r="K92" s="289"/>
      <c r="L92" s="99">
        <v>0</v>
      </c>
      <c r="M92" s="99">
        <v>0</v>
      </c>
      <c r="N92" s="82">
        <f t="shared" ref="N92" si="44">(F92-I92)</f>
        <v>0</v>
      </c>
    </row>
    <row r="93" spans="1:14" s="88" customFormat="1" ht="18.600000000000001" customHeight="1">
      <c r="A93" s="116">
        <v>2310</v>
      </c>
      <c r="B93" s="65" t="s">
        <v>86</v>
      </c>
      <c r="C93" s="29">
        <f>'MES 9'!F93</f>
        <v>0</v>
      </c>
      <c r="D93" s="29">
        <v>0</v>
      </c>
      <c r="E93" s="29">
        <v>0</v>
      </c>
      <c r="F93" s="29">
        <f t="shared" ref="F93:F94" si="45">C93+D93-E93</f>
        <v>0</v>
      </c>
      <c r="G93" s="29">
        <f>'MES 9'!I93</f>
        <v>0</v>
      </c>
      <c r="H93" s="82">
        <v>0</v>
      </c>
      <c r="I93" s="82">
        <f t="shared" ref="I93:I94" si="46">(G93+H93)</f>
        <v>0</v>
      </c>
      <c r="J93" s="288" t="e">
        <f>(I93/F93)</f>
        <v>#DIV/0!</v>
      </c>
      <c r="K93" s="289"/>
      <c r="L93" s="99">
        <v>0</v>
      </c>
      <c r="M93" s="99">
        <v>0</v>
      </c>
      <c r="N93" s="82">
        <f t="shared" ref="N93:N94" si="47">(F93-I93)</f>
        <v>0</v>
      </c>
    </row>
    <row r="94" spans="1:14" s="88" customFormat="1" ht="20.45" customHeight="1">
      <c r="A94" s="116">
        <v>2311</v>
      </c>
      <c r="B94" s="65" t="s">
        <v>205</v>
      </c>
      <c r="C94" s="29">
        <f>'MES 9'!F94</f>
        <v>0</v>
      </c>
      <c r="D94" s="29">
        <v>0</v>
      </c>
      <c r="E94" s="29">
        <v>0</v>
      </c>
      <c r="F94" s="29">
        <f t="shared" si="45"/>
        <v>0</v>
      </c>
      <c r="G94" s="29">
        <f>'MES 9'!I94</f>
        <v>0</v>
      </c>
      <c r="H94" s="82">
        <v>0</v>
      </c>
      <c r="I94" s="82">
        <f t="shared" si="46"/>
        <v>0</v>
      </c>
      <c r="J94" s="288" t="e">
        <f t="shared" ref="J94" si="48">(I94/F94)</f>
        <v>#DIV/0!</v>
      </c>
      <c r="K94" s="289"/>
      <c r="L94" s="99">
        <v>0</v>
      </c>
      <c r="M94" s="99">
        <v>0</v>
      </c>
      <c r="N94" s="82">
        <f t="shared" si="47"/>
        <v>0</v>
      </c>
    </row>
    <row r="95" spans="1:14" s="71" customFormat="1" ht="18.600000000000001" customHeight="1">
      <c r="A95" s="116">
        <v>2312</v>
      </c>
      <c r="B95" s="84" t="s">
        <v>143</v>
      </c>
      <c r="C95" s="29">
        <f>'MES 9'!F95</f>
        <v>0</v>
      </c>
      <c r="D95" s="29">
        <v>0</v>
      </c>
      <c r="E95" s="29">
        <v>0</v>
      </c>
      <c r="F95" s="29">
        <f t="shared" si="29"/>
        <v>0</v>
      </c>
      <c r="G95" s="29">
        <f>'MES 9'!I95</f>
        <v>0</v>
      </c>
      <c r="H95" s="72">
        <v>0</v>
      </c>
      <c r="I95" s="72">
        <f t="shared" si="30"/>
        <v>0</v>
      </c>
      <c r="J95" s="288" t="e">
        <f t="shared" si="31"/>
        <v>#DIV/0!</v>
      </c>
      <c r="K95" s="289"/>
      <c r="L95" s="99">
        <v>0</v>
      </c>
      <c r="M95" s="99">
        <v>0</v>
      </c>
      <c r="N95" s="72">
        <f t="shared" si="32"/>
        <v>0</v>
      </c>
    </row>
    <row r="96" spans="1:14" ht="18" customHeight="1">
      <c r="A96" s="315" t="s">
        <v>32</v>
      </c>
      <c r="B96" s="316"/>
      <c r="C96" s="33">
        <f t="shared" ref="C96:I96" si="49">SUM(C84:C95)</f>
        <v>0</v>
      </c>
      <c r="D96" s="33">
        <f t="shared" si="49"/>
        <v>0</v>
      </c>
      <c r="E96" s="33">
        <f t="shared" si="49"/>
        <v>0</v>
      </c>
      <c r="F96" s="33">
        <f t="shared" si="49"/>
        <v>0</v>
      </c>
      <c r="G96" s="33">
        <f t="shared" si="49"/>
        <v>0</v>
      </c>
      <c r="H96" s="33">
        <f t="shared" si="49"/>
        <v>0</v>
      </c>
      <c r="I96" s="33">
        <f t="shared" si="49"/>
        <v>0</v>
      </c>
      <c r="J96" s="317" t="e">
        <f t="shared" si="31"/>
        <v>#DIV/0!</v>
      </c>
      <c r="K96" s="318"/>
      <c r="L96" s="102">
        <f>SUM(L84:L95)</f>
        <v>0</v>
      </c>
      <c r="M96" s="102">
        <f>SUM(M84:M95)</f>
        <v>0</v>
      </c>
      <c r="N96" s="35">
        <f>SUM(N84:N95)</f>
        <v>0</v>
      </c>
    </row>
    <row r="97" spans="1:14" s="40" customFormat="1" ht="18" customHeight="1">
      <c r="A97" s="315" t="s">
        <v>108</v>
      </c>
      <c r="B97" s="316"/>
      <c r="C97" s="33">
        <f t="shared" ref="C97:I97" si="50">C96+C77+C64</f>
        <v>0</v>
      </c>
      <c r="D97" s="33">
        <f t="shared" si="50"/>
        <v>0</v>
      </c>
      <c r="E97" s="33">
        <f t="shared" si="50"/>
        <v>0</v>
      </c>
      <c r="F97" s="33">
        <f t="shared" si="50"/>
        <v>0</v>
      </c>
      <c r="G97" s="33">
        <f t="shared" si="50"/>
        <v>0</v>
      </c>
      <c r="H97" s="33">
        <f t="shared" si="50"/>
        <v>0</v>
      </c>
      <c r="I97" s="33">
        <f t="shared" si="50"/>
        <v>0</v>
      </c>
      <c r="J97" s="317" t="e">
        <f t="shared" si="31"/>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c r="B101" s="189" t="s">
        <v>15</v>
      </c>
      <c r="C101" s="190"/>
      <c r="D101" s="186" t="s">
        <v>15</v>
      </c>
      <c r="E101" s="186"/>
      <c r="F101" s="186"/>
      <c r="G101" s="186"/>
      <c r="H101" s="186" t="s">
        <v>15</v>
      </c>
      <c r="I101" s="186"/>
      <c r="J101" s="186"/>
      <c r="K101" s="186"/>
      <c r="L101" s="186"/>
      <c r="M101" s="186"/>
      <c r="N101" s="186"/>
    </row>
    <row r="103" spans="1:14" s="71" customFormat="1">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c r="B107" s="86"/>
      <c r="C107" s="86"/>
      <c r="D107" s="86"/>
      <c r="E107" s="86"/>
      <c r="F107" s="86"/>
      <c r="G107" s="85"/>
      <c r="H107" s="85"/>
      <c r="I107" s="85"/>
      <c r="J107" s="85"/>
      <c r="K107" s="85"/>
      <c r="L107" s="88"/>
      <c r="M107" s="88"/>
      <c r="N107" s="85"/>
    </row>
    <row r="108" spans="1:14" s="71" customFormat="1">
      <c r="B108" s="310"/>
      <c r="C108" s="310"/>
      <c r="D108" s="310"/>
      <c r="E108" s="310"/>
      <c r="F108" s="310"/>
      <c r="G108" s="310"/>
      <c r="H108" s="310"/>
      <c r="I108" s="310"/>
      <c r="J108" s="310"/>
      <c r="K108" s="310"/>
      <c r="L108" s="310"/>
      <c r="M108" s="310"/>
      <c r="N108" s="310"/>
    </row>
    <row r="109" spans="1:14" s="71" customFormat="1">
      <c r="B109" s="310"/>
      <c r="C109" s="310"/>
      <c r="D109" s="310"/>
      <c r="E109" s="310"/>
      <c r="F109" s="310"/>
      <c r="L109" s="88"/>
      <c r="M109" s="88"/>
    </row>
    <row r="110" spans="1:14" s="71" customFormat="1">
      <c r="B110" s="310"/>
      <c r="C110" s="310"/>
      <c r="D110" s="310"/>
      <c r="E110" s="310"/>
      <c r="F110" s="310"/>
      <c r="G110" s="310"/>
      <c r="H110" s="310"/>
      <c r="L110" s="88"/>
      <c r="M110" s="88"/>
    </row>
  </sheetData>
  <mergeCells count="196">
    <mergeCell ref="A41:A46"/>
    <mergeCell ref="C41:D41"/>
    <mergeCell ref="E41:F41"/>
    <mergeCell ref="J41:K41"/>
    <mergeCell ref="G41:H41"/>
    <mergeCell ref="J42:K42"/>
    <mergeCell ref="M42:N42"/>
    <mergeCell ref="C43:D43"/>
    <mergeCell ref="E43:F43"/>
    <mergeCell ref="G43:H43"/>
    <mergeCell ref="J43:K43"/>
    <mergeCell ref="M43:N43"/>
    <mergeCell ref="C46:D46"/>
    <mergeCell ref="E46:F46"/>
    <mergeCell ref="G46:H46"/>
    <mergeCell ref="J46:K46"/>
    <mergeCell ref="M46:N46"/>
    <mergeCell ref="C44:D44"/>
    <mergeCell ref="M41:N41"/>
    <mergeCell ref="C42:D42"/>
    <mergeCell ref="E42:F42"/>
    <mergeCell ref="G42:H42"/>
    <mergeCell ref="E44:F44"/>
    <mergeCell ref="G44:H44"/>
    <mergeCell ref="C6:D6"/>
    <mergeCell ref="E6:F6"/>
    <mergeCell ref="G6:H6"/>
    <mergeCell ref="J6:K6"/>
    <mergeCell ref="M6:N6"/>
    <mergeCell ref="C7:D7"/>
    <mergeCell ref="E7:F7"/>
    <mergeCell ref="G7:H7"/>
    <mergeCell ref="J7:K7"/>
    <mergeCell ref="M7:N7"/>
    <mergeCell ref="G4:H4"/>
    <mergeCell ref="L10:M10"/>
    <mergeCell ref="N11:N12"/>
    <mergeCell ref="A11:A12"/>
    <mergeCell ref="C11:C12"/>
    <mergeCell ref="L11:M11"/>
    <mergeCell ref="F11:F12"/>
    <mergeCell ref="G11:G12"/>
    <mergeCell ref="H11:H12"/>
    <mergeCell ref="I11:I12"/>
    <mergeCell ref="J11:K12"/>
    <mergeCell ref="A4:A9"/>
    <mergeCell ref="C4:D4"/>
    <mergeCell ref="E4:F4"/>
    <mergeCell ref="J4:K4"/>
    <mergeCell ref="M4:N4"/>
    <mergeCell ref="C5:D5"/>
    <mergeCell ref="E5:F5"/>
    <mergeCell ref="G5:H5"/>
    <mergeCell ref="J5:K5"/>
    <mergeCell ref="M5:N5"/>
    <mergeCell ref="B11:B12"/>
    <mergeCell ref="D11:D12"/>
    <mergeCell ref="E11:E12"/>
    <mergeCell ref="A48:A49"/>
    <mergeCell ref="B48:B49"/>
    <mergeCell ref="C48:C49"/>
    <mergeCell ref="D48:D49"/>
    <mergeCell ref="E48:E49"/>
    <mergeCell ref="F48:F49"/>
    <mergeCell ref="G48:G49"/>
    <mergeCell ref="J61:K61"/>
    <mergeCell ref="J62:K62"/>
    <mergeCell ref="H48:H49"/>
    <mergeCell ref="I48:I49"/>
    <mergeCell ref="J48:K49"/>
    <mergeCell ref="B50:N50"/>
    <mergeCell ref="N48:N49"/>
    <mergeCell ref="A64:B64"/>
    <mergeCell ref="J64:K64"/>
    <mergeCell ref="J51:K51"/>
    <mergeCell ref="J52:K52"/>
    <mergeCell ref="J60:K60"/>
    <mergeCell ref="J63:K63"/>
    <mergeCell ref="J53:K53"/>
    <mergeCell ref="J54:K54"/>
    <mergeCell ref="J55:K55"/>
    <mergeCell ref="J56:K56"/>
    <mergeCell ref="J57:K57"/>
    <mergeCell ref="J58:K58"/>
    <mergeCell ref="J59:K59"/>
    <mergeCell ref="J86:K86"/>
    <mergeCell ref="J88:K88"/>
    <mergeCell ref="L80:M80"/>
    <mergeCell ref="J89:K89"/>
    <mergeCell ref="J47:K47"/>
    <mergeCell ref="J76:K76"/>
    <mergeCell ref="J72:K72"/>
    <mergeCell ref="J73:K73"/>
    <mergeCell ref="L47:M47"/>
    <mergeCell ref="J74:K74"/>
    <mergeCell ref="J75:K75"/>
    <mergeCell ref="J70:K70"/>
    <mergeCell ref="J67:K67"/>
    <mergeCell ref="L48:M48"/>
    <mergeCell ref="B65:N65"/>
    <mergeCell ref="J66:K66"/>
    <mergeCell ref="J80:K80"/>
    <mergeCell ref="J81:K82"/>
    <mergeCell ref="A77:B77"/>
    <mergeCell ref="J77:K77"/>
    <mergeCell ref="J68:K68"/>
    <mergeCell ref="J69:K69"/>
    <mergeCell ref="J71:K71"/>
    <mergeCell ref="N81:N82"/>
    <mergeCell ref="A81:A82"/>
    <mergeCell ref="B81:B82"/>
    <mergeCell ref="C81:C82"/>
    <mergeCell ref="D81:D82"/>
    <mergeCell ref="E81:E82"/>
    <mergeCell ref="F81:F82"/>
    <mergeCell ref="G81:G82"/>
    <mergeCell ref="H81:H82"/>
    <mergeCell ref="I81:I82"/>
    <mergeCell ref="B110:H110"/>
    <mergeCell ref="G105:H105"/>
    <mergeCell ref="G106:H106"/>
    <mergeCell ref="B108:N108"/>
    <mergeCell ref="B99:C99"/>
    <mergeCell ref="D99:G99"/>
    <mergeCell ref="B101:C101"/>
    <mergeCell ref="D101:G101"/>
    <mergeCell ref="B103:F103"/>
    <mergeCell ref="B104:F104"/>
    <mergeCell ref="G104:H104"/>
    <mergeCell ref="B109:F109"/>
    <mergeCell ref="H99:N99"/>
    <mergeCell ref="B100:C100"/>
    <mergeCell ref="D100:G100"/>
    <mergeCell ref="H100:N100"/>
    <mergeCell ref="H101:N101"/>
    <mergeCell ref="J92:K92"/>
    <mergeCell ref="J94:K94"/>
    <mergeCell ref="L81:M81"/>
    <mergeCell ref="J104:L104"/>
    <mergeCell ref="J105:L105"/>
    <mergeCell ref="J106:L106"/>
    <mergeCell ref="M104:N104"/>
    <mergeCell ref="M105:N105"/>
    <mergeCell ref="M106:N106"/>
    <mergeCell ref="J90:K90"/>
    <mergeCell ref="B83:N83"/>
    <mergeCell ref="J84:K84"/>
    <mergeCell ref="J85:K85"/>
    <mergeCell ref="J87:K87"/>
    <mergeCell ref="A96:B96"/>
    <mergeCell ref="J96:K96"/>
    <mergeCell ref="A97:B97"/>
    <mergeCell ref="J97:K97"/>
    <mergeCell ref="B98:C98"/>
    <mergeCell ref="D98:G98"/>
    <mergeCell ref="H98:N98"/>
    <mergeCell ref="J95:K95"/>
    <mergeCell ref="J91:K91"/>
    <mergeCell ref="J93:K93"/>
    <mergeCell ref="J14:K14"/>
    <mergeCell ref="J15:K15"/>
    <mergeCell ref="J16:K16"/>
    <mergeCell ref="I20:N20"/>
    <mergeCell ref="B21:D21"/>
    <mergeCell ref="E21:H21"/>
    <mergeCell ref="A18:B18"/>
    <mergeCell ref="M8:N8"/>
    <mergeCell ref="C9:D9"/>
    <mergeCell ref="E9:F9"/>
    <mergeCell ref="G9:H9"/>
    <mergeCell ref="J9:K9"/>
    <mergeCell ref="M9:N9"/>
    <mergeCell ref="J13:K13"/>
    <mergeCell ref="J10:K10"/>
    <mergeCell ref="J18:K18"/>
    <mergeCell ref="J17:K17"/>
    <mergeCell ref="C8:D8"/>
    <mergeCell ref="E8:F8"/>
    <mergeCell ref="G8:H8"/>
    <mergeCell ref="J8:K8"/>
    <mergeCell ref="J44:K44"/>
    <mergeCell ref="M44:N44"/>
    <mergeCell ref="C45:D45"/>
    <mergeCell ref="E45:F45"/>
    <mergeCell ref="G45:H45"/>
    <mergeCell ref="J45:K45"/>
    <mergeCell ref="M45:N45"/>
    <mergeCell ref="I21:N21"/>
    <mergeCell ref="B20:D20"/>
    <mergeCell ref="E20:H20"/>
    <mergeCell ref="B23:D23"/>
    <mergeCell ref="E23:H23"/>
    <mergeCell ref="B22:D22"/>
    <mergeCell ref="E22:H22"/>
    <mergeCell ref="I22:N22"/>
    <mergeCell ref="I23:N23"/>
  </mergeCells>
  <printOptions horizontalCentered="1" verticalCentered="1"/>
  <pageMargins left="0.23622047244094491" right="0.23622047244094491" top="1.0936666666666666"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N112"/>
  <sheetViews>
    <sheetView zoomScaleNormal="100" workbookViewId="0">
      <selection activeCell="K2" sqref="K2"/>
    </sheetView>
  </sheetViews>
  <sheetFormatPr baseColWidth="10" defaultColWidth="11.42578125" defaultRowHeight="11.25"/>
  <cols>
    <col min="1" max="1" width="8.7109375" style="26" customWidth="1"/>
    <col min="2" max="2" width="45" style="26" customWidth="1"/>
    <col min="3" max="9" width="14.42578125" style="26" customWidth="1"/>
    <col min="10" max="11" width="5.7109375" style="26" customWidth="1"/>
    <col min="12" max="13" width="9" style="88" customWidth="1"/>
    <col min="14" max="14" width="14.28515625" style="88" customWidth="1"/>
    <col min="15" max="16384" width="11.42578125" style="26"/>
  </cols>
  <sheetData>
    <row r="1" spans="1:14" s="88" customFormat="1" ht="34.9" customHeight="1"/>
    <row r="2" spans="1:14" s="88" customFormat="1" ht="34.9" customHeight="1"/>
    <row r="3" spans="1:14" s="88" customFormat="1" ht="34.9"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172</v>
      </c>
      <c r="H11" s="286" t="s">
        <v>165</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10'!F13</f>
        <v>0</v>
      </c>
      <c r="D13" s="29">
        <v>0</v>
      </c>
      <c r="E13" s="29">
        <v>0</v>
      </c>
      <c r="F13" s="29">
        <f>C13+D13-E13</f>
        <v>0</v>
      </c>
      <c r="G13" s="29">
        <f>'MES 10'!I13</f>
        <v>0</v>
      </c>
      <c r="H13" s="29">
        <v>0</v>
      </c>
      <c r="I13" s="29">
        <f>G13+H13</f>
        <v>0</v>
      </c>
      <c r="J13" s="288" t="e">
        <f t="shared" ref="J13:J18" si="0">(I13/F13)</f>
        <v>#DIV/0!</v>
      </c>
      <c r="K13" s="289"/>
      <c r="L13" s="99">
        <v>0</v>
      </c>
      <c r="M13" s="99">
        <v>0</v>
      </c>
      <c r="N13" s="31">
        <f>F13-I13</f>
        <v>0</v>
      </c>
    </row>
    <row r="14" spans="1:14" ht="18" customHeight="1">
      <c r="A14" s="54">
        <v>1200</v>
      </c>
      <c r="B14" s="65" t="s">
        <v>105</v>
      </c>
      <c r="C14" s="29">
        <f>'MES 10'!F14</f>
        <v>0</v>
      </c>
      <c r="D14" s="29">
        <v>0</v>
      </c>
      <c r="E14" s="29">
        <v>0</v>
      </c>
      <c r="F14" s="29">
        <f>C14+D14-E14</f>
        <v>0</v>
      </c>
      <c r="G14" s="29">
        <f>'MES 10'!I14</f>
        <v>0</v>
      </c>
      <c r="H14" s="29">
        <v>0</v>
      </c>
      <c r="I14" s="29">
        <f>G14+H14</f>
        <v>0</v>
      </c>
      <c r="J14" s="288" t="e">
        <f t="shared" si="0"/>
        <v>#DIV/0!</v>
      </c>
      <c r="K14" s="289"/>
      <c r="L14" s="99">
        <v>0</v>
      </c>
      <c r="M14" s="99">
        <v>0</v>
      </c>
      <c r="N14" s="31">
        <f>F14-I14</f>
        <v>0</v>
      </c>
    </row>
    <row r="15" spans="1:14" ht="18" customHeight="1">
      <c r="A15" s="54">
        <v>1300</v>
      </c>
      <c r="B15" s="64" t="s">
        <v>191</v>
      </c>
      <c r="C15" s="29">
        <f>'MES 10'!F15</f>
        <v>0</v>
      </c>
      <c r="D15" s="29">
        <v>0</v>
      </c>
      <c r="E15" s="29">
        <v>0</v>
      </c>
      <c r="F15" s="29">
        <f>C15+D15-E15</f>
        <v>0</v>
      </c>
      <c r="G15" s="29">
        <f>'MES 10'!I15</f>
        <v>0</v>
      </c>
      <c r="H15" s="29">
        <v>0</v>
      </c>
      <c r="I15" s="29">
        <f>G15+H15</f>
        <v>0</v>
      </c>
      <c r="J15" s="288" t="e">
        <f t="shared" si="0"/>
        <v>#DIV/0!</v>
      </c>
      <c r="K15" s="289"/>
      <c r="L15" s="99">
        <v>0</v>
      </c>
      <c r="M15" s="99">
        <v>0</v>
      </c>
      <c r="N15" s="31">
        <f>F15-I15</f>
        <v>0</v>
      </c>
    </row>
    <row r="16" spans="1:14" ht="18" customHeight="1">
      <c r="A16" s="54">
        <v>1400</v>
      </c>
      <c r="B16" s="64" t="s">
        <v>269</v>
      </c>
      <c r="C16" s="29">
        <f>'MES 10'!F16</f>
        <v>0</v>
      </c>
      <c r="D16" s="29">
        <v>0</v>
      </c>
      <c r="E16" s="29">
        <v>0</v>
      </c>
      <c r="F16" s="29">
        <f>C16+D16-E16</f>
        <v>0</v>
      </c>
      <c r="G16" s="29">
        <f>'MES 10'!I16</f>
        <v>0</v>
      </c>
      <c r="H16" s="29">
        <v>0</v>
      </c>
      <c r="I16" s="29">
        <f>G16+H16</f>
        <v>0</v>
      </c>
      <c r="J16" s="288" t="e">
        <f t="shared" si="0"/>
        <v>#DIV/0!</v>
      </c>
      <c r="K16" s="289"/>
      <c r="L16" s="99">
        <v>0</v>
      </c>
      <c r="M16" s="99">
        <v>0</v>
      </c>
      <c r="N16" s="31">
        <f>F16-I16</f>
        <v>0</v>
      </c>
    </row>
    <row r="17" spans="1:14" ht="18" customHeight="1">
      <c r="A17" s="54">
        <v>1500</v>
      </c>
      <c r="B17" s="64" t="s">
        <v>270</v>
      </c>
      <c r="C17" s="29">
        <f>'MES 10'!F17</f>
        <v>0</v>
      </c>
      <c r="D17" s="29">
        <v>0</v>
      </c>
      <c r="E17" s="29">
        <v>0</v>
      </c>
      <c r="F17" s="29">
        <f>C17+D17-E17</f>
        <v>0</v>
      </c>
      <c r="G17" s="29">
        <f>'MES 10'!I17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19" spans="1:14" ht="18" customHeight="1"/>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c r="B23" s="186" t="s">
        <v>15</v>
      </c>
      <c r="C23" s="186"/>
      <c r="D23" s="186"/>
      <c r="E23" s="186" t="s">
        <v>15</v>
      </c>
      <c r="F23" s="186"/>
      <c r="G23" s="186"/>
      <c r="H23" s="186"/>
      <c r="I23" s="186" t="s">
        <v>15</v>
      </c>
      <c r="J23" s="186"/>
      <c r="K23" s="186"/>
      <c r="L23" s="186"/>
      <c r="M23" s="186"/>
      <c r="N23" s="186"/>
    </row>
    <row r="25" spans="1:14">
      <c r="B25" s="49" t="s">
        <v>114</v>
      </c>
    </row>
    <row r="26" spans="1:14">
      <c r="B26" s="4" t="s">
        <v>115</v>
      </c>
    </row>
    <row r="27" spans="1:14">
      <c r="B27" s="49"/>
    </row>
    <row r="28" spans="1:14">
      <c r="B28" s="4"/>
    </row>
    <row r="29" spans="1:14" ht="18" customHeight="1"/>
    <row r="30" spans="1:14" ht="18" customHeight="1"/>
    <row r="31" spans="1:14" ht="18" customHeight="1"/>
    <row r="32" spans="1:14" ht="18" customHeight="1"/>
    <row r="33" spans="1:14" ht="18" customHeight="1"/>
    <row r="34" spans="1:14" ht="18" customHeight="1"/>
    <row r="35" spans="1:14" ht="18" customHeight="1"/>
    <row r="36" spans="1:14" ht="18" customHeight="1"/>
    <row r="37" spans="1:14" ht="18" customHeight="1"/>
    <row r="38" spans="1:14" ht="18" customHeight="1"/>
    <row r="39" spans="1:14" ht="18" customHeight="1"/>
    <row r="40" spans="1:14" s="88" customFormat="1" ht="18" customHeight="1"/>
    <row r="41" spans="1:14" ht="66.599999999999994" customHeight="1"/>
    <row r="42" spans="1:14" ht="31.5" customHeight="1">
      <c r="A42" s="186"/>
      <c r="B42" s="96" t="s">
        <v>87</v>
      </c>
      <c r="C42" s="272">
        <f>PRESUPUESTO!$B$5</f>
        <v>0</v>
      </c>
      <c r="D42" s="272"/>
      <c r="E42" s="272" t="s">
        <v>220</v>
      </c>
      <c r="F42" s="272"/>
      <c r="G42" s="312" t="s">
        <v>271</v>
      </c>
      <c r="H42" s="276"/>
      <c r="I42" s="127" t="s">
        <v>272</v>
      </c>
      <c r="J42" s="273" t="s">
        <v>273</v>
      </c>
      <c r="K42" s="274"/>
      <c r="L42" s="132" t="s">
        <v>217</v>
      </c>
      <c r="M42" s="275" t="s">
        <v>221</v>
      </c>
      <c r="N42" s="276"/>
    </row>
    <row r="43" spans="1:14" ht="18" customHeight="1">
      <c r="A43" s="186"/>
      <c r="B43" s="96" t="s">
        <v>16</v>
      </c>
      <c r="C43" s="272">
        <f>PRESUPUESTO!$B$6</f>
        <v>0</v>
      </c>
      <c r="D43" s="272"/>
      <c r="E43" s="272"/>
      <c r="F43" s="272"/>
      <c r="G43" s="277">
        <f>PRESUPUESTO!$A$9</f>
        <v>0</v>
      </c>
      <c r="H43" s="278"/>
      <c r="I43" s="133">
        <f>PRESUPUESTO!$C$9</f>
        <v>0</v>
      </c>
      <c r="J43" s="279">
        <f>PRESUPUESTO!$D$9</f>
        <v>0</v>
      </c>
      <c r="K43" s="280"/>
      <c r="L43" s="134">
        <f>PRESUPUESTO!$E$9</f>
        <v>0</v>
      </c>
      <c r="M43" s="281"/>
      <c r="N43" s="282"/>
    </row>
    <row r="44" spans="1:14" ht="18" customHeight="1">
      <c r="A44" s="186"/>
      <c r="B44" s="135" t="s">
        <v>43</v>
      </c>
      <c r="C44" s="272">
        <f>PRESUPUESTO!$B$7</f>
        <v>0</v>
      </c>
      <c r="D44" s="272"/>
      <c r="E44" s="272" t="s">
        <v>222</v>
      </c>
      <c r="F44" s="272"/>
      <c r="G44" s="277">
        <f>PRESUPUESTO!$A$10</f>
        <v>0</v>
      </c>
      <c r="H44" s="278"/>
      <c r="I44" s="133">
        <f>PRESUPUESTO!$C$10</f>
        <v>0</v>
      </c>
      <c r="J44" s="279">
        <f>PRESUPUESTO!$D$10</f>
        <v>0</v>
      </c>
      <c r="K44" s="280"/>
      <c r="L44" s="134">
        <f>PRESUPUESTO!$E$10</f>
        <v>0</v>
      </c>
      <c r="M44" s="281"/>
      <c r="N44" s="282"/>
    </row>
    <row r="45" spans="1:14" ht="18" customHeight="1">
      <c r="A45" s="186"/>
      <c r="B45" s="136" t="s">
        <v>1</v>
      </c>
      <c r="C45" s="283">
        <f>PRESUPUESTO!$E$5</f>
        <v>0</v>
      </c>
      <c r="D45" s="284"/>
      <c r="E45" s="285"/>
      <c r="F45" s="285"/>
      <c r="G45" s="277">
        <f>PRESUPUESTO!$A$11</f>
        <v>0</v>
      </c>
      <c r="H45" s="278"/>
      <c r="I45" s="133">
        <f>PRESUPUESTO!$C$11</f>
        <v>0</v>
      </c>
      <c r="J45" s="279">
        <f>PRESUPUESTO!$D$11</f>
        <v>0</v>
      </c>
      <c r="K45" s="280"/>
      <c r="L45" s="134">
        <f>PRESUPUESTO!$E$11</f>
        <v>0</v>
      </c>
      <c r="M45" s="306"/>
      <c r="N45" s="295"/>
    </row>
    <row r="46" spans="1:14" s="88" customFormat="1" ht="18" customHeight="1">
      <c r="A46" s="186"/>
      <c r="B46" s="137" t="s">
        <v>42</v>
      </c>
      <c r="C46" s="283">
        <f>PRESUPUESTO!$E$6</f>
        <v>0</v>
      </c>
      <c r="D46" s="284"/>
      <c r="E46" s="279" t="s">
        <v>223</v>
      </c>
      <c r="F46" s="290"/>
      <c r="G46" s="291"/>
      <c r="H46" s="292"/>
      <c r="I46" s="140"/>
      <c r="J46" s="293"/>
      <c r="K46" s="293"/>
      <c r="L46" s="141"/>
      <c r="M46" s="294"/>
      <c r="N46" s="295"/>
    </row>
    <row r="47" spans="1:14" s="88" customFormat="1" ht="18" customHeight="1">
      <c r="A47" s="186"/>
      <c r="B47" s="137" t="s">
        <v>3</v>
      </c>
      <c r="C47" s="283">
        <f>PRESUPUESTO!$E$7</f>
        <v>0</v>
      </c>
      <c r="D47" s="284"/>
      <c r="E47" s="279"/>
      <c r="F47" s="290"/>
      <c r="G47" s="296"/>
      <c r="H47" s="297"/>
      <c r="I47" s="142"/>
      <c r="J47" s="298"/>
      <c r="K47" s="299"/>
      <c r="L47" s="142"/>
      <c r="M47" s="300"/>
      <c r="N47" s="301"/>
    </row>
    <row r="48" spans="1:14" ht="18" customHeight="1">
      <c r="A48" s="28" t="s">
        <v>59</v>
      </c>
      <c r="B48" s="119" t="s">
        <v>4</v>
      </c>
      <c r="C48" s="38">
        <v>1</v>
      </c>
      <c r="D48" s="38">
        <v>2</v>
      </c>
      <c r="E48" s="38">
        <v>3</v>
      </c>
      <c r="F48" s="38" t="s">
        <v>5</v>
      </c>
      <c r="G48" s="139">
        <v>5</v>
      </c>
      <c r="H48" s="139">
        <v>-6</v>
      </c>
      <c r="I48" s="139" t="s">
        <v>6</v>
      </c>
      <c r="J48" s="313" t="s">
        <v>7</v>
      </c>
      <c r="K48" s="314"/>
      <c r="L48" s="302">
        <v>9</v>
      </c>
      <c r="M48" s="303"/>
      <c r="N48" s="122" t="s">
        <v>45</v>
      </c>
    </row>
    <row r="49" spans="1:14" s="40" customFormat="1" ht="21.95" customHeight="1">
      <c r="A49" s="326">
        <v>2000</v>
      </c>
      <c r="B49" s="326" t="s">
        <v>19</v>
      </c>
      <c r="C49" s="286" t="s">
        <v>125</v>
      </c>
      <c r="D49" s="326" t="s">
        <v>10</v>
      </c>
      <c r="E49" s="326" t="s">
        <v>11</v>
      </c>
      <c r="F49" s="286" t="s">
        <v>122</v>
      </c>
      <c r="G49" s="286" t="s">
        <v>171</v>
      </c>
      <c r="H49" s="286" t="s">
        <v>166</v>
      </c>
      <c r="I49" s="286" t="s">
        <v>126</v>
      </c>
      <c r="J49" s="328" t="s">
        <v>79</v>
      </c>
      <c r="K49" s="321"/>
      <c r="L49" s="304" t="s">
        <v>194</v>
      </c>
      <c r="M49" s="305"/>
      <c r="N49" s="286" t="s">
        <v>124</v>
      </c>
    </row>
    <row r="50" spans="1:14" s="40" customFormat="1" ht="23.1" customHeight="1">
      <c r="A50" s="327"/>
      <c r="B50" s="327"/>
      <c r="C50" s="319"/>
      <c r="D50" s="327"/>
      <c r="E50" s="327"/>
      <c r="F50" s="287"/>
      <c r="G50" s="287"/>
      <c r="H50" s="319"/>
      <c r="I50" s="319"/>
      <c r="J50" s="329"/>
      <c r="K50" s="323"/>
      <c r="L50" s="101" t="s">
        <v>197</v>
      </c>
      <c r="M50" s="101" t="s">
        <v>198</v>
      </c>
      <c r="N50" s="319"/>
    </row>
    <row r="51" spans="1:14" s="40" customFormat="1" ht="18" customHeight="1">
      <c r="A51" s="80">
        <v>2100</v>
      </c>
      <c r="B51" s="330" t="s">
        <v>103</v>
      </c>
      <c r="C51" s="330"/>
      <c r="D51" s="330"/>
      <c r="E51" s="330"/>
      <c r="F51" s="330"/>
      <c r="G51" s="330"/>
      <c r="H51" s="330"/>
      <c r="I51" s="330"/>
      <c r="J51" s="330"/>
      <c r="K51" s="330"/>
      <c r="L51" s="330"/>
      <c r="M51" s="330"/>
      <c r="N51" s="330"/>
    </row>
    <row r="52" spans="1:14" ht="18" customHeight="1">
      <c r="A52" s="79">
        <v>2101</v>
      </c>
      <c r="B52" s="64" t="s">
        <v>83</v>
      </c>
      <c r="C52" s="29">
        <f>'MES 10'!F51</f>
        <v>0</v>
      </c>
      <c r="D52" s="29">
        <v>0</v>
      </c>
      <c r="E52" s="29">
        <v>0</v>
      </c>
      <c r="F52" s="29">
        <f t="shared" ref="F52:F64" si="3">C52+D52-E52</f>
        <v>0</v>
      </c>
      <c r="G52" s="29">
        <f>'MES 10'!I51</f>
        <v>0</v>
      </c>
      <c r="H52" s="29">
        <v>0</v>
      </c>
      <c r="I52" s="29">
        <f t="shared" ref="I52:I64" si="4">(G52+H52)</f>
        <v>0</v>
      </c>
      <c r="J52" s="288" t="e">
        <f>(I52/F52)</f>
        <v>#DIV/0!</v>
      </c>
      <c r="K52" s="289"/>
      <c r="L52" s="99">
        <v>0</v>
      </c>
      <c r="M52" s="99">
        <v>0</v>
      </c>
      <c r="N52" s="82">
        <f>(F52-I52)</f>
        <v>0</v>
      </c>
    </row>
    <row r="53" spans="1:14" ht="18" customHeight="1">
      <c r="A53" s="79">
        <v>2102</v>
      </c>
      <c r="B53" s="64" t="s">
        <v>21</v>
      </c>
      <c r="C53" s="29">
        <f>'MES 10'!F52</f>
        <v>0</v>
      </c>
      <c r="D53" s="29">
        <v>0</v>
      </c>
      <c r="E53" s="29">
        <v>0</v>
      </c>
      <c r="F53" s="29">
        <f t="shared" si="3"/>
        <v>0</v>
      </c>
      <c r="G53" s="29">
        <f>'MES 10'!I52</f>
        <v>0</v>
      </c>
      <c r="H53" s="29">
        <v>0</v>
      </c>
      <c r="I53" s="29">
        <f t="shared" si="4"/>
        <v>0</v>
      </c>
      <c r="J53" s="288" t="e">
        <f t="shared" ref="J53:J64" si="5">(I53/F53)</f>
        <v>#DIV/0!</v>
      </c>
      <c r="K53" s="289"/>
      <c r="L53" s="99">
        <v>0</v>
      </c>
      <c r="M53" s="99">
        <v>0</v>
      </c>
      <c r="N53" s="82">
        <f t="shared" ref="N53:N64" si="6">(F53-I53)</f>
        <v>0</v>
      </c>
    </row>
    <row r="54" spans="1:14" ht="18" customHeight="1">
      <c r="A54" s="79">
        <v>2103</v>
      </c>
      <c r="B54" s="64" t="s">
        <v>22</v>
      </c>
      <c r="C54" s="29">
        <f>'MES 10'!F53</f>
        <v>0</v>
      </c>
      <c r="D54" s="29">
        <v>0</v>
      </c>
      <c r="E54" s="29">
        <v>0</v>
      </c>
      <c r="F54" s="29">
        <f t="shared" si="3"/>
        <v>0</v>
      </c>
      <c r="G54" s="29">
        <f>'MES 10'!I53</f>
        <v>0</v>
      </c>
      <c r="H54" s="29">
        <v>0</v>
      </c>
      <c r="I54" s="29">
        <f t="shared" si="4"/>
        <v>0</v>
      </c>
      <c r="J54" s="288" t="e">
        <f t="shared" si="5"/>
        <v>#DIV/0!</v>
      </c>
      <c r="K54" s="289"/>
      <c r="L54" s="99">
        <v>0</v>
      </c>
      <c r="M54" s="99">
        <v>0</v>
      </c>
      <c r="N54" s="82">
        <f t="shared" si="6"/>
        <v>0</v>
      </c>
    </row>
    <row r="55" spans="1:14" ht="18" customHeight="1">
      <c r="A55" s="79">
        <v>2104</v>
      </c>
      <c r="B55" s="64" t="s">
        <v>23</v>
      </c>
      <c r="C55" s="29">
        <f>'MES 10'!F54</f>
        <v>0</v>
      </c>
      <c r="D55" s="29">
        <v>0</v>
      </c>
      <c r="E55" s="29">
        <v>0</v>
      </c>
      <c r="F55" s="29">
        <f t="shared" si="3"/>
        <v>0</v>
      </c>
      <c r="G55" s="29">
        <f>'MES 10'!I54</f>
        <v>0</v>
      </c>
      <c r="H55" s="29">
        <v>0</v>
      </c>
      <c r="I55" s="29">
        <f t="shared" si="4"/>
        <v>0</v>
      </c>
      <c r="J55" s="288" t="e">
        <f t="shared" si="5"/>
        <v>#DIV/0!</v>
      </c>
      <c r="K55" s="289"/>
      <c r="L55" s="99">
        <v>0</v>
      </c>
      <c r="M55" s="99">
        <v>0</v>
      </c>
      <c r="N55" s="82">
        <f t="shared" si="6"/>
        <v>0</v>
      </c>
    </row>
    <row r="56" spans="1:14" ht="18" customHeight="1">
      <c r="A56" s="79">
        <v>2105</v>
      </c>
      <c r="B56" s="64" t="s">
        <v>24</v>
      </c>
      <c r="C56" s="29">
        <f>'MES 10'!F55</f>
        <v>0</v>
      </c>
      <c r="D56" s="29">
        <v>0</v>
      </c>
      <c r="E56" s="29">
        <v>0</v>
      </c>
      <c r="F56" s="29">
        <f t="shared" si="3"/>
        <v>0</v>
      </c>
      <c r="G56" s="29">
        <f>'MES 10'!I55</f>
        <v>0</v>
      </c>
      <c r="H56" s="29">
        <v>0</v>
      </c>
      <c r="I56" s="29">
        <f t="shared" si="4"/>
        <v>0</v>
      </c>
      <c r="J56" s="288" t="e">
        <f t="shared" si="5"/>
        <v>#DIV/0!</v>
      </c>
      <c r="K56" s="289"/>
      <c r="L56" s="99">
        <v>0</v>
      </c>
      <c r="M56" s="99">
        <v>0</v>
      </c>
      <c r="N56" s="82">
        <f t="shared" si="6"/>
        <v>0</v>
      </c>
    </row>
    <row r="57" spans="1:14" ht="18" customHeight="1">
      <c r="A57" s="79">
        <v>2106</v>
      </c>
      <c r="B57" s="64" t="s">
        <v>25</v>
      </c>
      <c r="C57" s="29">
        <f>'MES 10'!F56</f>
        <v>0</v>
      </c>
      <c r="D57" s="29">
        <v>0</v>
      </c>
      <c r="E57" s="29">
        <v>0</v>
      </c>
      <c r="F57" s="29">
        <f t="shared" si="3"/>
        <v>0</v>
      </c>
      <c r="G57" s="29">
        <f>'MES 10'!I56</f>
        <v>0</v>
      </c>
      <c r="H57" s="29">
        <v>0</v>
      </c>
      <c r="I57" s="29">
        <f t="shared" si="4"/>
        <v>0</v>
      </c>
      <c r="J57" s="288" t="e">
        <f t="shared" si="5"/>
        <v>#DIV/0!</v>
      </c>
      <c r="K57" s="289"/>
      <c r="L57" s="99">
        <v>0</v>
      </c>
      <c r="M57" s="99">
        <v>0</v>
      </c>
      <c r="N57" s="82">
        <f t="shared" si="6"/>
        <v>0</v>
      </c>
    </row>
    <row r="58" spans="1:14" ht="18" customHeight="1">
      <c r="A58" s="79">
        <v>2107</v>
      </c>
      <c r="B58" s="64" t="s">
        <v>26</v>
      </c>
      <c r="C58" s="29">
        <f>'MES 10'!F57</f>
        <v>0</v>
      </c>
      <c r="D58" s="29">
        <v>0</v>
      </c>
      <c r="E58" s="29">
        <v>0</v>
      </c>
      <c r="F58" s="29">
        <f t="shared" si="3"/>
        <v>0</v>
      </c>
      <c r="G58" s="29">
        <f>'MES 10'!I57</f>
        <v>0</v>
      </c>
      <c r="H58" s="29">
        <v>0</v>
      </c>
      <c r="I58" s="29">
        <f t="shared" si="4"/>
        <v>0</v>
      </c>
      <c r="J58" s="288" t="e">
        <f t="shared" si="5"/>
        <v>#DIV/0!</v>
      </c>
      <c r="K58" s="289"/>
      <c r="L58" s="99">
        <v>0</v>
      </c>
      <c r="M58" s="99">
        <v>0</v>
      </c>
      <c r="N58" s="82">
        <f t="shared" si="6"/>
        <v>0</v>
      </c>
    </row>
    <row r="59" spans="1:14" ht="18" customHeight="1">
      <c r="A59" s="79">
        <v>2108</v>
      </c>
      <c r="B59" s="73" t="s">
        <v>90</v>
      </c>
      <c r="C59" s="29">
        <f>'MES 10'!F58</f>
        <v>0</v>
      </c>
      <c r="D59" s="29">
        <v>0</v>
      </c>
      <c r="E59" s="29">
        <v>0</v>
      </c>
      <c r="F59" s="29">
        <f t="shared" si="3"/>
        <v>0</v>
      </c>
      <c r="G59" s="29">
        <f>'MES 10'!I58</f>
        <v>0</v>
      </c>
      <c r="H59" s="29">
        <v>0</v>
      </c>
      <c r="I59" s="29">
        <f t="shared" si="4"/>
        <v>0</v>
      </c>
      <c r="J59" s="288" t="e">
        <f t="shared" si="5"/>
        <v>#DIV/0!</v>
      </c>
      <c r="K59" s="289"/>
      <c r="L59" s="99">
        <v>0</v>
      </c>
      <c r="M59" s="99">
        <v>0</v>
      </c>
      <c r="N59" s="82">
        <f t="shared" si="6"/>
        <v>0</v>
      </c>
    </row>
    <row r="60" spans="1:14" ht="18" customHeight="1">
      <c r="A60" s="79">
        <v>2109</v>
      </c>
      <c r="B60" s="64" t="s">
        <v>141</v>
      </c>
      <c r="C60" s="29">
        <f>'MES 10'!F59</f>
        <v>0</v>
      </c>
      <c r="D60" s="29">
        <v>0</v>
      </c>
      <c r="E60" s="29">
        <v>0</v>
      </c>
      <c r="F60" s="29">
        <f t="shared" si="3"/>
        <v>0</v>
      </c>
      <c r="G60" s="29">
        <f>'MES 10'!I59</f>
        <v>0</v>
      </c>
      <c r="H60" s="29">
        <v>0</v>
      </c>
      <c r="I60" s="29">
        <f t="shared" si="4"/>
        <v>0</v>
      </c>
      <c r="J60" s="288" t="e">
        <f t="shared" si="5"/>
        <v>#DIV/0!</v>
      </c>
      <c r="K60" s="289"/>
      <c r="L60" s="99">
        <v>0</v>
      </c>
      <c r="M60" s="99">
        <v>0</v>
      </c>
      <c r="N60" s="82">
        <f t="shared" si="6"/>
        <v>0</v>
      </c>
    </row>
    <row r="61" spans="1:14" ht="18" customHeight="1">
      <c r="A61" s="79">
        <f>+A60+1</f>
        <v>2110</v>
      </c>
      <c r="B61" s="64" t="s">
        <v>28</v>
      </c>
      <c r="C61" s="29">
        <f>'MES 10'!F60</f>
        <v>0</v>
      </c>
      <c r="D61" s="29">
        <v>0</v>
      </c>
      <c r="E61" s="29">
        <v>0</v>
      </c>
      <c r="F61" s="29">
        <f t="shared" si="3"/>
        <v>0</v>
      </c>
      <c r="G61" s="29">
        <f>'MES 10'!I60</f>
        <v>0</v>
      </c>
      <c r="H61" s="29">
        <v>0</v>
      </c>
      <c r="I61" s="29">
        <f t="shared" si="4"/>
        <v>0</v>
      </c>
      <c r="J61" s="288" t="e">
        <f t="shared" si="5"/>
        <v>#DIV/0!</v>
      </c>
      <c r="K61" s="289"/>
      <c r="L61" s="99">
        <v>0</v>
      </c>
      <c r="M61" s="99">
        <v>0</v>
      </c>
      <c r="N61" s="82">
        <f t="shared" si="6"/>
        <v>0</v>
      </c>
    </row>
    <row r="62" spans="1:14" s="88" customFormat="1" ht="18" customHeight="1">
      <c r="A62" s="92">
        <f>+A61+1</f>
        <v>2111</v>
      </c>
      <c r="B62" s="64" t="s">
        <v>29</v>
      </c>
      <c r="C62" s="29">
        <f>'MES 10'!F61</f>
        <v>0</v>
      </c>
      <c r="D62" s="29">
        <v>0</v>
      </c>
      <c r="E62" s="29">
        <v>0</v>
      </c>
      <c r="F62" s="29">
        <f t="shared" ref="F62:F63" si="7">C62+D62-E62</f>
        <v>0</v>
      </c>
      <c r="G62" s="29">
        <f>'MES 10'!I61</f>
        <v>0</v>
      </c>
      <c r="H62" s="29">
        <v>0</v>
      </c>
      <c r="I62" s="29">
        <f t="shared" ref="I62:I63" si="8">(G62+H62)</f>
        <v>0</v>
      </c>
      <c r="J62" s="288" t="e">
        <f t="shared" ref="J62:J63" si="9">(I62/F62)</f>
        <v>#DIV/0!</v>
      </c>
      <c r="K62" s="289"/>
      <c r="L62" s="99">
        <v>0</v>
      </c>
      <c r="M62" s="99">
        <v>0</v>
      </c>
      <c r="N62" s="82">
        <f t="shared" ref="N62:N63" si="10">(F62-I62)</f>
        <v>0</v>
      </c>
    </row>
    <row r="63" spans="1:14" s="88" customFormat="1" ht="18" customHeight="1">
      <c r="A63" s="92">
        <f>+A62+1</f>
        <v>2112</v>
      </c>
      <c r="B63" s="64" t="s">
        <v>219</v>
      </c>
      <c r="C63" s="29">
        <f>'MES 10'!F62</f>
        <v>0</v>
      </c>
      <c r="D63" s="29">
        <v>0</v>
      </c>
      <c r="E63" s="29">
        <v>0</v>
      </c>
      <c r="F63" s="29">
        <f t="shared" si="7"/>
        <v>0</v>
      </c>
      <c r="G63" s="29">
        <f>'MES 10'!I62</f>
        <v>0</v>
      </c>
      <c r="H63" s="29">
        <v>0</v>
      </c>
      <c r="I63" s="29">
        <f t="shared" si="8"/>
        <v>0</v>
      </c>
      <c r="J63" s="288" t="e">
        <f t="shared" si="9"/>
        <v>#DIV/0!</v>
      </c>
      <c r="K63" s="289"/>
      <c r="L63" s="99">
        <v>0</v>
      </c>
      <c r="M63" s="99">
        <v>0</v>
      </c>
      <c r="N63" s="82">
        <f t="shared" si="10"/>
        <v>0</v>
      </c>
    </row>
    <row r="64" spans="1:14" ht="18" customHeight="1">
      <c r="A64" s="92">
        <f>+A63+1</f>
        <v>2113</v>
      </c>
      <c r="B64" s="84" t="s">
        <v>143</v>
      </c>
      <c r="C64" s="29">
        <f>'MES 10'!F63</f>
        <v>0</v>
      </c>
      <c r="D64" s="29">
        <v>0</v>
      </c>
      <c r="E64" s="29">
        <v>0</v>
      </c>
      <c r="F64" s="29">
        <f t="shared" si="3"/>
        <v>0</v>
      </c>
      <c r="G64" s="29">
        <f>'MES 10'!I63</f>
        <v>0</v>
      </c>
      <c r="H64" s="29">
        <v>0</v>
      </c>
      <c r="I64" s="29">
        <f t="shared" si="4"/>
        <v>0</v>
      </c>
      <c r="J64" s="288" t="e">
        <f t="shared" si="5"/>
        <v>#DIV/0!</v>
      </c>
      <c r="K64" s="289"/>
      <c r="L64" s="99">
        <v>0</v>
      </c>
      <c r="M64" s="99">
        <v>0</v>
      </c>
      <c r="N64" s="82">
        <f t="shared" si="6"/>
        <v>0</v>
      </c>
    </row>
    <row r="65" spans="1:14" s="40" customFormat="1" ht="18" customHeight="1">
      <c r="A65" s="315" t="s">
        <v>30</v>
      </c>
      <c r="B65" s="316"/>
      <c r="C65" s="34">
        <f>SUM(C52:C64)</f>
        <v>0</v>
      </c>
      <c r="D65" s="34">
        <f t="shared" ref="D65:I65" si="11">SUM(D52:D64)</f>
        <v>0</v>
      </c>
      <c r="E65" s="34">
        <f t="shared" si="11"/>
        <v>0</v>
      </c>
      <c r="F65" s="34">
        <f t="shared" si="11"/>
        <v>0</v>
      </c>
      <c r="G65" s="34">
        <f t="shared" si="11"/>
        <v>0</v>
      </c>
      <c r="H65" s="34">
        <f t="shared" si="11"/>
        <v>0</v>
      </c>
      <c r="I65" s="34">
        <f t="shared" si="11"/>
        <v>0</v>
      </c>
      <c r="J65" s="317" t="e">
        <f>(I65/F65)</f>
        <v>#DIV/0!</v>
      </c>
      <c r="K65" s="318"/>
      <c r="L65" s="102">
        <f>SUM(L52:L64)</f>
        <v>0</v>
      </c>
      <c r="M65" s="102">
        <f>SUM(M52:M64)</f>
        <v>0</v>
      </c>
      <c r="N65" s="95">
        <f>SUM(N52:N64)</f>
        <v>0</v>
      </c>
    </row>
    <row r="66" spans="1:14" s="40" customFormat="1" ht="15.75" customHeight="1">
      <c r="A66" s="80">
        <v>2200</v>
      </c>
      <c r="B66" s="330" t="s">
        <v>107</v>
      </c>
      <c r="C66" s="330"/>
      <c r="D66" s="330"/>
      <c r="E66" s="330"/>
      <c r="F66" s="330"/>
      <c r="G66" s="330"/>
      <c r="H66" s="330"/>
      <c r="I66" s="330"/>
      <c r="J66" s="330"/>
      <c r="K66" s="330"/>
      <c r="L66" s="330"/>
      <c r="M66" s="330"/>
      <c r="N66" s="330"/>
    </row>
    <row r="67" spans="1:14" ht="18.75" customHeight="1">
      <c r="A67" s="79">
        <v>2201</v>
      </c>
      <c r="B67" s="84" t="s">
        <v>98</v>
      </c>
      <c r="C67" s="82">
        <f>'MES 10'!F66</f>
        <v>0</v>
      </c>
      <c r="D67" s="82">
        <v>0</v>
      </c>
      <c r="E67" s="82">
        <v>0</v>
      </c>
      <c r="F67" s="82">
        <f t="shared" ref="F67:F72" si="12">C67+D67-E67</f>
        <v>0</v>
      </c>
      <c r="G67" s="82">
        <f>'MES 10'!I66</f>
        <v>0</v>
      </c>
      <c r="H67" s="29">
        <v>0</v>
      </c>
      <c r="I67" s="82">
        <f t="shared" ref="I67:I72" si="13">(G67+H67)</f>
        <v>0</v>
      </c>
      <c r="J67" s="288" t="e">
        <f>(I67/F67)</f>
        <v>#DIV/0!</v>
      </c>
      <c r="K67" s="289"/>
      <c r="L67" s="99">
        <v>0</v>
      </c>
      <c r="M67" s="99">
        <v>0</v>
      </c>
      <c r="N67" s="82">
        <f t="shared" ref="N67:N72" si="14">(F67-I67)</f>
        <v>0</v>
      </c>
    </row>
    <row r="68" spans="1:14" ht="18.75" customHeight="1">
      <c r="A68" s="79">
        <v>2202</v>
      </c>
      <c r="B68" s="84" t="s">
        <v>99</v>
      </c>
      <c r="C68" s="82">
        <f>'MES 10'!F67</f>
        <v>0</v>
      </c>
      <c r="D68" s="82">
        <v>0</v>
      </c>
      <c r="E68" s="82">
        <v>0</v>
      </c>
      <c r="F68" s="82">
        <f t="shared" si="12"/>
        <v>0</v>
      </c>
      <c r="G68" s="82">
        <f>'MES 10'!I67</f>
        <v>0</v>
      </c>
      <c r="H68" s="29">
        <v>0</v>
      </c>
      <c r="I68" s="82">
        <f t="shared" si="13"/>
        <v>0</v>
      </c>
      <c r="J68" s="288" t="e">
        <f t="shared" ref="J68:J78" si="15">(I68/F68)</f>
        <v>#DIV/0!</v>
      </c>
      <c r="K68" s="289"/>
      <c r="L68" s="99">
        <v>0</v>
      </c>
      <c r="M68" s="99">
        <v>0</v>
      </c>
      <c r="N68" s="82">
        <f t="shared" si="14"/>
        <v>0</v>
      </c>
    </row>
    <row r="69" spans="1:14" ht="18.75" customHeight="1">
      <c r="A69" s="79">
        <v>2203</v>
      </c>
      <c r="B69" s="84" t="s">
        <v>199</v>
      </c>
      <c r="C69" s="82">
        <f>'MES 10'!F68</f>
        <v>0</v>
      </c>
      <c r="D69" s="82">
        <v>0</v>
      </c>
      <c r="E69" s="82">
        <v>0</v>
      </c>
      <c r="F69" s="82">
        <f t="shared" si="12"/>
        <v>0</v>
      </c>
      <c r="G69" s="82">
        <f>'MES 10'!I68</f>
        <v>0</v>
      </c>
      <c r="H69" s="29">
        <v>0</v>
      </c>
      <c r="I69" s="82">
        <f t="shared" si="13"/>
        <v>0</v>
      </c>
      <c r="J69" s="288" t="e">
        <f t="shared" si="15"/>
        <v>#DIV/0!</v>
      </c>
      <c r="K69" s="289"/>
      <c r="L69" s="99">
        <v>0</v>
      </c>
      <c r="M69" s="99">
        <v>0</v>
      </c>
      <c r="N69" s="82">
        <f t="shared" si="14"/>
        <v>0</v>
      </c>
    </row>
    <row r="70" spans="1:14" ht="18.75" customHeight="1">
      <c r="A70" s="79">
        <v>2204</v>
      </c>
      <c r="B70" s="84" t="s">
        <v>100</v>
      </c>
      <c r="C70" s="82">
        <f>'MES 10'!F69</f>
        <v>0</v>
      </c>
      <c r="D70" s="82">
        <v>0</v>
      </c>
      <c r="E70" s="82">
        <v>0</v>
      </c>
      <c r="F70" s="82">
        <f t="shared" si="12"/>
        <v>0</v>
      </c>
      <c r="G70" s="82">
        <f>'MES 10'!I69</f>
        <v>0</v>
      </c>
      <c r="H70" s="29">
        <v>0</v>
      </c>
      <c r="I70" s="82">
        <f t="shared" si="13"/>
        <v>0</v>
      </c>
      <c r="J70" s="288" t="e">
        <f t="shared" si="15"/>
        <v>#DIV/0!</v>
      </c>
      <c r="K70" s="289"/>
      <c r="L70" s="99">
        <v>0</v>
      </c>
      <c r="M70" s="99">
        <v>0</v>
      </c>
      <c r="N70" s="82">
        <f t="shared" si="14"/>
        <v>0</v>
      </c>
    </row>
    <row r="71" spans="1:14" ht="18.75" customHeight="1">
      <c r="A71" s="79">
        <v>2205</v>
      </c>
      <c r="B71" s="84" t="s">
        <v>101</v>
      </c>
      <c r="C71" s="82">
        <f>'MES 10'!F70</f>
        <v>0</v>
      </c>
      <c r="D71" s="82">
        <v>0</v>
      </c>
      <c r="E71" s="82">
        <v>0</v>
      </c>
      <c r="F71" s="82">
        <f t="shared" si="12"/>
        <v>0</v>
      </c>
      <c r="G71" s="82">
        <f>'MES 10'!I70</f>
        <v>0</v>
      </c>
      <c r="H71" s="29">
        <v>0</v>
      </c>
      <c r="I71" s="82">
        <f t="shared" si="13"/>
        <v>0</v>
      </c>
      <c r="J71" s="288" t="e">
        <f t="shared" si="15"/>
        <v>#DIV/0!</v>
      </c>
      <c r="K71" s="289"/>
      <c r="L71" s="99">
        <v>0</v>
      </c>
      <c r="M71" s="99">
        <v>0</v>
      </c>
      <c r="N71" s="82">
        <f t="shared" si="14"/>
        <v>0</v>
      </c>
    </row>
    <row r="72" spans="1:14" ht="18.75" customHeight="1">
      <c r="A72" s="79">
        <v>2206</v>
      </c>
      <c r="B72" s="84" t="s">
        <v>102</v>
      </c>
      <c r="C72" s="82">
        <f>'MES 10'!F71</f>
        <v>0</v>
      </c>
      <c r="D72" s="82">
        <v>0</v>
      </c>
      <c r="E72" s="82">
        <v>0</v>
      </c>
      <c r="F72" s="82">
        <f t="shared" si="12"/>
        <v>0</v>
      </c>
      <c r="G72" s="82">
        <f>'MES 10'!I71</f>
        <v>0</v>
      </c>
      <c r="H72" s="29">
        <v>0</v>
      </c>
      <c r="I72" s="82">
        <f t="shared" si="13"/>
        <v>0</v>
      </c>
      <c r="J72" s="288" t="e">
        <f t="shared" si="15"/>
        <v>#DIV/0!</v>
      </c>
      <c r="K72" s="289"/>
      <c r="L72" s="99">
        <v>0</v>
      </c>
      <c r="M72" s="99">
        <v>0</v>
      </c>
      <c r="N72" s="82">
        <f t="shared" si="14"/>
        <v>0</v>
      </c>
    </row>
    <row r="73" spans="1:14" s="88" customFormat="1" ht="18.75" customHeight="1">
      <c r="A73" s="92">
        <v>2207</v>
      </c>
      <c r="B73" s="84" t="s">
        <v>140</v>
      </c>
      <c r="C73" s="82">
        <f>'MES 10'!F72</f>
        <v>0</v>
      </c>
      <c r="D73" s="82">
        <v>0</v>
      </c>
      <c r="E73" s="82">
        <v>0</v>
      </c>
      <c r="F73" s="82">
        <f t="shared" ref="F73:F76" si="16">C73+D73-E73</f>
        <v>0</v>
      </c>
      <c r="G73" s="82">
        <f>'MES 10'!I72</f>
        <v>0</v>
      </c>
      <c r="H73" s="29">
        <v>0</v>
      </c>
      <c r="I73" s="82">
        <f t="shared" ref="I73:I76" si="17">(G73+H73)</f>
        <v>0</v>
      </c>
      <c r="J73" s="288" t="e">
        <f t="shared" ref="J73:J76" si="18">(I73/F73)</f>
        <v>#DIV/0!</v>
      </c>
      <c r="K73" s="289"/>
      <c r="L73" s="99">
        <v>0</v>
      </c>
      <c r="M73" s="99">
        <v>0</v>
      </c>
      <c r="N73" s="82">
        <f t="shared" ref="N73:N76" si="19">(F73-I73)</f>
        <v>0</v>
      </c>
    </row>
    <row r="74" spans="1:14" s="88" customFormat="1" ht="33.75">
      <c r="A74" s="92">
        <v>2208</v>
      </c>
      <c r="B74" s="97" t="s">
        <v>192</v>
      </c>
      <c r="C74" s="82">
        <f>'MES 10'!F73</f>
        <v>0</v>
      </c>
      <c r="D74" s="82">
        <v>0</v>
      </c>
      <c r="E74" s="82">
        <v>0</v>
      </c>
      <c r="F74" s="82">
        <f t="shared" si="16"/>
        <v>0</v>
      </c>
      <c r="G74" s="82">
        <f>'MES 10'!I73</f>
        <v>0</v>
      </c>
      <c r="H74" s="29">
        <v>0</v>
      </c>
      <c r="I74" s="82">
        <f t="shared" si="17"/>
        <v>0</v>
      </c>
      <c r="J74" s="288" t="e">
        <f t="shared" si="18"/>
        <v>#DIV/0!</v>
      </c>
      <c r="K74" s="289"/>
      <c r="L74" s="99">
        <v>0</v>
      </c>
      <c r="M74" s="99">
        <v>0</v>
      </c>
      <c r="N74" s="82">
        <f t="shared" si="19"/>
        <v>0</v>
      </c>
    </row>
    <row r="75" spans="1:14" s="88" customFormat="1" ht="22.5">
      <c r="A75" s="92">
        <v>2209</v>
      </c>
      <c r="B75" s="97" t="s">
        <v>278</v>
      </c>
      <c r="C75" s="82">
        <f>'MES 10'!F74</f>
        <v>0</v>
      </c>
      <c r="D75" s="82">
        <v>0</v>
      </c>
      <c r="E75" s="82">
        <v>0</v>
      </c>
      <c r="F75" s="82">
        <f t="shared" si="16"/>
        <v>0</v>
      </c>
      <c r="G75" s="82">
        <f>'MES 10'!I74</f>
        <v>0</v>
      </c>
      <c r="H75" s="29">
        <v>0</v>
      </c>
      <c r="I75" s="82">
        <f t="shared" si="17"/>
        <v>0</v>
      </c>
      <c r="J75" s="288" t="e">
        <f t="shared" si="18"/>
        <v>#DIV/0!</v>
      </c>
      <c r="K75" s="289"/>
      <c r="L75" s="99">
        <v>0</v>
      </c>
      <c r="M75" s="99">
        <v>0</v>
      </c>
      <c r="N75" s="82">
        <f t="shared" si="19"/>
        <v>0</v>
      </c>
    </row>
    <row r="76" spans="1:14" s="88" customFormat="1" ht="18.75" customHeight="1">
      <c r="A76" s="92">
        <v>2210</v>
      </c>
      <c r="B76" s="84" t="s">
        <v>144</v>
      </c>
      <c r="C76" s="82">
        <f>'MES 10'!F75</f>
        <v>0</v>
      </c>
      <c r="D76" s="82">
        <v>0</v>
      </c>
      <c r="E76" s="82">
        <v>0</v>
      </c>
      <c r="F76" s="82">
        <f t="shared" si="16"/>
        <v>0</v>
      </c>
      <c r="G76" s="82">
        <f>'MES 10'!I75</f>
        <v>0</v>
      </c>
      <c r="H76" s="29">
        <v>0</v>
      </c>
      <c r="I76" s="82">
        <f t="shared" si="17"/>
        <v>0</v>
      </c>
      <c r="J76" s="288" t="e">
        <f t="shared" si="18"/>
        <v>#DIV/0!</v>
      </c>
      <c r="K76" s="289"/>
      <c r="L76" s="99">
        <v>0</v>
      </c>
      <c r="M76" s="99">
        <v>0</v>
      </c>
      <c r="N76" s="82">
        <f t="shared" si="19"/>
        <v>0</v>
      </c>
    </row>
    <row r="77" spans="1:14" s="88" customFormat="1" ht="18" customHeight="1">
      <c r="A77" s="92">
        <v>2211</v>
      </c>
      <c r="B77" s="84" t="s">
        <v>143</v>
      </c>
      <c r="C77" s="82">
        <f>'MES 10'!F76</f>
        <v>0</v>
      </c>
      <c r="D77" s="82">
        <v>0</v>
      </c>
      <c r="E77" s="82">
        <v>0</v>
      </c>
      <c r="F77" s="82">
        <f t="shared" ref="F77" si="20">C77+D77-E77</f>
        <v>0</v>
      </c>
      <c r="G77" s="82">
        <f>'MES 10'!I76</f>
        <v>0</v>
      </c>
      <c r="H77" s="29">
        <v>0</v>
      </c>
      <c r="I77" s="82">
        <f t="shared" ref="I77" si="21">(G77+H77)</f>
        <v>0</v>
      </c>
      <c r="J77" s="288" t="e">
        <f t="shared" ref="J77" si="22">(I77/F77)</f>
        <v>#DIV/0!</v>
      </c>
      <c r="K77" s="289"/>
      <c r="L77" s="99">
        <v>0</v>
      </c>
      <c r="M77" s="99">
        <v>0</v>
      </c>
      <c r="N77" s="82">
        <f t="shared" ref="N77" si="23">(F77-I77)</f>
        <v>0</v>
      </c>
    </row>
    <row r="78" spans="1:14" s="40" customFormat="1" ht="15" customHeight="1">
      <c r="A78" s="315" t="s">
        <v>30</v>
      </c>
      <c r="B78" s="316"/>
      <c r="C78" s="33">
        <f t="shared" ref="C78:I78" si="24">SUM(C67:C77)</f>
        <v>0</v>
      </c>
      <c r="D78" s="33">
        <f t="shared" si="24"/>
        <v>0</v>
      </c>
      <c r="E78" s="33">
        <f t="shared" si="24"/>
        <v>0</v>
      </c>
      <c r="F78" s="33">
        <f t="shared" si="24"/>
        <v>0</v>
      </c>
      <c r="G78" s="33">
        <f t="shared" si="24"/>
        <v>0</v>
      </c>
      <c r="H78" s="33">
        <f t="shared" si="24"/>
        <v>0</v>
      </c>
      <c r="I78" s="33">
        <f t="shared" si="24"/>
        <v>0</v>
      </c>
      <c r="J78" s="317" t="e">
        <f t="shared" si="15"/>
        <v>#DIV/0!</v>
      </c>
      <c r="K78" s="318"/>
      <c r="L78" s="102">
        <f>SUM(L67:L77)</f>
        <v>0</v>
      </c>
      <c r="M78" s="102">
        <f>SUM(M67:M77)</f>
        <v>0</v>
      </c>
      <c r="N78" s="33">
        <f>SUM(N67:N77)</f>
        <v>0</v>
      </c>
    </row>
    <row r="79" spans="1:14" s="27" customFormat="1" ht="18" customHeight="1">
      <c r="A79" s="51"/>
      <c r="B79" s="41"/>
      <c r="C79" s="42"/>
      <c r="D79" s="42"/>
      <c r="E79" s="42"/>
      <c r="F79" s="42"/>
      <c r="G79" s="42"/>
      <c r="H79" s="42"/>
      <c r="I79" s="42"/>
      <c r="J79" s="43"/>
      <c r="K79" s="43"/>
      <c r="L79" s="43"/>
      <c r="M79" s="43"/>
      <c r="N79" s="44"/>
    </row>
    <row r="80" spans="1:14" s="27" customFormat="1" ht="18" customHeight="1">
      <c r="B80" s="45"/>
      <c r="C80" s="46"/>
      <c r="D80" s="46"/>
      <c r="E80" s="46"/>
      <c r="F80" s="46"/>
      <c r="G80" s="46"/>
      <c r="H80" s="46"/>
      <c r="I80" s="46"/>
      <c r="J80" s="47"/>
      <c r="K80" s="47"/>
      <c r="L80" s="47"/>
      <c r="M80" s="47"/>
      <c r="N80" s="48"/>
    </row>
    <row r="81" spans="1:14" s="27" customFormat="1" ht="24" customHeight="1">
      <c r="B81" s="45"/>
      <c r="C81" s="46"/>
      <c r="D81" s="46"/>
      <c r="E81" s="46"/>
      <c r="F81" s="46"/>
      <c r="G81" s="46"/>
      <c r="H81" s="46"/>
      <c r="I81" s="46"/>
      <c r="J81" s="47"/>
      <c r="K81" s="47"/>
      <c r="L81" s="47"/>
      <c r="M81" s="47"/>
      <c r="N81" s="48"/>
    </row>
    <row r="82" spans="1:14" s="40" customFormat="1" ht="18" customHeight="1">
      <c r="A82" s="28" t="s">
        <v>59</v>
      </c>
      <c r="B82" s="53" t="s">
        <v>17</v>
      </c>
      <c r="C82" s="53">
        <v>1</v>
      </c>
      <c r="D82" s="53">
        <v>2</v>
      </c>
      <c r="E82" s="53">
        <v>3</v>
      </c>
      <c r="F82" s="53" t="s">
        <v>5</v>
      </c>
      <c r="G82" s="53">
        <v>5</v>
      </c>
      <c r="H82" s="53">
        <v>6</v>
      </c>
      <c r="I82" s="53" t="s">
        <v>18</v>
      </c>
      <c r="J82" s="315" t="s">
        <v>127</v>
      </c>
      <c r="K82" s="316"/>
      <c r="L82" s="337">
        <v>9</v>
      </c>
      <c r="M82" s="338"/>
      <c r="N82" s="94" t="s">
        <v>8</v>
      </c>
    </row>
    <row r="83" spans="1:14" s="40" customFormat="1" ht="27" customHeight="1">
      <c r="A83" s="326">
        <v>2000</v>
      </c>
      <c r="B83" s="326" t="s">
        <v>19</v>
      </c>
      <c r="C83" s="286" t="str">
        <f>C49</f>
        <v>Presupuesto inicial del periodo a ejecutar</v>
      </c>
      <c r="D83" s="326" t="s">
        <v>10</v>
      </c>
      <c r="E83" s="326" t="s">
        <v>11</v>
      </c>
      <c r="F83" s="286" t="str">
        <f>F49</f>
        <v>Presupuesto al final del  periodo ejecutado</v>
      </c>
      <c r="G83" s="286" t="str">
        <f>G49</f>
        <v>Gastos acumulados al mes 10</v>
      </c>
      <c r="H83" s="286" t="str">
        <f>H49</f>
        <v xml:space="preserve">Gastos - mes 11 </v>
      </c>
      <c r="I83" s="286" t="str">
        <f>I49</f>
        <v xml:space="preserve">Valor total ejecutado al final de periodo </v>
      </c>
      <c r="J83" s="328" t="s">
        <v>79</v>
      </c>
      <c r="K83" s="321"/>
      <c r="L83" s="304" t="s">
        <v>194</v>
      </c>
      <c r="M83" s="305"/>
      <c r="N83" s="286" t="str">
        <f>N49</f>
        <v>Total saldo por ejecutar</v>
      </c>
    </row>
    <row r="84" spans="1:14" s="40" customFormat="1" ht="27" customHeight="1">
      <c r="A84" s="327"/>
      <c r="B84" s="327"/>
      <c r="C84" s="319"/>
      <c r="D84" s="327"/>
      <c r="E84" s="327"/>
      <c r="F84" s="287"/>
      <c r="G84" s="287"/>
      <c r="H84" s="319"/>
      <c r="I84" s="319"/>
      <c r="J84" s="329"/>
      <c r="K84" s="323"/>
      <c r="L84" s="101" t="s">
        <v>197</v>
      </c>
      <c r="M84" s="101" t="s">
        <v>198</v>
      </c>
      <c r="N84" s="319"/>
    </row>
    <row r="85" spans="1:14" s="40" customFormat="1" ht="18" customHeight="1">
      <c r="A85" s="53">
        <v>2300</v>
      </c>
      <c r="B85" s="315" t="s">
        <v>109</v>
      </c>
      <c r="C85" s="336"/>
      <c r="D85" s="336"/>
      <c r="E85" s="336"/>
      <c r="F85" s="336"/>
      <c r="G85" s="336"/>
      <c r="H85" s="336"/>
      <c r="I85" s="336"/>
      <c r="J85" s="336"/>
      <c r="K85" s="336"/>
      <c r="L85" s="336"/>
      <c r="M85" s="336"/>
      <c r="N85" s="316"/>
    </row>
    <row r="86" spans="1:14" ht="18" customHeight="1">
      <c r="A86" s="79">
        <v>2301</v>
      </c>
      <c r="B86" s="65" t="s">
        <v>31</v>
      </c>
      <c r="C86" s="29">
        <f>'MES 10'!F84</f>
        <v>0</v>
      </c>
      <c r="D86" s="29">
        <v>0</v>
      </c>
      <c r="E86" s="29">
        <v>0</v>
      </c>
      <c r="F86" s="29">
        <f t="shared" ref="F86:F97" si="25">C86+D86-E86</f>
        <v>0</v>
      </c>
      <c r="G86" s="29">
        <f>'MES 10'!I84</f>
        <v>0</v>
      </c>
      <c r="H86" s="32">
        <v>0</v>
      </c>
      <c r="I86" s="32">
        <f t="shared" ref="I86:I97" si="26">(G86+H86)</f>
        <v>0</v>
      </c>
      <c r="J86" s="288" t="e">
        <f t="shared" ref="J86:J99" si="27">(I86/F86)</f>
        <v>#DIV/0!</v>
      </c>
      <c r="K86" s="289"/>
      <c r="L86" s="99">
        <v>0</v>
      </c>
      <c r="M86" s="99">
        <v>0</v>
      </c>
      <c r="N86" s="82">
        <f t="shared" ref="N86:N97" si="28">(F86-I86)</f>
        <v>0</v>
      </c>
    </row>
    <row r="87" spans="1:14" ht="18" customHeight="1">
      <c r="A87" s="79">
        <v>2302</v>
      </c>
      <c r="B87" s="65" t="s">
        <v>200</v>
      </c>
      <c r="C87" s="29">
        <f>'MES 10'!F85</f>
        <v>0</v>
      </c>
      <c r="D87" s="29">
        <v>0</v>
      </c>
      <c r="E87" s="29">
        <v>0</v>
      </c>
      <c r="F87" s="29">
        <f t="shared" si="25"/>
        <v>0</v>
      </c>
      <c r="G87" s="29">
        <f>'MES 10'!I85</f>
        <v>0</v>
      </c>
      <c r="H87" s="32">
        <v>0</v>
      </c>
      <c r="I87" s="32">
        <f t="shared" si="26"/>
        <v>0</v>
      </c>
      <c r="J87" s="288" t="e">
        <f t="shared" si="27"/>
        <v>#DIV/0!</v>
      </c>
      <c r="K87" s="289"/>
      <c r="L87" s="99">
        <v>0</v>
      </c>
      <c r="M87" s="99">
        <v>0</v>
      </c>
      <c r="N87" s="82">
        <f t="shared" si="28"/>
        <v>0</v>
      </c>
    </row>
    <row r="88" spans="1:14" s="88" customFormat="1" ht="18" customHeight="1">
      <c r="A88" s="116">
        <v>2303</v>
      </c>
      <c r="B88" s="65" t="s">
        <v>201</v>
      </c>
      <c r="C88" s="29">
        <f>'MES 10'!F86</f>
        <v>0</v>
      </c>
      <c r="D88" s="29">
        <v>0</v>
      </c>
      <c r="E88" s="29">
        <v>0</v>
      </c>
      <c r="F88" s="29">
        <f t="shared" ref="F88" si="29">C88+D88-E88</f>
        <v>0</v>
      </c>
      <c r="G88" s="29">
        <f>'MES 10'!I86</f>
        <v>0</v>
      </c>
      <c r="H88" s="82">
        <v>0</v>
      </c>
      <c r="I88" s="82">
        <f t="shared" ref="I88" si="30">(G88+H88)</f>
        <v>0</v>
      </c>
      <c r="J88" s="288" t="e">
        <f t="shared" ref="J88" si="31">(I88/F88)</f>
        <v>#DIV/0!</v>
      </c>
      <c r="K88" s="289"/>
      <c r="L88" s="99">
        <v>0</v>
      </c>
      <c r="M88" s="99">
        <v>0</v>
      </c>
      <c r="N88" s="82">
        <f t="shared" ref="N88" si="32">(F88-I88)</f>
        <v>0</v>
      </c>
    </row>
    <row r="89" spans="1:14" ht="18" customHeight="1">
      <c r="A89" s="116">
        <v>2304</v>
      </c>
      <c r="B89" s="65" t="s">
        <v>91</v>
      </c>
      <c r="C89" s="29">
        <f>'MES 10'!F87</f>
        <v>0</v>
      </c>
      <c r="D89" s="29">
        <v>0</v>
      </c>
      <c r="E89" s="29">
        <v>0</v>
      </c>
      <c r="F89" s="29">
        <f t="shared" si="25"/>
        <v>0</v>
      </c>
      <c r="G89" s="29">
        <f>'MES 10'!I87</f>
        <v>0</v>
      </c>
      <c r="H89" s="32">
        <v>0</v>
      </c>
      <c r="I89" s="32">
        <f t="shared" si="26"/>
        <v>0</v>
      </c>
      <c r="J89" s="288" t="e">
        <f t="shared" si="27"/>
        <v>#DIV/0!</v>
      </c>
      <c r="K89" s="289"/>
      <c r="L89" s="99">
        <v>0</v>
      </c>
      <c r="M89" s="99">
        <v>0</v>
      </c>
      <c r="N89" s="82">
        <f t="shared" si="28"/>
        <v>0</v>
      </c>
    </row>
    <row r="90" spans="1:14" s="88" customFormat="1" ht="18" customHeight="1">
      <c r="A90" s="116">
        <v>2305</v>
      </c>
      <c r="B90" s="117" t="s">
        <v>203</v>
      </c>
      <c r="C90" s="29">
        <f>'MES 10'!F88</f>
        <v>0</v>
      </c>
      <c r="D90" s="29">
        <v>0</v>
      </c>
      <c r="E90" s="29">
        <v>0</v>
      </c>
      <c r="F90" s="29">
        <f t="shared" ref="F90:F91" si="33">C90+D90-E90</f>
        <v>0</v>
      </c>
      <c r="G90" s="29">
        <f>'MES 10'!I88</f>
        <v>0</v>
      </c>
      <c r="H90" s="82">
        <v>0</v>
      </c>
      <c r="I90" s="82">
        <f t="shared" ref="I90:I91" si="34">(G90+H90)</f>
        <v>0</v>
      </c>
      <c r="J90" s="288" t="e">
        <f t="shared" ref="J90:J91" si="35">(I90/F90)</f>
        <v>#DIV/0!</v>
      </c>
      <c r="K90" s="289"/>
      <c r="L90" s="99">
        <v>0</v>
      </c>
      <c r="M90" s="99">
        <v>0</v>
      </c>
      <c r="N90" s="82">
        <f t="shared" ref="N90:N91" si="36">(F90-I90)</f>
        <v>0</v>
      </c>
    </row>
    <row r="91" spans="1:14" s="88" customFormat="1" ht="18" customHeight="1">
      <c r="A91" s="116">
        <v>2306</v>
      </c>
      <c r="B91" s="117" t="s">
        <v>202</v>
      </c>
      <c r="C91" s="29">
        <f>'MES 10'!F89</f>
        <v>0</v>
      </c>
      <c r="D91" s="29">
        <v>0</v>
      </c>
      <c r="E91" s="29">
        <v>0</v>
      </c>
      <c r="F91" s="29">
        <f t="shared" si="33"/>
        <v>0</v>
      </c>
      <c r="G91" s="29">
        <f>'MES 10'!I89</f>
        <v>0</v>
      </c>
      <c r="H91" s="82">
        <v>0</v>
      </c>
      <c r="I91" s="82">
        <f t="shared" si="34"/>
        <v>0</v>
      </c>
      <c r="J91" s="288" t="e">
        <f t="shared" si="35"/>
        <v>#DIV/0!</v>
      </c>
      <c r="K91" s="289"/>
      <c r="L91" s="99">
        <v>0</v>
      </c>
      <c r="M91" s="99">
        <v>0</v>
      </c>
      <c r="N91" s="82">
        <f t="shared" si="36"/>
        <v>0</v>
      </c>
    </row>
    <row r="92" spans="1:14" ht="24.75" customHeight="1">
      <c r="A92" s="116">
        <v>2307</v>
      </c>
      <c r="B92" s="74" t="s">
        <v>84</v>
      </c>
      <c r="C92" s="29">
        <f>'MES 10'!F90</f>
        <v>0</v>
      </c>
      <c r="D92" s="29">
        <v>0</v>
      </c>
      <c r="E92" s="29">
        <v>0</v>
      </c>
      <c r="F92" s="29">
        <f t="shared" si="25"/>
        <v>0</v>
      </c>
      <c r="G92" s="29">
        <f>'MES 10'!I90</f>
        <v>0</v>
      </c>
      <c r="H92" s="32">
        <v>0</v>
      </c>
      <c r="I92" s="32">
        <f t="shared" si="26"/>
        <v>0</v>
      </c>
      <c r="J92" s="288" t="e">
        <f t="shared" si="27"/>
        <v>#DIV/0!</v>
      </c>
      <c r="K92" s="289"/>
      <c r="L92" s="99">
        <v>0</v>
      </c>
      <c r="M92" s="99">
        <v>0</v>
      </c>
      <c r="N92" s="82">
        <f t="shared" si="28"/>
        <v>0</v>
      </c>
    </row>
    <row r="93" spans="1:14" s="88" customFormat="1" ht="19.149999999999999" customHeight="1">
      <c r="A93" s="116">
        <v>2308</v>
      </c>
      <c r="B93" s="118" t="s">
        <v>204</v>
      </c>
      <c r="C93" s="29">
        <f>'MES 10'!F91</f>
        <v>0</v>
      </c>
      <c r="D93" s="29">
        <v>0</v>
      </c>
      <c r="E93" s="29">
        <v>0</v>
      </c>
      <c r="F93" s="29">
        <f t="shared" si="25"/>
        <v>0</v>
      </c>
      <c r="G93" s="29">
        <f>'MES 10'!I91</f>
        <v>0</v>
      </c>
      <c r="H93" s="82">
        <v>0</v>
      </c>
      <c r="I93" s="82">
        <f t="shared" si="26"/>
        <v>0</v>
      </c>
      <c r="J93" s="288" t="e">
        <f>(I93/F93)</f>
        <v>#DIV/0!</v>
      </c>
      <c r="K93" s="289"/>
      <c r="L93" s="99">
        <v>0</v>
      </c>
      <c r="M93" s="99">
        <v>0</v>
      </c>
      <c r="N93" s="82">
        <f t="shared" si="28"/>
        <v>0</v>
      </c>
    </row>
    <row r="94" spans="1:14" s="88" customFormat="1" ht="19.149999999999999" customHeight="1">
      <c r="A94" s="116">
        <v>2309</v>
      </c>
      <c r="B94" s="89" t="s">
        <v>226</v>
      </c>
      <c r="C94" s="29">
        <f>'MES 10'!F92</f>
        <v>0</v>
      </c>
      <c r="D94" s="29">
        <v>0</v>
      </c>
      <c r="E94" s="29">
        <v>0</v>
      </c>
      <c r="F94" s="29">
        <f t="shared" ref="F94" si="37">C94+D94-E94</f>
        <v>0</v>
      </c>
      <c r="G94" s="29">
        <f>'MES 10'!I92</f>
        <v>0</v>
      </c>
      <c r="H94" s="82">
        <v>0</v>
      </c>
      <c r="I94" s="82">
        <f t="shared" ref="I94" si="38">(G94+H94)</f>
        <v>0</v>
      </c>
      <c r="J94" s="288" t="e">
        <f t="shared" ref="J94" si="39">(I94/F94)</f>
        <v>#DIV/0!</v>
      </c>
      <c r="K94" s="289"/>
      <c r="L94" s="99">
        <v>0</v>
      </c>
      <c r="M94" s="99">
        <v>0</v>
      </c>
      <c r="N94" s="82">
        <f t="shared" ref="N94" si="40">(F94-I94)</f>
        <v>0</v>
      </c>
    </row>
    <row r="95" spans="1:14" s="88" customFormat="1" ht="19.149999999999999" customHeight="1">
      <c r="A95" s="116">
        <v>2310</v>
      </c>
      <c r="B95" s="65" t="s">
        <v>86</v>
      </c>
      <c r="C95" s="29">
        <f>'MES 10'!F93</f>
        <v>0</v>
      </c>
      <c r="D95" s="29">
        <v>0</v>
      </c>
      <c r="E95" s="29">
        <v>0</v>
      </c>
      <c r="F95" s="29">
        <f t="shared" ref="F95:F96" si="41">C95+D95-E95</f>
        <v>0</v>
      </c>
      <c r="G95" s="29">
        <f>'MES 10'!I93</f>
        <v>0</v>
      </c>
      <c r="H95" s="82">
        <v>0</v>
      </c>
      <c r="I95" s="82">
        <f t="shared" ref="I95:I96" si="42">(G95+H95)</f>
        <v>0</v>
      </c>
      <c r="J95" s="288" t="e">
        <f>(I95/F95)</f>
        <v>#DIV/0!</v>
      </c>
      <c r="K95" s="289"/>
      <c r="L95" s="99">
        <v>0</v>
      </c>
      <c r="M95" s="99">
        <v>0</v>
      </c>
      <c r="N95" s="82">
        <f t="shared" ref="N95:N96" si="43">(F95-I95)</f>
        <v>0</v>
      </c>
    </row>
    <row r="96" spans="1:14" s="88" customFormat="1" ht="19.149999999999999" customHeight="1">
      <c r="A96" s="116">
        <v>2311</v>
      </c>
      <c r="B96" s="65" t="s">
        <v>205</v>
      </c>
      <c r="C96" s="29">
        <f>'MES 10'!F94</f>
        <v>0</v>
      </c>
      <c r="D96" s="29">
        <v>0</v>
      </c>
      <c r="E96" s="29">
        <v>0</v>
      </c>
      <c r="F96" s="29">
        <f t="shared" si="41"/>
        <v>0</v>
      </c>
      <c r="G96" s="29">
        <f>'MES 10'!I94</f>
        <v>0</v>
      </c>
      <c r="H96" s="82">
        <v>0</v>
      </c>
      <c r="I96" s="82">
        <f t="shared" si="42"/>
        <v>0</v>
      </c>
      <c r="J96" s="288" t="e">
        <f t="shared" ref="J96" si="44">(I96/F96)</f>
        <v>#DIV/0!</v>
      </c>
      <c r="K96" s="289"/>
      <c r="L96" s="99">
        <v>0</v>
      </c>
      <c r="M96" s="99">
        <v>0</v>
      </c>
      <c r="N96" s="82">
        <f t="shared" si="43"/>
        <v>0</v>
      </c>
    </row>
    <row r="97" spans="1:14" s="71" customFormat="1" ht="19.149999999999999" customHeight="1">
      <c r="A97" s="116">
        <v>2312</v>
      </c>
      <c r="B97" s="84" t="s">
        <v>143</v>
      </c>
      <c r="C97" s="29">
        <f>'MES 10'!F95</f>
        <v>0</v>
      </c>
      <c r="D97" s="29">
        <v>0</v>
      </c>
      <c r="E97" s="29">
        <v>0</v>
      </c>
      <c r="F97" s="29">
        <f t="shared" si="25"/>
        <v>0</v>
      </c>
      <c r="G97" s="29">
        <f>'MES 10'!I95</f>
        <v>0</v>
      </c>
      <c r="H97" s="72">
        <v>0</v>
      </c>
      <c r="I97" s="72">
        <f t="shared" si="26"/>
        <v>0</v>
      </c>
      <c r="J97" s="288" t="e">
        <f t="shared" si="27"/>
        <v>#DIV/0!</v>
      </c>
      <c r="K97" s="289"/>
      <c r="L97" s="99">
        <v>0</v>
      </c>
      <c r="M97" s="99">
        <v>0</v>
      </c>
      <c r="N97" s="82">
        <f t="shared" si="28"/>
        <v>0</v>
      </c>
    </row>
    <row r="98" spans="1:14" ht="18" customHeight="1">
      <c r="A98" s="315" t="s">
        <v>32</v>
      </c>
      <c r="B98" s="316"/>
      <c r="C98" s="33">
        <f t="shared" ref="C98:I98" si="45">SUM(C86:C97)</f>
        <v>0</v>
      </c>
      <c r="D98" s="33">
        <f t="shared" si="45"/>
        <v>0</v>
      </c>
      <c r="E98" s="33">
        <f t="shared" si="45"/>
        <v>0</v>
      </c>
      <c r="F98" s="33">
        <f t="shared" si="45"/>
        <v>0</v>
      </c>
      <c r="G98" s="33">
        <f t="shared" si="45"/>
        <v>0</v>
      </c>
      <c r="H98" s="33">
        <f t="shared" si="45"/>
        <v>0</v>
      </c>
      <c r="I98" s="33">
        <f t="shared" si="45"/>
        <v>0</v>
      </c>
      <c r="J98" s="317" t="e">
        <f t="shared" si="27"/>
        <v>#DIV/0!</v>
      </c>
      <c r="K98" s="318"/>
      <c r="L98" s="102">
        <f>SUM(L86:L97)</f>
        <v>0</v>
      </c>
      <c r="M98" s="102">
        <f>SUM(M86:M97)</f>
        <v>0</v>
      </c>
      <c r="N98" s="95">
        <f>SUM(N86:N97)</f>
        <v>0</v>
      </c>
    </row>
    <row r="99" spans="1:14" s="40" customFormat="1" ht="18" customHeight="1">
      <c r="A99" s="315" t="s">
        <v>108</v>
      </c>
      <c r="B99" s="316"/>
      <c r="C99" s="33">
        <f t="shared" ref="C99:I99" si="46">C98+C78+C65</f>
        <v>0</v>
      </c>
      <c r="D99" s="33">
        <f t="shared" si="46"/>
        <v>0</v>
      </c>
      <c r="E99" s="33">
        <f t="shared" si="46"/>
        <v>0</v>
      </c>
      <c r="F99" s="33">
        <f t="shared" si="46"/>
        <v>0</v>
      </c>
      <c r="G99" s="33">
        <f t="shared" si="46"/>
        <v>0</v>
      </c>
      <c r="H99" s="33">
        <f t="shared" si="46"/>
        <v>0</v>
      </c>
      <c r="I99" s="33">
        <f t="shared" si="46"/>
        <v>0</v>
      </c>
      <c r="J99" s="317" t="e">
        <f t="shared" si="27"/>
        <v>#DIV/0!</v>
      </c>
      <c r="K99" s="318"/>
      <c r="L99" s="103">
        <f>L98+L78+L65</f>
        <v>0</v>
      </c>
      <c r="M99" s="103">
        <f>M98+M78+M65</f>
        <v>0</v>
      </c>
      <c r="N99" s="33">
        <f>N98+N78+N65</f>
        <v>0</v>
      </c>
    </row>
    <row r="100" spans="1:14" ht="18" customHeight="1">
      <c r="B100" s="189" t="s">
        <v>14</v>
      </c>
      <c r="C100" s="190"/>
      <c r="D100" s="186" t="s">
        <v>48</v>
      </c>
      <c r="E100" s="186"/>
      <c r="F100" s="186"/>
      <c r="G100" s="186"/>
      <c r="H100" s="186" t="s">
        <v>193</v>
      </c>
      <c r="I100" s="186"/>
      <c r="J100" s="186"/>
      <c r="K100" s="186"/>
      <c r="L100" s="186"/>
      <c r="M100" s="186"/>
      <c r="N100" s="186"/>
    </row>
    <row r="101" spans="1:14" ht="18" customHeight="1">
      <c r="B101" s="186"/>
      <c r="C101" s="186"/>
      <c r="D101" s="186"/>
      <c r="E101" s="186"/>
      <c r="F101" s="186"/>
      <c r="G101" s="186"/>
      <c r="H101" s="186"/>
      <c r="I101" s="186"/>
      <c r="J101" s="186"/>
      <c r="K101" s="186"/>
      <c r="L101" s="186"/>
      <c r="M101" s="186"/>
      <c r="N101" s="186"/>
    </row>
    <row r="102" spans="1:14" ht="40.5" customHeight="1">
      <c r="B102" s="307"/>
      <c r="C102" s="308"/>
      <c r="D102" s="309"/>
      <c r="E102" s="309"/>
      <c r="F102" s="309"/>
      <c r="G102" s="309"/>
      <c r="H102" s="186"/>
      <c r="I102" s="186"/>
      <c r="J102" s="186"/>
      <c r="K102" s="186"/>
      <c r="L102" s="186"/>
      <c r="M102" s="186"/>
      <c r="N102" s="186"/>
    </row>
    <row r="103" spans="1:14">
      <c r="B103" s="189" t="s">
        <v>15</v>
      </c>
      <c r="C103" s="190"/>
      <c r="D103" s="186" t="s">
        <v>15</v>
      </c>
      <c r="E103" s="186"/>
      <c r="F103" s="186"/>
      <c r="G103" s="186"/>
      <c r="H103" s="186" t="s">
        <v>15</v>
      </c>
      <c r="I103" s="186"/>
      <c r="J103" s="186"/>
      <c r="K103" s="186"/>
      <c r="L103" s="186"/>
      <c r="M103" s="186"/>
      <c r="N103" s="186"/>
    </row>
    <row r="105" spans="1:14" s="71" customFormat="1">
      <c r="B105" s="310"/>
      <c r="C105" s="310"/>
      <c r="D105" s="310"/>
      <c r="E105" s="310"/>
      <c r="F105" s="310"/>
      <c r="L105" s="88"/>
      <c r="M105" s="88"/>
      <c r="N105" s="88"/>
    </row>
    <row r="106" spans="1:14" s="71" customFormat="1" ht="13.15" customHeight="1">
      <c r="B106" s="310" t="s">
        <v>116</v>
      </c>
      <c r="C106" s="310"/>
      <c r="D106" s="310"/>
      <c r="E106" s="310"/>
      <c r="F106" s="310"/>
      <c r="G106" s="311" t="s">
        <v>92</v>
      </c>
      <c r="H106" s="311"/>
      <c r="I106" s="87">
        <f>H18</f>
        <v>0</v>
      </c>
      <c r="J106" s="331" t="s">
        <v>93</v>
      </c>
      <c r="K106" s="332"/>
      <c r="L106" s="333"/>
      <c r="M106" s="334">
        <f>I18</f>
        <v>0</v>
      </c>
      <c r="N106" s="335"/>
    </row>
    <row r="107" spans="1:14" s="71" customFormat="1" ht="13.15" customHeight="1">
      <c r="B107" s="4" t="s">
        <v>117</v>
      </c>
      <c r="C107" s="85"/>
      <c r="D107" s="85"/>
      <c r="E107" s="85"/>
      <c r="F107" s="85"/>
      <c r="G107" s="311" t="s">
        <v>94</v>
      </c>
      <c r="H107" s="311"/>
      <c r="I107" s="87">
        <f>H99</f>
        <v>0</v>
      </c>
      <c r="J107" s="331" t="s">
        <v>106</v>
      </c>
      <c r="K107" s="332"/>
      <c r="L107" s="333"/>
      <c r="M107" s="334">
        <f>I99</f>
        <v>0</v>
      </c>
      <c r="N107" s="335"/>
    </row>
    <row r="108" spans="1:14" s="71" customFormat="1" ht="13.15" customHeight="1">
      <c r="B108" s="86"/>
      <c r="C108" s="86"/>
      <c r="D108" s="86"/>
      <c r="E108" s="86"/>
      <c r="F108" s="86"/>
      <c r="G108" s="311" t="s">
        <v>95</v>
      </c>
      <c r="H108" s="311"/>
      <c r="I108" s="87">
        <f>I106-I107</f>
        <v>0</v>
      </c>
      <c r="J108" s="331" t="s">
        <v>95</v>
      </c>
      <c r="K108" s="332"/>
      <c r="L108" s="333"/>
      <c r="M108" s="334">
        <f>M106-M107</f>
        <v>0</v>
      </c>
      <c r="N108" s="335"/>
    </row>
    <row r="109" spans="1:14" s="71" customFormat="1">
      <c r="B109" s="86"/>
      <c r="C109" s="86"/>
      <c r="D109" s="86"/>
      <c r="E109" s="86"/>
      <c r="F109" s="86"/>
      <c r="G109" s="85"/>
      <c r="H109" s="85"/>
      <c r="I109" s="85"/>
      <c r="J109" s="85"/>
      <c r="K109" s="85"/>
      <c r="L109" s="88"/>
      <c r="M109" s="88"/>
      <c r="N109" s="88"/>
    </row>
    <row r="110" spans="1:14" s="71" customFormat="1">
      <c r="B110" s="310"/>
      <c r="C110" s="310"/>
      <c r="D110" s="310"/>
      <c r="E110" s="310"/>
      <c r="F110" s="310"/>
      <c r="G110" s="310"/>
      <c r="H110" s="310"/>
      <c r="I110" s="310"/>
      <c r="J110" s="310"/>
      <c r="K110" s="310"/>
      <c r="L110" s="310"/>
      <c r="M110" s="310"/>
      <c r="N110" s="310"/>
    </row>
    <row r="111" spans="1:14" s="71" customFormat="1">
      <c r="B111" s="85"/>
      <c r="C111" s="85"/>
      <c r="D111" s="85"/>
      <c r="E111" s="85"/>
      <c r="F111" s="85"/>
      <c r="G111" s="85"/>
      <c r="H111" s="85"/>
      <c r="L111" s="88"/>
      <c r="M111" s="88"/>
      <c r="N111" s="88"/>
    </row>
    <row r="112" spans="1:14" s="71" customFormat="1">
      <c r="B112" s="85"/>
      <c r="C112" s="85"/>
      <c r="D112" s="85"/>
      <c r="E112" s="85"/>
      <c r="F112" s="85"/>
      <c r="G112" s="85"/>
      <c r="H112" s="85"/>
      <c r="L112" s="88"/>
      <c r="M112" s="88"/>
      <c r="N112" s="88"/>
    </row>
  </sheetData>
  <mergeCells count="194">
    <mergeCell ref="E8:F8"/>
    <mergeCell ref="J14:K14"/>
    <mergeCell ref="J15:K15"/>
    <mergeCell ref="M8:N8"/>
    <mergeCell ref="C9:D9"/>
    <mergeCell ref="E9:F9"/>
    <mergeCell ref="G9:H9"/>
    <mergeCell ref="J9:K9"/>
    <mergeCell ref="M9:N9"/>
    <mergeCell ref="J10:K10"/>
    <mergeCell ref="H11:H12"/>
    <mergeCell ref="I11:I12"/>
    <mergeCell ref="L10:M10"/>
    <mergeCell ref="B23:D23"/>
    <mergeCell ref="E23:H23"/>
    <mergeCell ref="I23:N23"/>
    <mergeCell ref="J11:K12"/>
    <mergeCell ref="B21:D21"/>
    <mergeCell ref="E21:H21"/>
    <mergeCell ref="I21:N21"/>
    <mergeCell ref="L11:M11"/>
    <mergeCell ref="B22:D22"/>
    <mergeCell ref="E22:H22"/>
    <mergeCell ref="I22:N22"/>
    <mergeCell ref="N11:N12"/>
    <mergeCell ref="A11:A12"/>
    <mergeCell ref="C11:C12"/>
    <mergeCell ref="D11:D12"/>
    <mergeCell ref="E11:E12"/>
    <mergeCell ref="F11:F12"/>
    <mergeCell ref="G11:G12"/>
    <mergeCell ref="B20:D20"/>
    <mergeCell ref="E20:H20"/>
    <mergeCell ref="J17:K17"/>
    <mergeCell ref="A18:B18"/>
    <mergeCell ref="J18:K18"/>
    <mergeCell ref="J13:K13"/>
    <mergeCell ref="J16:K16"/>
    <mergeCell ref="I20:N20"/>
    <mergeCell ref="B11:B12"/>
    <mergeCell ref="J74:K74"/>
    <mergeCell ref="J75:K75"/>
    <mergeCell ref="J76:K76"/>
    <mergeCell ref="B85:N85"/>
    <mergeCell ref="J82:K82"/>
    <mergeCell ref="A83:A84"/>
    <mergeCell ref="B83:B84"/>
    <mergeCell ref="E83:E84"/>
    <mergeCell ref="F83:F84"/>
    <mergeCell ref="G83:G84"/>
    <mergeCell ref="H83:H84"/>
    <mergeCell ref="I83:I84"/>
    <mergeCell ref="J83:K84"/>
    <mergeCell ref="C83:C84"/>
    <mergeCell ref="D83:D84"/>
    <mergeCell ref="C47:D47"/>
    <mergeCell ref="E47:F47"/>
    <mergeCell ref="G47:H47"/>
    <mergeCell ref="J47:K47"/>
    <mergeCell ref="M47:N47"/>
    <mergeCell ref="A78:B78"/>
    <mergeCell ref="J78:K78"/>
    <mergeCell ref="B51:N51"/>
    <mergeCell ref="J52:K52"/>
    <mergeCell ref="J53:K53"/>
    <mergeCell ref="J54:K54"/>
    <mergeCell ref="J55:K55"/>
    <mergeCell ref="A49:A50"/>
    <mergeCell ref="D49:D50"/>
    <mergeCell ref="E49:E50"/>
    <mergeCell ref="F49:F50"/>
    <mergeCell ref="N49:N50"/>
    <mergeCell ref="J64:K64"/>
    <mergeCell ref="J65:K65"/>
    <mergeCell ref="J56:K56"/>
    <mergeCell ref="J57:K57"/>
    <mergeCell ref="J58:K58"/>
    <mergeCell ref="J77:K77"/>
    <mergeCell ref="J73:K73"/>
    <mergeCell ref="J94:K94"/>
    <mergeCell ref="J96:K96"/>
    <mergeCell ref="J86:K86"/>
    <mergeCell ref="A99:B99"/>
    <mergeCell ref="J99:K99"/>
    <mergeCell ref="B100:C100"/>
    <mergeCell ref="D100:G100"/>
    <mergeCell ref="J93:K93"/>
    <mergeCell ref="J95:K95"/>
    <mergeCell ref="A98:B98"/>
    <mergeCell ref="J98:K98"/>
    <mergeCell ref="J59:K59"/>
    <mergeCell ref="A65:B65"/>
    <mergeCell ref="H49:H50"/>
    <mergeCell ref="I49:I50"/>
    <mergeCell ref="J49:K50"/>
    <mergeCell ref="J62:K62"/>
    <mergeCell ref="J63:K63"/>
    <mergeCell ref="G49:G50"/>
    <mergeCell ref="B49:B50"/>
    <mergeCell ref="C49:C50"/>
    <mergeCell ref="J60:K60"/>
    <mergeCell ref="J61:K61"/>
    <mergeCell ref="G107:H107"/>
    <mergeCell ref="G108:H108"/>
    <mergeCell ref="B110:N110"/>
    <mergeCell ref="B101:C101"/>
    <mergeCell ref="D101:G101"/>
    <mergeCell ref="B103:C103"/>
    <mergeCell ref="D103:G103"/>
    <mergeCell ref="B105:F105"/>
    <mergeCell ref="B106:F106"/>
    <mergeCell ref="G106:H106"/>
    <mergeCell ref="H101:N101"/>
    <mergeCell ref="B102:C102"/>
    <mergeCell ref="D102:G102"/>
    <mergeCell ref="H102:N102"/>
    <mergeCell ref="H103:N103"/>
    <mergeCell ref="J108:L108"/>
    <mergeCell ref="M106:N106"/>
    <mergeCell ref="M107:N107"/>
    <mergeCell ref="M108:N108"/>
    <mergeCell ref="J107:L107"/>
    <mergeCell ref="L48:M48"/>
    <mergeCell ref="L49:M49"/>
    <mergeCell ref="L82:M82"/>
    <mergeCell ref="L83:M83"/>
    <mergeCell ref="J106:L106"/>
    <mergeCell ref="J45:K45"/>
    <mergeCell ref="M45:N45"/>
    <mergeCell ref="J87:K87"/>
    <mergeCell ref="J89:K89"/>
    <mergeCell ref="J92:K92"/>
    <mergeCell ref="J68:K68"/>
    <mergeCell ref="J69:K69"/>
    <mergeCell ref="J70:K70"/>
    <mergeCell ref="J71:K71"/>
    <mergeCell ref="J72:K72"/>
    <mergeCell ref="J88:K88"/>
    <mergeCell ref="J90:K90"/>
    <mergeCell ref="J91:K91"/>
    <mergeCell ref="J48:K48"/>
    <mergeCell ref="H100:N100"/>
    <mergeCell ref="J97:K97"/>
    <mergeCell ref="N83:N84"/>
    <mergeCell ref="B66:N66"/>
    <mergeCell ref="J67:K67"/>
    <mergeCell ref="A42:A47"/>
    <mergeCell ref="C42:D42"/>
    <mergeCell ref="E42:F42"/>
    <mergeCell ref="J42:K42"/>
    <mergeCell ref="M42:N42"/>
    <mergeCell ref="C43:D43"/>
    <mergeCell ref="E43:F43"/>
    <mergeCell ref="G43:H43"/>
    <mergeCell ref="J43:K43"/>
    <mergeCell ref="M43:N43"/>
    <mergeCell ref="C44:D44"/>
    <mergeCell ref="E44:F44"/>
    <mergeCell ref="G44:H44"/>
    <mergeCell ref="J44:K44"/>
    <mergeCell ref="M44:N44"/>
    <mergeCell ref="C45:D45"/>
    <mergeCell ref="E45:F45"/>
    <mergeCell ref="G45:H45"/>
    <mergeCell ref="G42:H42"/>
    <mergeCell ref="C46:D46"/>
    <mergeCell ref="E46:F46"/>
    <mergeCell ref="G46:H46"/>
    <mergeCell ref="J46:K46"/>
    <mergeCell ref="M46:N46"/>
    <mergeCell ref="A4:A9"/>
    <mergeCell ref="C4:D4"/>
    <mergeCell ref="E4:F4"/>
    <mergeCell ref="J4:K4"/>
    <mergeCell ref="M4:N4"/>
    <mergeCell ref="C5:D5"/>
    <mergeCell ref="E5:F5"/>
    <mergeCell ref="G5:H5"/>
    <mergeCell ref="J5:K5"/>
    <mergeCell ref="M5:N5"/>
    <mergeCell ref="C6:D6"/>
    <mergeCell ref="E6:F6"/>
    <mergeCell ref="G6:H6"/>
    <mergeCell ref="G8:H8"/>
    <mergeCell ref="J8:K8"/>
    <mergeCell ref="G4:H4"/>
    <mergeCell ref="J6:K6"/>
    <mergeCell ref="M6:N6"/>
    <mergeCell ref="C7:D7"/>
    <mergeCell ref="E7:F7"/>
    <mergeCell ref="G7:H7"/>
    <mergeCell ref="J7:K7"/>
    <mergeCell ref="M7:N7"/>
    <mergeCell ref="C8:D8"/>
  </mergeCells>
  <printOptions horizontalCentered="1" verticalCentered="1"/>
  <pageMargins left="0.23622047244094491" right="0.23622047244094491" top="1.0936666666666666"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N110"/>
  <sheetViews>
    <sheetView zoomScaleNormal="100" workbookViewId="0">
      <selection activeCell="J2" sqref="J2"/>
    </sheetView>
  </sheetViews>
  <sheetFormatPr baseColWidth="10" defaultColWidth="11.42578125" defaultRowHeight="11.25"/>
  <cols>
    <col min="1" max="1" width="8.7109375" style="26" customWidth="1"/>
    <col min="2" max="2" width="45.28515625" style="26" customWidth="1"/>
    <col min="3" max="5" width="14.7109375" style="26" customWidth="1"/>
    <col min="6" max="6" width="15.42578125" style="26" customWidth="1"/>
    <col min="7" max="7" width="14.28515625" style="26" customWidth="1"/>
    <col min="8" max="9" width="14.7109375" style="26" customWidth="1"/>
    <col min="10" max="11" width="5.7109375" style="26" customWidth="1"/>
    <col min="12" max="13" width="9" style="88" customWidth="1"/>
    <col min="14" max="14" width="13.28515625" style="26" customWidth="1"/>
    <col min="15" max="16384" width="11.42578125" style="26"/>
  </cols>
  <sheetData>
    <row r="1" spans="1:14" s="88" customFormat="1" ht="38.450000000000003" customHeight="1"/>
    <row r="2" spans="1:14" s="88" customFormat="1" ht="38.450000000000003" customHeight="1"/>
    <row r="3" spans="1:14" s="88" customFormat="1" ht="38.450000000000003"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169</v>
      </c>
      <c r="H11" s="286" t="s">
        <v>167</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11'!F13</f>
        <v>0</v>
      </c>
      <c r="D13" s="29">
        <v>0</v>
      </c>
      <c r="E13" s="29">
        <v>0</v>
      </c>
      <c r="F13" s="29">
        <f>C13+D13-E13</f>
        <v>0</v>
      </c>
      <c r="G13" s="29">
        <f>'MES 11'!I13</f>
        <v>0</v>
      </c>
      <c r="H13" s="29">
        <v>0</v>
      </c>
      <c r="I13" s="29">
        <f>G13+H13</f>
        <v>0</v>
      </c>
      <c r="J13" s="288" t="e">
        <f t="shared" ref="J13:J18" si="0">(I13/F13)</f>
        <v>#DIV/0!</v>
      </c>
      <c r="K13" s="289"/>
      <c r="L13" s="99">
        <v>0</v>
      </c>
      <c r="M13" s="99">
        <v>0</v>
      </c>
      <c r="N13" s="31">
        <f>F13-I13</f>
        <v>0</v>
      </c>
    </row>
    <row r="14" spans="1:14" ht="18" customHeight="1">
      <c r="A14" s="54">
        <v>1200</v>
      </c>
      <c r="B14" s="65" t="s">
        <v>105</v>
      </c>
      <c r="C14" s="29">
        <f>'MES 11'!F14</f>
        <v>0</v>
      </c>
      <c r="D14" s="29">
        <v>0</v>
      </c>
      <c r="E14" s="29">
        <v>0</v>
      </c>
      <c r="F14" s="29">
        <f>C14+D14-E14</f>
        <v>0</v>
      </c>
      <c r="G14" s="29">
        <f>'MES 11'!I14</f>
        <v>0</v>
      </c>
      <c r="H14" s="29">
        <v>0</v>
      </c>
      <c r="I14" s="29">
        <f>G14+H14</f>
        <v>0</v>
      </c>
      <c r="J14" s="288" t="e">
        <f t="shared" si="0"/>
        <v>#DIV/0!</v>
      </c>
      <c r="K14" s="289"/>
      <c r="L14" s="99">
        <v>0</v>
      </c>
      <c r="M14" s="99">
        <v>0</v>
      </c>
      <c r="N14" s="31">
        <f>F14-I14</f>
        <v>0</v>
      </c>
    </row>
    <row r="15" spans="1:14" ht="18" customHeight="1">
      <c r="A15" s="54">
        <v>1300</v>
      </c>
      <c r="B15" s="64" t="s">
        <v>191</v>
      </c>
      <c r="C15" s="29">
        <f>'MES 11'!F15</f>
        <v>0</v>
      </c>
      <c r="D15" s="29">
        <v>0</v>
      </c>
      <c r="E15" s="29">
        <v>0</v>
      </c>
      <c r="F15" s="29">
        <f>C15+D15-E15</f>
        <v>0</v>
      </c>
      <c r="G15" s="29">
        <f>'MES 11'!I15</f>
        <v>0</v>
      </c>
      <c r="H15" s="29">
        <v>0</v>
      </c>
      <c r="I15" s="29">
        <f>G15+H15</f>
        <v>0</v>
      </c>
      <c r="J15" s="288" t="e">
        <f t="shared" si="0"/>
        <v>#DIV/0!</v>
      </c>
      <c r="K15" s="289"/>
      <c r="L15" s="99">
        <v>0</v>
      </c>
      <c r="M15" s="99">
        <v>0</v>
      </c>
      <c r="N15" s="31">
        <f>F15-I15</f>
        <v>0</v>
      </c>
    </row>
    <row r="16" spans="1:14" ht="18" customHeight="1">
      <c r="A16" s="54">
        <v>1400</v>
      </c>
      <c r="B16" s="64" t="s">
        <v>269</v>
      </c>
      <c r="C16" s="29">
        <f>'MES 11'!F16</f>
        <v>0</v>
      </c>
      <c r="D16" s="29">
        <v>0</v>
      </c>
      <c r="E16" s="29">
        <v>0</v>
      </c>
      <c r="F16" s="29">
        <f>C16+D16-E16</f>
        <v>0</v>
      </c>
      <c r="G16" s="29">
        <f>'MES 11'!I16</f>
        <v>0</v>
      </c>
      <c r="H16" s="29">
        <v>0</v>
      </c>
      <c r="I16" s="29">
        <f>G16+H16</f>
        <v>0</v>
      </c>
      <c r="J16" s="288" t="e">
        <f t="shared" si="0"/>
        <v>#DIV/0!</v>
      </c>
      <c r="K16" s="289"/>
      <c r="L16" s="99">
        <v>0</v>
      </c>
      <c r="M16" s="99">
        <v>0</v>
      </c>
      <c r="N16" s="31">
        <f>F16-I16</f>
        <v>0</v>
      </c>
    </row>
    <row r="17" spans="1:14" ht="18" customHeight="1">
      <c r="A17" s="54">
        <v>1500</v>
      </c>
      <c r="B17" s="64" t="s">
        <v>270</v>
      </c>
      <c r="C17" s="29">
        <f>'MES 11'!F17</f>
        <v>0</v>
      </c>
      <c r="D17" s="29">
        <v>0</v>
      </c>
      <c r="E17" s="29">
        <v>0</v>
      </c>
      <c r="F17" s="29">
        <f>C17+D17-E17</f>
        <v>0</v>
      </c>
      <c r="G17" s="29">
        <f>'MES 11'!I17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19" spans="1:14" ht="18" customHeight="1"/>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c r="B23" s="186" t="s">
        <v>15</v>
      </c>
      <c r="C23" s="186"/>
      <c r="D23" s="186"/>
      <c r="E23" s="186" t="s">
        <v>15</v>
      </c>
      <c r="F23" s="186"/>
      <c r="G23" s="186"/>
      <c r="H23" s="186"/>
      <c r="I23" s="186" t="s">
        <v>15</v>
      </c>
      <c r="J23" s="186"/>
      <c r="K23" s="186"/>
      <c r="L23" s="186"/>
      <c r="M23" s="186"/>
      <c r="N23" s="186"/>
    </row>
    <row r="25" spans="1:14">
      <c r="B25" s="49" t="s">
        <v>114</v>
      </c>
    </row>
    <row r="26" spans="1:14">
      <c r="B26" s="4" t="s">
        <v>115</v>
      </c>
    </row>
    <row r="27" spans="1:14">
      <c r="B27" s="49"/>
    </row>
    <row r="28" spans="1:14">
      <c r="B28" s="4"/>
    </row>
    <row r="29" spans="1:14" ht="24.6" customHeight="1"/>
    <row r="30" spans="1:14" ht="18" customHeight="1"/>
    <row r="31" spans="1:14" ht="18" customHeight="1"/>
    <row r="32" spans="1:14" ht="18" customHeight="1"/>
    <row r="33" spans="1:14" ht="18" customHeight="1"/>
    <row r="34" spans="1:14" ht="24.6" customHeight="1"/>
    <row r="35" spans="1:14" ht="18" customHeight="1"/>
    <row r="36" spans="1:14" ht="18" customHeight="1"/>
    <row r="37" spans="1:14" ht="18" customHeight="1"/>
    <row r="38" spans="1:14" ht="18" customHeight="1"/>
    <row r="39" spans="1:14" ht="18" customHeight="1"/>
    <row r="40" spans="1:14" ht="69"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1.95" customHeight="1">
      <c r="A48" s="326">
        <v>2000</v>
      </c>
      <c r="B48" s="326" t="s">
        <v>19</v>
      </c>
      <c r="C48" s="286" t="s">
        <v>125</v>
      </c>
      <c r="D48" s="326" t="s">
        <v>10</v>
      </c>
      <c r="E48" s="326" t="s">
        <v>11</v>
      </c>
      <c r="F48" s="286" t="s">
        <v>122</v>
      </c>
      <c r="G48" s="286" t="s">
        <v>170</v>
      </c>
      <c r="H48" s="286" t="s">
        <v>168</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11'!F52</f>
        <v>0</v>
      </c>
      <c r="D51" s="29">
        <v>0</v>
      </c>
      <c r="E51" s="29">
        <v>0</v>
      </c>
      <c r="F51" s="29">
        <f t="shared" ref="F51:F63" si="3">C51+D51-E51</f>
        <v>0</v>
      </c>
      <c r="G51" s="29">
        <f>'MES 11'!I52</f>
        <v>0</v>
      </c>
      <c r="H51" s="29">
        <v>0</v>
      </c>
      <c r="I51" s="29">
        <f t="shared" ref="I51:I63" si="4">(G51+H51)</f>
        <v>0</v>
      </c>
      <c r="J51" s="288" t="e">
        <f>(I51/F51)</f>
        <v>#DIV/0!</v>
      </c>
      <c r="K51" s="289"/>
      <c r="L51" s="99">
        <v>0</v>
      </c>
      <c r="M51" s="99">
        <v>0</v>
      </c>
      <c r="N51" s="82">
        <f>(F51-I51)</f>
        <v>0</v>
      </c>
    </row>
    <row r="52" spans="1:14" ht="18" customHeight="1">
      <c r="A52" s="79">
        <v>2102</v>
      </c>
      <c r="B52" s="64" t="s">
        <v>21</v>
      </c>
      <c r="C52" s="29">
        <f>'MES 11'!F53</f>
        <v>0</v>
      </c>
      <c r="D52" s="29">
        <v>0</v>
      </c>
      <c r="E52" s="29">
        <v>0</v>
      </c>
      <c r="F52" s="29">
        <f t="shared" si="3"/>
        <v>0</v>
      </c>
      <c r="G52" s="29">
        <f>'MES 11'!I53</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11'!F54</f>
        <v>0</v>
      </c>
      <c r="D53" s="29">
        <v>0</v>
      </c>
      <c r="E53" s="29">
        <v>0</v>
      </c>
      <c r="F53" s="29">
        <f t="shared" si="3"/>
        <v>0</v>
      </c>
      <c r="G53" s="29">
        <f>'MES 11'!I54</f>
        <v>0</v>
      </c>
      <c r="H53" s="29">
        <v>0</v>
      </c>
      <c r="I53" s="29">
        <f t="shared" si="4"/>
        <v>0</v>
      </c>
      <c r="J53" s="288" t="e">
        <f t="shared" si="5"/>
        <v>#DIV/0!</v>
      </c>
      <c r="K53" s="289"/>
      <c r="L53" s="99">
        <v>0</v>
      </c>
      <c r="M53" s="99">
        <v>0</v>
      </c>
      <c r="N53" s="82">
        <f t="shared" si="6"/>
        <v>0</v>
      </c>
    </row>
    <row r="54" spans="1:14" ht="18" customHeight="1">
      <c r="A54" s="79">
        <v>2104</v>
      </c>
      <c r="B54" s="64" t="s">
        <v>23</v>
      </c>
      <c r="C54" s="29">
        <f>'MES 11'!F55</f>
        <v>0</v>
      </c>
      <c r="D54" s="29">
        <v>0</v>
      </c>
      <c r="E54" s="29">
        <v>0</v>
      </c>
      <c r="F54" s="29">
        <f t="shared" si="3"/>
        <v>0</v>
      </c>
      <c r="G54" s="29">
        <f>'MES 11'!I55</f>
        <v>0</v>
      </c>
      <c r="H54" s="29">
        <v>0</v>
      </c>
      <c r="I54" s="29">
        <f t="shared" si="4"/>
        <v>0</v>
      </c>
      <c r="J54" s="288" t="e">
        <f t="shared" si="5"/>
        <v>#DIV/0!</v>
      </c>
      <c r="K54" s="289"/>
      <c r="L54" s="99">
        <v>0</v>
      </c>
      <c r="M54" s="99">
        <v>0</v>
      </c>
      <c r="N54" s="82">
        <f t="shared" si="6"/>
        <v>0</v>
      </c>
    </row>
    <row r="55" spans="1:14" ht="18" customHeight="1">
      <c r="A55" s="79">
        <v>2105</v>
      </c>
      <c r="B55" s="64" t="s">
        <v>24</v>
      </c>
      <c r="C55" s="29">
        <f>'MES 11'!F56</f>
        <v>0</v>
      </c>
      <c r="D55" s="29">
        <v>0</v>
      </c>
      <c r="E55" s="29">
        <v>0</v>
      </c>
      <c r="F55" s="29">
        <f t="shared" si="3"/>
        <v>0</v>
      </c>
      <c r="G55" s="29">
        <f>'MES 11'!I56</f>
        <v>0</v>
      </c>
      <c r="H55" s="29">
        <v>0</v>
      </c>
      <c r="I55" s="29">
        <f t="shared" si="4"/>
        <v>0</v>
      </c>
      <c r="J55" s="288" t="e">
        <f t="shared" si="5"/>
        <v>#DIV/0!</v>
      </c>
      <c r="K55" s="289"/>
      <c r="L55" s="99">
        <v>0</v>
      </c>
      <c r="M55" s="99">
        <v>0</v>
      </c>
      <c r="N55" s="82">
        <f t="shared" si="6"/>
        <v>0</v>
      </c>
    </row>
    <row r="56" spans="1:14" ht="18" customHeight="1">
      <c r="A56" s="79">
        <v>2106</v>
      </c>
      <c r="B56" s="64" t="s">
        <v>25</v>
      </c>
      <c r="C56" s="29">
        <f>'MES 11'!F57</f>
        <v>0</v>
      </c>
      <c r="D56" s="29">
        <v>0</v>
      </c>
      <c r="E56" s="29">
        <v>0</v>
      </c>
      <c r="F56" s="29">
        <f t="shared" si="3"/>
        <v>0</v>
      </c>
      <c r="G56" s="29">
        <f>'MES 11'!I57</f>
        <v>0</v>
      </c>
      <c r="H56" s="29">
        <v>0</v>
      </c>
      <c r="I56" s="29">
        <f t="shared" si="4"/>
        <v>0</v>
      </c>
      <c r="J56" s="288" t="e">
        <f t="shared" si="5"/>
        <v>#DIV/0!</v>
      </c>
      <c r="K56" s="289"/>
      <c r="L56" s="99">
        <v>0</v>
      </c>
      <c r="M56" s="99">
        <v>0</v>
      </c>
      <c r="N56" s="82">
        <f t="shared" si="6"/>
        <v>0</v>
      </c>
    </row>
    <row r="57" spans="1:14" ht="18" customHeight="1">
      <c r="A57" s="79">
        <v>2107</v>
      </c>
      <c r="B57" s="64" t="s">
        <v>26</v>
      </c>
      <c r="C57" s="29">
        <f>'MES 11'!F58</f>
        <v>0</v>
      </c>
      <c r="D57" s="29">
        <v>0</v>
      </c>
      <c r="E57" s="29">
        <v>0</v>
      </c>
      <c r="F57" s="29">
        <f t="shared" si="3"/>
        <v>0</v>
      </c>
      <c r="G57" s="29">
        <f>'MES 11'!I58</f>
        <v>0</v>
      </c>
      <c r="H57" s="29">
        <v>0</v>
      </c>
      <c r="I57" s="29">
        <f t="shared" si="4"/>
        <v>0</v>
      </c>
      <c r="J57" s="288" t="e">
        <f t="shared" si="5"/>
        <v>#DIV/0!</v>
      </c>
      <c r="K57" s="289"/>
      <c r="L57" s="99">
        <v>0</v>
      </c>
      <c r="M57" s="99">
        <v>0</v>
      </c>
      <c r="N57" s="82">
        <f t="shared" si="6"/>
        <v>0</v>
      </c>
    </row>
    <row r="58" spans="1:14" ht="18" customHeight="1">
      <c r="A58" s="79">
        <v>2108</v>
      </c>
      <c r="B58" s="73" t="s">
        <v>90</v>
      </c>
      <c r="C58" s="29">
        <f>'MES 11'!F59</f>
        <v>0</v>
      </c>
      <c r="D58" s="29">
        <v>0</v>
      </c>
      <c r="E58" s="29">
        <v>0</v>
      </c>
      <c r="F58" s="29">
        <f t="shared" si="3"/>
        <v>0</v>
      </c>
      <c r="G58" s="29">
        <f>'MES 11'!I59</f>
        <v>0</v>
      </c>
      <c r="H58" s="29">
        <v>0</v>
      </c>
      <c r="I58" s="29">
        <f t="shared" si="4"/>
        <v>0</v>
      </c>
      <c r="J58" s="288" t="e">
        <f t="shared" si="5"/>
        <v>#DIV/0!</v>
      </c>
      <c r="K58" s="289"/>
      <c r="L58" s="99">
        <v>0</v>
      </c>
      <c r="M58" s="99">
        <v>0</v>
      </c>
      <c r="N58" s="82">
        <f t="shared" si="6"/>
        <v>0</v>
      </c>
    </row>
    <row r="59" spans="1:14" ht="18" customHeight="1">
      <c r="A59" s="79">
        <v>2109</v>
      </c>
      <c r="B59" s="64" t="s">
        <v>141</v>
      </c>
      <c r="C59" s="29">
        <f>'MES 11'!F60</f>
        <v>0</v>
      </c>
      <c r="D59" s="29">
        <v>0</v>
      </c>
      <c r="E59" s="29">
        <v>0</v>
      </c>
      <c r="F59" s="29">
        <f t="shared" si="3"/>
        <v>0</v>
      </c>
      <c r="G59" s="29">
        <f>'MES 11'!I60</f>
        <v>0</v>
      </c>
      <c r="H59" s="29">
        <v>0</v>
      </c>
      <c r="I59" s="29">
        <f t="shared" si="4"/>
        <v>0</v>
      </c>
      <c r="J59" s="288" t="e">
        <f t="shared" si="5"/>
        <v>#DIV/0!</v>
      </c>
      <c r="K59" s="289"/>
      <c r="L59" s="99">
        <v>0</v>
      </c>
      <c r="M59" s="99">
        <v>0</v>
      </c>
      <c r="N59" s="82">
        <f t="shared" si="6"/>
        <v>0</v>
      </c>
    </row>
    <row r="60" spans="1:14" ht="18" customHeight="1">
      <c r="A60" s="79">
        <f>+A59+1</f>
        <v>2110</v>
      </c>
      <c r="B60" s="64" t="s">
        <v>28</v>
      </c>
      <c r="C60" s="29">
        <f>'MES 11'!F61</f>
        <v>0</v>
      </c>
      <c r="D60" s="29">
        <v>0</v>
      </c>
      <c r="E60" s="29">
        <v>0</v>
      </c>
      <c r="F60" s="29">
        <f t="shared" si="3"/>
        <v>0</v>
      </c>
      <c r="G60" s="29">
        <f>'MES 11'!I61</f>
        <v>0</v>
      </c>
      <c r="H60" s="29">
        <v>0</v>
      </c>
      <c r="I60" s="29">
        <f t="shared" si="4"/>
        <v>0</v>
      </c>
      <c r="J60" s="288" t="e">
        <f t="shared" si="5"/>
        <v>#DIV/0!</v>
      </c>
      <c r="K60" s="289"/>
      <c r="L60" s="99">
        <v>0</v>
      </c>
      <c r="M60" s="99">
        <v>0</v>
      </c>
      <c r="N60" s="82">
        <f t="shared" si="6"/>
        <v>0</v>
      </c>
    </row>
    <row r="61" spans="1:14" s="88" customFormat="1" ht="18" customHeight="1">
      <c r="A61" s="92">
        <f>+A60+1</f>
        <v>2111</v>
      </c>
      <c r="B61" s="64" t="s">
        <v>29</v>
      </c>
      <c r="C61" s="29">
        <f>'MES 11'!F62</f>
        <v>0</v>
      </c>
      <c r="D61" s="29">
        <v>0</v>
      </c>
      <c r="E61" s="29">
        <v>0</v>
      </c>
      <c r="F61" s="29">
        <f t="shared" ref="F61:F62" si="7">C61+D61-E61</f>
        <v>0</v>
      </c>
      <c r="G61" s="29">
        <f>'MES 11'!I62</f>
        <v>0</v>
      </c>
      <c r="H61" s="29">
        <v>0</v>
      </c>
      <c r="I61" s="29">
        <f t="shared" ref="I61:I62" si="8">(G61+H61)</f>
        <v>0</v>
      </c>
      <c r="J61" s="288" t="e">
        <f t="shared" ref="J61:J62" si="9">(I61/F61)</f>
        <v>#DIV/0!</v>
      </c>
      <c r="K61" s="289"/>
      <c r="L61" s="99">
        <v>0</v>
      </c>
      <c r="M61" s="99">
        <v>0</v>
      </c>
      <c r="N61" s="82">
        <f t="shared" ref="N61:N62" si="10">(F61-I61)</f>
        <v>0</v>
      </c>
    </row>
    <row r="62" spans="1:14" s="88" customFormat="1" ht="18" customHeight="1">
      <c r="A62" s="92">
        <f>+A61+1</f>
        <v>2112</v>
      </c>
      <c r="B62" s="64" t="s">
        <v>219</v>
      </c>
      <c r="C62" s="29">
        <f>'MES 11'!F63</f>
        <v>0</v>
      </c>
      <c r="D62" s="29">
        <v>0</v>
      </c>
      <c r="E62" s="29">
        <v>0</v>
      </c>
      <c r="F62" s="29">
        <f t="shared" si="7"/>
        <v>0</v>
      </c>
      <c r="G62" s="29">
        <f>'MES 11'!I63</f>
        <v>0</v>
      </c>
      <c r="H62" s="29">
        <v>0</v>
      </c>
      <c r="I62" s="29">
        <f t="shared" si="8"/>
        <v>0</v>
      </c>
      <c r="J62" s="288" t="e">
        <f t="shared" si="9"/>
        <v>#DIV/0!</v>
      </c>
      <c r="K62" s="289"/>
      <c r="L62" s="99">
        <v>0</v>
      </c>
      <c r="M62" s="99">
        <v>0</v>
      </c>
      <c r="N62" s="82">
        <f t="shared" si="10"/>
        <v>0</v>
      </c>
    </row>
    <row r="63" spans="1:14" ht="18" customHeight="1">
      <c r="A63" s="92">
        <f>+A62+1</f>
        <v>2113</v>
      </c>
      <c r="B63" s="84" t="s">
        <v>143</v>
      </c>
      <c r="C63" s="29">
        <f>'MES 11'!F64</f>
        <v>0</v>
      </c>
      <c r="D63" s="29">
        <v>0</v>
      </c>
      <c r="E63" s="29">
        <v>0</v>
      </c>
      <c r="F63" s="29">
        <f t="shared" si="3"/>
        <v>0</v>
      </c>
      <c r="G63" s="29">
        <f>'MES 11'!I64</f>
        <v>0</v>
      </c>
      <c r="H63" s="29">
        <v>0</v>
      </c>
      <c r="I63" s="29">
        <f t="shared" si="4"/>
        <v>0</v>
      </c>
      <c r="J63" s="288" t="e">
        <f t="shared" si="5"/>
        <v>#DIV/0!</v>
      </c>
      <c r="K63" s="289"/>
      <c r="L63" s="99">
        <v>0</v>
      </c>
      <c r="M63" s="99">
        <v>0</v>
      </c>
      <c r="N63" s="82">
        <f t="shared" si="6"/>
        <v>0</v>
      </c>
    </row>
    <row r="64" spans="1:14" s="40" customFormat="1" ht="18" customHeight="1">
      <c r="A64" s="315" t="s">
        <v>30</v>
      </c>
      <c r="B64" s="316"/>
      <c r="C64" s="34">
        <f>SUM(C51:C63)</f>
        <v>0</v>
      </c>
      <c r="D64" s="34">
        <f t="shared" ref="D64:I64" si="11">SUM(D51:D63)</f>
        <v>0</v>
      </c>
      <c r="E64" s="34">
        <f t="shared" si="11"/>
        <v>0</v>
      </c>
      <c r="F64" s="34">
        <f t="shared" si="11"/>
        <v>0</v>
      </c>
      <c r="G64" s="34">
        <f t="shared" si="11"/>
        <v>0</v>
      </c>
      <c r="H64" s="34">
        <f t="shared" si="11"/>
        <v>0</v>
      </c>
      <c r="I64" s="34">
        <f t="shared" si="11"/>
        <v>0</v>
      </c>
      <c r="J64" s="317" t="e">
        <f>(I64/F64)</f>
        <v>#DIV/0!</v>
      </c>
      <c r="K64" s="318"/>
      <c r="L64" s="102">
        <f>SUM(L51:L63)</f>
        <v>0</v>
      </c>
      <c r="M64" s="102">
        <f>SUM(M51:M63)</f>
        <v>0</v>
      </c>
      <c r="N64" s="81">
        <f>SUM(N51:N63)</f>
        <v>0</v>
      </c>
    </row>
    <row r="65" spans="1:14" s="40" customFormat="1" ht="1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11'!F67</f>
        <v>0</v>
      </c>
      <c r="D66" s="82">
        <v>0</v>
      </c>
      <c r="E66" s="82">
        <v>0</v>
      </c>
      <c r="F66" s="82">
        <f t="shared" ref="F66:F71" si="12">C66+D66-E66</f>
        <v>0</v>
      </c>
      <c r="G66" s="82">
        <f>'MES 11'!I67</f>
        <v>0</v>
      </c>
      <c r="H66" s="29">
        <v>0</v>
      </c>
      <c r="I66" s="82">
        <f t="shared" ref="I66:I71" si="13">(G66+H66)</f>
        <v>0</v>
      </c>
      <c r="J66" s="288" t="e">
        <f>(I66/F66)</f>
        <v>#DIV/0!</v>
      </c>
      <c r="K66" s="289"/>
      <c r="L66" s="99">
        <v>0</v>
      </c>
      <c r="M66" s="99">
        <v>0</v>
      </c>
      <c r="N66" s="82">
        <f t="shared" ref="N66:N71" si="14">(F66-I66)</f>
        <v>0</v>
      </c>
    </row>
    <row r="67" spans="1:14" ht="18" customHeight="1">
      <c r="A67" s="79">
        <v>2202</v>
      </c>
      <c r="B67" s="84" t="s">
        <v>99</v>
      </c>
      <c r="C67" s="82">
        <f>'MES 11'!F68</f>
        <v>0</v>
      </c>
      <c r="D67" s="82">
        <v>0</v>
      </c>
      <c r="E67" s="82">
        <v>0</v>
      </c>
      <c r="F67" s="82">
        <f t="shared" si="12"/>
        <v>0</v>
      </c>
      <c r="G67" s="82">
        <f>'MES 11'!I68</f>
        <v>0</v>
      </c>
      <c r="H67" s="29">
        <v>0</v>
      </c>
      <c r="I67" s="82">
        <f t="shared" si="13"/>
        <v>0</v>
      </c>
      <c r="J67" s="288" t="e">
        <f t="shared" ref="J67:J77" si="15">(I67/F67)</f>
        <v>#DIV/0!</v>
      </c>
      <c r="K67" s="289"/>
      <c r="L67" s="99">
        <v>0</v>
      </c>
      <c r="M67" s="99">
        <v>0</v>
      </c>
      <c r="N67" s="82">
        <f t="shared" si="14"/>
        <v>0</v>
      </c>
    </row>
    <row r="68" spans="1:14" ht="18" customHeight="1">
      <c r="A68" s="79">
        <v>2203</v>
      </c>
      <c r="B68" s="84" t="s">
        <v>199</v>
      </c>
      <c r="C68" s="82">
        <f>'MES 11'!F69</f>
        <v>0</v>
      </c>
      <c r="D68" s="82">
        <v>0</v>
      </c>
      <c r="E68" s="82">
        <v>0</v>
      </c>
      <c r="F68" s="82">
        <f t="shared" si="12"/>
        <v>0</v>
      </c>
      <c r="G68" s="82">
        <f>'MES 11'!I69</f>
        <v>0</v>
      </c>
      <c r="H68" s="29">
        <v>0</v>
      </c>
      <c r="I68" s="82">
        <f t="shared" si="13"/>
        <v>0</v>
      </c>
      <c r="J68" s="288" t="e">
        <f t="shared" si="15"/>
        <v>#DIV/0!</v>
      </c>
      <c r="K68" s="289"/>
      <c r="L68" s="99">
        <v>0</v>
      </c>
      <c r="M68" s="99">
        <v>0</v>
      </c>
      <c r="N68" s="82">
        <f t="shared" si="14"/>
        <v>0</v>
      </c>
    </row>
    <row r="69" spans="1:14" ht="18" customHeight="1">
      <c r="A69" s="79">
        <v>2204</v>
      </c>
      <c r="B69" s="84" t="s">
        <v>100</v>
      </c>
      <c r="C69" s="82">
        <f>'MES 11'!F70</f>
        <v>0</v>
      </c>
      <c r="D69" s="82">
        <v>0</v>
      </c>
      <c r="E69" s="82">
        <v>0</v>
      </c>
      <c r="F69" s="82">
        <f t="shared" si="12"/>
        <v>0</v>
      </c>
      <c r="G69" s="82">
        <f>'MES 11'!I70</f>
        <v>0</v>
      </c>
      <c r="H69" s="29">
        <v>0</v>
      </c>
      <c r="I69" s="82">
        <f t="shared" si="13"/>
        <v>0</v>
      </c>
      <c r="J69" s="288" t="e">
        <f t="shared" si="15"/>
        <v>#DIV/0!</v>
      </c>
      <c r="K69" s="289"/>
      <c r="L69" s="99">
        <v>0</v>
      </c>
      <c r="M69" s="99">
        <v>0</v>
      </c>
      <c r="N69" s="82">
        <f t="shared" si="14"/>
        <v>0</v>
      </c>
    </row>
    <row r="70" spans="1:14" ht="18" customHeight="1">
      <c r="A70" s="79">
        <v>2205</v>
      </c>
      <c r="B70" s="84" t="s">
        <v>101</v>
      </c>
      <c r="C70" s="82">
        <f>'MES 11'!F71</f>
        <v>0</v>
      </c>
      <c r="D70" s="82">
        <v>0</v>
      </c>
      <c r="E70" s="82">
        <v>0</v>
      </c>
      <c r="F70" s="82">
        <f t="shared" si="12"/>
        <v>0</v>
      </c>
      <c r="G70" s="82">
        <f>'MES 11'!I71</f>
        <v>0</v>
      </c>
      <c r="H70" s="29">
        <v>0</v>
      </c>
      <c r="I70" s="82">
        <f t="shared" si="13"/>
        <v>0</v>
      </c>
      <c r="J70" s="288" t="e">
        <f t="shared" si="15"/>
        <v>#DIV/0!</v>
      </c>
      <c r="K70" s="289"/>
      <c r="L70" s="99">
        <v>0</v>
      </c>
      <c r="M70" s="99">
        <v>0</v>
      </c>
      <c r="N70" s="82">
        <f t="shared" si="14"/>
        <v>0</v>
      </c>
    </row>
    <row r="71" spans="1:14" ht="18" customHeight="1">
      <c r="A71" s="79">
        <v>2206</v>
      </c>
      <c r="B71" s="84" t="s">
        <v>102</v>
      </c>
      <c r="C71" s="82">
        <f>'MES 11'!F72</f>
        <v>0</v>
      </c>
      <c r="D71" s="82">
        <v>0</v>
      </c>
      <c r="E71" s="82">
        <v>0</v>
      </c>
      <c r="F71" s="82">
        <f t="shared" si="12"/>
        <v>0</v>
      </c>
      <c r="G71" s="82">
        <f>'MES 11'!I72</f>
        <v>0</v>
      </c>
      <c r="H71" s="29">
        <v>0</v>
      </c>
      <c r="I71" s="82">
        <f t="shared" si="13"/>
        <v>0</v>
      </c>
      <c r="J71" s="288" t="e">
        <f t="shared" si="15"/>
        <v>#DIV/0!</v>
      </c>
      <c r="K71" s="289"/>
      <c r="L71" s="99">
        <v>0</v>
      </c>
      <c r="M71" s="99">
        <v>0</v>
      </c>
      <c r="N71" s="82">
        <f t="shared" si="14"/>
        <v>0</v>
      </c>
    </row>
    <row r="72" spans="1:14" s="88" customFormat="1" ht="18" customHeight="1">
      <c r="A72" s="92">
        <v>2207</v>
      </c>
      <c r="B72" s="84" t="s">
        <v>140</v>
      </c>
      <c r="C72" s="82">
        <f>'MES 11'!F73</f>
        <v>0</v>
      </c>
      <c r="D72" s="82">
        <v>0</v>
      </c>
      <c r="E72" s="82">
        <v>0</v>
      </c>
      <c r="F72" s="82">
        <f t="shared" ref="F72:F75" si="16">C72+D72-E72</f>
        <v>0</v>
      </c>
      <c r="G72" s="82">
        <f>'MES 11'!I73</f>
        <v>0</v>
      </c>
      <c r="H72" s="29">
        <v>0</v>
      </c>
      <c r="I72" s="82">
        <f t="shared" ref="I72:I75" si="17">(G72+H72)</f>
        <v>0</v>
      </c>
      <c r="J72" s="288" t="e">
        <f t="shared" ref="J72:J75" si="18">(I72/F72)</f>
        <v>#DIV/0!</v>
      </c>
      <c r="K72" s="289"/>
      <c r="L72" s="99">
        <v>0</v>
      </c>
      <c r="M72" s="99">
        <v>0</v>
      </c>
      <c r="N72" s="82">
        <f t="shared" ref="N72:N75" si="19">(F72-I72)</f>
        <v>0</v>
      </c>
    </row>
    <row r="73" spans="1:14" s="88" customFormat="1" ht="33.75">
      <c r="A73" s="92">
        <v>2208</v>
      </c>
      <c r="B73" s="97" t="s">
        <v>192</v>
      </c>
      <c r="C73" s="82">
        <f>'MES 11'!F74</f>
        <v>0</v>
      </c>
      <c r="D73" s="82">
        <v>0</v>
      </c>
      <c r="E73" s="82">
        <v>0</v>
      </c>
      <c r="F73" s="82">
        <f t="shared" si="16"/>
        <v>0</v>
      </c>
      <c r="G73" s="82">
        <f>'MES 11'!I74</f>
        <v>0</v>
      </c>
      <c r="H73" s="29">
        <v>0</v>
      </c>
      <c r="I73" s="82">
        <f t="shared" si="17"/>
        <v>0</v>
      </c>
      <c r="J73" s="288" t="e">
        <f t="shared" si="18"/>
        <v>#DIV/0!</v>
      </c>
      <c r="K73" s="289"/>
      <c r="L73" s="99">
        <v>0</v>
      </c>
      <c r="M73" s="99">
        <v>0</v>
      </c>
      <c r="N73" s="82">
        <f t="shared" si="19"/>
        <v>0</v>
      </c>
    </row>
    <row r="74" spans="1:14" s="88" customFormat="1" ht="22.5">
      <c r="A74" s="92">
        <v>2209</v>
      </c>
      <c r="B74" s="97" t="s">
        <v>278</v>
      </c>
      <c r="C74" s="82">
        <f>'MES 11'!F75</f>
        <v>0</v>
      </c>
      <c r="D74" s="82">
        <v>0</v>
      </c>
      <c r="E74" s="82">
        <v>0</v>
      </c>
      <c r="F74" s="82">
        <f t="shared" si="16"/>
        <v>0</v>
      </c>
      <c r="G74" s="82">
        <f>'MES 11'!I75</f>
        <v>0</v>
      </c>
      <c r="H74" s="29">
        <v>0</v>
      </c>
      <c r="I74" s="82">
        <f t="shared" si="17"/>
        <v>0</v>
      </c>
      <c r="J74" s="288" t="e">
        <f t="shared" si="18"/>
        <v>#DIV/0!</v>
      </c>
      <c r="K74" s="289"/>
      <c r="L74" s="99">
        <v>0</v>
      </c>
      <c r="M74" s="99">
        <v>0</v>
      </c>
      <c r="N74" s="82">
        <f t="shared" si="19"/>
        <v>0</v>
      </c>
    </row>
    <row r="75" spans="1:14" s="88" customFormat="1" ht="18" customHeight="1">
      <c r="A75" s="92">
        <v>2210</v>
      </c>
      <c r="B75" s="97" t="s">
        <v>144</v>
      </c>
      <c r="C75" s="82">
        <f>'MES 11'!F76</f>
        <v>0</v>
      </c>
      <c r="D75" s="82">
        <v>0</v>
      </c>
      <c r="E75" s="82">
        <v>0</v>
      </c>
      <c r="F75" s="82">
        <f t="shared" si="16"/>
        <v>0</v>
      </c>
      <c r="G75" s="82">
        <f>'MES 11'!I76</f>
        <v>0</v>
      </c>
      <c r="H75" s="29">
        <v>0</v>
      </c>
      <c r="I75" s="82">
        <f t="shared" si="17"/>
        <v>0</v>
      </c>
      <c r="J75" s="288" t="e">
        <f t="shared" si="18"/>
        <v>#DIV/0!</v>
      </c>
      <c r="K75" s="289"/>
      <c r="L75" s="99">
        <v>0</v>
      </c>
      <c r="M75" s="99">
        <v>0</v>
      </c>
      <c r="N75" s="82">
        <f t="shared" si="19"/>
        <v>0</v>
      </c>
    </row>
    <row r="76" spans="1:14" s="88" customFormat="1" ht="18" customHeight="1">
      <c r="A76" s="92">
        <v>2211</v>
      </c>
      <c r="B76" s="84" t="s">
        <v>143</v>
      </c>
      <c r="C76" s="82">
        <f>'MES 11'!F77</f>
        <v>0</v>
      </c>
      <c r="D76" s="82">
        <v>0</v>
      </c>
      <c r="E76" s="82">
        <v>0</v>
      </c>
      <c r="F76" s="82">
        <f t="shared" ref="F76" si="20">C76+D76-E76</f>
        <v>0</v>
      </c>
      <c r="G76" s="82">
        <f>'MES 11'!I77</f>
        <v>0</v>
      </c>
      <c r="H76" s="29">
        <v>0</v>
      </c>
      <c r="I76" s="82">
        <f t="shared" ref="I76" si="21">(G76+H76)</f>
        <v>0</v>
      </c>
      <c r="J76" s="288" t="e">
        <f t="shared" ref="J76" si="22">(I76/F76)</f>
        <v>#DIV/0!</v>
      </c>
      <c r="K76" s="289"/>
      <c r="L76" s="99">
        <v>0</v>
      </c>
      <c r="M76" s="99">
        <v>0</v>
      </c>
      <c r="N76" s="82">
        <f t="shared" ref="N76" si="23">(F76-I76)</f>
        <v>0</v>
      </c>
    </row>
    <row r="77" spans="1:14" s="40" customFormat="1" ht="18" customHeight="1">
      <c r="A77" s="315" t="s">
        <v>30</v>
      </c>
      <c r="B77" s="316"/>
      <c r="C77" s="33">
        <f t="shared" ref="C77:I77" si="24">SUM(C66:C76)</f>
        <v>0</v>
      </c>
      <c r="D77" s="33">
        <f t="shared" si="24"/>
        <v>0</v>
      </c>
      <c r="E77" s="33">
        <f t="shared" si="24"/>
        <v>0</v>
      </c>
      <c r="F77" s="33">
        <f t="shared" si="24"/>
        <v>0</v>
      </c>
      <c r="G77" s="33">
        <f t="shared" si="24"/>
        <v>0</v>
      </c>
      <c r="H77" s="33">
        <f t="shared" si="24"/>
        <v>0</v>
      </c>
      <c r="I77" s="33">
        <f t="shared" si="24"/>
        <v>0</v>
      </c>
      <c r="J77" s="317" t="e">
        <f t="shared" si="15"/>
        <v>#DIV/0!</v>
      </c>
      <c r="K77" s="318"/>
      <c r="L77" s="102">
        <f>SUM(L66:L76)</f>
        <v>0</v>
      </c>
      <c r="M77" s="102">
        <f>SUM(M66:M76)</f>
        <v>0</v>
      </c>
      <c r="N77" s="33">
        <f>SUM(N66:N76)</f>
        <v>0</v>
      </c>
    </row>
    <row r="78" spans="1:14" s="27" customFormat="1" ht="18" customHeight="1">
      <c r="A78" s="51"/>
      <c r="B78" s="41"/>
      <c r="C78" s="42"/>
      <c r="D78" s="42"/>
      <c r="E78" s="42"/>
      <c r="F78" s="42"/>
      <c r="G78" s="42"/>
      <c r="H78" s="42"/>
      <c r="I78" s="42"/>
      <c r="J78" s="43"/>
      <c r="K78" s="43"/>
      <c r="L78" s="43"/>
      <c r="M78" s="43"/>
      <c r="N78" s="44"/>
    </row>
    <row r="79" spans="1:14" s="27" customFormat="1" ht="46.15"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11</v>
      </c>
      <c r="H81" s="286" t="str">
        <f>H48</f>
        <v xml:space="preserve">Gastos - mes 12 </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36"/>
      <c r="K83" s="336"/>
      <c r="L83" s="336"/>
      <c r="M83" s="336"/>
      <c r="N83" s="316"/>
    </row>
    <row r="84" spans="1:14" ht="18" customHeight="1">
      <c r="A84" s="79">
        <v>2301</v>
      </c>
      <c r="B84" s="65" t="s">
        <v>31</v>
      </c>
      <c r="C84" s="29">
        <f>'MES 11'!F86</f>
        <v>0</v>
      </c>
      <c r="D84" s="29">
        <v>0</v>
      </c>
      <c r="E84" s="29">
        <v>0</v>
      </c>
      <c r="F84" s="29">
        <f t="shared" ref="F84:F95" si="25">C84+D84-E84</f>
        <v>0</v>
      </c>
      <c r="G84" s="29">
        <f>'MES 11'!I86</f>
        <v>0</v>
      </c>
      <c r="H84" s="32">
        <v>0</v>
      </c>
      <c r="I84" s="32">
        <f t="shared" ref="I84:I95" si="26">(G84+H84)</f>
        <v>0</v>
      </c>
      <c r="J84" s="288" t="e">
        <f t="shared" ref="J84:J97" si="27">(I84/F84)</f>
        <v>#DIV/0!</v>
      </c>
      <c r="K84" s="289"/>
      <c r="L84" s="99">
        <v>0</v>
      </c>
      <c r="M84" s="99">
        <v>0</v>
      </c>
      <c r="N84" s="32">
        <f t="shared" ref="N84:N95" si="28">(F84-I84)</f>
        <v>0</v>
      </c>
    </row>
    <row r="85" spans="1:14" ht="18" customHeight="1">
      <c r="A85" s="79">
        <v>2302</v>
      </c>
      <c r="B85" s="65" t="s">
        <v>200</v>
      </c>
      <c r="C85" s="29">
        <f>'MES 11'!F87</f>
        <v>0</v>
      </c>
      <c r="D85" s="29">
        <v>0</v>
      </c>
      <c r="E85" s="29">
        <v>0</v>
      </c>
      <c r="F85" s="29">
        <f t="shared" si="25"/>
        <v>0</v>
      </c>
      <c r="G85" s="29">
        <f>'MES 11'!I87</f>
        <v>0</v>
      </c>
      <c r="H85" s="32">
        <v>0</v>
      </c>
      <c r="I85" s="32">
        <f t="shared" si="26"/>
        <v>0</v>
      </c>
      <c r="J85" s="288" t="e">
        <f t="shared" si="27"/>
        <v>#DIV/0!</v>
      </c>
      <c r="K85" s="289"/>
      <c r="L85" s="99">
        <v>0</v>
      </c>
      <c r="M85" s="99">
        <v>0</v>
      </c>
      <c r="N85" s="32">
        <f t="shared" si="28"/>
        <v>0</v>
      </c>
    </row>
    <row r="86" spans="1:14" s="88" customFormat="1" ht="18" customHeight="1">
      <c r="A86" s="116">
        <v>2303</v>
      </c>
      <c r="B86" s="65" t="s">
        <v>201</v>
      </c>
      <c r="C86" s="29">
        <f>'MES 11'!F88</f>
        <v>0</v>
      </c>
      <c r="D86" s="29">
        <v>0</v>
      </c>
      <c r="E86" s="29">
        <v>0</v>
      </c>
      <c r="F86" s="29">
        <f t="shared" ref="F86" si="29">C86+D86-E86</f>
        <v>0</v>
      </c>
      <c r="G86" s="29">
        <f>'MES 11'!I88</f>
        <v>0</v>
      </c>
      <c r="H86" s="82">
        <v>0</v>
      </c>
      <c r="I86" s="82">
        <f t="shared" ref="I86" si="30">(G86+H86)</f>
        <v>0</v>
      </c>
      <c r="J86" s="288" t="e">
        <f t="shared" ref="J86" si="31">(I86/F86)</f>
        <v>#DIV/0!</v>
      </c>
      <c r="K86" s="289"/>
      <c r="L86" s="99">
        <v>0</v>
      </c>
      <c r="M86" s="99">
        <v>0</v>
      </c>
      <c r="N86" s="82">
        <f t="shared" ref="N86" si="32">(F86-I86)</f>
        <v>0</v>
      </c>
    </row>
    <row r="87" spans="1:14" ht="18" customHeight="1">
      <c r="A87" s="116">
        <v>2304</v>
      </c>
      <c r="B87" s="65" t="s">
        <v>91</v>
      </c>
      <c r="C87" s="29">
        <f>'MES 11'!F89</f>
        <v>0</v>
      </c>
      <c r="D87" s="29">
        <v>0</v>
      </c>
      <c r="E87" s="29">
        <v>0</v>
      </c>
      <c r="F87" s="29">
        <f t="shared" si="25"/>
        <v>0</v>
      </c>
      <c r="G87" s="29">
        <f>'MES 11'!I89</f>
        <v>0</v>
      </c>
      <c r="H87" s="32">
        <v>0</v>
      </c>
      <c r="I87" s="32">
        <f t="shared" si="26"/>
        <v>0</v>
      </c>
      <c r="J87" s="288" t="e">
        <f t="shared" si="27"/>
        <v>#DIV/0!</v>
      </c>
      <c r="K87" s="289"/>
      <c r="L87" s="99">
        <v>0</v>
      </c>
      <c r="M87" s="99">
        <v>0</v>
      </c>
      <c r="N87" s="32">
        <f t="shared" si="28"/>
        <v>0</v>
      </c>
    </row>
    <row r="88" spans="1:14" s="88" customFormat="1" ht="18" customHeight="1">
      <c r="A88" s="116">
        <v>2305</v>
      </c>
      <c r="B88" s="117" t="s">
        <v>203</v>
      </c>
      <c r="C88" s="29">
        <f>'MES 11'!F90</f>
        <v>0</v>
      </c>
      <c r="D88" s="29">
        <v>0</v>
      </c>
      <c r="E88" s="29">
        <v>0</v>
      </c>
      <c r="F88" s="29">
        <f t="shared" ref="F88:F89" si="33">C88+D88-E88</f>
        <v>0</v>
      </c>
      <c r="G88" s="29">
        <f>'MES 11'!I90</f>
        <v>0</v>
      </c>
      <c r="H88" s="82">
        <v>0</v>
      </c>
      <c r="I88" s="82">
        <f t="shared" ref="I88:I89" si="34">(G88+H88)</f>
        <v>0</v>
      </c>
      <c r="J88" s="288" t="e">
        <f t="shared" ref="J88:J89" si="35">(I88/F88)</f>
        <v>#DIV/0!</v>
      </c>
      <c r="K88" s="289"/>
      <c r="L88" s="99">
        <v>0</v>
      </c>
      <c r="M88" s="99">
        <v>0</v>
      </c>
      <c r="N88" s="82">
        <f t="shared" ref="N88:N89" si="36">(F88-I88)</f>
        <v>0</v>
      </c>
    </row>
    <row r="89" spans="1:14" s="88" customFormat="1" ht="18" customHeight="1">
      <c r="A89" s="116">
        <v>2306</v>
      </c>
      <c r="B89" s="117" t="s">
        <v>202</v>
      </c>
      <c r="C89" s="29">
        <f>'MES 11'!F91</f>
        <v>0</v>
      </c>
      <c r="D89" s="29">
        <v>0</v>
      </c>
      <c r="E89" s="29">
        <v>0</v>
      </c>
      <c r="F89" s="29">
        <f t="shared" si="33"/>
        <v>0</v>
      </c>
      <c r="G89" s="29">
        <f>'MES 11'!I91</f>
        <v>0</v>
      </c>
      <c r="H89" s="82">
        <v>0</v>
      </c>
      <c r="I89" s="82">
        <f t="shared" si="34"/>
        <v>0</v>
      </c>
      <c r="J89" s="288" t="e">
        <f t="shared" si="35"/>
        <v>#DIV/0!</v>
      </c>
      <c r="K89" s="289"/>
      <c r="L89" s="99">
        <v>0</v>
      </c>
      <c r="M89" s="99">
        <v>0</v>
      </c>
      <c r="N89" s="82">
        <f t="shared" si="36"/>
        <v>0</v>
      </c>
    </row>
    <row r="90" spans="1:14" ht="26.25" customHeight="1">
      <c r="A90" s="116">
        <v>2307</v>
      </c>
      <c r="B90" s="74" t="s">
        <v>84</v>
      </c>
      <c r="C90" s="29">
        <f>'MES 11'!F92</f>
        <v>0</v>
      </c>
      <c r="D90" s="29">
        <v>0</v>
      </c>
      <c r="E90" s="29">
        <v>0</v>
      </c>
      <c r="F90" s="29">
        <f t="shared" si="25"/>
        <v>0</v>
      </c>
      <c r="G90" s="29">
        <f>'MES 11'!I92</f>
        <v>0</v>
      </c>
      <c r="H90" s="32">
        <v>0</v>
      </c>
      <c r="I90" s="32">
        <f t="shared" si="26"/>
        <v>0</v>
      </c>
      <c r="J90" s="288" t="e">
        <f t="shared" si="27"/>
        <v>#DIV/0!</v>
      </c>
      <c r="K90" s="289"/>
      <c r="L90" s="99">
        <v>0</v>
      </c>
      <c r="M90" s="99">
        <v>0</v>
      </c>
      <c r="N90" s="32">
        <f t="shared" si="28"/>
        <v>0</v>
      </c>
    </row>
    <row r="91" spans="1:14" s="88" customFormat="1" ht="18.600000000000001" customHeight="1">
      <c r="A91" s="116">
        <v>2308</v>
      </c>
      <c r="B91" s="118" t="s">
        <v>204</v>
      </c>
      <c r="C91" s="29">
        <f>'MES 11'!F93</f>
        <v>0</v>
      </c>
      <c r="D91" s="29">
        <v>0</v>
      </c>
      <c r="E91" s="29">
        <v>0</v>
      </c>
      <c r="F91" s="29">
        <f t="shared" si="25"/>
        <v>0</v>
      </c>
      <c r="G91" s="29">
        <f>'MES 11'!I93</f>
        <v>0</v>
      </c>
      <c r="H91" s="82">
        <v>0</v>
      </c>
      <c r="I91" s="82">
        <f t="shared" si="26"/>
        <v>0</v>
      </c>
      <c r="J91" s="288" t="e">
        <f>(I91/F91)</f>
        <v>#DIV/0!</v>
      </c>
      <c r="K91" s="289"/>
      <c r="L91" s="99">
        <v>0</v>
      </c>
      <c r="M91" s="99">
        <v>0</v>
      </c>
      <c r="N91" s="82">
        <f t="shared" si="28"/>
        <v>0</v>
      </c>
    </row>
    <row r="92" spans="1:14" s="88" customFormat="1" ht="18.600000000000001" customHeight="1">
      <c r="A92" s="116">
        <v>2309</v>
      </c>
      <c r="B92" s="89" t="s">
        <v>226</v>
      </c>
      <c r="C92" s="29">
        <f>'MES 11'!F94</f>
        <v>0</v>
      </c>
      <c r="D92" s="29">
        <v>0</v>
      </c>
      <c r="E92" s="29">
        <v>0</v>
      </c>
      <c r="F92" s="29">
        <f t="shared" ref="F92" si="37">C92+D92-E92</f>
        <v>0</v>
      </c>
      <c r="G92" s="29">
        <f>'MES 11'!I94</f>
        <v>0</v>
      </c>
      <c r="H92" s="82">
        <v>0</v>
      </c>
      <c r="I92" s="82">
        <f t="shared" ref="I92" si="38">(G92+H92)</f>
        <v>0</v>
      </c>
      <c r="J92" s="288" t="e">
        <f t="shared" ref="J92" si="39">(I92/F92)</f>
        <v>#DIV/0!</v>
      </c>
      <c r="K92" s="289"/>
      <c r="L92" s="99">
        <v>0</v>
      </c>
      <c r="M92" s="99">
        <v>0</v>
      </c>
      <c r="N92" s="82">
        <f t="shared" ref="N92" si="40">(F92-I92)</f>
        <v>0</v>
      </c>
    </row>
    <row r="93" spans="1:14" s="88" customFormat="1" ht="18.600000000000001" customHeight="1">
      <c r="A93" s="116">
        <v>2310</v>
      </c>
      <c r="B93" s="65" t="s">
        <v>86</v>
      </c>
      <c r="C93" s="29">
        <f>'MES 11'!F95</f>
        <v>0</v>
      </c>
      <c r="D93" s="29">
        <v>0</v>
      </c>
      <c r="E93" s="29">
        <v>0</v>
      </c>
      <c r="F93" s="29">
        <f t="shared" ref="F93:F94" si="41">C93+D93-E93</f>
        <v>0</v>
      </c>
      <c r="G93" s="29">
        <f>'MES 11'!I95</f>
        <v>0</v>
      </c>
      <c r="H93" s="82">
        <v>0</v>
      </c>
      <c r="I93" s="82">
        <f t="shared" ref="I93:I94" si="42">(G93+H93)</f>
        <v>0</v>
      </c>
      <c r="J93" s="288" t="e">
        <f>(I93/F93)</f>
        <v>#DIV/0!</v>
      </c>
      <c r="K93" s="289"/>
      <c r="L93" s="99">
        <v>0</v>
      </c>
      <c r="M93" s="99">
        <v>0</v>
      </c>
      <c r="N93" s="82">
        <f t="shared" ref="N93:N94" si="43">(F93-I93)</f>
        <v>0</v>
      </c>
    </row>
    <row r="94" spans="1:14" s="88" customFormat="1" ht="18.600000000000001" customHeight="1">
      <c r="A94" s="116">
        <v>2311</v>
      </c>
      <c r="B94" s="65" t="s">
        <v>205</v>
      </c>
      <c r="C94" s="29">
        <f>'MES 11'!F96</f>
        <v>0</v>
      </c>
      <c r="D94" s="29">
        <v>0</v>
      </c>
      <c r="E94" s="29">
        <v>0</v>
      </c>
      <c r="F94" s="29">
        <f t="shared" si="41"/>
        <v>0</v>
      </c>
      <c r="G94" s="29">
        <f>'MES 11'!I96</f>
        <v>0</v>
      </c>
      <c r="H94" s="82">
        <v>0</v>
      </c>
      <c r="I94" s="82">
        <f t="shared" si="42"/>
        <v>0</v>
      </c>
      <c r="J94" s="288" t="e">
        <f t="shared" ref="J94" si="44">(I94/F94)</f>
        <v>#DIV/0!</v>
      </c>
      <c r="K94" s="289"/>
      <c r="L94" s="99">
        <v>0</v>
      </c>
      <c r="M94" s="99">
        <v>0</v>
      </c>
      <c r="N94" s="82">
        <f t="shared" si="43"/>
        <v>0</v>
      </c>
    </row>
    <row r="95" spans="1:14" s="71" customFormat="1" ht="18.600000000000001" customHeight="1">
      <c r="A95" s="116">
        <v>2312</v>
      </c>
      <c r="B95" s="84" t="s">
        <v>143</v>
      </c>
      <c r="C95" s="29">
        <f>'MES 11'!F97</f>
        <v>0</v>
      </c>
      <c r="D95" s="29">
        <v>0</v>
      </c>
      <c r="E95" s="29">
        <v>0</v>
      </c>
      <c r="F95" s="29">
        <f t="shared" si="25"/>
        <v>0</v>
      </c>
      <c r="G95" s="29">
        <f>'MES 11'!I97</f>
        <v>0</v>
      </c>
      <c r="H95" s="72">
        <v>0</v>
      </c>
      <c r="I95" s="72">
        <f t="shared" si="26"/>
        <v>0</v>
      </c>
      <c r="J95" s="288" t="e">
        <f t="shared" si="27"/>
        <v>#DIV/0!</v>
      </c>
      <c r="K95" s="289"/>
      <c r="L95" s="99">
        <v>0</v>
      </c>
      <c r="M95" s="99">
        <v>0</v>
      </c>
      <c r="N95" s="72">
        <f t="shared" si="28"/>
        <v>0</v>
      </c>
    </row>
    <row r="96" spans="1:14" ht="18" customHeight="1">
      <c r="A96" s="315" t="s">
        <v>32</v>
      </c>
      <c r="B96" s="316"/>
      <c r="C96" s="33">
        <f t="shared" ref="C96:I96" si="45">SUM(C84:C95)</f>
        <v>0</v>
      </c>
      <c r="D96" s="33">
        <f t="shared" si="45"/>
        <v>0</v>
      </c>
      <c r="E96" s="33">
        <f t="shared" si="45"/>
        <v>0</v>
      </c>
      <c r="F96" s="33">
        <f t="shared" si="45"/>
        <v>0</v>
      </c>
      <c r="G96" s="33">
        <f t="shared" si="45"/>
        <v>0</v>
      </c>
      <c r="H96" s="33">
        <f t="shared" si="45"/>
        <v>0</v>
      </c>
      <c r="I96" s="33">
        <f t="shared" si="45"/>
        <v>0</v>
      </c>
      <c r="J96" s="317" t="e">
        <f t="shared" si="27"/>
        <v>#DIV/0!</v>
      </c>
      <c r="K96" s="318"/>
      <c r="L96" s="102">
        <f>SUM(L84:L95)</f>
        <v>0</v>
      </c>
      <c r="M96" s="102">
        <f>SUM(M84:M95)</f>
        <v>0</v>
      </c>
      <c r="N96" s="35">
        <f>SUM(N84:N95)</f>
        <v>0</v>
      </c>
    </row>
    <row r="97" spans="1:14" s="40" customFormat="1" ht="18" customHeight="1">
      <c r="A97" s="315" t="s">
        <v>108</v>
      </c>
      <c r="B97" s="316"/>
      <c r="C97" s="33">
        <f t="shared" ref="C97:I97" si="46">C96+C77+C64</f>
        <v>0</v>
      </c>
      <c r="D97" s="33">
        <f t="shared" si="46"/>
        <v>0</v>
      </c>
      <c r="E97" s="33">
        <f t="shared" si="46"/>
        <v>0</v>
      </c>
      <c r="F97" s="33">
        <f t="shared" si="46"/>
        <v>0</v>
      </c>
      <c r="G97" s="33">
        <f t="shared" si="46"/>
        <v>0</v>
      </c>
      <c r="H97" s="33">
        <f t="shared" si="46"/>
        <v>0</v>
      </c>
      <c r="I97" s="33">
        <f t="shared" si="46"/>
        <v>0</v>
      </c>
      <c r="J97" s="317" t="e">
        <f t="shared" si="27"/>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c r="B101" s="189" t="s">
        <v>15</v>
      </c>
      <c r="C101" s="190"/>
      <c r="D101" s="186" t="s">
        <v>15</v>
      </c>
      <c r="E101" s="186"/>
      <c r="F101" s="186"/>
      <c r="G101" s="186"/>
      <c r="H101" s="186" t="s">
        <v>15</v>
      </c>
      <c r="I101" s="186"/>
      <c r="J101" s="186"/>
      <c r="K101" s="186"/>
      <c r="L101" s="186"/>
      <c r="M101" s="186"/>
      <c r="N101" s="186"/>
    </row>
    <row r="103" spans="1:14" s="85" customFormat="1">
      <c r="L103" s="88"/>
      <c r="M103" s="88"/>
    </row>
    <row r="104" spans="1:14" s="85"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85" customFormat="1" ht="13.15" customHeight="1">
      <c r="B105" s="4" t="s">
        <v>117</v>
      </c>
      <c r="G105" s="311" t="s">
        <v>94</v>
      </c>
      <c r="H105" s="311"/>
      <c r="I105" s="87">
        <f>H97</f>
        <v>0</v>
      </c>
      <c r="J105" s="331" t="s">
        <v>106</v>
      </c>
      <c r="K105" s="332"/>
      <c r="L105" s="333"/>
      <c r="M105" s="334">
        <f>I97</f>
        <v>0</v>
      </c>
      <c r="N105" s="335"/>
    </row>
    <row r="106" spans="1:14" s="85" customFormat="1" ht="13.15" customHeight="1">
      <c r="B106" s="86"/>
      <c r="C106" s="86"/>
      <c r="D106" s="86"/>
      <c r="E106" s="86"/>
      <c r="F106" s="86"/>
      <c r="G106" s="311" t="s">
        <v>95</v>
      </c>
      <c r="H106" s="311"/>
      <c r="I106" s="87">
        <f>I104-I105</f>
        <v>0</v>
      </c>
      <c r="J106" s="331" t="s">
        <v>95</v>
      </c>
      <c r="K106" s="332"/>
      <c r="L106" s="333"/>
      <c r="M106" s="334">
        <f>M104-M105</f>
        <v>0</v>
      </c>
      <c r="N106" s="335"/>
    </row>
    <row r="107" spans="1:14" s="85" customFormat="1">
      <c r="B107" s="86"/>
      <c r="C107" s="86"/>
      <c r="D107" s="86"/>
      <c r="E107" s="86"/>
      <c r="F107" s="86"/>
      <c r="L107" s="88"/>
      <c r="M107" s="88"/>
    </row>
    <row r="108" spans="1:14" s="71" customFormat="1">
      <c r="B108" s="310"/>
      <c r="C108" s="310"/>
      <c r="D108" s="310"/>
      <c r="E108" s="310"/>
      <c r="F108" s="310"/>
      <c r="G108" s="310"/>
      <c r="H108" s="310"/>
      <c r="I108" s="310"/>
      <c r="J108" s="310"/>
      <c r="K108" s="310"/>
      <c r="L108" s="310"/>
      <c r="M108" s="310"/>
      <c r="N108" s="310"/>
    </row>
    <row r="109" spans="1:14" s="71" customFormat="1">
      <c r="B109" s="310"/>
      <c r="C109" s="310"/>
      <c r="D109" s="310"/>
      <c r="E109" s="310"/>
      <c r="F109" s="310"/>
      <c r="L109" s="88"/>
      <c r="M109" s="88"/>
    </row>
    <row r="110" spans="1:14" s="71" customFormat="1">
      <c r="B110" s="310"/>
      <c r="C110" s="310"/>
      <c r="D110" s="310"/>
      <c r="E110" s="310"/>
      <c r="F110" s="310"/>
      <c r="G110" s="310"/>
      <c r="H110" s="310"/>
      <c r="L110" s="88"/>
      <c r="M110" s="88"/>
    </row>
  </sheetData>
  <mergeCells count="195">
    <mergeCell ref="A11:A12"/>
    <mergeCell ref="B11:B12"/>
    <mergeCell ref="J15:K15"/>
    <mergeCell ref="J16:K16"/>
    <mergeCell ref="J17:K17"/>
    <mergeCell ref="C11:C12"/>
    <mergeCell ref="D11:D12"/>
    <mergeCell ref="E11:E12"/>
    <mergeCell ref="I11:I12"/>
    <mergeCell ref="G4:H4"/>
    <mergeCell ref="E23:H23"/>
    <mergeCell ref="I23:N23"/>
    <mergeCell ref="E22:H22"/>
    <mergeCell ref="I22:N22"/>
    <mergeCell ref="G11:G12"/>
    <mergeCell ref="F11:F12"/>
    <mergeCell ref="H11:H12"/>
    <mergeCell ref="J11:K12"/>
    <mergeCell ref="L10:M10"/>
    <mergeCell ref="J6:K6"/>
    <mergeCell ref="J7:K7"/>
    <mergeCell ref="N11:N12"/>
    <mergeCell ref="J13:K13"/>
    <mergeCell ref="J14:K14"/>
    <mergeCell ref="L11:M11"/>
    <mergeCell ref="J10:K10"/>
    <mergeCell ref="M7:N7"/>
    <mergeCell ref="L47:M47"/>
    <mergeCell ref="A18:B18"/>
    <mergeCell ref="B23:D23"/>
    <mergeCell ref="B22:D22"/>
    <mergeCell ref="A41:A46"/>
    <mergeCell ref="C41:D41"/>
    <mergeCell ref="E41:F41"/>
    <mergeCell ref="J41:K41"/>
    <mergeCell ref="M41:N41"/>
    <mergeCell ref="C42:D42"/>
    <mergeCell ref="E42:F42"/>
    <mergeCell ref="G42:H42"/>
    <mergeCell ref="J42:K42"/>
    <mergeCell ref="M42:N42"/>
    <mergeCell ref="C43:D43"/>
    <mergeCell ref="E43:F43"/>
    <mergeCell ref="J45:K45"/>
    <mergeCell ref="M45:N45"/>
    <mergeCell ref="E46:F46"/>
    <mergeCell ref="G46:H46"/>
    <mergeCell ref="J46:K46"/>
    <mergeCell ref="M46:N46"/>
    <mergeCell ref="J47:K47"/>
    <mergeCell ref="C45:D45"/>
    <mergeCell ref="M106:N106"/>
    <mergeCell ref="J104:L104"/>
    <mergeCell ref="A48:A49"/>
    <mergeCell ref="B48:B49"/>
    <mergeCell ref="C48:C49"/>
    <mergeCell ref="G48:G49"/>
    <mergeCell ref="A64:B64"/>
    <mergeCell ref="J64:K64"/>
    <mergeCell ref="F48:F49"/>
    <mergeCell ref="J52:K52"/>
    <mergeCell ref="J53:K53"/>
    <mergeCell ref="J54:K54"/>
    <mergeCell ref="J55:K55"/>
    <mergeCell ref="J56:K56"/>
    <mergeCell ref="J57:K57"/>
    <mergeCell ref="J58:K58"/>
    <mergeCell ref="J59:K59"/>
    <mergeCell ref="J61:K61"/>
    <mergeCell ref="J62:K62"/>
    <mergeCell ref="I48:I49"/>
    <mergeCell ref="D48:D49"/>
    <mergeCell ref="E48:E49"/>
    <mergeCell ref="H48:H49"/>
    <mergeCell ref="N48:N49"/>
    <mergeCell ref="J66:K66"/>
    <mergeCell ref="J67:K67"/>
    <mergeCell ref="J68:K68"/>
    <mergeCell ref="N81:N82"/>
    <mergeCell ref="B108:N108"/>
    <mergeCell ref="B109:F109"/>
    <mergeCell ref="B110:H110"/>
    <mergeCell ref="B99:C99"/>
    <mergeCell ref="D99:G99"/>
    <mergeCell ref="H99:N99"/>
    <mergeCell ref="B100:C100"/>
    <mergeCell ref="D100:G100"/>
    <mergeCell ref="H100:N100"/>
    <mergeCell ref="B101:C101"/>
    <mergeCell ref="D101:G101"/>
    <mergeCell ref="H101:N101"/>
    <mergeCell ref="B104:F104"/>
    <mergeCell ref="G104:H104"/>
    <mergeCell ref="G105:H105"/>
    <mergeCell ref="G106:H106"/>
    <mergeCell ref="J105:L105"/>
    <mergeCell ref="J106:L106"/>
    <mergeCell ref="M104:N104"/>
    <mergeCell ref="M105:N105"/>
    <mergeCell ref="A77:B77"/>
    <mergeCell ref="J80:K80"/>
    <mergeCell ref="A81:A82"/>
    <mergeCell ref="B81:B82"/>
    <mergeCell ref="A96:B96"/>
    <mergeCell ref="A97:B97"/>
    <mergeCell ref="B98:C98"/>
    <mergeCell ref="D98:G98"/>
    <mergeCell ref="J77:K77"/>
    <mergeCell ref="J95:K95"/>
    <mergeCell ref="J90:K90"/>
    <mergeCell ref="J85:K85"/>
    <mergeCell ref="J87:K87"/>
    <mergeCell ref="J86:K86"/>
    <mergeCell ref="J88:K88"/>
    <mergeCell ref="C81:C82"/>
    <mergeCell ref="D81:D82"/>
    <mergeCell ref="E81:E82"/>
    <mergeCell ref="F81:F82"/>
    <mergeCell ref="G81:G82"/>
    <mergeCell ref="H81:H82"/>
    <mergeCell ref="I81:I82"/>
    <mergeCell ref="J81:K82"/>
    <mergeCell ref="J97:K97"/>
    <mergeCell ref="H98:N98"/>
    <mergeCell ref="L80:M80"/>
    <mergeCell ref="L81:M81"/>
    <mergeCell ref="J89:K89"/>
    <mergeCell ref="J92:K92"/>
    <mergeCell ref="J94:K94"/>
    <mergeCell ref="J91:K91"/>
    <mergeCell ref="J93:K93"/>
    <mergeCell ref="J84:K84"/>
    <mergeCell ref="B83:N83"/>
    <mergeCell ref="E45:F45"/>
    <mergeCell ref="G45:H45"/>
    <mergeCell ref="C8:D8"/>
    <mergeCell ref="E8:F8"/>
    <mergeCell ref="G8:H8"/>
    <mergeCell ref="J8:K8"/>
    <mergeCell ref="M8:N8"/>
    <mergeCell ref="J96:K96"/>
    <mergeCell ref="J48:K49"/>
    <mergeCell ref="L48:M48"/>
    <mergeCell ref="J60:K60"/>
    <mergeCell ref="J76:K76"/>
    <mergeCell ref="J72:K72"/>
    <mergeCell ref="J73:K73"/>
    <mergeCell ref="J74:K74"/>
    <mergeCell ref="J75:K75"/>
    <mergeCell ref="B50:N50"/>
    <mergeCell ref="J51:K51"/>
    <mergeCell ref="J69:K69"/>
    <mergeCell ref="J70:K70"/>
    <mergeCell ref="J71:K71"/>
    <mergeCell ref="J63:K63"/>
    <mergeCell ref="B65:N65"/>
    <mergeCell ref="G43:H43"/>
    <mergeCell ref="M43:N43"/>
    <mergeCell ref="C44:D44"/>
    <mergeCell ref="E44:F44"/>
    <mergeCell ref="G44:H44"/>
    <mergeCell ref="J44:K44"/>
    <mergeCell ref="M44:N44"/>
    <mergeCell ref="J18:K18"/>
    <mergeCell ref="B20:D20"/>
    <mergeCell ref="E20:H20"/>
    <mergeCell ref="I20:N20"/>
    <mergeCell ref="B21:D21"/>
    <mergeCell ref="E21:H21"/>
    <mergeCell ref="I21:N21"/>
    <mergeCell ref="G41:H41"/>
    <mergeCell ref="C46:D46"/>
    <mergeCell ref="C9:D9"/>
    <mergeCell ref="E9:F9"/>
    <mergeCell ref="G9:H9"/>
    <mergeCell ref="J9:K9"/>
    <mergeCell ref="M9:N9"/>
    <mergeCell ref="A4:A9"/>
    <mergeCell ref="C4:D4"/>
    <mergeCell ref="E4:F4"/>
    <mergeCell ref="J4:K4"/>
    <mergeCell ref="M4:N4"/>
    <mergeCell ref="C5:D5"/>
    <mergeCell ref="E5:F5"/>
    <mergeCell ref="G5:H5"/>
    <mergeCell ref="J5:K5"/>
    <mergeCell ref="M5:N5"/>
    <mergeCell ref="C6:D6"/>
    <mergeCell ref="E6:F6"/>
    <mergeCell ref="G6:H6"/>
    <mergeCell ref="M6:N6"/>
    <mergeCell ref="C7:D7"/>
    <mergeCell ref="E7:F7"/>
    <mergeCell ref="G7:H7"/>
    <mergeCell ref="J43:K43"/>
  </mergeCells>
  <printOptions horizontalCentered="1"/>
  <pageMargins left="0.23622047244094491" right="0.23622047244094491" top="1.0880000000000001"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N108"/>
  <sheetViews>
    <sheetView zoomScaleNormal="100" workbookViewId="0">
      <selection activeCell="K3" sqref="K3"/>
    </sheetView>
  </sheetViews>
  <sheetFormatPr baseColWidth="10" defaultColWidth="11.42578125" defaultRowHeight="11.25"/>
  <cols>
    <col min="1" max="1" width="8.7109375" style="26" customWidth="1"/>
    <col min="2" max="2" width="47.7109375" style="26" customWidth="1"/>
    <col min="3" max="4" width="14.7109375" style="26" customWidth="1"/>
    <col min="5" max="5" width="16.28515625" style="26" customWidth="1"/>
    <col min="6" max="6" width="14.7109375" style="26" customWidth="1"/>
    <col min="7" max="7" width="7.7109375" style="26" customWidth="1"/>
    <col min="8" max="8" width="10.28515625" style="26" customWidth="1"/>
    <col min="9" max="9" width="10.7109375" style="26" customWidth="1"/>
    <col min="10" max="10" width="8.7109375" style="26" customWidth="1"/>
    <col min="11" max="12" width="7.7109375" style="26" customWidth="1"/>
    <col min="13" max="16384" width="11.42578125" style="26"/>
  </cols>
  <sheetData>
    <row r="1" spans="1:12" s="88" customFormat="1" ht="30.6" customHeight="1"/>
    <row r="2" spans="1:12" s="88" customFormat="1" ht="30.6" customHeight="1"/>
    <row r="3" spans="1:12" s="88" customFormat="1" ht="30.6" customHeight="1"/>
    <row r="4" spans="1:12" ht="40.15" customHeight="1">
      <c r="A4" s="186"/>
      <c r="B4" s="96" t="s">
        <v>87</v>
      </c>
      <c r="C4" s="272">
        <f>PRESUPUESTO!$B$5</f>
        <v>0</v>
      </c>
      <c r="D4" s="272"/>
      <c r="E4" s="143" t="s">
        <v>220</v>
      </c>
      <c r="F4" s="312" t="s">
        <v>271</v>
      </c>
      <c r="G4" s="276"/>
      <c r="H4" s="127" t="s">
        <v>272</v>
      </c>
      <c r="I4" s="144" t="s">
        <v>273</v>
      </c>
      <c r="J4" s="132" t="s">
        <v>217</v>
      </c>
      <c r="K4" s="275" t="s">
        <v>221</v>
      </c>
      <c r="L4" s="276"/>
    </row>
    <row r="5" spans="1:12" ht="18" customHeight="1">
      <c r="A5" s="186"/>
      <c r="B5" s="96" t="s">
        <v>16</v>
      </c>
      <c r="C5" s="272">
        <f>PRESUPUESTO!$B$6</f>
        <v>0</v>
      </c>
      <c r="D5" s="272"/>
      <c r="E5" s="96"/>
      <c r="F5" s="277">
        <f>PRESUPUESTO!$A$9</f>
        <v>0</v>
      </c>
      <c r="G5" s="278"/>
      <c r="H5" s="133">
        <f>PRESUPUESTO!$C$9</f>
        <v>0</v>
      </c>
      <c r="I5" s="138">
        <f>PRESUPUESTO!$D$9</f>
        <v>0</v>
      </c>
      <c r="J5" s="134">
        <f>PRESUPUESTO!$E$9</f>
        <v>0</v>
      </c>
      <c r="K5" s="281"/>
      <c r="L5" s="282"/>
    </row>
    <row r="6" spans="1:12" ht="21.6" customHeight="1">
      <c r="A6" s="186"/>
      <c r="B6" s="135" t="s">
        <v>43</v>
      </c>
      <c r="C6" s="272">
        <f>PRESUPUESTO!$B$7</f>
        <v>0</v>
      </c>
      <c r="D6" s="272"/>
      <c r="E6" s="143" t="s">
        <v>222</v>
      </c>
      <c r="F6" s="277">
        <f>PRESUPUESTO!$A$10</f>
        <v>0</v>
      </c>
      <c r="G6" s="278"/>
      <c r="H6" s="133">
        <f>PRESUPUESTO!$C$10</f>
        <v>0</v>
      </c>
      <c r="I6" s="138">
        <f>PRESUPUESTO!$D$10</f>
        <v>0</v>
      </c>
      <c r="J6" s="134">
        <f>PRESUPUESTO!$E$10</f>
        <v>0</v>
      </c>
      <c r="K6" s="281"/>
      <c r="L6" s="282"/>
    </row>
    <row r="7" spans="1:12" ht="18" customHeight="1">
      <c r="A7" s="186"/>
      <c r="B7" s="136" t="s">
        <v>1</v>
      </c>
      <c r="C7" s="283">
        <f>PRESUPUESTO!$E$5</f>
        <v>0</v>
      </c>
      <c r="D7" s="284"/>
      <c r="E7" s="143"/>
      <c r="F7" s="277">
        <f>PRESUPUESTO!$A$11</f>
        <v>0</v>
      </c>
      <c r="G7" s="278"/>
      <c r="H7" s="133">
        <f>PRESUPUESTO!$C$11</f>
        <v>0</v>
      </c>
      <c r="I7" s="138">
        <f>PRESUPUESTO!$D$11</f>
        <v>0</v>
      </c>
      <c r="J7" s="134">
        <f>PRESUPUESTO!$E$11</f>
        <v>0</v>
      </c>
      <c r="K7" s="306"/>
      <c r="L7" s="295"/>
    </row>
    <row r="8" spans="1:12" s="88" customFormat="1" ht="20.65" customHeight="1">
      <c r="A8" s="186"/>
      <c r="B8" s="137" t="s">
        <v>42</v>
      </c>
      <c r="C8" s="283">
        <f>PRESUPUESTO!$E$6</f>
        <v>0</v>
      </c>
      <c r="D8" s="284"/>
      <c r="E8" s="147" t="s">
        <v>223</v>
      </c>
      <c r="F8" s="291"/>
      <c r="G8" s="292"/>
      <c r="H8" s="140"/>
      <c r="I8" s="145"/>
      <c r="J8" s="141"/>
      <c r="K8" s="294"/>
      <c r="L8" s="295"/>
    </row>
    <row r="9" spans="1:12" s="88" customFormat="1" ht="18" customHeight="1">
      <c r="A9" s="186"/>
      <c r="B9" s="137" t="s">
        <v>3</v>
      </c>
      <c r="C9" s="283">
        <f>PRESUPUESTO!$E$7</f>
        <v>0</v>
      </c>
      <c r="D9" s="284"/>
      <c r="E9" s="138"/>
      <c r="F9" s="296"/>
      <c r="G9" s="297"/>
      <c r="H9" s="142"/>
      <c r="I9" s="146"/>
      <c r="J9" s="142"/>
      <c r="K9" s="300"/>
      <c r="L9" s="301"/>
    </row>
    <row r="10" spans="1:12" ht="18" customHeight="1">
      <c r="A10" s="28" t="s">
        <v>59</v>
      </c>
      <c r="B10" s="121" t="s">
        <v>17</v>
      </c>
      <c r="C10" s="121">
        <v>1</v>
      </c>
      <c r="D10" s="121">
        <v>2</v>
      </c>
      <c r="E10" s="121">
        <v>3</v>
      </c>
      <c r="F10" s="121" t="s">
        <v>5</v>
      </c>
      <c r="G10" s="315">
        <v>5</v>
      </c>
      <c r="H10" s="316"/>
      <c r="I10" s="330" t="s">
        <v>80</v>
      </c>
      <c r="J10" s="330"/>
      <c r="K10" s="330" t="s">
        <v>81</v>
      </c>
      <c r="L10" s="330"/>
    </row>
    <row r="11" spans="1:12" s="39" customFormat="1" ht="37.5" customHeight="1">
      <c r="A11" s="324">
        <v>1000</v>
      </c>
      <c r="B11" s="326" t="s">
        <v>9</v>
      </c>
      <c r="C11" s="286" t="s">
        <v>121</v>
      </c>
      <c r="D11" s="286" t="s">
        <v>76</v>
      </c>
      <c r="E11" s="363" t="s">
        <v>77</v>
      </c>
      <c r="F11" s="363" t="s">
        <v>128</v>
      </c>
      <c r="G11" s="320" t="s">
        <v>129</v>
      </c>
      <c r="H11" s="321"/>
      <c r="I11" s="363" t="s">
        <v>78</v>
      </c>
      <c r="J11" s="363"/>
      <c r="K11" s="363" t="s">
        <v>13</v>
      </c>
      <c r="L11" s="363"/>
    </row>
    <row r="12" spans="1:12" s="39" customFormat="1" ht="37.5" customHeight="1">
      <c r="A12" s="325"/>
      <c r="B12" s="327"/>
      <c r="C12" s="319"/>
      <c r="D12" s="319"/>
      <c r="E12" s="363"/>
      <c r="F12" s="365"/>
      <c r="G12" s="322"/>
      <c r="H12" s="323"/>
      <c r="I12" s="363"/>
      <c r="J12" s="363"/>
      <c r="K12" s="363"/>
      <c r="L12" s="363"/>
    </row>
    <row r="13" spans="1:12" ht="18" customHeight="1">
      <c r="A13" s="54">
        <v>1100</v>
      </c>
      <c r="B13" s="65" t="s">
        <v>104</v>
      </c>
      <c r="C13" s="29">
        <f>PRESUPUESTO!E17</f>
        <v>0</v>
      </c>
      <c r="D13" s="29">
        <f>'MES 1'!D13+'MES 2'!D13+'MES 3'!D13+'MES 4'!D13+'MES 5'!D13+'MES 6'!D13+'MES 7'!D13+'MES 8'!D13+'MES 9'!D13+'MES 10'!D13+'MES 11'!D13+'MES 12'!D13</f>
        <v>0</v>
      </c>
      <c r="E13" s="29">
        <f>'MES 1'!E13+'MES 2'!E13+'MES 3'!E13+'MES 4'!E13+'MES 5'!E13+'MES 6'!E13+'MES 7'!E13+'MES 8'!E13+'MES 9'!E13+'MES 10'!E13+'MES 11'!E13+'MES 12'!E13</f>
        <v>0</v>
      </c>
      <c r="F13" s="29">
        <f>C13+D13-E13</f>
        <v>0</v>
      </c>
      <c r="G13" s="347">
        <f>'MES 1'!H13+'MES 2'!H13+'MES 3'!H13+'MES 4'!H13+'MES 5'!H13+'MES 6'!H13+'MES 7'!H13+'MES 8'!H13+'MES 9'!H13+'MES 10'!H13+'MES 11'!H13+'MES 12'!H13</f>
        <v>0</v>
      </c>
      <c r="H13" s="347"/>
      <c r="I13" s="345" t="e">
        <f t="shared" ref="I13:I18" si="0">(G13/F13)</f>
        <v>#DIV/0!</v>
      </c>
      <c r="J13" s="345"/>
      <c r="K13" s="348">
        <f>F13-G13</f>
        <v>0</v>
      </c>
      <c r="L13" s="348"/>
    </row>
    <row r="14" spans="1:12" ht="18" customHeight="1">
      <c r="A14" s="54">
        <v>1200</v>
      </c>
      <c r="B14" s="65" t="s">
        <v>105</v>
      </c>
      <c r="C14" s="29">
        <f>PRESUPUESTO!E18</f>
        <v>0</v>
      </c>
      <c r="D14" s="29">
        <f>'MES 1'!D14+'MES 2'!D14+'MES 3'!D14+'MES 4'!D14+'MES 5'!D14+'MES 6'!D14+'MES 7'!D14+'MES 8'!D14+'MES 9'!D14+'MES 10'!D14+'MES 11'!D14+'MES 12'!D14</f>
        <v>0</v>
      </c>
      <c r="E14" s="29">
        <f>'MES 1'!E14+'MES 2'!E14+'MES 3'!E14+'MES 4'!E14+'MES 5'!E14+'MES 6'!E14+'MES 7'!E14+'MES 8'!E14+'MES 9'!E14+'MES 10'!E14+'MES 11'!E14+'MES 12'!E14</f>
        <v>0</v>
      </c>
      <c r="F14" s="29">
        <f>C14+D14-E14</f>
        <v>0</v>
      </c>
      <c r="G14" s="347">
        <f>'MES 1'!H14+'MES 2'!H14+'MES 3'!H14+'MES 4'!H14+'MES 5'!H14+'MES 6'!H14+'MES 7'!H14+'MES 8'!H14+'MES 9'!H14+'MES 10'!H14+'MES 11'!H14+'MES 12'!H14</f>
        <v>0</v>
      </c>
      <c r="H14" s="347"/>
      <c r="I14" s="345" t="e">
        <f t="shared" si="0"/>
        <v>#DIV/0!</v>
      </c>
      <c r="J14" s="345"/>
      <c r="K14" s="348">
        <f>F14-G14</f>
        <v>0</v>
      </c>
      <c r="L14" s="348"/>
    </row>
    <row r="15" spans="1:12" ht="18" customHeight="1">
      <c r="A15" s="54">
        <v>1300</v>
      </c>
      <c r="B15" s="64" t="s">
        <v>191</v>
      </c>
      <c r="C15" s="29">
        <f>PRESUPUESTO!E19</f>
        <v>0</v>
      </c>
      <c r="D15" s="29">
        <f>'MES 1'!D15+'MES 2'!D15+'MES 3'!D15+'MES 4'!D15+'MES 5'!D15+'MES 6'!D15+'MES 7'!D15+'MES 8'!D15+'MES 9'!D15+'MES 10'!D15+'MES 11'!D15+'MES 12'!D15</f>
        <v>0</v>
      </c>
      <c r="E15" s="29">
        <f>'MES 1'!E15+'MES 2'!E15+'MES 3'!E15+'MES 4'!E15+'MES 5'!E15+'MES 6'!E15+'MES 7'!E15+'MES 8'!E15+'MES 9'!E15+'MES 10'!E15+'MES 11'!E15+'MES 12'!E15</f>
        <v>0</v>
      </c>
      <c r="F15" s="29">
        <f>C15+D15-E15</f>
        <v>0</v>
      </c>
      <c r="G15" s="347">
        <f>'MES 1'!H15+'MES 2'!H15+'MES 3'!H15+'MES 4'!H15+'MES 5'!H15+'MES 6'!H15+'MES 7'!H15+'MES 8'!H15+'MES 9'!H15+'MES 10'!H15+'MES 11'!H15+'MES 12'!H15</f>
        <v>0</v>
      </c>
      <c r="H15" s="347"/>
      <c r="I15" s="345" t="e">
        <f t="shared" si="0"/>
        <v>#DIV/0!</v>
      </c>
      <c r="J15" s="345"/>
      <c r="K15" s="348">
        <f>F15-G15</f>
        <v>0</v>
      </c>
      <c r="L15" s="348"/>
    </row>
    <row r="16" spans="1:12" ht="18" customHeight="1">
      <c r="A16" s="54">
        <v>1400</v>
      </c>
      <c r="B16" s="64" t="s">
        <v>269</v>
      </c>
      <c r="C16" s="29">
        <f>PRESUPUESTO!E20</f>
        <v>0</v>
      </c>
      <c r="D16" s="29">
        <f>'MES 1'!D16+'MES 2'!D16+'MES 3'!D16+'MES 4'!D16+'MES 5'!D16+'MES 6'!D16+'MES 7'!D16+'MES 8'!D16+'MES 9'!D16+'MES 10'!D16+'MES 11'!D16+'MES 12'!D16</f>
        <v>0</v>
      </c>
      <c r="E16" s="29">
        <f>'MES 1'!E16+'MES 2'!E16+'MES 3'!E16+'MES 4'!E16+'MES 5'!E16+'MES 6'!E16+'MES 7'!E16+'MES 8'!E16+'MES 9'!E16+'MES 10'!E16+'MES 11'!E16+'MES 12'!E16</f>
        <v>0</v>
      </c>
      <c r="F16" s="29">
        <f>C16+D16-E16</f>
        <v>0</v>
      </c>
      <c r="G16" s="347">
        <f>'MES 1'!H16+'MES 2'!H16+'MES 3'!H16+'MES 4'!H16+'MES 5'!H16+'MES 6'!H16+'MES 7'!H16+'MES 8'!H16+'MES 9'!H16+'MES 10'!H16+'MES 11'!H16+'MES 12'!H16</f>
        <v>0</v>
      </c>
      <c r="H16" s="347"/>
      <c r="I16" s="345" t="e">
        <f t="shared" si="0"/>
        <v>#DIV/0!</v>
      </c>
      <c r="J16" s="345"/>
      <c r="K16" s="348">
        <f>F16-G16</f>
        <v>0</v>
      </c>
      <c r="L16" s="348"/>
    </row>
    <row r="17" spans="1:12" ht="18" customHeight="1">
      <c r="A17" s="54">
        <v>1500</v>
      </c>
      <c r="B17" s="64" t="s">
        <v>270</v>
      </c>
      <c r="C17" s="29">
        <f>PRESUPUESTO!E21</f>
        <v>0</v>
      </c>
      <c r="D17" s="29">
        <f>'MES 1'!D17+'MES 2'!D17+'MES 3'!D17+'MES 4'!D17+'MES 5'!D17+'MES 6'!D17+'MES 7'!D17+'MES 8'!D17+'MES 9'!D17+'MES 10'!D17+'MES 11'!D17+'MES 12'!D17</f>
        <v>0</v>
      </c>
      <c r="E17" s="29">
        <f>'MES 1'!E17+'MES 2'!E17+'MES 3'!E17+'MES 4'!E17+'MES 5'!E17+'MES 6'!E17+'MES 7'!E17+'MES 8'!E17+'MES 9'!E17+'MES 10'!E17+'MES 11'!E17+'MES 12'!E17</f>
        <v>0</v>
      </c>
      <c r="F17" s="29">
        <f>C17+D17-E17</f>
        <v>0</v>
      </c>
      <c r="G17" s="347">
        <f>'MES 1'!H17+'MES 2'!H17+'MES 3'!H17+'MES 4'!H17+'MES 5'!H17+'MES 6'!H17+'MES 7'!H17+'MES 8'!H17+'MES 9'!H17+'MES 10'!H17+'MES 11'!H17+'MES 12'!H17</f>
        <v>0</v>
      </c>
      <c r="H17" s="347"/>
      <c r="I17" s="345" t="e">
        <f t="shared" si="0"/>
        <v>#DIV/0!</v>
      </c>
      <c r="J17" s="345"/>
      <c r="K17" s="348">
        <f>F17-G17</f>
        <v>0</v>
      </c>
      <c r="L17" s="348"/>
    </row>
    <row r="18" spans="1:12" s="40" customFormat="1" ht="18" customHeight="1">
      <c r="A18" s="315" t="s">
        <v>0</v>
      </c>
      <c r="B18" s="316"/>
      <c r="C18" s="37">
        <f>SUM(C13:C17)</f>
        <v>0</v>
      </c>
      <c r="D18" s="37">
        <f>SUM(D13:D17)</f>
        <v>0</v>
      </c>
      <c r="E18" s="37">
        <f>SUM(E13:E17)</f>
        <v>0</v>
      </c>
      <c r="F18" s="37">
        <f>SUM(F13:F17)</f>
        <v>0</v>
      </c>
      <c r="G18" s="352">
        <f>SUM(G13:G17)</f>
        <v>0</v>
      </c>
      <c r="H18" s="352"/>
      <c r="I18" s="346" t="e">
        <f t="shared" si="0"/>
        <v>#DIV/0!</v>
      </c>
      <c r="J18" s="346"/>
      <c r="K18" s="364">
        <f>SUM(L13:L17)</f>
        <v>0</v>
      </c>
      <c r="L18" s="364"/>
    </row>
    <row r="20" spans="1:12">
      <c r="B20" s="186" t="s">
        <v>14</v>
      </c>
      <c r="C20" s="186"/>
      <c r="D20" s="186" t="s">
        <v>46</v>
      </c>
      <c r="E20" s="186"/>
      <c r="F20" s="186"/>
      <c r="G20" s="186"/>
      <c r="H20" s="189" t="s">
        <v>47</v>
      </c>
      <c r="I20" s="355"/>
      <c r="J20" s="355"/>
      <c r="K20" s="355"/>
      <c r="L20" s="190"/>
    </row>
    <row r="21" spans="1:12">
      <c r="B21" s="366"/>
      <c r="C21" s="367"/>
      <c r="D21" s="366"/>
      <c r="E21" s="370"/>
      <c r="F21" s="370"/>
      <c r="G21" s="367"/>
      <c r="H21" s="366"/>
      <c r="I21" s="370"/>
      <c r="J21" s="370"/>
      <c r="K21" s="370"/>
      <c r="L21" s="367"/>
    </row>
    <row r="22" spans="1:12">
      <c r="B22" s="368"/>
      <c r="C22" s="369"/>
      <c r="D22" s="368"/>
      <c r="E22" s="371"/>
      <c r="F22" s="371"/>
      <c r="G22" s="369"/>
      <c r="H22" s="368"/>
      <c r="I22" s="371"/>
      <c r="J22" s="371"/>
      <c r="K22" s="371"/>
      <c r="L22" s="369"/>
    </row>
    <row r="23" spans="1:12">
      <c r="B23" s="186" t="s">
        <v>15</v>
      </c>
      <c r="C23" s="186"/>
      <c r="D23" s="186" t="s">
        <v>15</v>
      </c>
      <c r="E23" s="186"/>
      <c r="F23" s="186"/>
      <c r="G23" s="186"/>
      <c r="H23" s="189" t="s">
        <v>15</v>
      </c>
      <c r="I23" s="355"/>
      <c r="J23" s="355" t="s">
        <v>15</v>
      </c>
      <c r="K23" s="355"/>
      <c r="L23" s="190"/>
    </row>
    <row r="25" spans="1:12">
      <c r="B25" s="49" t="s">
        <v>114</v>
      </c>
    </row>
    <row r="26" spans="1:12">
      <c r="B26" s="4" t="s">
        <v>115</v>
      </c>
    </row>
    <row r="27" spans="1:12" ht="15" customHeight="1"/>
    <row r="28" spans="1:12" ht="15" customHeight="1"/>
    <row r="29" spans="1:12" ht="15" customHeight="1"/>
    <row r="30" spans="1:12" ht="15" customHeight="1"/>
    <row r="31" spans="1:12" ht="15" customHeight="1"/>
    <row r="32" spans="1:12" ht="15" customHeight="1"/>
    <row r="33" spans="1:12" ht="15" customHeight="1"/>
    <row r="34" spans="1:12" ht="15" customHeight="1"/>
    <row r="35" spans="1:12" ht="15" customHeight="1"/>
    <row r="36" spans="1:12" ht="15" customHeight="1"/>
    <row r="37" spans="1:12" ht="15" customHeight="1"/>
    <row r="38" spans="1:12" ht="15" customHeight="1"/>
    <row r="39" spans="1:12" ht="37.9" customHeight="1"/>
    <row r="40" spans="1:12" ht="42.6" customHeight="1">
      <c r="A40" s="186"/>
      <c r="B40" s="96" t="s">
        <v>87</v>
      </c>
      <c r="C40" s="272">
        <f>PRESUPUESTO!$B$5</f>
        <v>0</v>
      </c>
      <c r="D40" s="272"/>
      <c r="E40" s="143" t="s">
        <v>220</v>
      </c>
      <c r="F40" s="312" t="s">
        <v>271</v>
      </c>
      <c r="G40" s="276"/>
      <c r="H40" s="127" t="s">
        <v>272</v>
      </c>
      <c r="I40" s="144" t="s">
        <v>273</v>
      </c>
      <c r="J40" s="132" t="s">
        <v>217</v>
      </c>
      <c r="K40" s="275" t="s">
        <v>221</v>
      </c>
      <c r="L40" s="276"/>
    </row>
    <row r="41" spans="1:12" ht="15.95" customHeight="1">
      <c r="A41" s="186"/>
      <c r="B41" s="96" t="s">
        <v>16</v>
      </c>
      <c r="C41" s="272">
        <f>PRESUPUESTO!$B$6</f>
        <v>0</v>
      </c>
      <c r="D41" s="272"/>
      <c r="E41" s="96"/>
      <c r="F41" s="277">
        <f>PRESUPUESTO!$A$9</f>
        <v>0</v>
      </c>
      <c r="G41" s="278"/>
      <c r="H41" s="133">
        <f>PRESUPUESTO!$C$9</f>
        <v>0</v>
      </c>
      <c r="I41" s="138">
        <f>PRESUPUESTO!$D$9</f>
        <v>0</v>
      </c>
      <c r="J41" s="134">
        <f>PRESUPUESTO!$E$9</f>
        <v>0</v>
      </c>
      <c r="K41" s="281"/>
      <c r="L41" s="282"/>
    </row>
    <row r="42" spans="1:12" ht="15.95" customHeight="1">
      <c r="A42" s="186"/>
      <c r="B42" s="135" t="s">
        <v>43</v>
      </c>
      <c r="C42" s="272">
        <f>PRESUPUESTO!$B$7</f>
        <v>0</v>
      </c>
      <c r="D42" s="272"/>
      <c r="E42" s="143" t="s">
        <v>222</v>
      </c>
      <c r="F42" s="277">
        <f>PRESUPUESTO!$A$10</f>
        <v>0</v>
      </c>
      <c r="G42" s="278"/>
      <c r="H42" s="133">
        <f>PRESUPUESTO!$C$10</f>
        <v>0</v>
      </c>
      <c r="I42" s="138">
        <f>PRESUPUESTO!$D$10</f>
        <v>0</v>
      </c>
      <c r="J42" s="134">
        <f>PRESUPUESTO!$E$10</f>
        <v>0</v>
      </c>
      <c r="K42" s="281"/>
      <c r="L42" s="282"/>
    </row>
    <row r="43" spans="1:12" ht="15.95" customHeight="1">
      <c r="A43" s="186"/>
      <c r="B43" s="136" t="s">
        <v>1</v>
      </c>
      <c r="C43" s="283">
        <f>PRESUPUESTO!$E$5</f>
        <v>0</v>
      </c>
      <c r="D43" s="284"/>
      <c r="E43" s="143"/>
      <c r="F43" s="277">
        <f>PRESUPUESTO!$A$11</f>
        <v>0</v>
      </c>
      <c r="G43" s="278"/>
      <c r="H43" s="133">
        <f>PRESUPUESTO!$C$11</f>
        <v>0</v>
      </c>
      <c r="I43" s="138">
        <f>PRESUPUESTO!$D$11</f>
        <v>0</v>
      </c>
      <c r="J43" s="134">
        <f>PRESUPUESTO!$E$11</f>
        <v>0</v>
      </c>
      <c r="K43" s="306"/>
      <c r="L43" s="295"/>
    </row>
    <row r="44" spans="1:12" s="88" customFormat="1" ht="15.95" customHeight="1">
      <c r="A44" s="186"/>
      <c r="B44" s="137" t="s">
        <v>42</v>
      </c>
      <c r="C44" s="283">
        <f>PRESUPUESTO!$E$6</f>
        <v>0</v>
      </c>
      <c r="D44" s="284"/>
      <c r="E44" s="147" t="s">
        <v>223</v>
      </c>
      <c r="F44" s="291"/>
      <c r="G44" s="292"/>
      <c r="H44" s="140"/>
      <c r="I44" s="145"/>
      <c r="J44" s="141"/>
      <c r="K44" s="294"/>
      <c r="L44" s="295"/>
    </row>
    <row r="45" spans="1:12" s="88" customFormat="1" ht="18" customHeight="1">
      <c r="A45" s="186"/>
      <c r="B45" s="137" t="s">
        <v>3</v>
      </c>
      <c r="C45" s="283">
        <f>PRESUPUESTO!$E$7</f>
        <v>0</v>
      </c>
      <c r="D45" s="284"/>
      <c r="E45" s="138"/>
      <c r="F45" s="296"/>
      <c r="G45" s="297"/>
      <c r="H45" s="142"/>
      <c r="I45" s="146"/>
      <c r="J45" s="142"/>
      <c r="K45" s="300"/>
      <c r="L45" s="301"/>
    </row>
    <row r="46" spans="1:12" ht="18" customHeight="1">
      <c r="A46" s="28" t="s">
        <v>59</v>
      </c>
      <c r="B46" s="121" t="s">
        <v>17</v>
      </c>
      <c r="C46" s="121">
        <v>1</v>
      </c>
      <c r="D46" s="121">
        <v>2</v>
      </c>
      <c r="E46" s="121">
        <v>3</v>
      </c>
      <c r="F46" s="121" t="s">
        <v>5</v>
      </c>
      <c r="G46" s="315">
        <v>5</v>
      </c>
      <c r="H46" s="316"/>
      <c r="I46" s="330" t="s">
        <v>80</v>
      </c>
      <c r="J46" s="330"/>
      <c r="K46" s="330" t="s">
        <v>81</v>
      </c>
      <c r="L46" s="330"/>
    </row>
    <row r="47" spans="1:12" s="40" customFormat="1" ht="15.75" customHeight="1">
      <c r="A47" s="330">
        <v>2000</v>
      </c>
      <c r="B47" s="330" t="s">
        <v>83</v>
      </c>
      <c r="C47" s="363" t="s">
        <v>121</v>
      </c>
      <c r="D47" s="363" t="s">
        <v>76</v>
      </c>
      <c r="E47" s="363" t="s">
        <v>77</v>
      </c>
      <c r="F47" s="286" t="s">
        <v>128</v>
      </c>
      <c r="G47" s="320" t="s">
        <v>130</v>
      </c>
      <c r="H47" s="321"/>
      <c r="I47" s="320" t="s">
        <v>78</v>
      </c>
      <c r="J47" s="321"/>
      <c r="K47" s="363" t="s">
        <v>131</v>
      </c>
      <c r="L47" s="363"/>
    </row>
    <row r="48" spans="1:12" s="40" customFormat="1" ht="13.5" customHeight="1">
      <c r="A48" s="330"/>
      <c r="B48" s="330"/>
      <c r="C48" s="363"/>
      <c r="D48" s="363"/>
      <c r="E48" s="363"/>
      <c r="F48" s="319"/>
      <c r="G48" s="322"/>
      <c r="H48" s="323"/>
      <c r="I48" s="322"/>
      <c r="J48" s="323"/>
      <c r="K48" s="363"/>
      <c r="L48" s="363"/>
    </row>
    <row r="49" spans="1:12" s="40" customFormat="1" ht="18" customHeight="1">
      <c r="A49" s="63">
        <v>2100</v>
      </c>
      <c r="B49" s="330" t="s">
        <v>103</v>
      </c>
      <c r="C49" s="330"/>
      <c r="D49" s="330"/>
      <c r="E49" s="330"/>
      <c r="F49" s="330"/>
      <c r="G49" s="330"/>
      <c r="H49" s="330"/>
      <c r="I49" s="330"/>
      <c r="J49" s="330"/>
      <c r="K49" s="330"/>
      <c r="L49" s="330"/>
    </row>
    <row r="50" spans="1:12" ht="15.95" customHeight="1">
      <c r="A50" s="62">
        <v>2101</v>
      </c>
      <c r="B50" s="64" t="s">
        <v>83</v>
      </c>
      <c r="C50" s="29">
        <f>PRESUPUESTO!E27</f>
        <v>0</v>
      </c>
      <c r="D50" s="29">
        <f>'MES 1'!D51+'MES 2'!D51+'MES 3'!D51+'MES 4'!D51+'MES 5'!D51+'MES 6'!D51+'MES 7'!D51+'MES 8'!D51+'MES 9'!D51+'MES 10'!D51+'MES 11'!D52+'MES 12'!D51</f>
        <v>0</v>
      </c>
      <c r="E50" s="29">
        <f>'MES 1'!E51+'MES 2'!E51+'MES 3'!E51+'MES 4'!E51+'MES 5'!E51+'MES 6'!E51+'MES 7'!E51+'MES 8'!E51+'MES 9'!E51+'MES 10'!E51+'MES 11'!E52+'MES 12'!E51</f>
        <v>0</v>
      </c>
      <c r="F50" s="29">
        <f t="shared" ref="F50:F62" si="1">C50+D50-E50</f>
        <v>0</v>
      </c>
      <c r="G50" s="347">
        <f>'MES 1'!H51+'MES 2'!H51+'MES 3'!H51+'MES 4'!H51+'MES 5'!H51+'MES 6'!H51+'MES 7'!H51+'MES 8'!H51+'MES 9'!H51+'MES 10'!H51+'MES 11'!H52+'MES 12'!H51</f>
        <v>0</v>
      </c>
      <c r="H50" s="347"/>
      <c r="I50" s="345" t="e">
        <f t="shared" ref="I50:I63" si="2">(G50/F50)</f>
        <v>#DIV/0!</v>
      </c>
      <c r="J50" s="345"/>
      <c r="K50" s="349">
        <f>(F50-G50)</f>
        <v>0</v>
      </c>
      <c r="L50" s="349"/>
    </row>
    <row r="51" spans="1:12" ht="15.95" customHeight="1">
      <c r="A51" s="62">
        <v>2102</v>
      </c>
      <c r="B51" s="64" t="s">
        <v>21</v>
      </c>
      <c r="C51" s="29">
        <f>PRESUPUESTO!E28</f>
        <v>0</v>
      </c>
      <c r="D51" s="29">
        <f>'MES 1'!D52+'MES 2'!D52+'MES 3'!D52+'MES 4'!D52+'MES 5'!D52+'MES 6'!D52+'MES 7'!D52+'MES 8'!D52+'MES 9'!D52+'MES 10'!D52+'MES 11'!D53+'MES 12'!D52</f>
        <v>0</v>
      </c>
      <c r="E51" s="29">
        <f>'MES 1'!E52+'MES 2'!E52+'MES 3'!E52+'MES 4'!E52+'MES 5'!E52+'MES 6'!E52+'MES 7'!E52+'MES 8'!E52+'MES 9'!E52+'MES 10'!E52+'MES 11'!E53+'MES 12'!E52</f>
        <v>0</v>
      </c>
      <c r="F51" s="29">
        <f t="shared" si="1"/>
        <v>0</v>
      </c>
      <c r="G51" s="347">
        <f>'MES 1'!H52+'MES 2'!H52+'MES 3'!H52+'MES 4'!H52+'MES 5'!H52+'MES 6'!H52+'MES 7'!H52+'MES 8'!H52+'MES 9'!H52+'MES 10'!H52+'MES 11'!H53+'MES 12'!H52</f>
        <v>0</v>
      </c>
      <c r="H51" s="347"/>
      <c r="I51" s="345" t="e">
        <f t="shared" si="2"/>
        <v>#DIV/0!</v>
      </c>
      <c r="J51" s="345"/>
      <c r="K51" s="349">
        <f t="shared" ref="K51:K62" si="3">(F51-G51)</f>
        <v>0</v>
      </c>
      <c r="L51" s="349"/>
    </row>
    <row r="52" spans="1:12" ht="15.95" customHeight="1">
      <c r="A52" s="62">
        <v>2103</v>
      </c>
      <c r="B52" s="64" t="s">
        <v>22</v>
      </c>
      <c r="C52" s="29">
        <f>PRESUPUESTO!E29</f>
        <v>0</v>
      </c>
      <c r="D52" s="29">
        <f>'MES 1'!D53+'MES 2'!D53+'MES 3'!D53+'MES 4'!D53+'MES 5'!D53+'MES 6'!D53+'MES 7'!D53+'MES 8'!D53+'MES 9'!D53+'MES 10'!D53+'MES 11'!D54+'MES 12'!D53</f>
        <v>0</v>
      </c>
      <c r="E52" s="29">
        <f>'MES 1'!E53+'MES 2'!E53+'MES 3'!E53+'MES 4'!E53+'MES 5'!E53+'MES 6'!E53+'MES 7'!E53+'MES 8'!E53+'MES 9'!E53+'MES 10'!E53+'MES 11'!E54+'MES 12'!E53</f>
        <v>0</v>
      </c>
      <c r="F52" s="29">
        <f t="shared" si="1"/>
        <v>0</v>
      </c>
      <c r="G52" s="347">
        <f>'MES 1'!H53+'MES 2'!H53+'MES 3'!H53+'MES 4'!H53+'MES 5'!H53+'MES 6'!H53+'MES 7'!H53+'MES 8'!H53+'MES 9'!H53+'MES 10'!H53+'MES 11'!H54+'MES 12'!H53</f>
        <v>0</v>
      </c>
      <c r="H52" s="347"/>
      <c r="I52" s="345" t="e">
        <f t="shared" si="2"/>
        <v>#DIV/0!</v>
      </c>
      <c r="J52" s="345"/>
      <c r="K52" s="349">
        <f t="shared" si="3"/>
        <v>0</v>
      </c>
      <c r="L52" s="349"/>
    </row>
    <row r="53" spans="1:12" ht="15.95" customHeight="1">
      <c r="A53" s="62">
        <v>2104</v>
      </c>
      <c r="B53" s="64" t="s">
        <v>118</v>
      </c>
      <c r="C53" s="29">
        <f>PRESUPUESTO!E30</f>
        <v>0</v>
      </c>
      <c r="D53" s="29">
        <f>'MES 1'!D54+'MES 2'!D54+'MES 3'!D54+'MES 4'!D54+'MES 5'!D54+'MES 6'!D54+'MES 7'!D54+'MES 8'!D54+'MES 9'!D54+'MES 10'!D54+'MES 11'!D55+'MES 12'!D54</f>
        <v>0</v>
      </c>
      <c r="E53" s="29">
        <f>'MES 1'!E54+'MES 2'!E54+'MES 3'!E54+'MES 4'!E54+'MES 5'!E54+'MES 6'!E54+'MES 7'!E54+'MES 8'!E54+'MES 9'!E54+'MES 10'!E54+'MES 11'!E55+'MES 12'!E54</f>
        <v>0</v>
      </c>
      <c r="F53" s="29">
        <f t="shared" si="1"/>
        <v>0</v>
      </c>
      <c r="G53" s="347">
        <f>'MES 1'!H54+'MES 2'!H54+'MES 3'!H54+'MES 4'!H54+'MES 5'!H54+'MES 6'!H54+'MES 7'!H54+'MES 8'!H54+'MES 9'!H54+'MES 10'!H54+'MES 11'!H55+'MES 12'!H54</f>
        <v>0</v>
      </c>
      <c r="H53" s="347"/>
      <c r="I53" s="345" t="e">
        <f t="shared" si="2"/>
        <v>#DIV/0!</v>
      </c>
      <c r="J53" s="345"/>
      <c r="K53" s="349">
        <f t="shared" si="3"/>
        <v>0</v>
      </c>
      <c r="L53" s="349"/>
    </row>
    <row r="54" spans="1:12" ht="15.95" customHeight="1">
      <c r="A54" s="62">
        <v>2105</v>
      </c>
      <c r="B54" s="64" t="s">
        <v>119</v>
      </c>
      <c r="C54" s="29">
        <f>PRESUPUESTO!E31</f>
        <v>0</v>
      </c>
      <c r="D54" s="29">
        <f>'MES 1'!D55+'MES 2'!D55+'MES 3'!D55+'MES 4'!D55+'MES 5'!D55+'MES 6'!D55+'MES 7'!D55+'MES 8'!D55+'MES 9'!D55+'MES 10'!D55+'MES 11'!D56+'MES 12'!D55</f>
        <v>0</v>
      </c>
      <c r="E54" s="29">
        <f>'MES 1'!E55+'MES 2'!E55+'MES 3'!E55+'MES 4'!E55+'MES 5'!E55+'MES 6'!E55+'MES 7'!E55+'MES 8'!E55+'MES 9'!E55+'MES 10'!E55+'MES 11'!E56+'MES 12'!E55</f>
        <v>0</v>
      </c>
      <c r="F54" s="29">
        <f t="shared" si="1"/>
        <v>0</v>
      </c>
      <c r="G54" s="347">
        <f>'MES 1'!H55+'MES 2'!H55+'MES 3'!H55+'MES 4'!H55+'MES 5'!H55+'MES 6'!H55+'MES 7'!H55+'MES 8'!H55+'MES 9'!H55+'MES 10'!H55+'MES 11'!H56+'MES 12'!H55</f>
        <v>0</v>
      </c>
      <c r="H54" s="347"/>
      <c r="I54" s="345" t="e">
        <f t="shared" si="2"/>
        <v>#DIV/0!</v>
      </c>
      <c r="J54" s="345"/>
      <c r="K54" s="349">
        <f t="shared" si="3"/>
        <v>0</v>
      </c>
      <c r="L54" s="349"/>
    </row>
    <row r="55" spans="1:12" ht="15.95" customHeight="1">
      <c r="A55" s="62">
        <v>2106</v>
      </c>
      <c r="B55" s="64" t="s">
        <v>25</v>
      </c>
      <c r="C55" s="29">
        <f>PRESUPUESTO!E32</f>
        <v>0</v>
      </c>
      <c r="D55" s="29">
        <f>'MES 1'!D56+'MES 2'!D56+'MES 3'!D56+'MES 4'!D56+'MES 5'!D56+'MES 6'!D56+'MES 7'!D56+'MES 8'!D56+'MES 9'!D56+'MES 10'!D56+'MES 11'!D57+'MES 12'!D56</f>
        <v>0</v>
      </c>
      <c r="E55" s="29">
        <f>'MES 1'!E56+'MES 2'!E56+'MES 3'!E56+'MES 4'!E56+'MES 5'!E56+'MES 6'!E56+'MES 7'!E56+'MES 8'!E56+'MES 9'!E56+'MES 10'!E56+'MES 11'!E57+'MES 12'!E56</f>
        <v>0</v>
      </c>
      <c r="F55" s="29">
        <f t="shared" si="1"/>
        <v>0</v>
      </c>
      <c r="G55" s="347">
        <f>'MES 1'!H56+'MES 2'!H56+'MES 3'!H56+'MES 4'!H56+'MES 5'!H56+'MES 6'!H56+'MES 7'!H56+'MES 8'!H56+'MES 9'!H56+'MES 10'!H56+'MES 11'!H57+'MES 12'!H56</f>
        <v>0</v>
      </c>
      <c r="H55" s="347"/>
      <c r="I55" s="345" t="e">
        <f t="shared" si="2"/>
        <v>#DIV/0!</v>
      </c>
      <c r="J55" s="345"/>
      <c r="K55" s="349">
        <f t="shared" si="3"/>
        <v>0</v>
      </c>
      <c r="L55" s="349"/>
    </row>
    <row r="56" spans="1:12" ht="15.95" customHeight="1">
      <c r="A56" s="62">
        <v>2107</v>
      </c>
      <c r="B56" s="64" t="s">
        <v>120</v>
      </c>
      <c r="C56" s="29">
        <f>PRESUPUESTO!E33</f>
        <v>0</v>
      </c>
      <c r="D56" s="29">
        <f>'MES 1'!D57+'MES 2'!D57+'MES 3'!D57+'MES 4'!D57+'MES 5'!D57+'MES 6'!D57+'MES 7'!D57+'MES 8'!D57+'MES 9'!D57+'MES 10'!D57+'MES 11'!D58+'MES 12'!D57</f>
        <v>0</v>
      </c>
      <c r="E56" s="29">
        <f>'MES 1'!E57+'MES 2'!E57+'MES 3'!E57+'MES 4'!E57+'MES 5'!E57+'MES 6'!E57+'MES 7'!E57+'MES 8'!E57+'MES 9'!E57+'MES 10'!E57+'MES 11'!E58+'MES 12'!E57</f>
        <v>0</v>
      </c>
      <c r="F56" s="29">
        <f t="shared" si="1"/>
        <v>0</v>
      </c>
      <c r="G56" s="347">
        <f>'MES 1'!H57+'MES 2'!H57+'MES 3'!H57+'MES 4'!H57+'MES 5'!H57+'MES 6'!H57+'MES 7'!H57+'MES 8'!H57+'MES 9'!H57+'MES 10'!H57+'MES 11'!H58+'MES 12'!H57</f>
        <v>0</v>
      </c>
      <c r="H56" s="347"/>
      <c r="I56" s="345" t="e">
        <f t="shared" si="2"/>
        <v>#DIV/0!</v>
      </c>
      <c r="J56" s="345"/>
      <c r="K56" s="349">
        <f t="shared" si="3"/>
        <v>0</v>
      </c>
      <c r="L56" s="349"/>
    </row>
    <row r="57" spans="1:12" ht="15.95" customHeight="1">
      <c r="A57" s="62">
        <v>2108</v>
      </c>
      <c r="B57" s="73" t="s">
        <v>90</v>
      </c>
      <c r="C57" s="29">
        <f>PRESUPUESTO!E34</f>
        <v>0</v>
      </c>
      <c r="D57" s="29">
        <f>'MES 1'!D58+'MES 2'!D58+'MES 3'!D58+'MES 4'!D58+'MES 5'!D58+'MES 6'!D58+'MES 7'!D58+'MES 8'!D58+'MES 9'!D58+'MES 10'!D58+'MES 11'!D59+'MES 12'!D58</f>
        <v>0</v>
      </c>
      <c r="E57" s="29">
        <f>'MES 1'!E58+'MES 2'!E58+'MES 3'!E58+'MES 4'!E58+'MES 5'!E58+'MES 6'!E58+'MES 7'!E58+'MES 8'!E58+'MES 9'!E58+'MES 10'!E58+'MES 11'!E59+'MES 12'!E58</f>
        <v>0</v>
      </c>
      <c r="F57" s="29">
        <f t="shared" si="1"/>
        <v>0</v>
      </c>
      <c r="G57" s="347">
        <f>'MES 1'!H58+'MES 2'!H58+'MES 3'!H58+'MES 4'!H58+'MES 5'!H58+'MES 6'!H58+'MES 7'!H58+'MES 8'!H58+'MES 9'!H58+'MES 10'!H58+'MES 11'!H59+'MES 12'!H58</f>
        <v>0</v>
      </c>
      <c r="H57" s="347"/>
      <c r="I57" s="345" t="e">
        <f t="shared" si="2"/>
        <v>#DIV/0!</v>
      </c>
      <c r="J57" s="345"/>
      <c r="K57" s="349">
        <f t="shared" si="3"/>
        <v>0</v>
      </c>
      <c r="L57" s="349"/>
    </row>
    <row r="58" spans="1:12" ht="15.95" customHeight="1">
      <c r="A58" s="62">
        <v>2109</v>
      </c>
      <c r="B58" s="64" t="s">
        <v>142</v>
      </c>
      <c r="C58" s="29">
        <f>PRESUPUESTO!E35</f>
        <v>0</v>
      </c>
      <c r="D58" s="29">
        <f>'MES 1'!D59+'MES 2'!D59+'MES 3'!D59+'MES 4'!D59+'MES 5'!D59+'MES 6'!D59+'MES 7'!D59+'MES 8'!D59+'MES 9'!D59+'MES 10'!D59+'MES 11'!D60+'MES 12'!D59</f>
        <v>0</v>
      </c>
      <c r="E58" s="29">
        <f>'MES 1'!E59+'MES 2'!E59+'MES 3'!E59+'MES 4'!E59+'MES 5'!E59+'MES 6'!E59+'MES 7'!E59+'MES 8'!E59+'MES 9'!E59+'MES 10'!E59+'MES 11'!E60+'MES 12'!E59</f>
        <v>0</v>
      </c>
      <c r="F58" s="29">
        <f t="shared" si="1"/>
        <v>0</v>
      </c>
      <c r="G58" s="347">
        <f>'MES 1'!H59+'MES 2'!H59+'MES 3'!H59+'MES 4'!H59+'MES 5'!H59+'MES 6'!H59+'MES 7'!H59+'MES 8'!H59+'MES 9'!H59+'MES 10'!H59+'MES 11'!H60+'MES 12'!H59</f>
        <v>0</v>
      </c>
      <c r="H58" s="347"/>
      <c r="I58" s="345" t="e">
        <f t="shared" si="2"/>
        <v>#DIV/0!</v>
      </c>
      <c r="J58" s="345"/>
      <c r="K58" s="349">
        <f t="shared" si="3"/>
        <v>0</v>
      </c>
      <c r="L58" s="349"/>
    </row>
    <row r="59" spans="1:12" ht="15.95" customHeight="1">
      <c r="A59" s="62">
        <v>2110</v>
      </c>
      <c r="B59" s="64" t="s">
        <v>28</v>
      </c>
      <c r="C59" s="29">
        <f>PRESUPUESTO!E36</f>
        <v>0</v>
      </c>
      <c r="D59" s="29">
        <f>'MES 1'!D60+'MES 2'!D60+'MES 3'!D60+'MES 4'!D60+'MES 5'!D60+'MES 6'!D60+'MES 7'!D60+'MES 8'!D60+'MES 9'!D60+'MES 10'!D60+'MES 11'!D61+'MES 12'!D60</f>
        <v>0</v>
      </c>
      <c r="E59" s="29">
        <f>'MES 1'!E60+'MES 2'!E60+'MES 3'!E60+'MES 4'!E60+'MES 5'!E60+'MES 6'!E60+'MES 7'!E60+'MES 8'!E60+'MES 9'!E60+'MES 10'!E60+'MES 11'!E61+'MES 12'!E60</f>
        <v>0</v>
      </c>
      <c r="F59" s="29">
        <f t="shared" si="1"/>
        <v>0</v>
      </c>
      <c r="G59" s="347">
        <f>'MES 1'!H60+'MES 2'!H60+'MES 3'!H60+'MES 4'!H60+'MES 5'!H60+'MES 6'!H60+'MES 7'!H60+'MES 8'!H60+'MES 9'!H60+'MES 10'!H60+'MES 11'!H61+'MES 12'!H60</f>
        <v>0</v>
      </c>
      <c r="H59" s="347"/>
      <c r="I59" s="345" t="e">
        <f t="shared" si="2"/>
        <v>#DIV/0!</v>
      </c>
      <c r="J59" s="345"/>
      <c r="K59" s="349">
        <f t="shared" si="3"/>
        <v>0</v>
      </c>
      <c r="L59" s="349"/>
    </row>
    <row r="60" spans="1:12" s="88" customFormat="1" ht="15.95" customHeight="1">
      <c r="A60" s="93">
        <v>2111</v>
      </c>
      <c r="B60" s="64" t="s">
        <v>29</v>
      </c>
      <c r="C60" s="29">
        <f>PRESUPUESTO!E37</f>
        <v>0</v>
      </c>
      <c r="D60" s="29">
        <f>'MES 1'!D61+'MES 2'!D61+'MES 3'!D61+'MES 4'!D61+'MES 5'!D61+'MES 6'!D61+'MES 7'!D61+'MES 8'!D61+'MES 9'!D61+'MES 10'!D61+'MES 11'!D62+'MES 12'!D61</f>
        <v>0</v>
      </c>
      <c r="E60" s="29">
        <f>'MES 1'!E61+'MES 2'!E61+'MES 3'!E61+'MES 4'!E61+'MES 5'!E61+'MES 6'!E61+'MES 7'!E61+'MES 8'!E61+'MES 9'!E61+'MES 10'!E61+'MES 11'!E62+'MES 12'!E61</f>
        <v>0</v>
      </c>
      <c r="F60" s="29">
        <f t="shared" si="1"/>
        <v>0</v>
      </c>
      <c r="G60" s="347">
        <f>'MES 1'!H61+'MES 2'!H61+'MES 3'!H61+'MES 4'!H61+'MES 5'!H61+'MES 6'!H61+'MES 7'!H61+'MES 8'!H61+'MES 9'!H61+'MES 10'!H61+'MES 11'!H62+'MES 12'!H61</f>
        <v>0</v>
      </c>
      <c r="H60" s="347"/>
      <c r="I60" s="345" t="e">
        <f t="shared" ref="I60:I61" si="4">(G60/F60)</f>
        <v>#DIV/0!</v>
      </c>
      <c r="J60" s="345"/>
      <c r="K60" s="349">
        <f t="shared" ref="K60:K61" si="5">(F60-G60)</f>
        <v>0</v>
      </c>
      <c r="L60" s="349"/>
    </row>
    <row r="61" spans="1:12" s="88" customFormat="1" ht="15.95" customHeight="1">
      <c r="A61" s="93">
        <v>2112</v>
      </c>
      <c r="B61" s="64" t="s">
        <v>219</v>
      </c>
      <c r="C61" s="29">
        <f>PRESUPUESTO!E38</f>
        <v>0</v>
      </c>
      <c r="D61" s="29">
        <f>'MES 1'!D62+'MES 2'!D62+'MES 3'!D62+'MES 4'!D62+'MES 5'!D62+'MES 6'!D62+'MES 7'!D62+'MES 8'!D62+'MES 9'!D62+'MES 10'!D62+'MES 11'!D63+'MES 12'!D62</f>
        <v>0</v>
      </c>
      <c r="E61" s="29">
        <f>'MES 1'!E62+'MES 2'!E62+'MES 3'!E62+'MES 4'!E62+'MES 5'!E62+'MES 6'!E62+'MES 7'!E62+'MES 8'!E62+'MES 9'!E62+'MES 10'!E62+'MES 11'!E63+'MES 12'!E62</f>
        <v>0</v>
      </c>
      <c r="F61" s="29">
        <f t="shared" si="1"/>
        <v>0</v>
      </c>
      <c r="G61" s="347">
        <f>'MES 1'!H62+'MES 2'!H62+'MES 3'!H62+'MES 4'!H62+'MES 5'!H62+'MES 6'!H62+'MES 7'!H62+'MES 8'!H62+'MES 9'!H62+'MES 10'!H62+'MES 11'!H63+'MES 12'!H62</f>
        <v>0</v>
      </c>
      <c r="H61" s="347"/>
      <c r="I61" s="345" t="e">
        <f t="shared" si="4"/>
        <v>#DIV/0!</v>
      </c>
      <c r="J61" s="345"/>
      <c r="K61" s="349">
        <f t="shared" si="5"/>
        <v>0</v>
      </c>
      <c r="L61" s="349"/>
    </row>
    <row r="62" spans="1:12" ht="15.95" customHeight="1">
      <c r="A62" s="93">
        <v>2113</v>
      </c>
      <c r="B62" s="96" t="s">
        <v>143</v>
      </c>
      <c r="C62" s="29">
        <f>PRESUPUESTO!E39</f>
        <v>0</v>
      </c>
      <c r="D62" s="29">
        <f>'MES 1'!D63+'MES 2'!D63+'MES 3'!D63+'MES 4'!D63+'MES 5'!D63+'MES 6'!D63+'MES 7'!D63+'MES 8'!D63+'MES 9'!D63+'MES 10'!D63+'MES 11'!D64+'MES 12'!D63</f>
        <v>0</v>
      </c>
      <c r="E62" s="29">
        <f>'MES 1'!E63+'MES 2'!E63+'MES 3'!E63+'MES 4'!E63+'MES 5'!E63+'MES 6'!E63+'MES 7'!E63+'MES 8'!E63+'MES 9'!E63+'MES 10'!E63+'MES 11'!E64+'MES 12'!E63</f>
        <v>0</v>
      </c>
      <c r="F62" s="29">
        <f t="shared" si="1"/>
        <v>0</v>
      </c>
      <c r="G62" s="347">
        <f>'MES 1'!H63+'MES 2'!H63+'MES 3'!H63+'MES 4'!H63+'MES 5'!H63+'MES 6'!H63+'MES 7'!H63+'MES 8'!H63+'MES 9'!H63+'MES 10'!H63+'MES 11'!H64+'MES 12'!H63</f>
        <v>0</v>
      </c>
      <c r="H62" s="347"/>
      <c r="I62" s="345" t="e">
        <f t="shared" si="2"/>
        <v>#DIV/0!</v>
      </c>
      <c r="J62" s="345"/>
      <c r="K62" s="349">
        <f t="shared" si="3"/>
        <v>0</v>
      </c>
      <c r="L62" s="349"/>
    </row>
    <row r="63" spans="1:12" s="40" customFormat="1" ht="18" customHeight="1">
      <c r="A63" s="330" t="s">
        <v>112</v>
      </c>
      <c r="B63" s="330"/>
      <c r="C63" s="34">
        <f>SUM(C50:C62)</f>
        <v>0</v>
      </c>
      <c r="D63" s="34">
        <f>SUM(D50:D62)</f>
        <v>0</v>
      </c>
      <c r="E63" s="34">
        <f>SUM(E50:E62)</f>
        <v>0</v>
      </c>
      <c r="F63" s="34">
        <f>SUM(F50:F62)</f>
        <v>0</v>
      </c>
      <c r="G63" s="352">
        <f>SUM(G50:H62)</f>
        <v>0</v>
      </c>
      <c r="H63" s="352"/>
      <c r="I63" s="346" t="e">
        <f t="shared" si="2"/>
        <v>#DIV/0!</v>
      </c>
      <c r="J63" s="346"/>
      <c r="K63" s="360">
        <f>SUM(K50:L62)</f>
        <v>0</v>
      </c>
      <c r="L63" s="360"/>
    </row>
    <row r="64" spans="1:12" s="40" customFormat="1" ht="18" customHeight="1">
      <c r="A64" s="80">
        <v>2200</v>
      </c>
      <c r="B64" s="330" t="s">
        <v>110</v>
      </c>
      <c r="C64" s="330"/>
      <c r="D64" s="330"/>
      <c r="E64" s="330"/>
      <c r="F64" s="330"/>
      <c r="G64" s="330"/>
      <c r="H64" s="330"/>
      <c r="I64" s="330"/>
      <c r="J64" s="330"/>
      <c r="K64" s="330"/>
      <c r="L64" s="330"/>
    </row>
    <row r="65" spans="1:12" ht="15.95" customHeight="1">
      <c r="A65" s="79">
        <v>2201</v>
      </c>
      <c r="B65" s="84" t="s">
        <v>98</v>
      </c>
      <c r="C65" s="32">
        <f>PRESUPUESTO!E43</f>
        <v>0</v>
      </c>
      <c r="D65" s="29">
        <f>'MES 1'!D66+'MES 2'!D66+'MES 3'!D66+'MES 4'!D66+'MES 5'!D66+'MES 6'!D66+'MES 7'!D66+'MES 8'!D66+'MES 9'!D66+'MES 10'!D66+'MES 11'!D67+'MES 12'!D66</f>
        <v>0</v>
      </c>
      <c r="E65" s="29">
        <f>'MES 1'!E66+'MES 2'!E66+'MES 3'!E66+'MES 4'!E66+'MES 5'!E66+'MES 6'!E66+'MES 7'!E66+'MES 8'!E66+'MES 9'!E66+'MES 10'!E66+'MES 11'!E67+'MES 12'!E66</f>
        <v>0</v>
      </c>
      <c r="F65" s="29">
        <f t="shared" ref="F65:F74" si="6">C65+D65-E65</f>
        <v>0</v>
      </c>
      <c r="G65" s="350">
        <f>'MES 1'!H66+'MES 2'!H66+'MES 3'!H66+'MES 4'!H66+'MES 5'!H66+'MES 6'!H66+'MES 7'!H66+'MES 8'!H66+'MES 9'!H66+'MES 10'!H66+'MES 11'!H67+'MES 12'!H66</f>
        <v>0</v>
      </c>
      <c r="H65" s="351"/>
      <c r="I65" s="353" t="e">
        <f t="shared" ref="I65:I76" si="7">(G65/F65)</f>
        <v>#DIV/0!</v>
      </c>
      <c r="J65" s="354"/>
      <c r="K65" s="349">
        <f t="shared" ref="K65:K74" si="8">(F65-G65)</f>
        <v>0</v>
      </c>
      <c r="L65" s="349"/>
    </row>
    <row r="66" spans="1:12" ht="15.95" customHeight="1">
      <c r="A66" s="79">
        <v>2202</v>
      </c>
      <c r="B66" s="84" t="s">
        <v>99</v>
      </c>
      <c r="C66" s="76">
        <f>PRESUPUESTO!E44</f>
        <v>0</v>
      </c>
      <c r="D66" s="29">
        <f>'MES 1'!D67+'MES 2'!D67+'MES 3'!D67+'MES 4'!D67+'MES 5'!D67+'MES 6'!D67+'MES 7'!D67+'MES 8'!D67+'MES 9'!D67+'MES 10'!D67+'MES 11'!D68+'MES 12'!D67</f>
        <v>0</v>
      </c>
      <c r="E66" s="29">
        <f>'MES 1'!E67+'MES 2'!E67+'MES 3'!E67+'MES 4'!E67+'MES 5'!E67+'MES 6'!E67+'MES 7'!E67+'MES 8'!E67+'MES 9'!E67+'MES 10'!E67+'MES 11'!E68+'MES 12'!E67</f>
        <v>0</v>
      </c>
      <c r="F66" s="29">
        <f t="shared" si="6"/>
        <v>0</v>
      </c>
      <c r="G66" s="350">
        <f>'MES 1'!H67+'MES 2'!H67+'MES 3'!H67+'MES 4'!H67+'MES 5'!H67+'MES 6'!H67+'MES 7'!H67+'MES 8'!H67+'MES 9'!H67+'MES 10'!H67+'MES 11'!H68+'MES 12'!H67</f>
        <v>0</v>
      </c>
      <c r="H66" s="351"/>
      <c r="I66" s="345" t="e">
        <f t="shared" si="7"/>
        <v>#DIV/0!</v>
      </c>
      <c r="J66" s="345"/>
      <c r="K66" s="349">
        <f t="shared" si="8"/>
        <v>0</v>
      </c>
      <c r="L66" s="349"/>
    </row>
    <row r="67" spans="1:12" ht="15.95" customHeight="1">
      <c r="A67" s="79">
        <v>2203</v>
      </c>
      <c r="B67" s="84" t="s">
        <v>199</v>
      </c>
      <c r="C67" s="32">
        <f>PRESUPUESTO!E45</f>
        <v>0</v>
      </c>
      <c r="D67" s="29">
        <f>'MES 1'!D68+'MES 2'!D68+'MES 3'!D68+'MES 4'!D68+'MES 5'!D68+'MES 6'!D68+'MES 7'!D68+'MES 8'!D68+'MES 9'!D68+'MES 10'!D68+'MES 11'!D69+'MES 12'!D68</f>
        <v>0</v>
      </c>
      <c r="E67" s="29">
        <f>'MES 1'!E68+'MES 2'!E68+'MES 3'!E68+'MES 4'!E68+'MES 5'!E68+'MES 6'!E68+'MES 7'!E68+'MES 8'!E68+'MES 9'!E68+'MES 10'!E68+'MES 11'!E69+'MES 12'!E68</f>
        <v>0</v>
      </c>
      <c r="F67" s="29">
        <f t="shared" si="6"/>
        <v>0</v>
      </c>
      <c r="G67" s="350">
        <f>'MES 1'!H68+'MES 2'!H68+'MES 3'!H68+'MES 4'!H68+'MES 5'!H68+'MES 6'!H68+'MES 7'!H68+'MES 8'!H68+'MES 9'!H68+'MES 10'!H68+'MES 11'!H69+'MES 12'!H68</f>
        <v>0</v>
      </c>
      <c r="H67" s="351"/>
      <c r="I67" s="345" t="e">
        <f t="shared" si="7"/>
        <v>#DIV/0!</v>
      </c>
      <c r="J67" s="345"/>
      <c r="K67" s="349">
        <f t="shared" si="8"/>
        <v>0</v>
      </c>
      <c r="L67" s="349"/>
    </row>
    <row r="68" spans="1:12" ht="15.95" customHeight="1">
      <c r="A68" s="79">
        <v>2204</v>
      </c>
      <c r="B68" s="84" t="s">
        <v>100</v>
      </c>
      <c r="C68" s="82">
        <f>PRESUPUESTO!E46</f>
        <v>0</v>
      </c>
      <c r="D68" s="29">
        <f>'MES 1'!D69+'MES 2'!D69+'MES 3'!D69+'MES 4'!D69+'MES 5'!D69+'MES 6'!D69+'MES 7'!D69+'MES 8'!D69+'MES 9'!D69+'MES 10'!D69+'MES 11'!D70+'MES 12'!D69</f>
        <v>0</v>
      </c>
      <c r="E68" s="29">
        <f>'MES 1'!E69+'MES 2'!E69+'MES 3'!E69+'MES 4'!E69+'MES 5'!E69+'MES 6'!E69+'MES 7'!E69+'MES 8'!E69+'MES 9'!E69+'MES 10'!E69+'MES 11'!E70+'MES 12'!E69</f>
        <v>0</v>
      </c>
      <c r="F68" s="29">
        <f t="shared" si="6"/>
        <v>0</v>
      </c>
      <c r="G68" s="350">
        <f>'MES 1'!H69+'MES 2'!H69+'MES 3'!H69+'MES 4'!H69+'MES 5'!H69+'MES 6'!H69+'MES 7'!H69+'MES 8'!H69+'MES 9'!H69+'MES 10'!H69+'MES 11'!H70+'MES 12'!H69</f>
        <v>0</v>
      </c>
      <c r="H68" s="351"/>
      <c r="I68" s="345" t="e">
        <f t="shared" si="7"/>
        <v>#DIV/0!</v>
      </c>
      <c r="J68" s="345"/>
      <c r="K68" s="349">
        <f t="shared" si="8"/>
        <v>0</v>
      </c>
      <c r="L68" s="349"/>
    </row>
    <row r="69" spans="1:12" ht="15.95" customHeight="1">
      <c r="A69" s="79">
        <v>2205</v>
      </c>
      <c r="B69" s="84" t="s">
        <v>101</v>
      </c>
      <c r="C69" s="82">
        <f>PRESUPUESTO!E47</f>
        <v>0</v>
      </c>
      <c r="D69" s="29">
        <f>'MES 1'!D70+'MES 2'!D70+'MES 3'!D70+'MES 4'!D70+'MES 5'!D70+'MES 6'!D70+'MES 7'!D70+'MES 8'!D70+'MES 9'!D70+'MES 10'!D70+'MES 11'!D71+'MES 12'!D70</f>
        <v>0</v>
      </c>
      <c r="E69" s="29">
        <f>'MES 1'!E70+'MES 2'!E70+'MES 3'!E70+'MES 4'!E70+'MES 5'!E70+'MES 6'!E70+'MES 7'!E70+'MES 8'!E70+'MES 9'!E70+'MES 10'!E70+'MES 11'!E71+'MES 12'!E70</f>
        <v>0</v>
      </c>
      <c r="F69" s="29">
        <f t="shared" si="6"/>
        <v>0</v>
      </c>
      <c r="G69" s="350">
        <f>'MES 1'!H70+'MES 2'!H70+'MES 3'!H70+'MES 4'!H70+'MES 5'!H70+'MES 6'!H70+'MES 7'!H70+'MES 8'!H70+'MES 9'!H70+'MES 10'!H70+'MES 11'!H71+'MES 12'!H70</f>
        <v>0</v>
      </c>
      <c r="H69" s="351"/>
      <c r="I69" s="345" t="e">
        <f t="shared" si="7"/>
        <v>#DIV/0!</v>
      </c>
      <c r="J69" s="345"/>
      <c r="K69" s="349">
        <f t="shared" si="8"/>
        <v>0</v>
      </c>
      <c r="L69" s="349"/>
    </row>
    <row r="70" spans="1:12" ht="15.95" customHeight="1">
      <c r="A70" s="79">
        <v>2206</v>
      </c>
      <c r="B70" s="84" t="s">
        <v>102</v>
      </c>
      <c r="C70" s="82">
        <f>PRESUPUESTO!E48</f>
        <v>0</v>
      </c>
      <c r="D70" s="29">
        <f>'MES 1'!D71+'MES 2'!D71+'MES 3'!D71+'MES 4'!D71+'MES 5'!D71+'MES 6'!D71+'MES 7'!D71+'MES 8'!D71+'MES 9'!D71+'MES 10'!D71+'MES 11'!D72+'MES 12'!D71</f>
        <v>0</v>
      </c>
      <c r="E70" s="29">
        <f>'MES 1'!E71+'MES 2'!E71+'MES 3'!E71+'MES 4'!E71+'MES 5'!E71+'MES 6'!E71+'MES 7'!E71+'MES 8'!E71+'MES 9'!E71+'MES 10'!E71+'MES 11'!E72+'MES 12'!E71</f>
        <v>0</v>
      </c>
      <c r="F70" s="29">
        <f t="shared" si="6"/>
        <v>0</v>
      </c>
      <c r="G70" s="350">
        <f>'MES 1'!H71+'MES 2'!H71+'MES 3'!H71+'MES 4'!H71+'MES 5'!H71+'MES 6'!H71+'MES 7'!H71+'MES 8'!H71+'MES 9'!H71+'MES 10'!H71+'MES 11'!H72+'MES 12'!H71</f>
        <v>0</v>
      </c>
      <c r="H70" s="351"/>
      <c r="I70" s="345" t="e">
        <f t="shared" si="7"/>
        <v>#DIV/0!</v>
      </c>
      <c r="J70" s="345"/>
      <c r="K70" s="349">
        <f t="shared" si="8"/>
        <v>0</v>
      </c>
      <c r="L70" s="349"/>
    </row>
    <row r="71" spans="1:12" s="88" customFormat="1" ht="15.95" customHeight="1">
      <c r="A71" s="93">
        <v>2207</v>
      </c>
      <c r="B71" s="84" t="s">
        <v>140</v>
      </c>
      <c r="C71" s="82">
        <f>PRESUPUESTO!E49</f>
        <v>0</v>
      </c>
      <c r="D71" s="29">
        <f>'MES 1'!D72+'MES 2'!D72+'MES 3'!D72+'MES 4'!D72+'MES 5'!D72+'MES 6'!D72+'MES 7'!D72+'MES 8'!D72+'MES 9'!D72+'MES 10'!D72+'MES 11'!D73+'MES 12'!D72</f>
        <v>0</v>
      </c>
      <c r="E71" s="29">
        <f>'MES 1'!E72+'MES 2'!E72+'MES 3'!E72+'MES 4'!E72+'MES 5'!E72+'MES 6'!E72+'MES 7'!E72+'MES 8'!E72+'MES 9'!E72+'MES 10'!E72+'MES 11'!E73+'MES 12'!E72</f>
        <v>0</v>
      </c>
      <c r="F71" s="29">
        <f t="shared" si="6"/>
        <v>0</v>
      </c>
      <c r="G71" s="350">
        <f>'MES 1'!H72+'MES 2'!H72+'MES 3'!H72+'MES 4'!H72+'MES 5'!H72+'MES 6'!H72+'MES 7'!H72+'MES 8'!H72+'MES 9'!H72+'MES 10'!H72+'MES 11'!H73+'MES 12'!H72</f>
        <v>0</v>
      </c>
      <c r="H71" s="351"/>
      <c r="I71" s="345" t="e">
        <f t="shared" si="7"/>
        <v>#DIV/0!</v>
      </c>
      <c r="J71" s="345"/>
      <c r="K71" s="349">
        <f t="shared" si="8"/>
        <v>0</v>
      </c>
      <c r="L71" s="349"/>
    </row>
    <row r="72" spans="1:12" s="88" customFormat="1" ht="25.15" customHeight="1">
      <c r="A72" s="93">
        <v>2208</v>
      </c>
      <c r="B72" s="97" t="s">
        <v>192</v>
      </c>
      <c r="C72" s="82">
        <f>PRESUPUESTO!E50</f>
        <v>0</v>
      </c>
      <c r="D72" s="29">
        <f>'MES 1'!D73+'MES 2'!D73+'MES 3'!D73+'MES 4'!D73+'MES 5'!D73+'MES 6'!D73+'MES 7'!D73+'MES 8'!D73+'MES 9'!D73+'MES 10'!D73+'MES 11'!D74+'MES 12'!D73</f>
        <v>0</v>
      </c>
      <c r="E72" s="29">
        <f>'MES 1'!E73+'MES 2'!E73+'MES 3'!E73+'MES 4'!E73+'MES 5'!E73+'MES 6'!E73+'MES 7'!E73+'MES 8'!E73+'MES 9'!E73+'MES 10'!E73+'MES 11'!E74+'MES 12'!E73</f>
        <v>0</v>
      </c>
      <c r="F72" s="29">
        <f t="shared" si="6"/>
        <v>0</v>
      </c>
      <c r="G72" s="350">
        <f>'MES 1'!H73+'MES 2'!H73+'MES 3'!H73+'MES 4'!H73+'MES 5'!H73+'MES 6'!H73+'MES 7'!H73+'MES 8'!H73+'MES 9'!H73+'MES 10'!H73+'MES 11'!H74+'MES 12'!H73</f>
        <v>0</v>
      </c>
      <c r="H72" s="351"/>
      <c r="I72" s="345" t="e">
        <f t="shared" si="7"/>
        <v>#DIV/0!</v>
      </c>
      <c r="J72" s="345"/>
      <c r="K72" s="349">
        <f t="shared" si="8"/>
        <v>0</v>
      </c>
      <c r="L72" s="349"/>
    </row>
    <row r="73" spans="1:12" s="88" customFormat="1" ht="24" customHeight="1">
      <c r="A73" s="93">
        <v>2209</v>
      </c>
      <c r="B73" s="97" t="s">
        <v>278</v>
      </c>
      <c r="C73" s="82">
        <f>PRESUPUESTO!E51</f>
        <v>0</v>
      </c>
      <c r="D73" s="29">
        <f>'MES 1'!D74+'MES 2'!D74+'MES 3'!D74+'MES 4'!D74+'MES 5'!D74+'MES 6'!D74+'MES 7'!D74+'MES 8'!D74+'MES 9'!D74+'MES 10'!D74+'MES 11'!D75+'MES 12'!D74</f>
        <v>0</v>
      </c>
      <c r="E73" s="29">
        <f>'MES 1'!E74+'MES 2'!E74+'MES 3'!E74+'MES 4'!E74+'MES 5'!E74+'MES 6'!E74+'MES 7'!E74+'MES 8'!E74+'MES 9'!E74+'MES 10'!E74+'MES 11'!E75+'MES 12'!E74</f>
        <v>0</v>
      </c>
      <c r="F73" s="29">
        <f t="shared" si="6"/>
        <v>0</v>
      </c>
      <c r="G73" s="350">
        <f>'MES 1'!H74+'MES 2'!H74+'MES 3'!H74+'MES 4'!H74+'MES 5'!H74+'MES 6'!H74+'MES 7'!H74+'MES 8'!H74+'MES 9'!H74+'MES 10'!H74+'MES 11'!H75+'MES 12'!H74</f>
        <v>0</v>
      </c>
      <c r="H73" s="351"/>
      <c r="I73" s="345" t="e">
        <f t="shared" si="7"/>
        <v>#DIV/0!</v>
      </c>
      <c r="J73" s="345"/>
      <c r="K73" s="349">
        <f t="shared" si="8"/>
        <v>0</v>
      </c>
      <c r="L73" s="349"/>
    </row>
    <row r="74" spans="1:12" s="88" customFormat="1" ht="15.95" customHeight="1">
      <c r="A74" s="93">
        <v>2210</v>
      </c>
      <c r="B74" s="84" t="s">
        <v>144</v>
      </c>
      <c r="C74" s="82">
        <f>PRESUPUESTO!E52</f>
        <v>0</v>
      </c>
      <c r="D74" s="29">
        <f>'MES 1'!D75+'MES 2'!D75+'MES 3'!D75+'MES 4'!D75+'MES 5'!D75+'MES 6'!D75+'MES 7'!D75+'MES 8'!D75+'MES 9'!D75+'MES 10'!D75+'MES 11'!D76+'MES 12'!D75</f>
        <v>0</v>
      </c>
      <c r="E74" s="29">
        <f>'MES 1'!E75+'MES 2'!E75+'MES 3'!E75+'MES 4'!E75+'MES 5'!E75+'MES 6'!E75+'MES 7'!E75+'MES 8'!E75+'MES 9'!E75+'MES 10'!E75+'MES 11'!E76+'MES 12'!E75</f>
        <v>0</v>
      </c>
      <c r="F74" s="29">
        <f t="shared" si="6"/>
        <v>0</v>
      </c>
      <c r="G74" s="350">
        <f>'MES 1'!H75+'MES 2'!H75+'MES 3'!H75+'MES 4'!H75+'MES 5'!H75+'MES 6'!H75+'MES 7'!H75+'MES 8'!H75+'MES 9'!H75+'MES 10'!H75+'MES 11'!H76+'MES 12'!H75</f>
        <v>0</v>
      </c>
      <c r="H74" s="351"/>
      <c r="I74" s="345" t="e">
        <f t="shared" si="7"/>
        <v>#DIV/0!</v>
      </c>
      <c r="J74" s="345"/>
      <c r="K74" s="349">
        <f t="shared" si="8"/>
        <v>0</v>
      </c>
      <c r="L74" s="349"/>
    </row>
    <row r="75" spans="1:12" s="88" customFormat="1" ht="15.95" customHeight="1">
      <c r="A75" s="93">
        <v>2211</v>
      </c>
      <c r="B75" s="84" t="s">
        <v>143</v>
      </c>
      <c r="C75" s="82">
        <f>PRESUPUESTO!E53</f>
        <v>0</v>
      </c>
      <c r="D75" s="29">
        <f>'MES 1'!D76+'MES 2'!D76+'MES 3'!D76+'MES 4'!D76+'MES 5'!D76+'MES 6'!D76+'MES 7'!D76+'MES 8'!D76+'MES 9'!D76+'MES 10'!D76+'MES 11'!D77+'MES 12'!D76</f>
        <v>0</v>
      </c>
      <c r="E75" s="29">
        <f>'MES 1'!E76+'MES 2'!E76+'MES 3'!E76+'MES 4'!E76+'MES 5'!E76+'MES 6'!E76+'MES 7'!E76+'MES 8'!E76+'MES 9'!E76+'MES 10'!E76+'MES 11'!E77+'MES 12'!E76</f>
        <v>0</v>
      </c>
      <c r="F75" s="29">
        <f t="shared" ref="F75" si="9">C75+D75-E75</f>
        <v>0</v>
      </c>
      <c r="G75" s="350">
        <f>'MES 1'!H76+'MES 2'!H76+'MES 3'!H76+'MES 4'!H76+'MES 5'!H76+'MES 6'!H76+'MES 7'!H76+'MES 8'!H76+'MES 9'!H76+'MES 10'!H76+'MES 11'!H77+'MES 12'!H76</f>
        <v>0</v>
      </c>
      <c r="H75" s="351"/>
      <c r="I75" s="345" t="e">
        <f t="shared" ref="I75" si="10">(G75/F75)</f>
        <v>#DIV/0!</v>
      </c>
      <c r="J75" s="345"/>
      <c r="K75" s="349">
        <f t="shared" ref="K75" si="11">(F75-G75)</f>
        <v>0</v>
      </c>
      <c r="L75" s="349"/>
    </row>
    <row r="76" spans="1:12" s="40" customFormat="1" ht="15.95" customHeight="1">
      <c r="A76" s="315" t="s">
        <v>111</v>
      </c>
      <c r="B76" s="316"/>
      <c r="C76" s="36">
        <f>SUM(C65:C75)</f>
        <v>0</v>
      </c>
      <c r="D76" s="36">
        <f>SUM(D65:D75)</f>
        <v>0</v>
      </c>
      <c r="E76" s="36">
        <f>SUM(E65:E75)</f>
        <v>0</v>
      </c>
      <c r="F76" s="36">
        <f>SUM(F65:F75)</f>
        <v>0</v>
      </c>
      <c r="G76" s="352">
        <f>SUM(G65:H75)</f>
        <v>0</v>
      </c>
      <c r="H76" s="352"/>
      <c r="I76" s="346" t="e">
        <f t="shared" si="7"/>
        <v>#DIV/0!</v>
      </c>
      <c r="J76" s="346"/>
      <c r="K76" s="360">
        <f>SUM(K65:L75)</f>
        <v>0</v>
      </c>
      <c r="L76" s="360"/>
    </row>
    <row r="77" spans="1:12" s="27" customFormat="1" ht="13.5" customHeight="1">
      <c r="A77" s="51"/>
      <c r="B77" s="41"/>
      <c r="C77" s="42"/>
      <c r="D77" s="42"/>
      <c r="E77" s="42"/>
      <c r="F77" s="42"/>
      <c r="G77" s="42"/>
      <c r="H77" s="42"/>
      <c r="I77" s="42"/>
      <c r="J77" s="43"/>
      <c r="K77" s="43"/>
      <c r="L77" s="44"/>
    </row>
    <row r="78" spans="1:12" s="27" customFormat="1" ht="12.75" customHeight="1">
      <c r="B78" s="45"/>
      <c r="C78" s="46"/>
      <c r="D78" s="46"/>
      <c r="E78" s="46"/>
      <c r="F78" s="46"/>
      <c r="G78" s="46"/>
      <c r="H78" s="46"/>
      <c r="I78" s="46"/>
      <c r="J78" s="47"/>
      <c r="K78" s="47"/>
      <c r="L78" s="48"/>
    </row>
    <row r="79" spans="1:12" ht="18" customHeight="1">
      <c r="A79" s="28" t="s">
        <v>59</v>
      </c>
      <c r="B79" s="63" t="s">
        <v>17</v>
      </c>
      <c r="C79" s="63">
        <v>1</v>
      </c>
      <c r="D79" s="63">
        <v>2</v>
      </c>
      <c r="E79" s="63">
        <v>3</v>
      </c>
      <c r="F79" s="63" t="s">
        <v>5</v>
      </c>
      <c r="G79" s="315">
        <v>5</v>
      </c>
      <c r="H79" s="316"/>
      <c r="I79" s="315" t="s">
        <v>80</v>
      </c>
      <c r="J79" s="316"/>
      <c r="K79" s="315" t="s">
        <v>81</v>
      </c>
      <c r="L79" s="316"/>
    </row>
    <row r="80" spans="1:12" s="40" customFormat="1" ht="27" customHeight="1">
      <c r="A80" s="326">
        <v>2000</v>
      </c>
      <c r="B80" s="326" t="s">
        <v>19</v>
      </c>
      <c r="C80" s="286" t="str">
        <f t="shared" ref="C80:L80" si="12">C47</f>
        <v xml:space="preserve">Presupuesto inicial </v>
      </c>
      <c r="D80" s="286" t="str">
        <f t="shared" si="12"/>
        <v>Total Adiciones durante la vigencia</v>
      </c>
      <c r="E80" s="286" t="str">
        <f t="shared" si="12"/>
        <v>Total Disminución durante la vigencia</v>
      </c>
      <c r="F80" s="286" t="str">
        <f t="shared" si="12"/>
        <v>Presupuesto al final del contrato</v>
      </c>
      <c r="G80" s="320" t="str">
        <f t="shared" si="12"/>
        <v xml:space="preserve">Valor gastos totales </v>
      </c>
      <c r="H80" s="321">
        <f t="shared" si="12"/>
        <v>0</v>
      </c>
      <c r="I80" s="320" t="str">
        <f t="shared" si="12"/>
        <v>% Aportes recibidos</v>
      </c>
      <c r="J80" s="321">
        <f t="shared" si="12"/>
        <v>0</v>
      </c>
      <c r="K80" s="320" t="str">
        <f t="shared" si="12"/>
        <v>Saldo por ejecutar al final del contrato</v>
      </c>
      <c r="L80" s="321">
        <f t="shared" si="12"/>
        <v>0</v>
      </c>
    </row>
    <row r="81" spans="1:12" s="40" customFormat="1" ht="30.75" customHeight="1">
      <c r="A81" s="327"/>
      <c r="B81" s="327"/>
      <c r="C81" s="319"/>
      <c r="D81" s="319"/>
      <c r="E81" s="319"/>
      <c r="F81" s="319"/>
      <c r="G81" s="322"/>
      <c r="H81" s="323"/>
      <c r="I81" s="322"/>
      <c r="J81" s="323"/>
      <c r="K81" s="322"/>
      <c r="L81" s="323"/>
    </row>
    <row r="82" spans="1:12" s="40" customFormat="1" ht="18" customHeight="1">
      <c r="A82" s="80">
        <v>2300</v>
      </c>
      <c r="B82" s="315" t="s">
        <v>109</v>
      </c>
      <c r="C82" s="336"/>
      <c r="D82" s="336"/>
      <c r="E82" s="336"/>
      <c r="F82" s="336"/>
      <c r="G82" s="336"/>
      <c r="H82" s="336"/>
      <c r="I82" s="336"/>
      <c r="J82" s="336"/>
      <c r="K82" s="336"/>
      <c r="L82" s="316"/>
    </row>
    <row r="83" spans="1:12" ht="18" customHeight="1">
      <c r="A83" s="79">
        <v>2301</v>
      </c>
      <c r="B83" s="65" t="s">
        <v>31</v>
      </c>
      <c r="C83" s="31">
        <f>PRESUPUESTO!E56</f>
        <v>0</v>
      </c>
      <c r="D83" s="29">
        <f>'MES 1'!D84+'MES 2'!D84+'MES 3'!D84+'MES 4'!D84+'MES 5'!D84+'MES 6'!D84+'MES 7'!D84+'MES 8'!D84+'MES 9'!D84+'MES 10'!D84+'MES 11'!D86+'MES 12'!D84</f>
        <v>0</v>
      </c>
      <c r="E83" s="29">
        <f>'MES 1'!E84+'MES 2'!E84+'MES 3'!E84+'MES 4'!E84+'MES 5'!E84+'MES 6'!E84+'MES 7'!E84+'MES 8'!E84+'MES 9'!E84+'MES 10'!E84+'MES 11'!E86+'MES 12'!E84</f>
        <v>0</v>
      </c>
      <c r="F83" s="29">
        <f t="shared" ref="F83:F94" si="13">C83+D83-E83</f>
        <v>0</v>
      </c>
      <c r="G83" s="350">
        <f>'MES 1'!H84+'MES 2'!H84+'MES 3'!H84+'MES 4'!H84+'MES 5'!H84+'MES 6'!H84+'MES 7'!H84+'MES 8'!H84+'MES 9'!H84+'MES 10'!H84+'MES 11'!H86+'MES 12'!H84</f>
        <v>0</v>
      </c>
      <c r="H83" s="351"/>
      <c r="I83" s="353" t="e">
        <f t="shared" ref="I83:I96" si="14">(G83/F83)</f>
        <v>#DIV/0!</v>
      </c>
      <c r="J83" s="354"/>
      <c r="K83" s="349">
        <f t="shared" ref="K83:K94" si="15">(F83-G83)</f>
        <v>0</v>
      </c>
      <c r="L83" s="349"/>
    </row>
    <row r="84" spans="1:12" ht="18" customHeight="1">
      <c r="A84" s="79">
        <v>2302</v>
      </c>
      <c r="B84" s="65" t="s">
        <v>200</v>
      </c>
      <c r="C84" s="31">
        <f>PRESUPUESTO!E57</f>
        <v>0</v>
      </c>
      <c r="D84" s="29">
        <f>'MES 1'!D85+'MES 2'!D85+'MES 3'!D85+'MES 4'!D85+'MES 5'!D85+'MES 6'!D85+'MES 7'!D85+'MES 8'!D85+'MES 9'!D85+'MES 10'!D85+'MES 11'!D87+'MES 12'!D85</f>
        <v>0</v>
      </c>
      <c r="E84" s="29">
        <f>'MES 1'!E85+'MES 2'!E85+'MES 3'!E85+'MES 4'!E85+'MES 5'!E85+'MES 6'!E85+'MES 7'!E85+'MES 8'!E85+'MES 9'!E85+'MES 10'!E85+'MES 11'!E87+'MES 12'!E85</f>
        <v>0</v>
      </c>
      <c r="F84" s="29">
        <f t="shared" si="13"/>
        <v>0</v>
      </c>
      <c r="G84" s="350">
        <f>'MES 1'!H85+'MES 2'!H85+'MES 3'!H85+'MES 4'!H85+'MES 5'!H85+'MES 6'!H85+'MES 7'!H85+'MES 8'!H85+'MES 9'!H85+'MES 10'!H85+'MES 11'!H87+'MES 12'!H85</f>
        <v>0</v>
      </c>
      <c r="H84" s="351"/>
      <c r="I84" s="353" t="e">
        <f t="shared" si="14"/>
        <v>#DIV/0!</v>
      </c>
      <c r="J84" s="354"/>
      <c r="K84" s="349">
        <f t="shared" si="15"/>
        <v>0</v>
      </c>
      <c r="L84" s="349"/>
    </row>
    <row r="85" spans="1:12" s="88" customFormat="1" ht="18" customHeight="1">
      <c r="A85" s="116">
        <v>2303</v>
      </c>
      <c r="B85" s="65" t="s">
        <v>201</v>
      </c>
      <c r="C85" s="31">
        <f>PRESUPUESTO!E58</f>
        <v>0</v>
      </c>
      <c r="D85" s="29">
        <f>'MES 1'!D86+'MES 2'!D86+'MES 3'!D86+'MES 4'!D86+'MES 5'!D86+'MES 6'!D86+'MES 7'!D86+'MES 8'!D86+'MES 9'!D86+'MES 10'!D86+'MES 11'!D88+'MES 12'!D86</f>
        <v>0</v>
      </c>
      <c r="E85" s="29">
        <f>'MES 1'!E86+'MES 2'!E86+'MES 3'!E86+'MES 4'!E86+'MES 5'!E86+'MES 6'!E86+'MES 7'!E86+'MES 8'!E86+'MES 9'!E86+'MES 10'!E86+'MES 11'!E88+'MES 12'!E86</f>
        <v>0</v>
      </c>
      <c r="F85" s="29">
        <f t="shared" ref="F85" si="16">C85+D85-E85</f>
        <v>0</v>
      </c>
      <c r="G85" s="350">
        <f>'MES 1'!H86+'MES 2'!H86+'MES 3'!H86+'MES 4'!H86+'MES 5'!H86+'MES 6'!H86+'MES 7'!H86+'MES 8'!H86+'MES 9'!H86+'MES 10'!H86+'MES 11'!H88+'MES 12'!H86</f>
        <v>0</v>
      </c>
      <c r="H85" s="351"/>
      <c r="I85" s="353" t="e">
        <f t="shared" ref="I85" si="17">(G85/F85)</f>
        <v>#DIV/0!</v>
      </c>
      <c r="J85" s="354"/>
      <c r="K85" s="349">
        <f t="shared" ref="K85" si="18">(F85-G85)</f>
        <v>0</v>
      </c>
      <c r="L85" s="349"/>
    </row>
    <row r="86" spans="1:12" ht="18" customHeight="1">
      <c r="A86" s="116">
        <v>2304</v>
      </c>
      <c r="B86" s="65" t="s">
        <v>91</v>
      </c>
      <c r="C86" s="31">
        <f>PRESUPUESTO!E59</f>
        <v>0</v>
      </c>
      <c r="D86" s="29">
        <f>'MES 1'!D87+'MES 2'!D87+'MES 3'!D87+'MES 4'!D87+'MES 5'!D87+'MES 6'!D87+'MES 7'!D87+'MES 8'!D87+'MES 9'!D87+'MES 10'!D87+'MES 11'!D89+'MES 12'!D87</f>
        <v>0</v>
      </c>
      <c r="E86" s="29">
        <f>'MES 1'!E87+'MES 2'!E87+'MES 3'!E87+'MES 4'!E87+'MES 5'!E87+'MES 6'!E87+'MES 7'!E87+'MES 8'!E87+'MES 9'!E87+'MES 10'!E87+'MES 11'!E89+'MES 12'!E87</f>
        <v>0</v>
      </c>
      <c r="F86" s="29">
        <f t="shared" si="13"/>
        <v>0</v>
      </c>
      <c r="G86" s="350">
        <f>'MES 1'!H87+'MES 2'!H87+'MES 3'!H87+'MES 4'!H87+'MES 5'!H87+'MES 6'!H87+'MES 7'!H87+'MES 8'!H87+'MES 9'!H87+'MES 10'!H87+'MES 11'!H89+'MES 12'!H87</f>
        <v>0</v>
      </c>
      <c r="H86" s="351"/>
      <c r="I86" s="353" t="e">
        <f t="shared" si="14"/>
        <v>#DIV/0!</v>
      </c>
      <c r="J86" s="354"/>
      <c r="K86" s="349">
        <f t="shared" si="15"/>
        <v>0</v>
      </c>
      <c r="L86" s="349"/>
    </row>
    <row r="87" spans="1:12" s="88" customFormat="1" ht="18" customHeight="1">
      <c r="A87" s="116">
        <v>2305</v>
      </c>
      <c r="B87" s="117" t="s">
        <v>203</v>
      </c>
      <c r="C87" s="31">
        <f>PRESUPUESTO!E60</f>
        <v>0</v>
      </c>
      <c r="D87" s="29">
        <f>'MES 1'!D88+'MES 2'!D88+'MES 3'!D88+'MES 4'!D88+'MES 5'!D88+'MES 6'!D88+'MES 7'!D88+'MES 8'!D88+'MES 9'!D88+'MES 10'!D88+'MES 11'!D90+'MES 12'!D88</f>
        <v>0</v>
      </c>
      <c r="E87" s="29">
        <f>'MES 1'!E88+'MES 2'!E88+'MES 3'!E88+'MES 4'!E88+'MES 5'!E88+'MES 6'!E88+'MES 7'!E88+'MES 8'!E88+'MES 9'!E88+'MES 10'!E88+'MES 11'!E90+'MES 12'!E88</f>
        <v>0</v>
      </c>
      <c r="F87" s="29">
        <f t="shared" ref="F87:F88" si="19">C87+D87-E87</f>
        <v>0</v>
      </c>
      <c r="G87" s="350">
        <f>'MES 1'!H88+'MES 2'!H88+'MES 3'!H88+'MES 4'!H88+'MES 5'!H88+'MES 6'!H88+'MES 7'!H88+'MES 8'!H88+'MES 9'!H88+'MES 10'!H88+'MES 11'!H90+'MES 12'!H88</f>
        <v>0</v>
      </c>
      <c r="H87" s="351"/>
      <c r="I87" s="353" t="e">
        <f t="shared" ref="I87:I88" si="20">(G87/F87)</f>
        <v>#DIV/0!</v>
      </c>
      <c r="J87" s="354"/>
      <c r="K87" s="349">
        <f t="shared" ref="K87:K88" si="21">(F87-G87)</f>
        <v>0</v>
      </c>
      <c r="L87" s="349"/>
    </row>
    <row r="88" spans="1:12" s="88" customFormat="1" ht="18" customHeight="1">
      <c r="A88" s="116">
        <v>2306</v>
      </c>
      <c r="B88" s="117" t="s">
        <v>202</v>
      </c>
      <c r="C88" s="31">
        <f>PRESUPUESTO!E61</f>
        <v>0</v>
      </c>
      <c r="D88" s="29">
        <f>'MES 1'!D89+'MES 2'!D89+'MES 3'!D89+'MES 4'!D89+'MES 5'!D89+'MES 6'!D89+'MES 7'!D89+'MES 8'!D89+'MES 9'!D89+'MES 10'!D89+'MES 11'!D91+'MES 12'!D89</f>
        <v>0</v>
      </c>
      <c r="E88" s="29">
        <f>'MES 1'!E89+'MES 2'!E89+'MES 3'!E89+'MES 4'!E89+'MES 5'!E89+'MES 6'!E89+'MES 7'!E89+'MES 8'!E89+'MES 9'!E89+'MES 10'!E89+'MES 11'!E91+'MES 12'!E89</f>
        <v>0</v>
      </c>
      <c r="F88" s="29">
        <f t="shared" si="19"/>
        <v>0</v>
      </c>
      <c r="G88" s="350">
        <f>'MES 1'!H89+'MES 2'!H89+'MES 3'!H89+'MES 4'!H89+'MES 5'!H89+'MES 6'!H89+'MES 7'!H89+'MES 8'!H89+'MES 9'!H89+'MES 10'!H89+'MES 11'!H91+'MES 12'!H89</f>
        <v>0</v>
      </c>
      <c r="H88" s="351"/>
      <c r="I88" s="353" t="e">
        <f t="shared" si="20"/>
        <v>#DIV/0!</v>
      </c>
      <c r="J88" s="354"/>
      <c r="K88" s="349">
        <f t="shared" si="21"/>
        <v>0</v>
      </c>
      <c r="L88" s="349"/>
    </row>
    <row r="89" spans="1:12" ht="23.25" customHeight="1">
      <c r="A89" s="116">
        <v>2307</v>
      </c>
      <c r="B89" s="74" t="s">
        <v>84</v>
      </c>
      <c r="C89" s="31">
        <f>PRESUPUESTO!E62</f>
        <v>0</v>
      </c>
      <c r="D89" s="29">
        <f>'MES 1'!D90+'MES 2'!D90+'MES 3'!D90+'MES 4'!D90+'MES 5'!D90+'MES 6'!D90+'MES 7'!D90+'MES 8'!D90+'MES 9'!D90+'MES 10'!D90+'MES 11'!D92+'MES 12'!D90</f>
        <v>0</v>
      </c>
      <c r="E89" s="29">
        <f>'MES 1'!E90+'MES 2'!E90+'MES 3'!E90+'MES 4'!E90+'MES 5'!E90+'MES 6'!E90+'MES 7'!E90+'MES 8'!E90+'MES 9'!E90+'MES 10'!E90+'MES 11'!E92+'MES 12'!E90</f>
        <v>0</v>
      </c>
      <c r="F89" s="29">
        <f t="shared" si="13"/>
        <v>0</v>
      </c>
      <c r="G89" s="350">
        <f>'MES 1'!H90+'MES 2'!H90+'MES 3'!H90+'MES 4'!H90+'MES 5'!H90+'MES 6'!H90+'MES 7'!H90+'MES 8'!H90+'MES 9'!H90+'MES 10'!H90+'MES 11'!H92+'MES 12'!H90</f>
        <v>0</v>
      </c>
      <c r="H89" s="351"/>
      <c r="I89" s="353" t="e">
        <f t="shared" si="14"/>
        <v>#DIV/0!</v>
      </c>
      <c r="J89" s="354"/>
      <c r="K89" s="349">
        <f t="shared" si="15"/>
        <v>0</v>
      </c>
      <c r="L89" s="349"/>
    </row>
    <row r="90" spans="1:12" s="88" customFormat="1" ht="21" customHeight="1">
      <c r="A90" s="116">
        <v>2308</v>
      </c>
      <c r="B90" s="118" t="s">
        <v>204</v>
      </c>
      <c r="C90" s="31">
        <f>PRESUPUESTO!E63</f>
        <v>0</v>
      </c>
      <c r="D90" s="29">
        <f>'MES 1'!D92+'MES 2'!D91+'MES 3'!D91+'MES 4'!D91+'MES 5'!D91+'MES 6'!D91+'MES 7'!D91+'MES 8'!D91+'MES 9'!D91+'MES 10'!D91+'MES 11'!D93+'MES 12'!D91</f>
        <v>0</v>
      </c>
      <c r="E90" s="29">
        <f>'MES 1'!E92+'MES 2'!E91+'MES 3'!E91+'MES 4'!E91+'MES 5'!E91+'MES 6'!E91+'MES 7'!E91+'MES 8'!E91+'MES 9'!E91+'MES 10'!E91+'MES 11'!E93+'MES 12'!E91</f>
        <v>0</v>
      </c>
      <c r="F90" s="29">
        <f t="shared" si="13"/>
        <v>0</v>
      </c>
      <c r="G90" s="350">
        <f>'MES 1'!H92+'MES 2'!H91+'MES 3'!H91+'MES 4'!H91+'MES 5'!H91+'MES 6'!H91+'MES 7'!H91+'MES 8'!H91+'MES 9'!H91+'MES 10'!H91+'MES 11'!H93+'MES 12'!H91</f>
        <v>0</v>
      </c>
      <c r="H90" s="351"/>
      <c r="I90" s="353" t="e">
        <f>(G90/F90)</f>
        <v>#DIV/0!</v>
      </c>
      <c r="J90" s="354"/>
      <c r="K90" s="349">
        <f t="shared" si="15"/>
        <v>0</v>
      </c>
      <c r="L90" s="349"/>
    </row>
    <row r="91" spans="1:12" s="88" customFormat="1" ht="21" customHeight="1">
      <c r="A91" s="116">
        <v>2309</v>
      </c>
      <c r="B91" s="89" t="s">
        <v>226</v>
      </c>
      <c r="C91" s="31">
        <f>PRESUPUESTO!E64</f>
        <v>0</v>
      </c>
      <c r="D91" s="29">
        <f>'MES 1'!D92+'MES 2'!D92+'MES 3'!D92+'MES 4'!D92+'MES 5'!D92+'MES 6'!D92+'MES 7'!D92+'MES 8'!D92+'MES 9'!D92+'MES 10'!D92+'MES 11'!D94+'MES 12'!D92</f>
        <v>0</v>
      </c>
      <c r="E91" s="29">
        <f>'MES 1'!E92+'MES 2'!E92+'MES 3'!E92+'MES 4'!E92+'MES 5'!E92+'MES 6'!E92+'MES 7'!E92+'MES 8'!E92+'MES 9'!E92+'MES 10'!E92+'MES 11'!E94+'MES 12'!E92</f>
        <v>0</v>
      </c>
      <c r="F91" s="29">
        <f t="shared" ref="F91" si="22">C91+D91-E91</f>
        <v>0</v>
      </c>
      <c r="G91" s="350">
        <f>'MES 1'!H92+'MES 2'!H92+'MES 3'!H92+'MES 4'!H92+'MES 5'!H92+'MES 6'!H92+'MES 7'!H92+'MES 8'!H92+'MES 9'!H92+'MES 10'!H92+'MES 11'!H94+'MES 12'!H92</f>
        <v>0</v>
      </c>
      <c r="H91" s="351"/>
      <c r="I91" s="353" t="e">
        <f t="shared" ref="I91" si="23">(G91/F91)</f>
        <v>#DIV/0!</v>
      </c>
      <c r="J91" s="354"/>
      <c r="K91" s="349">
        <f t="shared" ref="K91" si="24">(F91-G91)</f>
        <v>0</v>
      </c>
      <c r="L91" s="349"/>
    </row>
    <row r="92" spans="1:12" s="88" customFormat="1" ht="21" customHeight="1">
      <c r="A92" s="116">
        <v>2310</v>
      </c>
      <c r="B92" s="65" t="s">
        <v>86</v>
      </c>
      <c r="C92" s="31">
        <f>PRESUPUESTO!E65</f>
        <v>0</v>
      </c>
      <c r="D92" s="29">
        <f>'MES 1'!D93+'MES 2'!D93+'MES 3'!D93+'MES 4'!D93+'MES 5'!D93+'MES 6'!D93+'MES 7'!D93+'MES 8'!D93+'MES 9'!D93+'MES 10'!D93+'MES 11'!D95+'MES 12'!D93</f>
        <v>0</v>
      </c>
      <c r="E92" s="29">
        <f>'MES 1'!E93+'MES 2'!E93+'MES 3'!E93+'MES 4'!E93+'MES 5'!E93+'MES 6'!E93+'MES 7'!E93+'MES 8'!E93+'MES 9'!E93+'MES 10'!E93+'MES 11'!E95+'MES 12'!E93</f>
        <v>0</v>
      </c>
      <c r="F92" s="29">
        <f t="shared" ref="F92:F93" si="25">C92+D92-E92</f>
        <v>0</v>
      </c>
      <c r="G92" s="350">
        <f>'MES 1'!H93+'MES 2'!H93+'MES 3'!H93+'MES 4'!H93+'MES 5'!H93+'MES 6'!H93+'MES 7'!H93+'MES 8'!H93+'MES 9'!H93+'MES 10'!H93+'MES 11'!H95+'MES 12'!H93</f>
        <v>0</v>
      </c>
      <c r="H92" s="351"/>
      <c r="I92" s="353" t="e">
        <f>(G92/F92)</f>
        <v>#DIV/0!</v>
      </c>
      <c r="J92" s="354"/>
      <c r="K92" s="349">
        <f t="shared" ref="K92:K93" si="26">(F92-G92)</f>
        <v>0</v>
      </c>
      <c r="L92" s="349"/>
    </row>
    <row r="93" spans="1:12" s="88" customFormat="1" ht="21" customHeight="1">
      <c r="A93" s="116">
        <v>2311</v>
      </c>
      <c r="B93" s="65" t="s">
        <v>205</v>
      </c>
      <c r="C93" s="31">
        <f>PRESUPUESTO!E66</f>
        <v>0</v>
      </c>
      <c r="D93" s="29">
        <f>'MES 1'!D94+'MES 2'!D94+'MES 3'!D94+'MES 4'!D94+'MES 5'!D94+'MES 6'!D94+'MES 7'!D94+'MES 8'!D94+'MES 9'!D94+'MES 10'!D94+'MES 11'!D96+'MES 12'!D94</f>
        <v>0</v>
      </c>
      <c r="E93" s="29">
        <f>'MES 1'!E94+'MES 2'!E94+'MES 3'!E94+'MES 4'!E94+'MES 5'!E94+'MES 6'!E94+'MES 7'!E94+'MES 8'!E94+'MES 9'!E94+'MES 10'!E94+'MES 11'!E96+'MES 12'!E94</f>
        <v>0</v>
      </c>
      <c r="F93" s="29">
        <f t="shared" si="25"/>
        <v>0</v>
      </c>
      <c r="G93" s="350">
        <f>'MES 1'!H94+'MES 2'!H94+'MES 3'!H94+'MES 4'!H94+'MES 5'!H94+'MES 6'!H94+'MES 7'!H94+'MES 8'!H94+'MES 9'!H94+'MES 10'!H94+'MES 11'!H96+'MES 12'!H94</f>
        <v>0</v>
      </c>
      <c r="H93" s="351"/>
      <c r="I93" s="353" t="e">
        <f t="shared" ref="I93" si="27">(G93/F93)</f>
        <v>#DIV/0!</v>
      </c>
      <c r="J93" s="354"/>
      <c r="K93" s="349">
        <f t="shared" si="26"/>
        <v>0</v>
      </c>
      <c r="L93" s="349"/>
    </row>
    <row r="94" spans="1:12" s="71" customFormat="1" ht="18" customHeight="1">
      <c r="A94" s="116">
        <v>2312</v>
      </c>
      <c r="B94" s="65" t="s">
        <v>143</v>
      </c>
      <c r="C94" s="31">
        <f>PRESUPUESTO!E67</f>
        <v>0</v>
      </c>
      <c r="D94" s="29">
        <f>'MES 1'!D95+'MES 2'!D95+'MES 3'!D95+'MES 4'!D95+'MES 5'!D95+'MES 6'!D95+'MES 7'!D95+'MES 8'!D95+'MES 9'!D95+'MES 10'!D95+'MES 11'!D97+'MES 12'!D95</f>
        <v>0</v>
      </c>
      <c r="E94" s="29">
        <f>'MES 1'!E95+'MES 2'!E95+'MES 3'!E95+'MES 4'!E95+'MES 5'!E95+'MES 6'!E95+'MES 7'!E95+'MES 8'!E95+'MES 9'!E95+'MES 10'!E95+'MES 11'!E97+'MES 12'!E95</f>
        <v>0</v>
      </c>
      <c r="F94" s="29">
        <f t="shared" si="13"/>
        <v>0</v>
      </c>
      <c r="G94" s="350">
        <f>'MES 1'!H95+'MES 2'!H95+'MES 3'!H95+'MES 4'!H95+'MES 5'!H95+'MES 6'!H95+'MES 7'!H95+'MES 8'!H95+'MES 9'!H95+'MES 10'!H95+'MES 11'!H97+'MES 12'!H95</f>
        <v>0</v>
      </c>
      <c r="H94" s="351"/>
      <c r="I94" s="353" t="e">
        <f>(G94/F94)</f>
        <v>#DIV/0!</v>
      </c>
      <c r="J94" s="354"/>
      <c r="K94" s="349">
        <f t="shared" si="15"/>
        <v>0</v>
      </c>
      <c r="L94" s="349"/>
    </row>
    <row r="95" spans="1:12" ht="15" customHeight="1">
      <c r="A95" s="315" t="s">
        <v>113</v>
      </c>
      <c r="B95" s="316"/>
      <c r="C95" s="33">
        <f>SUM(C83:C94)</f>
        <v>0</v>
      </c>
      <c r="D95" s="33">
        <f>SUM(D83:D94)</f>
        <v>0</v>
      </c>
      <c r="E95" s="33">
        <f>SUM(E83:E94)</f>
        <v>0</v>
      </c>
      <c r="F95" s="33">
        <f>SUM(F83:F94)</f>
        <v>0</v>
      </c>
      <c r="G95" s="357">
        <f>SUM(G83:H94)</f>
        <v>0</v>
      </c>
      <c r="H95" s="358"/>
      <c r="I95" s="353" t="e">
        <f t="shared" si="14"/>
        <v>#DIV/0!</v>
      </c>
      <c r="J95" s="354"/>
      <c r="K95" s="360">
        <f>SUM(K83:L94)</f>
        <v>0</v>
      </c>
      <c r="L95" s="360"/>
    </row>
    <row r="96" spans="1:12" s="40" customFormat="1" ht="15" customHeight="1">
      <c r="A96" s="315" t="s">
        <v>108</v>
      </c>
      <c r="B96" s="316"/>
      <c r="C96" s="33">
        <f>C95+C76+C63</f>
        <v>0</v>
      </c>
      <c r="D96" s="33">
        <f>D95+D76+D63</f>
        <v>0</v>
      </c>
      <c r="E96" s="33">
        <f>E95+E76+E63</f>
        <v>0</v>
      </c>
      <c r="F96" s="33">
        <f>F95+F76+F63</f>
        <v>0</v>
      </c>
      <c r="G96" s="361">
        <f>G95+G76+G63</f>
        <v>0</v>
      </c>
      <c r="H96" s="362"/>
      <c r="I96" s="353" t="e">
        <f t="shared" si="14"/>
        <v>#DIV/0!</v>
      </c>
      <c r="J96" s="354"/>
      <c r="K96" s="360">
        <f>K95+K76+K63</f>
        <v>0</v>
      </c>
      <c r="L96" s="360"/>
    </row>
    <row r="97" spans="2:14" ht="18" customHeight="1">
      <c r="B97" s="189" t="s">
        <v>14</v>
      </c>
      <c r="C97" s="190"/>
      <c r="D97" s="186" t="s">
        <v>48</v>
      </c>
      <c r="E97" s="186"/>
      <c r="F97" s="186"/>
      <c r="G97" s="186"/>
      <c r="H97" s="189" t="s">
        <v>47</v>
      </c>
      <c r="I97" s="355"/>
      <c r="J97" s="355"/>
      <c r="K97" s="355"/>
      <c r="L97" s="190"/>
    </row>
    <row r="98" spans="2:14" ht="18" customHeight="1">
      <c r="B98" s="186"/>
      <c r="C98" s="186"/>
      <c r="D98" s="186"/>
      <c r="E98" s="186"/>
      <c r="F98" s="186"/>
      <c r="G98" s="186"/>
      <c r="H98" s="189"/>
      <c r="I98" s="355"/>
      <c r="J98" s="355"/>
      <c r="K98" s="355"/>
      <c r="L98" s="190"/>
    </row>
    <row r="99" spans="2:14" ht="40.5" customHeight="1">
      <c r="B99" s="307"/>
      <c r="C99" s="308"/>
      <c r="D99" s="309"/>
      <c r="E99" s="309"/>
      <c r="F99" s="309"/>
      <c r="G99" s="309"/>
      <c r="H99" s="307"/>
      <c r="I99" s="356"/>
      <c r="J99" s="356"/>
      <c r="K99" s="356"/>
      <c r="L99" s="308"/>
    </row>
    <row r="100" spans="2:14" ht="12.75" customHeight="1">
      <c r="B100" s="189" t="s">
        <v>15</v>
      </c>
      <c r="C100" s="190"/>
      <c r="D100" s="189" t="s">
        <v>15</v>
      </c>
      <c r="E100" s="355"/>
      <c r="F100" s="355"/>
      <c r="G100" s="355"/>
      <c r="H100" s="186" t="s">
        <v>15</v>
      </c>
      <c r="I100" s="186"/>
      <c r="J100" s="186"/>
      <c r="K100" s="186"/>
      <c r="L100" s="186"/>
    </row>
    <row r="101" spans="2:14" ht="7.9" customHeight="1"/>
    <row r="102" spans="2:14" s="71" customFormat="1" ht="7.9" customHeight="1"/>
    <row r="103" spans="2:14" s="71" customFormat="1">
      <c r="B103" s="310" t="s">
        <v>116</v>
      </c>
      <c r="C103" s="310"/>
      <c r="D103" s="310"/>
      <c r="E103" s="310"/>
      <c r="F103" s="310"/>
      <c r="G103" s="311" t="s">
        <v>96</v>
      </c>
      <c r="H103" s="311"/>
      <c r="I103" s="311"/>
      <c r="J103" s="359">
        <f>G18</f>
        <v>0</v>
      </c>
      <c r="K103" s="359"/>
      <c r="L103" s="359"/>
      <c r="N103" s="59"/>
    </row>
    <row r="104" spans="2:14" s="71" customFormat="1" ht="12.75" customHeight="1">
      <c r="B104" s="4" t="s">
        <v>117</v>
      </c>
      <c r="G104" s="311" t="s">
        <v>97</v>
      </c>
      <c r="H104" s="311"/>
      <c r="I104" s="311"/>
      <c r="J104" s="359">
        <f>G96</f>
        <v>0</v>
      </c>
      <c r="K104" s="359"/>
      <c r="L104" s="359"/>
      <c r="N104" s="60"/>
    </row>
    <row r="105" spans="2:14" s="71" customFormat="1" ht="12.75" customHeight="1">
      <c r="B105" s="86"/>
      <c r="C105" s="86"/>
      <c r="D105" s="86"/>
      <c r="E105" s="86"/>
      <c r="F105" s="86"/>
      <c r="G105" s="311" t="s">
        <v>95</v>
      </c>
      <c r="H105" s="311"/>
      <c r="I105" s="311"/>
      <c r="J105" s="359">
        <f>J103-J104</f>
        <v>0</v>
      </c>
      <c r="K105" s="359"/>
      <c r="L105" s="359"/>
      <c r="N105" s="59"/>
    </row>
    <row r="106" spans="2:14" s="71" customFormat="1" ht="6" customHeight="1">
      <c r="B106" s="86"/>
      <c r="C106" s="86"/>
      <c r="D106" s="86"/>
      <c r="E106" s="86"/>
      <c r="F106" s="86"/>
    </row>
    <row r="107" spans="2:14" s="71" customFormat="1" ht="6" customHeight="1">
      <c r="B107" s="310"/>
      <c r="C107" s="310"/>
      <c r="D107" s="310"/>
      <c r="E107" s="310"/>
      <c r="F107" s="310"/>
      <c r="G107" s="310"/>
      <c r="H107" s="310"/>
      <c r="I107" s="310"/>
      <c r="J107" s="310"/>
      <c r="K107" s="310"/>
      <c r="L107" s="310"/>
    </row>
    <row r="108" spans="2:14" s="71" customFormat="1" ht="4.1500000000000004" customHeight="1"/>
  </sheetData>
  <mergeCells count="249">
    <mergeCell ref="A63:B63"/>
    <mergeCell ref="I58:J58"/>
    <mergeCell ref="G67:H67"/>
    <mergeCell ref="I67:J67"/>
    <mergeCell ref="G65:H65"/>
    <mergeCell ref="K61:L61"/>
    <mergeCell ref="H20:L20"/>
    <mergeCell ref="A47:A48"/>
    <mergeCell ref="E47:E48"/>
    <mergeCell ref="F47:F48"/>
    <mergeCell ref="C43:D43"/>
    <mergeCell ref="I46:J46"/>
    <mergeCell ref="K46:L46"/>
    <mergeCell ref="C41:D41"/>
    <mergeCell ref="B21:C22"/>
    <mergeCell ref="H23:L23"/>
    <mergeCell ref="D21:G22"/>
    <mergeCell ref="H21:L22"/>
    <mergeCell ref="B47:B48"/>
    <mergeCell ref="C47:C48"/>
    <mergeCell ref="D47:D48"/>
    <mergeCell ref="I52:J52"/>
    <mergeCell ref="K52:L52"/>
    <mergeCell ref="K50:L50"/>
    <mergeCell ref="K51:L51"/>
    <mergeCell ref="I62:J62"/>
    <mergeCell ref="B49:L49"/>
    <mergeCell ref="G50:H50"/>
    <mergeCell ref="G51:H51"/>
    <mergeCell ref="I60:J60"/>
    <mergeCell ref="K60:L60"/>
    <mergeCell ref="G61:H61"/>
    <mergeCell ref="I61:J61"/>
    <mergeCell ref="G57:H57"/>
    <mergeCell ref="G58:H58"/>
    <mergeCell ref="G59:H59"/>
    <mergeCell ref="K59:L59"/>
    <mergeCell ref="G60:H60"/>
    <mergeCell ref="K10:L10"/>
    <mergeCell ref="K11:L12"/>
    <mergeCell ref="G11:H12"/>
    <mergeCell ref="G10:H10"/>
    <mergeCell ref="K17:L17"/>
    <mergeCell ref="K18:L18"/>
    <mergeCell ref="C5:D5"/>
    <mergeCell ref="C7:D7"/>
    <mergeCell ref="K5:L5"/>
    <mergeCell ref="I16:J16"/>
    <mergeCell ref="C11:C12"/>
    <mergeCell ref="D11:D12"/>
    <mergeCell ref="E11:E12"/>
    <mergeCell ref="F11:F12"/>
    <mergeCell ref="G15:H15"/>
    <mergeCell ref="G16:H16"/>
    <mergeCell ref="G17:H17"/>
    <mergeCell ref="G18:H18"/>
    <mergeCell ref="I15:J15"/>
    <mergeCell ref="F5:G5"/>
    <mergeCell ref="C8:D8"/>
    <mergeCell ref="F8:G8"/>
    <mergeCell ref="K8:L8"/>
    <mergeCell ref="C9:D9"/>
    <mergeCell ref="A11:A12"/>
    <mergeCell ref="B11:B12"/>
    <mergeCell ref="A4:A9"/>
    <mergeCell ref="C4:D4"/>
    <mergeCell ref="F4:G4"/>
    <mergeCell ref="C6:D6"/>
    <mergeCell ref="F6:G6"/>
    <mergeCell ref="F7:G7"/>
    <mergeCell ref="I10:J10"/>
    <mergeCell ref="I11:J12"/>
    <mergeCell ref="F9:G9"/>
    <mergeCell ref="A76:B76"/>
    <mergeCell ref="I70:J70"/>
    <mergeCell ref="K70:L70"/>
    <mergeCell ref="K68:L68"/>
    <mergeCell ref="I69:J69"/>
    <mergeCell ref="K69:L69"/>
    <mergeCell ref="G76:H76"/>
    <mergeCell ref="I76:J76"/>
    <mergeCell ref="K76:L76"/>
    <mergeCell ref="G75:H75"/>
    <mergeCell ref="I75:J75"/>
    <mergeCell ref="K75:L75"/>
    <mergeCell ref="G71:H71"/>
    <mergeCell ref="I71:J71"/>
    <mergeCell ref="K71:L71"/>
    <mergeCell ref="G72:H72"/>
    <mergeCell ref="I72:J72"/>
    <mergeCell ref="K72:L72"/>
    <mergeCell ref="G73:H73"/>
    <mergeCell ref="I73:J73"/>
    <mergeCell ref="K73:L73"/>
    <mergeCell ref="G74:H74"/>
    <mergeCell ref="I74:J74"/>
    <mergeCell ref="K74:L74"/>
    <mergeCell ref="B107:L107"/>
    <mergeCell ref="J103:L103"/>
    <mergeCell ref="J104:L104"/>
    <mergeCell ref="J105:L105"/>
    <mergeCell ref="B82:L82"/>
    <mergeCell ref="A95:B95"/>
    <mergeCell ref="A96:B96"/>
    <mergeCell ref="B97:C97"/>
    <mergeCell ref="D97:G97"/>
    <mergeCell ref="B103:F103"/>
    <mergeCell ref="B98:C98"/>
    <mergeCell ref="B99:C99"/>
    <mergeCell ref="B100:C100"/>
    <mergeCell ref="D98:G98"/>
    <mergeCell ref="D99:G99"/>
    <mergeCell ref="D100:G100"/>
    <mergeCell ref="K95:L95"/>
    <mergeCell ref="G96:H96"/>
    <mergeCell ref="I96:J96"/>
    <mergeCell ref="K96:L96"/>
    <mergeCell ref="K89:L89"/>
    <mergeCell ref="K84:L84"/>
    <mergeCell ref="K86:L86"/>
    <mergeCell ref="K83:L83"/>
    <mergeCell ref="G104:I104"/>
    <mergeCell ref="G105:I105"/>
    <mergeCell ref="G94:H94"/>
    <mergeCell ref="I94:J94"/>
    <mergeCell ref="K94:L94"/>
    <mergeCell ref="H97:L97"/>
    <mergeCell ref="H98:L98"/>
    <mergeCell ref="H99:L99"/>
    <mergeCell ref="H100:L100"/>
    <mergeCell ref="G95:H95"/>
    <mergeCell ref="I95:J95"/>
    <mergeCell ref="C80:C81"/>
    <mergeCell ref="B80:B81"/>
    <mergeCell ref="A80:A81"/>
    <mergeCell ref="G103:I103"/>
    <mergeCell ref="I80:J81"/>
    <mergeCell ref="K80:L81"/>
    <mergeCell ref="K79:L79"/>
    <mergeCell ref="G80:H81"/>
    <mergeCell ref="G89:H89"/>
    <mergeCell ref="I89:J89"/>
    <mergeCell ref="G84:H84"/>
    <mergeCell ref="I84:J84"/>
    <mergeCell ref="G86:H86"/>
    <mergeCell ref="I86:J86"/>
    <mergeCell ref="G83:H83"/>
    <mergeCell ref="I83:J83"/>
    <mergeCell ref="G90:H90"/>
    <mergeCell ref="I90:J90"/>
    <mergeCell ref="K90:L90"/>
    <mergeCell ref="G79:H79"/>
    <mergeCell ref="I79:J79"/>
    <mergeCell ref="G92:H92"/>
    <mergeCell ref="G93:H93"/>
    <mergeCell ref="I93:J93"/>
    <mergeCell ref="D80:D81"/>
    <mergeCell ref="I92:J92"/>
    <mergeCell ref="K92:L92"/>
    <mergeCell ref="F80:F81"/>
    <mergeCell ref="G85:H85"/>
    <mergeCell ref="I85:J85"/>
    <mergeCell ref="K85:L85"/>
    <mergeCell ref="G87:H87"/>
    <mergeCell ref="I87:J87"/>
    <mergeCell ref="K87:L87"/>
    <mergeCell ref="G88:H88"/>
    <mergeCell ref="I88:J88"/>
    <mergeCell ref="K88:L88"/>
    <mergeCell ref="G91:H91"/>
    <mergeCell ref="I91:J91"/>
    <mergeCell ref="K91:L91"/>
    <mergeCell ref="I47:J48"/>
    <mergeCell ref="G69:H69"/>
    <mergeCell ref="G70:H70"/>
    <mergeCell ref="G46:H46"/>
    <mergeCell ref="G68:H68"/>
    <mergeCell ref="I68:J68"/>
    <mergeCell ref="K67:L67"/>
    <mergeCell ref="I65:J65"/>
    <mergeCell ref="E80:E81"/>
    <mergeCell ref="I51:J51"/>
    <mergeCell ref="G52:H52"/>
    <mergeCell ref="K47:L48"/>
    <mergeCell ref="I50:J50"/>
    <mergeCell ref="K63:L63"/>
    <mergeCell ref="K54:L54"/>
    <mergeCell ref="K55:L55"/>
    <mergeCell ref="K56:L56"/>
    <mergeCell ref="K57:L57"/>
    <mergeCell ref="K58:L58"/>
    <mergeCell ref="I59:J59"/>
    <mergeCell ref="I56:J56"/>
    <mergeCell ref="I57:J57"/>
    <mergeCell ref="G47:H48"/>
    <mergeCell ref="I63:J63"/>
    <mergeCell ref="K93:L93"/>
    <mergeCell ref="K65:L65"/>
    <mergeCell ref="G66:H66"/>
    <mergeCell ref="I66:J66"/>
    <mergeCell ref="K66:L66"/>
    <mergeCell ref="K53:L53"/>
    <mergeCell ref="G62:H62"/>
    <mergeCell ref="G63:H63"/>
    <mergeCell ref="I53:J53"/>
    <mergeCell ref="I54:J54"/>
    <mergeCell ref="I55:J55"/>
    <mergeCell ref="K62:L62"/>
    <mergeCell ref="G53:H53"/>
    <mergeCell ref="G54:H54"/>
    <mergeCell ref="G55:H55"/>
    <mergeCell ref="G56:H56"/>
    <mergeCell ref="B64:L64"/>
    <mergeCell ref="C44:D44"/>
    <mergeCell ref="F44:G44"/>
    <mergeCell ref="K44:L44"/>
    <mergeCell ref="C45:D45"/>
    <mergeCell ref="G13:H13"/>
    <mergeCell ref="G14:H14"/>
    <mergeCell ref="K13:L13"/>
    <mergeCell ref="K14:L14"/>
    <mergeCell ref="K15:L15"/>
    <mergeCell ref="K16:L16"/>
    <mergeCell ref="F45:G45"/>
    <mergeCell ref="K45:L45"/>
    <mergeCell ref="K9:L9"/>
    <mergeCell ref="K4:L4"/>
    <mergeCell ref="K6:L6"/>
    <mergeCell ref="K7:L7"/>
    <mergeCell ref="B23:C23"/>
    <mergeCell ref="K41:L41"/>
    <mergeCell ref="B20:C20"/>
    <mergeCell ref="D20:G20"/>
    <mergeCell ref="D23:G23"/>
    <mergeCell ref="A18:B18"/>
    <mergeCell ref="I13:J13"/>
    <mergeCell ref="I14:J14"/>
    <mergeCell ref="I17:J17"/>
    <mergeCell ref="I18:J18"/>
    <mergeCell ref="A40:A45"/>
    <mergeCell ref="C40:D40"/>
    <mergeCell ref="F40:G40"/>
    <mergeCell ref="K40:L40"/>
    <mergeCell ref="F41:G41"/>
    <mergeCell ref="C42:D42"/>
    <mergeCell ref="F42:G42"/>
    <mergeCell ref="K42:L42"/>
    <mergeCell ref="F43:G43"/>
    <mergeCell ref="K43:L43"/>
  </mergeCells>
  <printOptions horizontalCentered="1"/>
  <pageMargins left="0.19685039370078741" right="0.19685039370078741" top="1.15625" bottom="0.9055118110236221" header="0.31496062992125984" footer="0.31496062992125984"/>
  <pageSetup scale="75"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76"/>
  <sheetViews>
    <sheetView tabSelected="1" zoomScaleNormal="100" workbookViewId="0"/>
  </sheetViews>
  <sheetFormatPr baseColWidth="10" defaultColWidth="11.42578125" defaultRowHeight="12.75"/>
  <cols>
    <col min="1" max="1" width="9.7109375" style="88" customWidth="1"/>
    <col min="2" max="2" width="26.42578125" style="106" customWidth="1"/>
    <col min="3" max="3" width="17.7109375" style="106" customWidth="1"/>
    <col min="4" max="4" width="19.7109375" style="106" customWidth="1"/>
    <col min="5" max="5" width="16" style="115" customWidth="1"/>
    <col min="6" max="6" width="14.28515625" style="114" customWidth="1"/>
    <col min="7" max="16384" width="11.42578125" style="106"/>
  </cols>
  <sheetData>
    <row r="1" spans="1:6" ht="9" customHeight="1"/>
    <row r="2" spans="1:6" ht="9" customHeight="1"/>
    <row r="3" spans="1:6" ht="9" customHeight="1"/>
    <row r="4" spans="1:6" ht="22.15" customHeight="1">
      <c r="A4" s="176" t="s">
        <v>62</v>
      </c>
      <c r="B4" s="177"/>
      <c r="C4" s="177"/>
      <c r="D4" s="177"/>
      <c r="E4" s="177"/>
      <c r="F4" s="178"/>
    </row>
    <row r="5" spans="1:6" s="60" customFormat="1" ht="17.45" customHeight="1">
      <c r="A5" s="125" t="s">
        <v>214</v>
      </c>
      <c r="B5" s="181"/>
      <c r="C5" s="182"/>
      <c r="D5" s="123" t="s">
        <v>63</v>
      </c>
      <c r="E5" s="180"/>
      <c r="F5" s="180"/>
    </row>
    <row r="6" spans="1:6" s="60" customFormat="1" ht="17.45" customHeight="1">
      <c r="A6" s="126" t="s">
        <v>215</v>
      </c>
      <c r="B6" s="183"/>
      <c r="C6" s="184"/>
      <c r="D6" s="123" t="s">
        <v>50</v>
      </c>
      <c r="E6" s="180"/>
      <c r="F6" s="180"/>
    </row>
    <row r="7" spans="1:6" s="60" customFormat="1" ht="17.45" customHeight="1">
      <c r="A7" s="125" t="s">
        <v>216</v>
      </c>
      <c r="B7" s="181"/>
      <c r="C7" s="182"/>
      <c r="D7" s="124" t="s">
        <v>69</v>
      </c>
      <c r="E7" s="180"/>
      <c r="F7" s="180"/>
    </row>
    <row r="8" spans="1:6" s="60" customFormat="1" ht="22.15" customHeight="1">
      <c r="A8" s="185" t="s">
        <v>271</v>
      </c>
      <c r="B8" s="185"/>
      <c r="C8" s="127" t="s">
        <v>272</v>
      </c>
      <c r="D8" s="128" t="s">
        <v>273</v>
      </c>
      <c r="E8" s="129" t="s">
        <v>217</v>
      </c>
      <c r="F8" s="127" t="s">
        <v>218</v>
      </c>
    </row>
    <row r="9" spans="1:6" s="60" customFormat="1" ht="24.6" customHeight="1">
      <c r="A9" s="198"/>
      <c r="B9" s="198"/>
      <c r="C9" s="129"/>
      <c r="D9" s="129"/>
      <c r="E9" s="130"/>
      <c r="F9" s="131"/>
    </row>
    <row r="10" spans="1:6" s="60" customFormat="1" ht="24.6" customHeight="1">
      <c r="A10" s="198"/>
      <c r="B10" s="198"/>
      <c r="C10" s="129"/>
      <c r="D10" s="129"/>
      <c r="E10" s="129"/>
      <c r="F10" s="131"/>
    </row>
    <row r="11" spans="1:6" s="60" customFormat="1" ht="24.6" customHeight="1">
      <c r="A11" s="198"/>
      <c r="B11" s="198"/>
      <c r="C11" s="129"/>
      <c r="D11" s="129"/>
      <c r="E11" s="129"/>
      <c r="F11" s="131"/>
    </row>
    <row r="12" spans="1:6" s="60" customFormat="1" ht="4.9000000000000004" customHeight="1">
      <c r="A12" s="199"/>
      <c r="B12" s="199"/>
      <c r="C12" s="199"/>
      <c r="D12" s="199"/>
      <c r="E12" s="199"/>
      <c r="F12" s="199"/>
    </row>
    <row r="13" spans="1:6" s="60" customFormat="1" ht="5.65" customHeight="1">
      <c r="A13" s="199"/>
      <c r="B13" s="199"/>
      <c r="C13" s="199"/>
      <c r="D13" s="199"/>
      <c r="E13" s="199"/>
      <c r="F13" s="199"/>
    </row>
    <row r="14" spans="1:6" s="60" customFormat="1" ht="5.65" customHeight="1">
      <c r="A14" s="199"/>
      <c r="B14" s="199"/>
      <c r="C14" s="199"/>
      <c r="D14" s="199"/>
      <c r="E14" s="199"/>
      <c r="F14" s="199"/>
    </row>
    <row r="15" spans="1:6" s="108" customFormat="1" ht="19.899999999999999" customHeight="1">
      <c r="A15" s="64" t="s">
        <v>59</v>
      </c>
      <c r="B15" s="192" t="s">
        <v>88</v>
      </c>
      <c r="C15" s="192"/>
      <c r="D15" s="192"/>
      <c r="E15" s="120">
        <v>1</v>
      </c>
      <c r="F15" s="120">
        <v>2</v>
      </c>
    </row>
    <row r="16" spans="1:6" s="108" customFormat="1" ht="33.75">
      <c r="A16" s="104">
        <v>1000</v>
      </c>
      <c r="B16" s="192" t="s">
        <v>9</v>
      </c>
      <c r="C16" s="192"/>
      <c r="D16" s="192"/>
      <c r="E16" s="107" t="s">
        <v>70</v>
      </c>
      <c r="F16" s="107" t="s">
        <v>71</v>
      </c>
    </row>
    <row r="17" spans="1:6" s="60" customFormat="1" ht="17.649999999999999" customHeight="1">
      <c r="A17" s="104">
        <v>1100</v>
      </c>
      <c r="B17" s="200" t="s">
        <v>104</v>
      </c>
      <c r="C17" s="200"/>
      <c r="D17" s="200"/>
      <c r="E17" s="109">
        <f>+F9+F10+F11</f>
        <v>0</v>
      </c>
      <c r="F17" s="110" t="e">
        <f>E17/E22</f>
        <v>#DIV/0!</v>
      </c>
    </row>
    <row r="18" spans="1:6" s="60" customFormat="1" ht="17.649999999999999" customHeight="1">
      <c r="A18" s="104">
        <v>1200</v>
      </c>
      <c r="B18" s="200" t="s">
        <v>105</v>
      </c>
      <c r="C18" s="200"/>
      <c r="D18" s="200"/>
      <c r="E18" s="109">
        <v>0</v>
      </c>
      <c r="F18" s="110" t="e">
        <f>E18/E22</f>
        <v>#DIV/0!</v>
      </c>
    </row>
    <row r="19" spans="1:6" s="60" customFormat="1" ht="17.649999999999999" customHeight="1">
      <c r="A19" s="104">
        <v>1300</v>
      </c>
      <c r="B19" s="200" t="s">
        <v>190</v>
      </c>
      <c r="C19" s="200"/>
      <c r="D19" s="200"/>
      <c r="E19" s="109">
        <v>0</v>
      </c>
      <c r="F19" s="110" t="e">
        <f>E19/E22</f>
        <v>#DIV/0!</v>
      </c>
    </row>
    <row r="20" spans="1:6" s="60" customFormat="1" ht="17.649999999999999" customHeight="1">
      <c r="A20" s="104">
        <v>1400</v>
      </c>
      <c r="B20" s="200" t="s">
        <v>267</v>
      </c>
      <c r="C20" s="200"/>
      <c r="D20" s="200"/>
      <c r="E20" s="109">
        <v>0</v>
      </c>
      <c r="F20" s="110" t="e">
        <f>E20/E22</f>
        <v>#DIV/0!</v>
      </c>
    </row>
    <row r="21" spans="1:6" s="60" customFormat="1" ht="17.649999999999999" customHeight="1">
      <c r="A21" s="104">
        <v>1500</v>
      </c>
      <c r="B21" s="200" t="s">
        <v>268</v>
      </c>
      <c r="C21" s="200"/>
      <c r="D21" s="200"/>
      <c r="E21" s="109">
        <v>0</v>
      </c>
      <c r="F21" s="110" t="e">
        <f>E21/E22</f>
        <v>#DIV/0!</v>
      </c>
    </row>
    <row r="22" spans="1:6" s="113" customFormat="1" ht="16.149999999999999" customHeight="1">
      <c r="A22" s="192" t="s">
        <v>64</v>
      </c>
      <c r="B22" s="192"/>
      <c r="C22" s="192"/>
      <c r="D22" s="192"/>
      <c r="E22" s="111">
        <f>SUM(E17:E21)</f>
        <v>0</v>
      </c>
      <c r="F22" s="112" t="e">
        <f>SUM(F17:F21)</f>
        <v>#DIV/0!</v>
      </c>
    </row>
    <row r="23" spans="1:6" s="60" customFormat="1" ht="11.65" customHeight="1">
      <c r="A23" s="186"/>
      <c r="B23" s="186"/>
      <c r="C23" s="186"/>
      <c r="D23" s="186"/>
      <c r="E23" s="186"/>
      <c r="F23" s="186"/>
    </row>
    <row r="24" spans="1:6" s="108" customFormat="1" ht="18" customHeight="1">
      <c r="A24" s="105" t="s">
        <v>59</v>
      </c>
      <c r="B24" s="192" t="s">
        <v>89</v>
      </c>
      <c r="C24" s="192"/>
      <c r="D24" s="192"/>
      <c r="E24" s="107">
        <v>1</v>
      </c>
      <c r="F24" s="107">
        <v>2</v>
      </c>
    </row>
    <row r="25" spans="1:6" s="108" customFormat="1" ht="31.9" customHeight="1">
      <c r="A25" s="105">
        <v>2000</v>
      </c>
      <c r="B25" s="192" t="s">
        <v>19</v>
      </c>
      <c r="C25" s="192"/>
      <c r="D25" s="192"/>
      <c r="E25" s="107" t="s">
        <v>67</v>
      </c>
      <c r="F25" s="107" t="s">
        <v>68</v>
      </c>
    </row>
    <row r="26" spans="1:6" s="60" customFormat="1" ht="18" customHeight="1">
      <c r="A26" s="104">
        <v>2100</v>
      </c>
      <c r="B26" s="192" t="s">
        <v>103</v>
      </c>
      <c r="C26" s="192"/>
      <c r="D26" s="192"/>
      <c r="E26" s="192"/>
      <c r="F26" s="192"/>
    </row>
    <row r="27" spans="1:6" s="60" customFormat="1" ht="18" customHeight="1">
      <c r="A27" s="148">
        <v>2101</v>
      </c>
      <c r="B27" s="179" t="s">
        <v>83</v>
      </c>
      <c r="C27" s="179"/>
      <c r="D27" s="179"/>
      <c r="E27" s="158">
        <v>0</v>
      </c>
      <c r="F27" s="159" t="e">
        <f>E27/E22</f>
        <v>#DIV/0!</v>
      </c>
    </row>
    <row r="28" spans="1:6" s="60" customFormat="1" ht="18" customHeight="1">
      <c r="A28" s="148">
        <v>2102</v>
      </c>
      <c r="B28" s="179" t="s">
        <v>21</v>
      </c>
      <c r="C28" s="179"/>
      <c r="D28" s="179" t="s">
        <v>21</v>
      </c>
      <c r="E28" s="158">
        <v>0</v>
      </c>
      <c r="F28" s="159" t="e">
        <f>E28/E22</f>
        <v>#DIV/0!</v>
      </c>
    </row>
    <row r="29" spans="1:6" s="60" customFormat="1" ht="18" customHeight="1">
      <c r="A29" s="148">
        <v>2103</v>
      </c>
      <c r="B29" s="179" t="s">
        <v>22</v>
      </c>
      <c r="C29" s="179"/>
      <c r="D29" s="179" t="s">
        <v>22</v>
      </c>
      <c r="E29" s="158">
        <v>0</v>
      </c>
      <c r="F29" s="159" t="e">
        <f>E29/E22</f>
        <v>#DIV/0!</v>
      </c>
    </row>
    <row r="30" spans="1:6" s="60" customFormat="1" ht="18" customHeight="1">
      <c r="A30" s="148">
        <v>2104</v>
      </c>
      <c r="B30" s="179" t="s">
        <v>23</v>
      </c>
      <c r="C30" s="179"/>
      <c r="D30" s="179" t="s">
        <v>23</v>
      </c>
      <c r="E30" s="158">
        <v>0</v>
      </c>
      <c r="F30" s="159" t="e">
        <f>E30/E22</f>
        <v>#DIV/0!</v>
      </c>
    </row>
    <row r="31" spans="1:6" s="60" customFormat="1" ht="18" customHeight="1">
      <c r="A31" s="148">
        <v>2105</v>
      </c>
      <c r="B31" s="179" t="s">
        <v>24</v>
      </c>
      <c r="C31" s="179"/>
      <c r="D31" s="179" t="s">
        <v>24</v>
      </c>
      <c r="E31" s="158">
        <v>0</v>
      </c>
      <c r="F31" s="159" t="e">
        <f>E31/E22</f>
        <v>#DIV/0!</v>
      </c>
    </row>
    <row r="32" spans="1:6" s="60" customFormat="1" ht="18" customHeight="1">
      <c r="A32" s="148">
        <v>2106</v>
      </c>
      <c r="B32" s="179" t="s">
        <v>25</v>
      </c>
      <c r="C32" s="179"/>
      <c r="D32" s="179" t="s">
        <v>25</v>
      </c>
      <c r="E32" s="158">
        <v>0</v>
      </c>
      <c r="F32" s="159" t="e">
        <f>E32/E22</f>
        <v>#DIV/0!</v>
      </c>
    </row>
    <row r="33" spans="1:6" s="60" customFormat="1" ht="18" customHeight="1">
      <c r="A33" s="148">
        <v>2107</v>
      </c>
      <c r="B33" s="179" t="s">
        <v>26</v>
      </c>
      <c r="C33" s="179"/>
      <c r="D33" s="179" t="s">
        <v>26</v>
      </c>
      <c r="E33" s="158">
        <v>0</v>
      </c>
      <c r="F33" s="159" t="e">
        <f>E33/E22</f>
        <v>#DIV/0!</v>
      </c>
    </row>
    <row r="34" spans="1:6" s="60" customFormat="1" ht="18" customHeight="1">
      <c r="A34" s="148">
        <v>2108</v>
      </c>
      <c r="B34" s="179" t="s">
        <v>90</v>
      </c>
      <c r="C34" s="179"/>
      <c r="D34" s="179" t="s">
        <v>90</v>
      </c>
      <c r="E34" s="158">
        <v>0</v>
      </c>
      <c r="F34" s="159" t="e">
        <f>E34/E22</f>
        <v>#DIV/0!</v>
      </c>
    </row>
    <row r="35" spans="1:6" s="60" customFormat="1" ht="18" customHeight="1">
      <c r="A35" s="148">
        <v>2109</v>
      </c>
      <c r="B35" s="179" t="s">
        <v>141</v>
      </c>
      <c r="C35" s="179"/>
      <c r="D35" s="179" t="s">
        <v>27</v>
      </c>
      <c r="E35" s="158">
        <v>0</v>
      </c>
      <c r="F35" s="159" t="e">
        <f>E35/E22</f>
        <v>#DIV/0!</v>
      </c>
    </row>
    <row r="36" spans="1:6" s="60" customFormat="1" ht="18" customHeight="1">
      <c r="A36" s="148">
        <f>+A35+1</f>
        <v>2110</v>
      </c>
      <c r="B36" s="179" t="s">
        <v>28</v>
      </c>
      <c r="C36" s="179"/>
      <c r="D36" s="179" t="s">
        <v>28</v>
      </c>
      <c r="E36" s="158">
        <v>0</v>
      </c>
      <c r="F36" s="159" t="e">
        <f>E36/E22</f>
        <v>#DIV/0!</v>
      </c>
    </row>
    <row r="37" spans="1:6" s="60" customFormat="1" ht="18" customHeight="1">
      <c r="A37" s="148">
        <f>+A36+1</f>
        <v>2111</v>
      </c>
      <c r="B37" s="179" t="s">
        <v>29</v>
      </c>
      <c r="C37" s="179"/>
      <c r="D37" s="179" t="s">
        <v>29</v>
      </c>
      <c r="E37" s="158">
        <v>0</v>
      </c>
      <c r="F37" s="159" t="e">
        <f>E37/E22</f>
        <v>#DIV/0!</v>
      </c>
    </row>
    <row r="38" spans="1:6" s="60" customFormat="1" ht="18" customHeight="1">
      <c r="A38" s="148">
        <f>+A37+1</f>
        <v>2112</v>
      </c>
      <c r="B38" s="201" t="s">
        <v>219</v>
      </c>
      <c r="C38" s="202"/>
      <c r="D38" s="203" t="s">
        <v>29</v>
      </c>
      <c r="E38" s="158">
        <v>0</v>
      </c>
      <c r="F38" s="159" t="e">
        <f>E38/E22</f>
        <v>#DIV/0!</v>
      </c>
    </row>
    <row r="39" spans="1:6" s="60" customFormat="1" ht="18" customHeight="1">
      <c r="A39" s="148">
        <f>+A38+1</f>
        <v>2113</v>
      </c>
      <c r="B39" s="201" t="s">
        <v>143</v>
      </c>
      <c r="C39" s="202"/>
      <c r="D39" s="203" t="s">
        <v>29</v>
      </c>
      <c r="E39" s="158">
        <v>0</v>
      </c>
      <c r="F39" s="159" t="e">
        <f>E39/E22</f>
        <v>#DIV/0!</v>
      </c>
    </row>
    <row r="40" spans="1:6" s="113" customFormat="1" ht="18" customHeight="1">
      <c r="A40" s="191" t="s">
        <v>65</v>
      </c>
      <c r="B40" s="191"/>
      <c r="C40" s="191"/>
      <c r="D40" s="191"/>
      <c r="E40" s="160">
        <f>SUM(E27:E39)</f>
        <v>0</v>
      </c>
      <c r="F40" s="161" t="e">
        <f>SUM(F27:F39)</f>
        <v>#DIV/0!</v>
      </c>
    </row>
    <row r="41" spans="1:6" s="113" customFormat="1" ht="13.15" customHeight="1">
      <c r="A41" s="162"/>
      <c r="B41" s="162"/>
      <c r="C41" s="162"/>
      <c r="D41" s="162"/>
      <c r="E41" s="163"/>
      <c r="F41" s="164"/>
    </row>
    <row r="42" spans="1:6" s="60" customFormat="1" ht="18" customHeight="1">
      <c r="A42" s="149">
        <v>2200</v>
      </c>
      <c r="B42" s="204" t="s">
        <v>73</v>
      </c>
      <c r="C42" s="204"/>
      <c r="D42" s="204"/>
      <c r="E42" s="204"/>
      <c r="F42" s="204"/>
    </row>
    <row r="43" spans="1:6" s="60" customFormat="1" ht="18" customHeight="1">
      <c r="A43" s="148">
        <v>2201</v>
      </c>
      <c r="B43" s="197" t="s">
        <v>139</v>
      </c>
      <c r="C43" s="197"/>
      <c r="D43" s="197"/>
      <c r="E43" s="158">
        <v>0</v>
      </c>
      <c r="F43" s="159" t="e">
        <f>E43/E22</f>
        <v>#DIV/0!</v>
      </c>
    </row>
    <row r="44" spans="1:6" s="60" customFormat="1" ht="18" customHeight="1">
      <c r="A44" s="148">
        <v>2202</v>
      </c>
      <c r="B44" s="197" t="s">
        <v>99</v>
      </c>
      <c r="C44" s="197"/>
      <c r="D44" s="197"/>
      <c r="E44" s="158">
        <v>0</v>
      </c>
      <c r="F44" s="159" t="e">
        <f>E44/E22</f>
        <v>#DIV/0!</v>
      </c>
    </row>
    <row r="45" spans="1:6" s="60" customFormat="1" ht="18" customHeight="1">
      <c r="A45" s="148">
        <v>2203</v>
      </c>
      <c r="B45" s="197" t="s">
        <v>199</v>
      </c>
      <c r="C45" s="197"/>
      <c r="D45" s="197"/>
      <c r="E45" s="158">
        <v>0</v>
      </c>
      <c r="F45" s="159" t="e">
        <f>E45/E22</f>
        <v>#DIV/0!</v>
      </c>
    </row>
    <row r="46" spans="1:6" s="60" customFormat="1" ht="18" customHeight="1">
      <c r="A46" s="148">
        <v>2204</v>
      </c>
      <c r="B46" s="197" t="s">
        <v>138</v>
      </c>
      <c r="C46" s="197"/>
      <c r="D46" s="197"/>
      <c r="E46" s="158">
        <v>0</v>
      </c>
      <c r="F46" s="159" t="e">
        <f>E46/E22</f>
        <v>#DIV/0!</v>
      </c>
    </row>
    <row r="47" spans="1:6" s="60" customFormat="1" ht="18" customHeight="1">
      <c r="A47" s="148">
        <v>2205</v>
      </c>
      <c r="B47" s="197" t="s">
        <v>101</v>
      </c>
      <c r="C47" s="197"/>
      <c r="D47" s="197"/>
      <c r="E47" s="158">
        <v>0</v>
      </c>
      <c r="F47" s="159" t="e">
        <f>E47/E22</f>
        <v>#DIV/0!</v>
      </c>
    </row>
    <row r="48" spans="1:6" s="60" customFormat="1" ht="18" customHeight="1">
      <c r="A48" s="148">
        <v>2206</v>
      </c>
      <c r="B48" s="197" t="s">
        <v>102</v>
      </c>
      <c r="C48" s="197"/>
      <c r="D48" s="197"/>
      <c r="E48" s="158">
        <v>0</v>
      </c>
      <c r="F48" s="159" t="e">
        <f>E48/E22</f>
        <v>#DIV/0!</v>
      </c>
    </row>
    <row r="49" spans="1:9" s="60" customFormat="1" ht="18" customHeight="1">
      <c r="A49" s="148">
        <v>2207</v>
      </c>
      <c r="B49" s="197" t="s">
        <v>140</v>
      </c>
      <c r="C49" s="197"/>
      <c r="D49" s="197"/>
      <c r="E49" s="158">
        <v>0</v>
      </c>
      <c r="F49" s="159" t="e">
        <f>E49/E22</f>
        <v>#DIV/0!</v>
      </c>
    </row>
    <row r="50" spans="1:9" s="60" customFormat="1" ht="25.5" customHeight="1">
      <c r="A50" s="148">
        <v>2208</v>
      </c>
      <c r="B50" s="205" t="s">
        <v>192</v>
      </c>
      <c r="C50" s="206"/>
      <c r="D50" s="207"/>
      <c r="E50" s="158">
        <v>0</v>
      </c>
      <c r="F50" s="159" t="e">
        <f>E50/E22</f>
        <v>#DIV/0!</v>
      </c>
    </row>
    <row r="51" spans="1:9" s="60" customFormat="1" ht="21" customHeight="1">
      <c r="A51" s="148">
        <v>2209</v>
      </c>
      <c r="B51" s="205" t="s">
        <v>278</v>
      </c>
      <c r="C51" s="206"/>
      <c r="D51" s="207"/>
      <c r="E51" s="158">
        <v>0</v>
      </c>
      <c r="F51" s="159" t="e">
        <f>E51/E22</f>
        <v>#DIV/0!</v>
      </c>
    </row>
    <row r="52" spans="1:9" s="60" customFormat="1" ht="18" customHeight="1">
      <c r="A52" s="148">
        <v>2210</v>
      </c>
      <c r="B52" s="211" t="s">
        <v>144</v>
      </c>
      <c r="C52" s="212"/>
      <c r="D52" s="213"/>
      <c r="E52" s="158">
        <v>0</v>
      </c>
      <c r="F52" s="159" t="e">
        <f>E52/E22</f>
        <v>#DIV/0!</v>
      </c>
    </row>
    <row r="53" spans="1:9" s="60" customFormat="1" ht="18" customHeight="1">
      <c r="A53" s="148">
        <v>2211</v>
      </c>
      <c r="B53" s="211" t="s">
        <v>143</v>
      </c>
      <c r="C53" s="212"/>
      <c r="D53" s="213"/>
      <c r="E53" s="158">
        <v>0</v>
      </c>
      <c r="F53" s="159" t="e">
        <f>E53/E22</f>
        <v>#DIV/0!</v>
      </c>
    </row>
    <row r="54" spans="1:9" s="113" customFormat="1" ht="18" customHeight="1">
      <c r="A54" s="191" t="s">
        <v>65</v>
      </c>
      <c r="B54" s="191"/>
      <c r="C54" s="191"/>
      <c r="D54" s="191"/>
      <c r="E54" s="160">
        <f>SUM(E43:E53)</f>
        <v>0</v>
      </c>
      <c r="F54" s="161" t="e">
        <f>SUM(F43:F53)</f>
        <v>#DIV/0!</v>
      </c>
      <c r="H54" s="60"/>
      <c r="I54" s="60"/>
    </row>
    <row r="55" spans="1:9" s="60" customFormat="1" ht="18" customHeight="1">
      <c r="A55" s="149">
        <v>2300</v>
      </c>
      <c r="B55" s="204" t="s">
        <v>74</v>
      </c>
      <c r="C55" s="204"/>
      <c r="D55" s="204"/>
      <c r="E55" s="204"/>
      <c r="F55" s="204"/>
    </row>
    <row r="56" spans="1:9" s="60" customFormat="1" ht="18" customHeight="1">
      <c r="A56" s="148">
        <v>2301</v>
      </c>
      <c r="B56" s="187" t="s">
        <v>31</v>
      </c>
      <c r="C56" s="187"/>
      <c r="D56" s="187"/>
      <c r="E56" s="158">
        <v>0</v>
      </c>
      <c r="F56" s="159" t="e">
        <f>E56/E22</f>
        <v>#DIV/0!</v>
      </c>
    </row>
    <row r="57" spans="1:9" s="60" customFormat="1" ht="18" customHeight="1">
      <c r="A57" s="148">
        <v>2302</v>
      </c>
      <c r="B57" s="187" t="s">
        <v>200</v>
      </c>
      <c r="C57" s="187"/>
      <c r="D57" s="187" t="s">
        <v>85</v>
      </c>
      <c r="E57" s="158">
        <v>0</v>
      </c>
      <c r="F57" s="159" t="e">
        <f>E57/E22</f>
        <v>#DIV/0!</v>
      </c>
    </row>
    <row r="58" spans="1:9" s="60" customFormat="1" ht="18" customHeight="1">
      <c r="A58" s="148">
        <v>2303</v>
      </c>
      <c r="B58" s="187" t="s">
        <v>201</v>
      </c>
      <c r="C58" s="187"/>
      <c r="D58" s="187" t="s">
        <v>85</v>
      </c>
      <c r="E58" s="158">
        <v>0</v>
      </c>
      <c r="F58" s="159" t="e">
        <f>E58/E22</f>
        <v>#DIV/0!</v>
      </c>
    </row>
    <row r="59" spans="1:9" s="60" customFormat="1" ht="18" customHeight="1">
      <c r="A59" s="148">
        <v>2304</v>
      </c>
      <c r="B59" s="187" t="s">
        <v>91</v>
      </c>
      <c r="C59" s="187"/>
      <c r="D59" s="187" t="s">
        <v>91</v>
      </c>
      <c r="E59" s="158">
        <v>0</v>
      </c>
      <c r="F59" s="159" t="e">
        <f>E59/E22</f>
        <v>#DIV/0!</v>
      </c>
    </row>
    <row r="60" spans="1:9" s="60" customFormat="1" ht="18" customHeight="1">
      <c r="A60" s="148">
        <v>2305</v>
      </c>
      <c r="B60" s="188" t="s">
        <v>203</v>
      </c>
      <c r="C60" s="188"/>
      <c r="D60" s="188" t="s">
        <v>91</v>
      </c>
      <c r="E60" s="158">
        <v>0</v>
      </c>
      <c r="F60" s="159" t="e">
        <f>E60/E22</f>
        <v>#DIV/0!</v>
      </c>
    </row>
    <row r="61" spans="1:9" s="60" customFormat="1" ht="18" customHeight="1">
      <c r="A61" s="148">
        <v>2306</v>
      </c>
      <c r="B61" s="187" t="s">
        <v>202</v>
      </c>
      <c r="C61" s="187"/>
      <c r="D61" s="187" t="s">
        <v>91</v>
      </c>
      <c r="E61" s="158">
        <v>0</v>
      </c>
      <c r="F61" s="159" t="e">
        <f>E61/E22</f>
        <v>#DIV/0!</v>
      </c>
    </row>
    <row r="62" spans="1:9" s="60" customFormat="1" ht="26.25" customHeight="1">
      <c r="A62" s="148">
        <v>2307</v>
      </c>
      <c r="B62" s="187" t="s">
        <v>84</v>
      </c>
      <c r="C62" s="187"/>
      <c r="D62" s="187" t="s">
        <v>84</v>
      </c>
      <c r="E62" s="158">
        <v>0</v>
      </c>
      <c r="F62" s="159" t="e">
        <f>E62/E22</f>
        <v>#DIV/0!</v>
      </c>
    </row>
    <row r="63" spans="1:9" s="60" customFormat="1" ht="18" customHeight="1">
      <c r="A63" s="148">
        <v>2308</v>
      </c>
      <c r="B63" s="194" t="s">
        <v>204</v>
      </c>
      <c r="C63" s="195"/>
      <c r="D63" s="196" t="s">
        <v>137</v>
      </c>
      <c r="E63" s="158">
        <v>0</v>
      </c>
      <c r="F63" s="159" t="e">
        <f>E63/E22</f>
        <v>#DIV/0!</v>
      </c>
    </row>
    <row r="64" spans="1:9" s="60" customFormat="1" ht="18" customHeight="1">
      <c r="A64" s="148">
        <v>2309</v>
      </c>
      <c r="B64" s="194" t="s">
        <v>226</v>
      </c>
      <c r="C64" s="195"/>
      <c r="D64" s="196" t="s">
        <v>137</v>
      </c>
      <c r="E64" s="158">
        <v>0</v>
      </c>
      <c r="F64" s="159" t="e">
        <f>E64/E22</f>
        <v>#DIV/0!</v>
      </c>
    </row>
    <row r="65" spans="1:6" s="60" customFormat="1" ht="18" customHeight="1">
      <c r="A65" s="148">
        <v>2310</v>
      </c>
      <c r="B65" s="187" t="s">
        <v>86</v>
      </c>
      <c r="C65" s="187"/>
      <c r="D65" s="187" t="s">
        <v>86</v>
      </c>
      <c r="E65" s="158">
        <v>0</v>
      </c>
      <c r="F65" s="159" t="e">
        <f>E65/E22</f>
        <v>#DIV/0!</v>
      </c>
    </row>
    <row r="66" spans="1:6" s="60" customFormat="1" ht="18" customHeight="1">
      <c r="A66" s="148">
        <v>2311</v>
      </c>
      <c r="B66" s="187" t="s">
        <v>205</v>
      </c>
      <c r="C66" s="187"/>
      <c r="D66" s="187" t="s">
        <v>86</v>
      </c>
      <c r="E66" s="158">
        <v>0</v>
      </c>
      <c r="F66" s="159" t="e">
        <f>E66/E22</f>
        <v>#DIV/0!</v>
      </c>
    </row>
    <row r="67" spans="1:6" s="60" customFormat="1" ht="18" customHeight="1">
      <c r="A67" s="148">
        <v>2312</v>
      </c>
      <c r="B67" s="208" t="s">
        <v>143</v>
      </c>
      <c r="C67" s="209"/>
      <c r="D67" s="210"/>
      <c r="E67" s="158">
        <v>0</v>
      </c>
      <c r="F67" s="159" t="e">
        <f>E67/E22</f>
        <v>#DIV/0!</v>
      </c>
    </row>
    <row r="68" spans="1:6" s="60" customFormat="1" ht="18" customHeight="1">
      <c r="A68" s="191" t="s">
        <v>65</v>
      </c>
      <c r="B68" s="191"/>
      <c r="C68" s="191"/>
      <c r="D68" s="191"/>
      <c r="E68" s="160">
        <f>SUM(E56:E67)</f>
        <v>0</v>
      </c>
      <c r="F68" s="161" t="e">
        <f>SUM(F56:F67)</f>
        <v>#DIV/0!</v>
      </c>
    </row>
    <row r="69" spans="1:6" s="60" customFormat="1" ht="18" customHeight="1">
      <c r="A69" s="193"/>
      <c r="B69" s="193"/>
      <c r="C69" s="193"/>
      <c r="D69" s="193"/>
      <c r="E69" s="193"/>
      <c r="F69" s="193"/>
    </row>
    <row r="70" spans="1:6" s="113" customFormat="1" ht="18" customHeight="1">
      <c r="A70" s="192" t="s">
        <v>66</v>
      </c>
      <c r="B70" s="192"/>
      <c r="C70" s="192"/>
      <c r="D70" s="192"/>
      <c r="E70" s="111">
        <f>E68+E54+E40</f>
        <v>0</v>
      </c>
      <c r="F70" s="112" t="e">
        <f>F68+F54+F40</f>
        <v>#DIV/0!</v>
      </c>
    </row>
    <row r="71" spans="1:6" ht="11.65" customHeight="1">
      <c r="A71" s="106"/>
      <c r="E71" s="106"/>
    </row>
    <row r="72" spans="1:6" ht="11.65" customHeight="1">
      <c r="A72" s="106"/>
      <c r="E72" s="106"/>
    </row>
    <row r="73" spans="1:6" ht="11.65" customHeight="1">
      <c r="A73" s="106"/>
      <c r="E73" s="106"/>
    </row>
    <row r="74" spans="1:6" ht="18" customHeight="1">
      <c r="A74" s="106"/>
      <c r="B74" s="189" t="s">
        <v>132</v>
      </c>
      <c r="C74" s="190"/>
      <c r="D74" s="186" t="s">
        <v>133</v>
      </c>
      <c r="E74" s="186"/>
      <c r="F74" s="186"/>
    </row>
    <row r="75" spans="1:6" ht="31.5" customHeight="1">
      <c r="A75" s="106"/>
      <c r="B75" s="189"/>
      <c r="C75" s="190"/>
      <c r="D75" s="186"/>
      <c r="E75" s="186"/>
      <c r="F75" s="186"/>
    </row>
    <row r="76" spans="1:6">
      <c r="A76" s="106"/>
      <c r="B76" s="189" t="s">
        <v>15</v>
      </c>
      <c r="C76" s="190"/>
      <c r="D76" s="186" t="s">
        <v>15</v>
      </c>
      <c r="E76" s="186"/>
      <c r="F76" s="186"/>
    </row>
  </sheetData>
  <mergeCells count="75">
    <mergeCell ref="B50:D50"/>
    <mergeCell ref="B67:D67"/>
    <mergeCell ref="B53:D53"/>
    <mergeCell ref="B51:D51"/>
    <mergeCell ref="B52:D52"/>
    <mergeCell ref="B55:F55"/>
    <mergeCell ref="B56:D56"/>
    <mergeCell ref="B59:D59"/>
    <mergeCell ref="A54:D54"/>
    <mergeCell ref="B64:D64"/>
    <mergeCell ref="B57:D57"/>
    <mergeCell ref="B65:D65"/>
    <mergeCell ref="B49:D49"/>
    <mergeCell ref="B46:D46"/>
    <mergeCell ref="B47:D47"/>
    <mergeCell ref="A40:D40"/>
    <mergeCell ref="B17:D17"/>
    <mergeCell ref="B18:D18"/>
    <mergeCell ref="B19:D19"/>
    <mergeCell ref="B26:F26"/>
    <mergeCell ref="A23:F23"/>
    <mergeCell ref="B39:D39"/>
    <mergeCell ref="B38:D38"/>
    <mergeCell ref="B48:D48"/>
    <mergeCell ref="B45:D45"/>
    <mergeCell ref="B43:D43"/>
    <mergeCell ref="B30:D30"/>
    <mergeCell ref="B42:F42"/>
    <mergeCell ref="B44:D44"/>
    <mergeCell ref="A9:B9"/>
    <mergeCell ref="A10:B10"/>
    <mergeCell ref="A11:B11"/>
    <mergeCell ref="A22:D22"/>
    <mergeCell ref="B31:D31"/>
    <mergeCell ref="B27:D27"/>
    <mergeCell ref="B24:D24"/>
    <mergeCell ref="B25:D25"/>
    <mergeCell ref="A14:F14"/>
    <mergeCell ref="B21:D21"/>
    <mergeCell ref="B16:D16"/>
    <mergeCell ref="B15:D15"/>
    <mergeCell ref="B20:D20"/>
    <mergeCell ref="A12:F12"/>
    <mergeCell ref="A13:F13"/>
    <mergeCell ref="D75:F75"/>
    <mergeCell ref="D76:F76"/>
    <mergeCell ref="D74:F74"/>
    <mergeCell ref="B58:D58"/>
    <mergeCell ref="B61:D61"/>
    <mergeCell ref="B60:D60"/>
    <mergeCell ref="B62:D62"/>
    <mergeCell ref="B74:C74"/>
    <mergeCell ref="B75:C75"/>
    <mergeCell ref="B76:C76"/>
    <mergeCell ref="A68:D68"/>
    <mergeCell ref="A70:D70"/>
    <mergeCell ref="A69:F69"/>
    <mergeCell ref="B63:D63"/>
    <mergeCell ref="B66:D66"/>
    <mergeCell ref="A4:F4"/>
    <mergeCell ref="B37:D37"/>
    <mergeCell ref="B33:D33"/>
    <mergeCell ref="B34:D34"/>
    <mergeCell ref="B35:D35"/>
    <mergeCell ref="B36:D36"/>
    <mergeCell ref="B32:D32"/>
    <mergeCell ref="B28:D28"/>
    <mergeCell ref="B29:D29"/>
    <mergeCell ref="E6:F6"/>
    <mergeCell ref="B5:C5"/>
    <mergeCell ref="B6:C6"/>
    <mergeCell ref="B7:C7"/>
    <mergeCell ref="A8:B8"/>
    <mergeCell ref="E5:F5"/>
    <mergeCell ref="E7:F7"/>
  </mergeCells>
  <printOptions horizontalCentered="1"/>
  <pageMargins left="0.23622047244094491" right="0.23622047244094491" top="1.4173228346456694" bottom="0.74803149606299213" header="0.31496062992125984" footer="0.31496062992125984"/>
  <pageSetup orientation="portrait" r:id="rId1"/>
  <headerFooter alignWithMargins="0">
    <oddHeader>&amp;L&amp;G&amp;C
PROCESO PROTECCIÓN
FORMATO DE SEGUIMIENTO FINANCIERO
MODALIDADES DE PROTECCIÓN&amp;RF5.G19.P
Versión 1
Página &amp;P de &amp;N
08/04/2019
Clasificación de la Información 
Clasificada</oddHeader>
    <oddFooter>&amp;C&amp;"Tempus Sans ITC,Normal"&amp;12&amp;G</oddFooter>
  </headerFooter>
  <ignoredErrors>
    <ignoredError sqref="F17:F22 F27:F39 D40 D68 D70 D69:F69 D62 D65 F70 F65 F43:F53 F56:F57 F59 F62:F63 B65 B62 A69:B69 A70:B70 A68:B68 A40:B40"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63"/>
  <sheetViews>
    <sheetView workbookViewId="0">
      <selection activeCell="H12" sqref="H12"/>
    </sheetView>
  </sheetViews>
  <sheetFormatPr baseColWidth="10" defaultColWidth="11.42578125" defaultRowHeight="12.75"/>
  <cols>
    <col min="1" max="1" width="20.5703125" style="2" customWidth="1"/>
    <col min="2" max="2" width="14.28515625" style="2" customWidth="1"/>
    <col min="3" max="3" width="13.7109375" style="2" customWidth="1"/>
    <col min="4" max="4" width="13" style="2" customWidth="1"/>
    <col min="5" max="5" width="15.7109375" style="2" customWidth="1"/>
    <col min="6" max="16384" width="11.42578125" style="2"/>
  </cols>
  <sheetData>
    <row r="1" spans="1:6" ht="13.5" thickBot="1"/>
    <row r="2" spans="1:6">
      <c r="A2" s="5"/>
      <c r="B2" s="6"/>
      <c r="C2" s="6"/>
      <c r="D2" s="7"/>
      <c r="E2" s="7"/>
      <c r="F2" s="8"/>
    </row>
    <row r="3" spans="1:6">
      <c r="A3" s="9"/>
      <c r="B3" s="256" t="s">
        <v>33</v>
      </c>
      <c r="C3" s="256"/>
      <c r="D3" s="256"/>
      <c r="E3" s="256"/>
      <c r="F3" s="257"/>
    </row>
    <row r="4" spans="1:6">
      <c r="A4" s="9"/>
      <c r="B4" s="256" t="s">
        <v>34</v>
      </c>
      <c r="C4" s="256"/>
      <c r="D4" s="256"/>
      <c r="E4" s="256"/>
      <c r="F4" s="257"/>
    </row>
    <row r="5" spans="1:6">
      <c r="A5" s="9"/>
      <c r="B5" s="10"/>
      <c r="C5" s="10"/>
      <c r="D5" s="4"/>
      <c r="E5" s="4"/>
      <c r="F5" s="11"/>
    </row>
    <row r="6" spans="1:6">
      <c r="A6" s="12"/>
      <c r="B6" s="256" t="s">
        <v>35</v>
      </c>
      <c r="C6" s="256"/>
      <c r="D6" s="256"/>
      <c r="E6" s="256"/>
      <c r="F6" s="257"/>
    </row>
    <row r="7" spans="1:6">
      <c r="A7" s="13"/>
      <c r="B7" s="3"/>
      <c r="C7" s="3"/>
      <c r="D7" s="4"/>
      <c r="E7" s="4"/>
      <c r="F7" s="11"/>
    </row>
    <row r="8" spans="1:6">
      <c r="A8" s="12"/>
      <c r="B8" s="256" t="s">
        <v>58</v>
      </c>
      <c r="C8" s="256"/>
      <c r="D8" s="256"/>
      <c r="E8" s="256"/>
      <c r="F8" s="257"/>
    </row>
    <row r="9" spans="1:6" ht="13.5" thickBot="1">
      <c r="A9" s="14"/>
      <c r="B9" s="15"/>
      <c r="C9" s="15"/>
      <c r="D9" s="1"/>
      <c r="E9" s="260"/>
      <c r="F9" s="261"/>
    </row>
    <row r="10" spans="1:6" ht="13.5" thickBot="1">
      <c r="A10" s="258"/>
      <c r="B10" s="256"/>
      <c r="C10" s="256"/>
      <c r="D10" s="256"/>
      <c r="E10" s="256"/>
      <c r="F10" s="259"/>
    </row>
    <row r="11" spans="1:6">
      <c r="A11" s="245" t="s">
        <v>2</v>
      </c>
      <c r="B11" s="246"/>
      <c r="C11" s="247" t="s">
        <v>49</v>
      </c>
      <c r="D11" s="248"/>
      <c r="E11" s="248"/>
      <c r="F11" s="249"/>
    </row>
    <row r="12" spans="1:6">
      <c r="A12" s="241" t="s">
        <v>36</v>
      </c>
      <c r="B12" s="241"/>
      <c r="C12" s="250"/>
      <c r="D12" s="215"/>
      <c r="E12" s="215"/>
      <c r="F12" s="216"/>
    </row>
    <row r="13" spans="1:6">
      <c r="A13" s="16" t="s">
        <v>3</v>
      </c>
      <c r="B13" s="250"/>
      <c r="C13" s="251"/>
      <c r="D13" s="16" t="s">
        <v>50</v>
      </c>
      <c r="E13" s="250"/>
      <c r="F13" s="216"/>
    </row>
    <row r="14" spans="1:6">
      <c r="A14" s="252" t="s">
        <v>44</v>
      </c>
      <c r="B14" s="253"/>
      <c r="C14" s="254" t="s">
        <v>51</v>
      </c>
      <c r="D14" s="253"/>
      <c r="E14" s="254" t="s">
        <v>52</v>
      </c>
      <c r="F14" s="255"/>
    </row>
    <row r="15" spans="1:6" ht="13.5" thickBot="1">
      <c r="A15" s="17" t="s">
        <v>37</v>
      </c>
      <c r="B15" s="18" t="s">
        <v>53</v>
      </c>
      <c r="C15" s="262" t="s">
        <v>54</v>
      </c>
      <c r="D15" s="262"/>
      <c r="E15" s="262" t="s">
        <v>55</v>
      </c>
      <c r="F15" s="263"/>
    </row>
    <row r="16" spans="1:6" ht="13.5" thickBot="1">
      <c r="A16" s="19"/>
      <c r="B16" s="20"/>
      <c r="C16" s="21"/>
      <c r="D16" s="21"/>
      <c r="E16" s="21"/>
      <c r="F16" s="22"/>
    </row>
    <row r="17" spans="1:6">
      <c r="A17" s="264" t="s">
        <v>56</v>
      </c>
      <c r="B17" s="265"/>
      <c r="C17" s="265"/>
      <c r="D17" s="265"/>
      <c r="E17" s="265"/>
      <c r="F17" s="266"/>
    </row>
    <row r="18" spans="1:6" ht="12.75" customHeight="1">
      <c r="A18" s="214"/>
      <c r="B18" s="215"/>
      <c r="C18" s="215"/>
      <c r="D18" s="215"/>
      <c r="E18" s="215"/>
      <c r="F18" s="216"/>
    </row>
    <row r="19" spans="1:6">
      <c r="A19" s="214"/>
      <c r="B19" s="215"/>
      <c r="C19" s="215"/>
      <c r="D19" s="215"/>
      <c r="E19" s="215"/>
      <c r="F19" s="216"/>
    </row>
    <row r="20" spans="1:6">
      <c r="A20" s="214"/>
      <c r="B20" s="215"/>
      <c r="C20" s="215"/>
      <c r="D20" s="215"/>
      <c r="E20" s="215"/>
      <c r="F20" s="216"/>
    </row>
    <row r="21" spans="1:6" ht="13.5" thickBot="1">
      <c r="A21" s="220"/>
      <c r="B21" s="221"/>
      <c r="C21" s="221"/>
      <c r="D21" s="221"/>
      <c r="E21" s="221"/>
      <c r="F21" s="222"/>
    </row>
    <row r="22" spans="1:6">
      <c r="A22" s="217" t="s">
        <v>38</v>
      </c>
      <c r="B22" s="218"/>
      <c r="C22" s="218"/>
      <c r="D22" s="218"/>
      <c r="E22" s="218"/>
      <c r="F22" s="219"/>
    </row>
    <row r="23" spans="1:6">
      <c r="A23" s="214"/>
      <c r="B23" s="215"/>
      <c r="C23" s="215"/>
      <c r="D23" s="215"/>
      <c r="E23" s="215"/>
      <c r="F23" s="216"/>
    </row>
    <row r="24" spans="1:6">
      <c r="A24" s="214"/>
      <c r="B24" s="215"/>
      <c r="C24" s="215"/>
      <c r="D24" s="215"/>
      <c r="E24" s="215"/>
      <c r="F24" s="216"/>
    </row>
    <row r="25" spans="1:6">
      <c r="A25" s="214"/>
      <c r="B25" s="215"/>
      <c r="C25" s="215"/>
      <c r="D25" s="215"/>
      <c r="E25" s="215"/>
      <c r="F25" s="216"/>
    </row>
    <row r="26" spans="1:6" ht="13.5" thickBot="1">
      <c r="A26" s="220"/>
      <c r="B26" s="221"/>
      <c r="C26" s="221"/>
      <c r="D26" s="221"/>
      <c r="E26" s="221"/>
      <c r="F26" s="222"/>
    </row>
    <row r="27" spans="1:6">
      <c r="A27" s="237" t="s">
        <v>39</v>
      </c>
      <c r="B27" s="238"/>
      <c r="C27" s="238"/>
      <c r="D27" s="238"/>
      <c r="E27" s="238"/>
      <c r="F27" s="239"/>
    </row>
    <row r="28" spans="1:6">
      <c r="A28" s="240"/>
      <c r="B28" s="241"/>
      <c r="C28" s="241"/>
      <c r="D28" s="241"/>
      <c r="E28" s="241"/>
      <c r="F28" s="242"/>
    </row>
    <row r="29" spans="1:6">
      <c r="A29" s="214"/>
      <c r="B29" s="215"/>
      <c r="C29" s="215"/>
      <c r="D29" s="215"/>
      <c r="E29" s="215"/>
      <c r="F29" s="216"/>
    </row>
    <row r="30" spans="1:6">
      <c r="A30" s="233"/>
      <c r="B30" s="234"/>
      <c r="C30" s="234"/>
      <c r="D30" s="234"/>
      <c r="E30" s="234"/>
      <c r="F30" s="243"/>
    </row>
    <row r="31" spans="1:6" ht="13.5" thickBot="1">
      <c r="A31" s="220"/>
      <c r="B31" s="221"/>
      <c r="C31" s="221"/>
      <c r="D31" s="221"/>
      <c r="E31" s="221"/>
      <c r="F31" s="222"/>
    </row>
    <row r="32" spans="1:6">
      <c r="A32" s="244" t="s">
        <v>14</v>
      </c>
      <c r="B32" s="235"/>
      <c r="C32" s="235"/>
      <c r="D32" s="235" t="s">
        <v>40</v>
      </c>
      <c r="E32" s="235"/>
      <c r="F32" s="236"/>
    </row>
    <row r="33" spans="1:6">
      <c r="A33" s="223"/>
      <c r="B33" s="224"/>
      <c r="C33" s="225"/>
      <c r="D33" s="229"/>
      <c r="E33" s="224"/>
      <c r="F33" s="230"/>
    </row>
    <row r="34" spans="1:6" ht="13.5" thickBot="1">
      <c r="A34" s="226"/>
      <c r="B34" s="227"/>
      <c r="C34" s="228"/>
      <c r="D34" s="231"/>
      <c r="E34" s="227"/>
      <c r="F34" s="232"/>
    </row>
    <row r="35" spans="1:6" ht="12.75" customHeight="1">
      <c r="A35" s="233" t="s">
        <v>57</v>
      </c>
      <c r="B35" s="234"/>
      <c r="C35" s="234"/>
      <c r="D35" s="235" t="s">
        <v>40</v>
      </c>
      <c r="E35" s="235"/>
      <c r="F35" s="236"/>
    </row>
    <row r="36" spans="1:6">
      <c r="A36" s="223"/>
      <c r="B36" s="224"/>
      <c r="C36" s="225"/>
      <c r="D36" s="229"/>
      <c r="E36" s="224"/>
      <c r="F36" s="230"/>
    </row>
    <row r="37" spans="1:6" ht="13.5" thickBot="1">
      <c r="A37" s="226"/>
      <c r="B37" s="227"/>
      <c r="C37" s="228"/>
      <c r="D37" s="231"/>
      <c r="E37" s="227"/>
      <c r="F37" s="232"/>
    </row>
    <row r="38" spans="1:6">
      <c r="A38" s="233" t="s">
        <v>41</v>
      </c>
      <c r="B38" s="234"/>
      <c r="C38" s="234"/>
      <c r="D38" s="235" t="s">
        <v>40</v>
      </c>
      <c r="E38" s="235"/>
      <c r="F38" s="236"/>
    </row>
    <row r="39" spans="1:6">
      <c r="A39" s="223"/>
      <c r="B39" s="224"/>
      <c r="C39" s="225"/>
      <c r="D39" s="229"/>
      <c r="E39" s="224"/>
      <c r="F39" s="230"/>
    </row>
    <row r="40" spans="1:6" ht="13.5" thickBot="1">
      <c r="A40" s="267"/>
      <c r="B40" s="268"/>
      <c r="C40" s="269"/>
      <c r="D40" s="270"/>
      <c r="E40" s="268"/>
      <c r="F40" s="271"/>
    </row>
    <row r="63" ht="12.75" customHeight="1"/>
  </sheetData>
  <mergeCells count="44">
    <mergeCell ref="A36:C37"/>
    <mergeCell ref="D36:F37"/>
    <mergeCell ref="A38:C38"/>
    <mergeCell ref="D38:F38"/>
    <mergeCell ref="A39:C40"/>
    <mergeCell ref="D39:F40"/>
    <mergeCell ref="C15:D15"/>
    <mergeCell ref="E15:F15"/>
    <mergeCell ref="A18:F18"/>
    <mergeCell ref="A19:F19"/>
    <mergeCell ref="A20:F20"/>
    <mergeCell ref="A17:F17"/>
    <mergeCell ref="B3:F3"/>
    <mergeCell ref="B4:F4"/>
    <mergeCell ref="B6:F6"/>
    <mergeCell ref="B8:F8"/>
    <mergeCell ref="A10:F10"/>
    <mergeCell ref="E9:F9"/>
    <mergeCell ref="A11:B11"/>
    <mergeCell ref="C11:F11"/>
    <mergeCell ref="B13:C13"/>
    <mergeCell ref="E13:F13"/>
    <mergeCell ref="A14:B14"/>
    <mergeCell ref="C14:D14"/>
    <mergeCell ref="A12:B12"/>
    <mergeCell ref="C12:F12"/>
    <mergeCell ref="E14:F14"/>
    <mergeCell ref="A33:C34"/>
    <mergeCell ref="D33:F34"/>
    <mergeCell ref="A35:C35"/>
    <mergeCell ref="D35:F35"/>
    <mergeCell ref="A26:F26"/>
    <mergeCell ref="A27:F27"/>
    <mergeCell ref="A28:F28"/>
    <mergeCell ref="D32:F32"/>
    <mergeCell ref="A29:F29"/>
    <mergeCell ref="A30:F30"/>
    <mergeCell ref="A31:F31"/>
    <mergeCell ref="A32:C32"/>
    <mergeCell ref="A23:F23"/>
    <mergeCell ref="A24:F24"/>
    <mergeCell ref="A22:F22"/>
    <mergeCell ref="A25:F25"/>
    <mergeCell ref="A21:F21"/>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7"/>
  <sheetViews>
    <sheetView workbookViewId="0">
      <selection activeCell="B15" sqref="B15"/>
    </sheetView>
  </sheetViews>
  <sheetFormatPr baseColWidth="10" defaultRowHeight="12.75"/>
  <cols>
    <col min="1" max="1" width="10" bestFit="1" customWidth="1"/>
    <col min="2" max="2" width="97.28515625" customWidth="1"/>
  </cols>
  <sheetData>
    <row r="1" spans="1:2">
      <c r="A1" s="23" t="s">
        <v>60</v>
      </c>
      <c r="B1" s="23" t="s">
        <v>61</v>
      </c>
    </row>
    <row r="2" spans="1:2">
      <c r="A2">
        <f ca="1">INT(10*RAND())</f>
        <v>6</v>
      </c>
      <c r="B2" s="24" t="e">
        <f ca="1">enletras(A2)</f>
        <v>#NAME?</v>
      </c>
    </row>
    <row r="3" spans="1:2">
      <c r="A3">
        <f ca="1">INT(10*RAND())</f>
        <v>0</v>
      </c>
      <c r="B3" s="24" t="e">
        <f ca="1">enletras(A3)</f>
        <v>#NAME?</v>
      </c>
    </row>
    <row r="4" spans="1:2">
      <c r="A4">
        <f ca="1">INT(100*RAND())</f>
        <v>29</v>
      </c>
      <c r="B4" s="24" t="e">
        <f ca="1">enletras(A4)</f>
        <v>#NAME?</v>
      </c>
    </row>
    <row r="5" spans="1:2">
      <c r="A5">
        <f ca="1">INT(100*RAND())</f>
        <v>55</v>
      </c>
      <c r="B5" s="24" t="e">
        <f ca="1">enletras(A5)</f>
        <v>#NAME?</v>
      </c>
    </row>
    <row r="6" spans="1:2">
      <c r="A6">
        <f ca="1">INT(1000*RAND())</f>
        <v>563</v>
      </c>
      <c r="B6" s="24" t="e">
        <f t="shared" ref="B6:B13" ca="1" si="0">enletras(A6)</f>
        <v>#NAME?</v>
      </c>
    </row>
    <row r="7" spans="1:2">
      <c r="A7">
        <f ca="1">INT(1000*RAND())</f>
        <v>14</v>
      </c>
      <c r="B7" s="24" t="e">
        <f t="shared" ca="1" si="0"/>
        <v>#NAME?</v>
      </c>
    </row>
    <row r="8" spans="1:2">
      <c r="A8">
        <f ca="1">INT(10000*RAND())</f>
        <v>8966</v>
      </c>
      <c r="B8" s="24" t="e">
        <f t="shared" ca="1" si="0"/>
        <v>#NAME?</v>
      </c>
    </row>
    <row r="9" spans="1:2">
      <c r="A9">
        <f ca="1">INT(100000*RAND())</f>
        <v>48772</v>
      </c>
      <c r="B9" s="24" t="e">
        <f t="shared" ca="1" si="0"/>
        <v>#NAME?</v>
      </c>
    </row>
    <row r="10" spans="1:2">
      <c r="A10">
        <f ca="1">INT(1000000*RAND())</f>
        <v>173291</v>
      </c>
      <c r="B10" s="24" t="e">
        <f t="shared" ca="1" si="0"/>
        <v>#NAME?</v>
      </c>
    </row>
    <row r="11" spans="1:2">
      <c r="A11">
        <f ca="1">INT(10000000*RAND())</f>
        <v>8684186</v>
      </c>
      <c r="B11" s="24" t="e">
        <f t="shared" ca="1" si="0"/>
        <v>#NAME?</v>
      </c>
    </row>
    <row r="12" spans="1:2">
      <c r="A12">
        <f ca="1">INT(100000000*RAND())</f>
        <v>62677217</v>
      </c>
      <c r="B12" s="24" t="e">
        <f t="shared" ca="1" si="0"/>
        <v>#NAME?</v>
      </c>
    </row>
    <row r="13" spans="1:2">
      <c r="A13">
        <f ca="1">INT(1000000000*RAND())</f>
        <v>656137348</v>
      </c>
      <c r="B13" s="24" t="e">
        <f t="shared" ca="1" si="0"/>
        <v>#NAME?</v>
      </c>
    </row>
    <row r="14" spans="1:2">
      <c r="A14" s="25">
        <f ca="1">INT(100000*RAND())/100</f>
        <v>988.06</v>
      </c>
      <c r="B14" s="24" t="e">
        <f ca="1">enletras(INT(A14))&amp;IF(INT(A14)&lt;&gt;A14," CON "&amp;enletras((A14-INT(A14))*100),"")</f>
        <v>#NAME?</v>
      </c>
    </row>
    <row r="15" spans="1:2">
      <c r="A15" s="25">
        <f ca="1">INT(1000000*RAND())/100</f>
        <v>6814.91</v>
      </c>
      <c r="B15" s="24" t="e">
        <f ca="1">enletras(INT(A15))&amp;IF(INT(A15)&lt;&gt;A15," CON "&amp;enletras(A15*100-INT(A15)*100),"")</f>
        <v>#NAME?</v>
      </c>
    </row>
    <row r="16" spans="1:2">
      <c r="A16" s="25">
        <f ca="1">INT(10000000*RAND())/100</f>
        <v>19522.39</v>
      </c>
      <c r="B16" s="24" t="e">
        <f ca="1">enletras(INT(A16))&amp;IF(INT(A16)&lt;&gt;A16," CON "&amp;enletras(A16*100-INT(A16)*100),"")</f>
        <v>#NAME?</v>
      </c>
    </row>
    <row r="17" spans="1:2">
      <c r="A17" s="25">
        <f ca="1">INT(100000000*RAND())/100</f>
        <v>536327.39</v>
      </c>
      <c r="B17" s="24" t="e">
        <f ca="1">enletras(INT(A17))&amp;IF(INT(A17)&lt;&gt;A17," CON "&amp;enletras(A17*100-INT(A17)*100),"")</f>
        <v>#NAME?</v>
      </c>
    </row>
  </sheetData>
  <pageMargins left="0.75" right="0.75" top="1" bottom="1" header="0" footer="0"/>
  <pageSetup orientation="portrait" horizontalDpi="120" verticalDpi="144" copies="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zoomScaleNormal="100" workbookViewId="0"/>
  </sheetViews>
  <sheetFormatPr baseColWidth="10" defaultColWidth="11.42578125" defaultRowHeight="18" customHeight="1"/>
  <cols>
    <col min="1" max="1" width="8.7109375" style="26" customWidth="1"/>
    <col min="2" max="2" width="44.7109375" style="26" customWidth="1"/>
    <col min="3" max="9" width="14.5703125" style="26" customWidth="1"/>
    <col min="10" max="11" width="6.28515625" style="26" customWidth="1"/>
    <col min="12" max="13" width="9" style="88" customWidth="1"/>
    <col min="14" max="14" width="13.42578125" style="26" customWidth="1"/>
    <col min="15" max="15" width="15.7109375" style="26" customWidth="1"/>
    <col min="16" max="16384" width="11.42578125" style="26"/>
  </cols>
  <sheetData>
    <row r="1" spans="1:14" s="88" customFormat="1" ht="26.45" customHeight="1"/>
    <row r="2" spans="1:14" s="88" customFormat="1" ht="26.45" customHeight="1"/>
    <row r="3" spans="1:14" s="88" customFormat="1" ht="26.45" customHeight="1"/>
    <row r="4" spans="1:14" ht="32.25" customHeight="1">
      <c r="A4" s="186"/>
      <c r="B4" s="96" t="s">
        <v>87</v>
      </c>
      <c r="C4" s="272">
        <f>PRESUPUESTO!$B$5</f>
        <v>0</v>
      </c>
      <c r="D4" s="272"/>
      <c r="E4" s="272" t="s">
        <v>220</v>
      </c>
      <c r="F4" s="272"/>
      <c r="G4" s="312" t="s">
        <v>271</v>
      </c>
      <c r="H4" s="276"/>
      <c r="I4" s="168"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71">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71">
        <f>PRESUPUESTO!$C$10</f>
        <v>0</v>
      </c>
      <c r="J6" s="279">
        <f>PRESUPUESTO!$D$10</f>
        <v>0</v>
      </c>
      <c r="K6" s="280"/>
      <c r="L6" s="134">
        <f>PRESUPUESTO!$E$10</f>
        <v>0</v>
      </c>
      <c r="M6" s="281"/>
      <c r="N6" s="282"/>
    </row>
    <row r="7" spans="1:14" ht="18" customHeight="1">
      <c r="A7" s="186"/>
      <c r="B7" s="172" t="s">
        <v>1</v>
      </c>
      <c r="C7" s="283">
        <f>PRESUPUESTO!$E$5</f>
        <v>0</v>
      </c>
      <c r="D7" s="284"/>
      <c r="E7" s="285"/>
      <c r="F7" s="285"/>
      <c r="G7" s="277">
        <f>PRESUPUESTO!$A$11</f>
        <v>0</v>
      </c>
      <c r="H7" s="278"/>
      <c r="I7" s="171">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69"/>
      <c r="J8" s="293"/>
      <c r="K8" s="293"/>
      <c r="L8" s="141"/>
      <c r="M8" s="294"/>
      <c r="N8" s="295"/>
    </row>
    <row r="9" spans="1:14" s="88" customFormat="1" ht="18" customHeight="1">
      <c r="A9" s="186"/>
      <c r="B9" s="137" t="s">
        <v>3</v>
      </c>
      <c r="C9" s="283">
        <f>PRESUPUESTO!$E$7</f>
        <v>0</v>
      </c>
      <c r="D9" s="284"/>
      <c r="E9" s="279"/>
      <c r="F9" s="290"/>
      <c r="G9" s="296"/>
      <c r="H9" s="297"/>
      <c r="I9" s="170"/>
      <c r="J9" s="298"/>
      <c r="K9" s="299"/>
      <c r="L9" s="170"/>
      <c r="M9" s="300"/>
      <c r="N9" s="301"/>
    </row>
    <row r="10" spans="1:14" ht="18" customHeight="1">
      <c r="A10" s="28" t="s">
        <v>59</v>
      </c>
      <c r="B10" s="55"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72</v>
      </c>
      <c r="H11" s="286" t="s">
        <v>146</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5">
        <v>1100</v>
      </c>
      <c r="B13" s="65" t="s">
        <v>104</v>
      </c>
      <c r="C13" s="29">
        <f>PRESUPUESTO!E17</f>
        <v>0</v>
      </c>
      <c r="D13" s="29">
        <v>0</v>
      </c>
      <c r="E13" s="29">
        <v>0</v>
      </c>
      <c r="F13" s="29">
        <f>C13+D13-E13</f>
        <v>0</v>
      </c>
      <c r="G13" s="29">
        <v>0</v>
      </c>
      <c r="H13" s="29">
        <v>0</v>
      </c>
      <c r="I13" s="29">
        <f>G13+H13</f>
        <v>0</v>
      </c>
      <c r="J13" s="288" t="e">
        <f t="shared" ref="J13:J18" si="0">(I13/F13)</f>
        <v>#DIV/0!</v>
      </c>
      <c r="K13" s="289"/>
      <c r="L13" s="99">
        <v>0</v>
      </c>
      <c r="M13" s="99">
        <v>0</v>
      </c>
      <c r="N13" s="31">
        <f>F13-I13</f>
        <v>0</v>
      </c>
    </row>
    <row r="14" spans="1:14" ht="18" customHeight="1">
      <c r="A14" s="55">
        <v>1200</v>
      </c>
      <c r="B14" s="65" t="s">
        <v>105</v>
      </c>
      <c r="C14" s="29">
        <f>PRESUPUESTO!E18</f>
        <v>0</v>
      </c>
      <c r="D14" s="29">
        <v>0</v>
      </c>
      <c r="E14" s="29">
        <v>0</v>
      </c>
      <c r="F14" s="29">
        <f>C14+D14-E14</f>
        <v>0</v>
      </c>
      <c r="G14" s="29">
        <v>0</v>
      </c>
      <c r="H14" s="29">
        <v>0</v>
      </c>
      <c r="I14" s="29">
        <f>G14+H14</f>
        <v>0</v>
      </c>
      <c r="J14" s="288" t="e">
        <f t="shared" si="0"/>
        <v>#DIV/0!</v>
      </c>
      <c r="K14" s="289"/>
      <c r="L14" s="99">
        <v>0</v>
      </c>
      <c r="M14" s="99">
        <v>0</v>
      </c>
      <c r="N14" s="31">
        <f>F14-I14</f>
        <v>0</v>
      </c>
    </row>
    <row r="15" spans="1:14" ht="18" customHeight="1">
      <c r="A15" s="55">
        <v>1300</v>
      </c>
      <c r="B15" s="56" t="s">
        <v>191</v>
      </c>
      <c r="C15" s="29">
        <f>PRESUPUESTO!E19</f>
        <v>0</v>
      </c>
      <c r="D15" s="29">
        <v>0</v>
      </c>
      <c r="E15" s="29">
        <v>0</v>
      </c>
      <c r="F15" s="29">
        <f>C15+D15-E15</f>
        <v>0</v>
      </c>
      <c r="G15" s="29">
        <v>0</v>
      </c>
      <c r="H15" s="29">
        <v>0</v>
      </c>
      <c r="I15" s="29">
        <f>G15+H15</f>
        <v>0</v>
      </c>
      <c r="J15" s="288" t="e">
        <f t="shared" si="0"/>
        <v>#DIV/0!</v>
      </c>
      <c r="K15" s="289"/>
      <c r="L15" s="99">
        <v>0</v>
      </c>
      <c r="M15" s="99">
        <v>0</v>
      </c>
      <c r="N15" s="31">
        <f>F15-I15</f>
        <v>0</v>
      </c>
    </row>
    <row r="16" spans="1:14" ht="18" customHeight="1">
      <c r="A16" s="55">
        <v>1400</v>
      </c>
      <c r="B16" s="56" t="s">
        <v>269</v>
      </c>
      <c r="C16" s="29">
        <f>PRESUPUESTO!E20</f>
        <v>0</v>
      </c>
      <c r="D16" s="29">
        <v>0</v>
      </c>
      <c r="E16" s="29">
        <v>0</v>
      </c>
      <c r="F16" s="29">
        <f>C16+D16-E16</f>
        <v>0</v>
      </c>
      <c r="G16" s="29">
        <v>0</v>
      </c>
      <c r="H16" s="29">
        <v>0</v>
      </c>
      <c r="I16" s="29">
        <f>G16+H16</f>
        <v>0</v>
      </c>
      <c r="J16" s="288" t="e">
        <f t="shared" si="0"/>
        <v>#DIV/0!</v>
      </c>
      <c r="K16" s="289"/>
      <c r="L16" s="99">
        <v>0</v>
      </c>
      <c r="M16" s="99">
        <v>0</v>
      </c>
      <c r="N16" s="31">
        <f>F16-I16</f>
        <v>0</v>
      </c>
    </row>
    <row r="17" spans="1:14" ht="18" customHeight="1">
      <c r="A17" s="55">
        <v>1500</v>
      </c>
      <c r="B17" s="56" t="s">
        <v>270</v>
      </c>
      <c r="C17" s="29">
        <f>PRESUPUESTO!E21</f>
        <v>0</v>
      </c>
      <c r="D17" s="29">
        <v>0</v>
      </c>
      <c r="E17" s="29">
        <v>0</v>
      </c>
      <c r="F17" s="29">
        <f>C17+D17-E17</f>
        <v>0</v>
      </c>
      <c r="G17" s="29">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37">
        <f t="shared" ref="D18:I18" si="1">SUM(D13:D17)</f>
        <v>0</v>
      </c>
      <c r="E18" s="37">
        <f t="shared" si="1"/>
        <v>0</v>
      </c>
      <c r="F18" s="37">
        <f t="shared" si="1"/>
        <v>0</v>
      </c>
      <c r="G18" s="37">
        <f t="shared" si="1"/>
        <v>0</v>
      </c>
      <c r="H18" s="37">
        <f t="shared" si="1"/>
        <v>0</v>
      </c>
      <c r="I18" s="37">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82</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2" customHeight="1"/>
    <row r="25" spans="1:14" ht="11.25">
      <c r="B25" s="49" t="s">
        <v>114</v>
      </c>
    </row>
    <row r="26" spans="1:14" ht="11.25">
      <c r="B26" s="4" t="s">
        <v>115</v>
      </c>
    </row>
    <row r="27" spans="1:14" ht="15.75" customHeight="1"/>
    <row r="40" spans="1:14" ht="76.150000000000006" customHeight="1"/>
    <row r="41" spans="1:14" ht="27"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3.1" customHeight="1">
      <c r="A48" s="326">
        <v>2000</v>
      </c>
      <c r="B48" s="326" t="s">
        <v>19</v>
      </c>
      <c r="C48" s="286" t="s">
        <v>121</v>
      </c>
      <c r="D48" s="326" t="s">
        <v>10</v>
      </c>
      <c r="E48" s="326" t="s">
        <v>11</v>
      </c>
      <c r="F48" s="286" t="s">
        <v>122</v>
      </c>
      <c r="G48" s="286" t="s">
        <v>75</v>
      </c>
      <c r="H48" s="286" t="s">
        <v>145</v>
      </c>
      <c r="I48" s="286" t="s">
        <v>20</v>
      </c>
      <c r="J48" s="328" t="s">
        <v>79</v>
      </c>
      <c r="K48" s="321"/>
      <c r="L48" s="304" t="s">
        <v>194</v>
      </c>
      <c r="M48" s="305"/>
      <c r="N48" s="286" t="s">
        <v>124</v>
      </c>
    </row>
    <row r="49" spans="1:15" s="40" customFormat="1" ht="23.1" customHeight="1">
      <c r="A49" s="327"/>
      <c r="B49" s="327"/>
      <c r="C49" s="319"/>
      <c r="D49" s="327"/>
      <c r="E49" s="327"/>
      <c r="F49" s="287"/>
      <c r="G49" s="287"/>
      <c r="H49" s="319"/>
      <c r="I49" s="319"/>
      <c r="J49" s="329"/>
      <c r="K49" s="323"/>
      <c r="L49" s="101" t="s">
        <v>197</v>
      </c>
      <c r="M49" s="101" t="s">
        <v>198</v>
      </c>
      <c r="N49" s="319"/>
    </row>
    <row r="50" spans="1:15" s="40" customFormat="1" ht="18" customHeight="1">
      <c r="A50" s="57">
        <v>2100</v>
      </c>
      <c r="B50" s="330" t="s">
        <v>103</v>
      </c>
      <c r="C50" s="330"/>
      <c r="D50" s="330"/>
      <c r="E50" s="330"/>
      <c r="F50" s="330"/>
      <c r="G50" s="330"/>
      <c r="H50" s="330"/>
      <c r="I50" s="330"/>
      <c r="J50" s="330"/>
      <c r="K50" s="330"/>
      <c r="L50" s="330"/>
      <c r="M50" s="330"/>
      <c r="N50" s="330"/>
      <c r="O50" s="52"/>
    </row>
    <row r="51" spans="1:15" ht="18" customHeight="1">
      <c r="A51" s="55">
        <v>2101</v>
      </c>
      <c r="B51" s="64" t="s">
        <v>83</v>
      </c>
      <c r="C51" s="29">
        <f>PRESUPUESTO!E27</f>
        <v>0</v>
      </c>
      <c r="D51" s="29">
        <v>0</v>
      </c>
      <c r="E51" s="29">
        <v>0</v>
      </c>
      <c r="F51" s="29">
        <f>C51+D51-E51</f>
        <v>0</v>
      </c>
      <c r="G51" s="29">
        <v>0</v>
      </c>
      <c r="H51" s="29">
        <v>0</v>
      </c>
      <c r="I51" s="29">
        <f>G51+H51</f>
        <v>0</v>
      </c>
      <c r="J51" s="288" t="e">
        <f>(I51/F51)</f>
        <v>#DIV/0!</v>
      </c>
      <c r="K51" s="289"/>
      <c r="L51" s="99">
        <v>0</v>
      </c>
      <c r="M51" s="99">
        <v>0</v>
      </c>
      <c r="N51" s="32">
        <f>(F51-I51)</f>
        <v>0</v>
      </c>
    </row>
    <row r="52" spans="1:15" ht="18" customHeight="1">
      <c r="A52" s="55">
        <v>2102</v>
      </c>
      <c r="B52" s="56" t="s">
        <v>21</v>
      </c>
      <c r="C52" s="29">
        <f>PRESUPUESTO!E28</f>
        <v>0</v>
      </c>
      <c r="D52" s="29">
        <v>0</v>
      </c>
      <c r="E52" s="29">
        <v>0</v>
      </c>
      <c r="F52" s="29">
        <f t="shared" ref="F52:F61" si="3">C52+D52-E52</f>
        <v>0</v>
      </c>
      <c r="G52" s="29">
        <v>0</v>
      </c>
      <c r="H52" s="29">
        <v>0</v>
      </c>
      <c r="I52" s="29">
        <f t="shared" ref="I52:I61" si="4">G52+H52</f>
        <v>0</v>
      </c>
      <c r="J52" s="288" t="e">
        <f t="shared" ref="J52:J61" si="5">(I52/F52)</f>
        <v>#DIV/0!</v>
      </c>
      <c r="K52" s="289"/>
      <c r="L52" s="99">
        <v>0</v>
      </c>
      <c r="M52" s="99">
        <v>0</v>
      </c>
      <c r="N52" s="32">
        <f t="shared" ref="N52:N61" si="6">(F52-I52)</f>
        <v>0</v>
      </c>
    </row>
    <row r="53" spans="1:15" ht="18" customHeight="1">
      <c r="A53" s="55">
        <v>2103</v>
      </c>
      <c r="B53" s="56" t="s">
        <v>22</v>
      </c>
      <c r="C53" s="29">
        <f>PRESUPUESTO!E29</f>
        <v>0</v>
      </c>
      <c r="D53" s="29">
        <v>0</v>
      </c>
      <c r="E53" s="29">
        <v>0</v>
      </c>
      <c r="F53" s="29">
        <f t="shared" si="3"/>
        <v>0</v>
      </c>
      <c r="G53" s="29">
        <v>0</v>
      </c>
      <c r="H53" s="29">
        <v>0</v>
      </c>
      <c r="I53" s="29">
        <f t="shared" si="4"/>
        <v>0</v>
      </c>
      <c r="J53" s="288" t="e">
        <f t="shared" si="5"/>
        <v>#DIV/0!</v>
      </c>
      <c r="K53" s="289"/>
      <c r="L53" s="99">
        <v>0</v>
      </c>
      <c r="M53" s="99">
        <v>0</v>
      </c>
      <c r="N53" s="32">
        <f t="shared" si="6"/>
        <v>0</v>
      </c>
    </row>
    <row r="54" spans="1:15" ht="18" customHeight="1">
      <c r="A54" s="55">
        <v>2104</v>
      </c>
      <c r="B54" s="56" t="s">
        <v>23</v>
      </c>
      <c r="C54" s="29">
        <f>PRESUPUESTO!E30</f>
        <v>0</v>
      </c>
      <c r="D54" s="29">
        <v>0</v>
      </c>
      <c r="E54" s="29">
        <v>0</v>
      </c>
      <c r="F54" s="29">
        <f t="shared" si="3"/>
        <v>0</v>
      </c>
      <c r="G54" s="29">
        <v>0</v>
      </c>
      <c r="H54" s="29">
        <v>0</v>
      </c>
      <c r="I54" s="29">
        <f t="shared" si="4"/>
        <v>0</v>
      </c>
      <c r="J54" s="288" t="e">
        <f t="shared" si="5"/>
        <v>#DIV/0!</v>
      </c>
      <c r="K54" s="289"/>
      <c r="L54" s="99">
        <v>0</v>
      </c>
      <c r="M54" s="99">
        <v>0</v>
      </c>
      <c r="N54" s="32">
        <f t="shared" si="6"/>
        <v>0</v>
      </c>
    </row>
    <row r="55" spans="1:15" ht="18" customHeight="1">
      <c r="A55" s="55">
        <v>2105</v>
      </c>
      <c r="B55" s="56" t="s">
        <v>24</v>
      </c>
      <c r="C55" s="29">
        <f>PRESUPUESTO!E31</f>
        <v>0</v>
      </c>
      <c r="D55" s="29">
        <v>0</v>
      </c>
      <c r="E55" s="29">
        <v>0</v>
      </c>
      <c r="F55" s="29">
        <f t="shared" si="3"/>
        <v>0</v>
      </c>
      <c r="G55" s="29">
        <v>0</v>
      </c>
      <c r="H55" s="29">
        <v>0</v>
      </c>
      <c r="I55" s="29">
        <f t="shared" si="4"/>
        <v>0</v>
      </c>
      <c r="J55" s="288" t="e">
        <f t="shared" si="5"/>
        <v>#DIV/0!</v>
      </c>
      <c r="K55" s="289"/>
      <c r="L55" s="99">
        <v>0</v>
      </c>
      <c r="M55" s="99">
        <v>0</v>
      </c>
      <c r="N55" s="32">
        <f t="shared" si="6"/>
        <v>0</v>
      </c>
    </row>
    <row r="56" spans="1:15" ht="18" customHeight="1">
      <c r="A56" s="55">
        <v>2106</v>
      </c>
      <c r="B56" s="56" t="s">
        <v>25</v>
      </c>
      <c r="C56" s="29">
        <f>PRESUPUESTO!E32</f>
        <v>0</v>
      </c>
      <c r="D56" s="29">
        <v>0</v>
      </c>
      <c r="E56" s="29">
        <v>0</v>
      </c>
      <c r="F56" s="29">
        <f t="shared" si="3"/>
        <v>0</v>
      </c>
      <c r="G56" s="29">
        <v>0</v>
      </c>
      <c r="H56" s="29">
        <v>0</v>
      </c>
      <c r="I56" s="29">
        <f t="shared" si="4"/>
        <v>0</v>
      </c>
      <c r="J56" s="288" t="e">
        <f t="shared" si="5"/>
        <v>#DIV/0!</v>
      </c>
      <c r="K56" s="289"/>
      <c r="L56" s="99">
        <v>0</v>
      </c>
      <c r="M56" s="99">
        <v>0</v>
      </c>
      <c r="N56" s="32">
        <f t="shared" si="6"/>
        <v>0</v>
      </c>
    </row>
    <row r="57" spans="1:15" ht="18" customHeight="1">
      <c r="A57" s="55">
        <v>2107</v>
      </c>
      <c r="B57" s="56" t="s">
        <v>26</v>
      </c>
      <c r="C57" s="29">
        <f>PRESUPUESTO!E33</f>
        <v>0</v>
      </c>
      <c r="D57" s="29">
        <v>0</v>
      </c>
      <c r="E57" s="29">
        <v>0</v>
      </c>
      <c r="F57" s="29">
        <f t="shared" si="3"/>
        <v>0</v>
      </c>
      <c r="G57" s="29">
        <v>0</v>
      </c>
      <c r="H57" s="29">
        <v>0</v>
      </c>
      <c r="I57" s="29">
        <f t="shared" si="4"/>
        <v>0</v>
      </c>
      <c r="J57" s="288" t="e">
        <f t="shared" si="5"/>
        <v>#DIV/0!</v>
      </c>
      <c r="K57" s="289"/>
      <c r="L57" s="99">
        <v>0</v>
      </c>
      <c r="M57" s="99">
        <v>0</v>
      </c>
      <c r="N57" s="32">
        <f t="shared" si="6"/>
        <v>0</v>
      </c>
    </row>
    <row r="58" spans="1:15" ht="18" customHeight="1">
      <c r="A58" s="55">
        <v>2108</v>
      </c>
      <c r="B58" s="73" t="s">
        <v>90</v>
      </c>
      <c r="C58" s="29">
        <f>PRESUPUESTO!E34</f>
        <v>0</v>
      </c>
      <c r="D58" s="29">
        <v>0</v>
      </c>
      <c r="E58" s="29">
        <v>0</v>
      </c>
      <c r="F58" s="29">
        <f t="shared" si="3"/>
        <v>0</v>
      </c>
      <c r="G58" s="29">
        <v>0</v>
      </c>
      <c r="H58" s="29">
        <v>0</v>
      </c>
      <c r="I58" s="29">
        <f t="shared" si="4"/>
        <v>0</v>
      </c>
      <c r="J58" s="288" t="e">
        <f t="shared" si="5"/>
        <v>#DIV/0!</v>
      </c>
      <c r="K58" s="289"/>
      <c r="L58" s="99">
        <v>0</v>
      </c>
      <c r="M58" s="99">
        <v>0</v>
      </c>
      <c r="N58" s="32">
        <f t="shared" si="6"/>
        <v>0</v>
      </c>
    </row>
    <row r="59" spans="1:15" ht="18" customHeight="1">
      <c r="A59" s="55">
        <v>2109</v>
      </c>
      <c r="B59" s="56" t="s">
        <v>141</v>
      </c>
      <c r="C59" s="29">
        <f>PRESUPUESTO!E35</f>
        <v>0</v>
      </c>
      <c r="D59" s="29">
        <v>0</v>
      </c>
      <c r="E59" s="29">
        <v>0</v>
      </c>
      <c r="F59" s="29">
        <f t="shared" si="3"/>
        <v>0</v>
      </c>
      <c r="G59" s="29">
        <v>0</v>
      </c>
      <c r="H59" s="29">
        <v>0</v>
      </c>
      <c r="I59" s="29">
        <f t="shared" si="4"/>
        <v>0</v>
      </c>
      <c r="J59" s="288" t="e">
        <f t="shared" si="5"/>
        <v>#DIV/0!</v>
      </c>
      <c r="K59" s="289"/>
      <c r="L59" s="99">
        <v>0</v>
      </c>
      <c r="M59" s="99">
        <v>0</v>
      </c>
      <c r="N59" s="32">
        <f t="shared" si="6"/>
        <v>0</v>
      </c>
    </row>
    <row r="60" spans="1:15" ht="18" customHeight="1">
      <c r="A60" s="55">
        <f>+A59+1</f>
        <v>2110</v>
      </c>
      <c r="B60" s="56" t="s">
        <v>28</v>
      </c>
      <c r="C60" s="29">
        <f>PRESUPUESTO!E36</f>
        <v>0</v>
      </c>
      <c r="D60" s="29">
        <v>0</v>
      </c>
      <c r="E60" s="29">
        <v>0</v>
      </c>
      <c r="F60" s="29">
        <f t="shared" si="3"/>
        <v>0</v>
      </c>
      <c r="G60" s="29">
        <v>0</v>
      </c>
      <c r="H60" s="29">
        <v>0</v>
      </c>
      <c r="I60" s="29">
        <f t="shared" si="4"/>
        <v>0</v>
      </c>
      <c r="J60" s="288" t="e">
        <f t="shared" si="5"/>
        <v>#DIV/0!</v>
      </c>
      <c r="K60" s="289"/>
      <c r="L60" s="99">
        <v>0</v>
      </c>
      <c r="M60" s="99">
        <v>0</v>
      </c>
      <c r="N60" s="32">
        <f t="shared" si="6"/>
        <v>0</v>
      </c>
    </row>
    <row r="61" spans="1:15" ht="18" customHeight="1">
      <c r="A61" s="55">
        <f>+A60+1</f>
        <v>2111</v>
      </c>
      <c r="B61" s="56" t="s">
        <v>29</v>
      </c>
      <c r="C61" s="29">
        <f>PRESUPUESTO!E37</f>
        <v>0</v>
      </c>
      <c r="D61" s="29">
        <v>0</v>
      </c>
      <c r="E61" s="29">
        <v>0</v>
      </c>
      <c r="F61" s="29">
        <f t="shared" si="3"/>
        <v>0</v>
      </c>
      <c r="G61" s="29">
        <v>0</v>
      </c>
      <c r="H61" s="29">
        <v>0</v>
      </c>
      <c r="I61" s="29">
        <f t="shared" si="4"/>
        <v>0</v>
      </c>
      <c r="J61" s="288" t="e">
        <f t="shared" si="5"/>
        <v>#DIV/0!</v>
      </c>
      <c r="K61" s="289"/>
      <c r="L61" s="99">
        <v>0</v>
      </c>
      <c r="M61" s="99">
        <v>0</v>
      </c>
      <c r="N61" s="32">
        <f t="shared" si="6"/>
        <v>0</v>
      </c>
    </row>
    <row r="62" spans="1:15" s="88" customFormat="1" ht="18" customHeight="1">
      <c r="A62" s="91">
        <f>+A61+1</f>
        <v>2112</v>
      </c>
      <c r="B62" s="64" t="s">
        <v>219</v>
      </c>
      <c r="C62" s="29">
        <f>PRESUPUESTO!E38</f>
        <v>0</v>
      </c>
      <c r="D62" s="29">
        <v>0</v>
      </c>
      <c r="E62" s="29">
        <v>0</v>
      </c>
      <c r="F62" s="29">
        <f t="shared" ref="F62" si="7">C62+D62-E62</f>
        <v>0</v>
      </c>
      <c r="G62" s="29">
        <v>0</v>
      </c>
      <c r="H62" s="29">
        <v>0</v>
      </c>
      <c r="I62" s="29">
        <f t="shared" ref="I62" si="8">G62+H62</f>
        <v>0</v>
      </c>
      <c r="J62" s="288" t="e">
        <f t="shared" ref="J62" si="9">(I62/F62)</f>
        <v>#DIV/0!</v>
      </c>
      <c r="K62" s="289"/>
      <c r="L62" s="99">
        <v>0</v>
      </c>
      <c r="M62" s="99">
        <v>0</v>
      </c>
      <c r="N62" s="82">
        <f t="shared" ref="N62" si="10">(F62-I62)</f>
        <v>0</v>
      </c>
    </row>
    <row r="63" spans="1:15" s="88" customFormat="1" ht="18" customHeight="1">
      <c r="A63" s="91">
        <f>+A62+1</f>
        <v>2113</v>
      </c>
      <c r="B63" s="64" t="s">
        <v>143</v>
      </c>
      <c r="C63" s="29">
        <f>PRESUPUESTO!E39</f>
        <v>0</v>
      </c>
      <c r="D63" s="29">
        <v>0</v>
      </c>
      <c r="E63" s="29">
        <v>0</v>
      </c>
      <c r="F63" s="29">
        <f t="shared" ref="F63" si="11">C63+D63-E63</f>
        <v>0</v>
      </c>
      <c r="G63" s="29">
        <v>0</v>
      </c>
      <c r="H63" s="29">
        <v>0</v>
      </c>
      <c r="I63" s="29">
        <f t="shared" ref="I63" si="12">G63+H63</f>
        <v>0</v>
      </c>
      <c r="J63" s="288" t="e">
        <f t="shared" ref="J63" si="13">(I63/F63)</f>
        <v>#DIV/0!</v>
      </c>
      <c r="K63" s="289"/>
      <c r="L63" s="99">
        <v>0</v>
      </c>
      <c r="M63" s="99">
        <v>0</v>
      </c>
      <c r="N63" s="82">
        <f t="shared" ref="N63" si="14">(F63-I63)</f>
        <v>0</v>
      </c>
    </row>
    <row r="64" spans="1:15" s="40" customFormat="1" ht="18" customHeight="1">
      <c r="A64" s="315" t="s">
        <v>30</v>
      </c>
      <c r="B64" s="316"/>
      <c r="C64" s="34">
        <f t="shared" ref="C64:I64" si="15">SUM(C51:C63)</f>
        <v>0</v>
      </c>
      <c r="D64" s="34">
        <f t="shared" si="15"/>
        <v>0</v>
      </c>
      <c r="E64" s="34">
        <f t="shared" si="15"/>
        <v>0</v>
      </c>
      <c r="F64" s="34">
        <f t="shared" si="15"/>
        <v>0</v>
      </c>
      <c r="G64" s="34">
        <f t="shared" si="15"/>
        <v>0</v>
      </c>
      <c r="H64" s="34">
        <f t="shared" si="15"/>
        <v>0</v>
      </c>
      <c r="I64" s="34">
        <f t="shared" si="15"/>
        <v>0</v>
      </c>
      <c r="J64" s="317" t="e">
        <f>(I64/F64)</f>
        <v>#DIV/0!</v>
      </c>
      <c r="K64" s="318"/>
      <c r="L64" s="102">
        <f>SUM(L51:L63)</f>
        <v>0</v>
      </c>
      <c r="M64" s="102">
        <f>SUM(M51:M63)</f>
        <v>0</v>
      </c>
      <c r="N64" s="35">
        <f>SUM(N51:N63)</f>
        <v>0</v>
      </c>
    </row>
    <row r="65" spans="1:14" s="40" customFormat="1" ht="18" customHeight="1">
      <c r="A65" s="57">
        <v>2200</v>
      </c>
      <c r="B65" s="330" t="s">
        <v>107</v>
      </c>
      <c r="C65" s="330"/>
      <c r="D65" s="330"/>
      <c r="E65" s="330"/>
      <c r="F65" s="330"/>
      <c r="G65" s="330"/>
      <c r="H65" s="330"/>
      <c r="I65" s="330"/>
      <c r="J65" s="330"/>
      <c r="K65" s="330"/>
      <c r="L65" s="330"/>
      <c r="M65" s="330"/>
      <c r="N65" s="330"/>
    </row>
    <row r="66" spans="1:14" ht="18" customHeight="1">
      <c r="A66" s="55">
        <v>2201</v>
      </c>
      <c r="B66" s="84" t="s">
        <v>139</v>
      </c>
      <c r="C66" s="32">
        <f>PRESUPUESTO!E43</f>
        <v>0</v>
      </c>
      <c r="D66" s="32">
        <v>0</v>
      </c>
      <c r="E66" s="32">
        <v>0</v>
      </c>
      <c r="F66" s="32">
        <f>C66+D66-E66</f>
        <v>0</v>
      </c>
      <c r="G66" s="32">
        <v>0</v>
      </c>
      <c r="H66" s="29">
        <v>0</v>
      </c>
      <c r="I66" s="32">
        <f>(G66+H66)</f>
        <v>0</v>
      </c>
      <c r="J66" s="288" t="e">
        <f>(I66/F66)</f>
        <v>#DIV/0!</v>
      </c>
      <c r="K66" s="289"/>
      <c r="L66" s="99">
        <v>0</v>
      </c>
      <c r="M66" s="99">
        <v>0</v>
      </c>
      <c r="N66" s="32">
        <f t="shared" ref="N66:N71" si="16">(F66-I66)</f>
        <v>0</v>
      </c>
    </row>
    <row r="67" spans="1:14" ht="18" customHeight="1">
      <c r="A67" s="55">
        <v>2202</v>
      </c>
      <c r="B67" s="84" t="s">
        <v>99</v>
      </c>
      <c r="C67" s="76">
        <f>PRESUPUESTO!E44</f>
        <v>0</v>
      </c>
      <c r="D67" s="76">
        <v>0</v>
      </c>
      <c r="E67" s="76">
        <v>0</v>
      </c>
      <c r="F67" s="76">
        <f t="shared" ref="F67:F71" si="17">C67+D67-E67</f>
        <v>0</v>
      </c>
      <c r="G67" s="76">
        <v>0</v>
      </c>
      <c r="H67" s="29">
        <v>0</v>
      </c>
      <c r="I67" s="76">
        <f t="shared" ref="I67:I77" si="18">(G67+H67)</f>
        <v>0</v>
      </c>
      <c r="J67" s="288" t="e">
        <f t="shared" ref="J67:J77" si="19">(I67/F67)</f>
        <v>#DIV/0!</v>
      </c>
      <c r="K67" s="289"/>
      <c r="L67" s="99">
        <v>0</v>
      </c>
      <c r="M67" s="99">
        <v>0</v>
      </c>
      <c r="N67" s="32">
        <f t="shared" si="16"/>
        <v>0</v>
      </c>
    </row>
    <row r="68" spans="1:14" ht="18" customHeight="1">
      <c r="A68" s="79">
        <v>2203</v>
      </c>
      <c r="B68" s="84" t="s">
        <v>199</v>
      </c>
      <c r="C68" s="76">
        <f>PRESUPUESTO!E45</f>
        <v>0</v>
      </c>
      <c r="D68" s="76">
        <v>0</v>
      </c>
      <c r="E68" s="76">
        <v>0</v>
      </c>
      <c r="F68" s="76">
        <f t="shared" si="17"/>
        <v>0</v>
      </c>
      <c r="G68" s="76">
        <v>0</v>
      </c>
      <c r="H68" s="29">
        <v>0</v>
      </c>
      <c r="I68" s="76">
        <f t="shared" si="18"/>
        <v>0</v>
      </c>
      <c r="J68" s="288" t="e">
        <f t="shared" si="19"/>
        <v>#DIV/0!</v>
      </c>
      <c r="K68" s="289"/>
      <c r="L68" s="99">
        <v>0</v>
      </c>
      <c r="M68" s="99">
        <v>0</v>
      </c>
      <c r="N68" s="32">
        <f t="shared" si="16"/>
        <v>0</v>
      </c>
    </row>
    <row r="69" spans="1:14" ht="18" customHeight="1">
      <c r="A69" s="79">
        <v>2204</v>
      </c>
      <c r="B69" s="84" t="s">
        <v>100</v>
      </c>
      <c r="C69" s="76">
        <f>PRESUPUESTO!E46</f>
        <v>0</v>
      </c>
      <c r="D69" s="76">
        <v>0</v>
      </c>
      <c r="E69" s="76">
        <v>0</v>
      </c>
      <c r="F69" s="76">
        <f t="shared" si="17"/>
        <v>0</v>
      </c>
      <c r="G69" s="76">
        <v>0</v>
      </c>
      <c r="H69" s="29">
        <v>0</v>
      </c>
      <c r="I69" s="76">
        <f t="shared" si="18"/>
        <v>0</v>
      </c>
      <c r="J69" s="288" t="e">
        <f t="shared" si="19"/>
        <v>#DIV/0!</v>
      </c>
      <c r="K69" s="289"/>
      <c r="L69" s="99">
        <v>0</v>
      </c>
      <c r="M69" s="99">
        <v>0</v>
      </c>
      <c r="N69" s="32">
        <f t="shared" si="16"/>
        <v>0</v>
      </c>
    </row>
    <row r="70" spans="1:14" s="70" customFormat="1" ht="18" customHeight="1">
      <c r="A70" s="79">
        <v>2205</v>
      </c>
      <c r="B70" s="84" t="s">
        <v>101</v>
      </c>
      <c r="C70" s="76">
        <f>PRESUPUESTO!E47</f>
        <v>0</v>
      </c>
      <c r="D70" s="76">
        <v>0</v>
      </c>
      <c r="E70" s="76">
        <v>0</v>
      </c>
      <c r="F70" s="76">
        <f t="shared" si="17"/>
        <v>0</v>
      </c>
      <c r="G70" s="76">
        <v>0</v>
      </c>
      <c r="H70" s="29">
        <v>0</v>
      </c>
      <c r="I70" s="76">
        <f t="shared" si="18"/>
        <v>0</v>
      </c>
      <c r="J70" s="288" t="e">
        <f>(I70/F70)</f>
        <v>#DIV/0!</v>
      </c>
      <c r="K70" s="289"/>
      <c r="L70" s="99">
        <v>0</v>
      </c>
      <c r="M70" s="99">
        <v>0</v>
      </c>
      <c r="N70" s="76">
        <f t="shared" si="16"/>
        <v>0</v>
      </c>
    </row>
    <row r="71" spans="1:14" ht="18" customHeight="1">
      <c r="A71" s="79">
        <v>2206</v>
      </c>
      <c r="B71" s="84" t="s">
        <v>102</v>
      </c>
      <c r="C71" s="76">
        <f>PRESUPUESTO!E48</f>
        <v>0</v>
      </c>
      <c r="D71" s="76">
        <v>0</v>
      </c>
      <c r="E71" s="76">
        <v>0</v>
      </c>
      <c r="F71" s="76">
        <f t="shared" si="17"/>
        <v>0</v>
      </c>
      <c r="G71" s="76">
        <v>0</v>
      </c>
      <c r="H71" s="29">
        <v>0</v>
      </c>
      <c r="I71" s="76">
        <f t="shared" si="18"/>
        <v>0</v>
      </c>
      <c r="J71" s="288" t="e">
        <f t="shared" si="19"/>
        <v>#DIV/0!</v>
      </c>
      <c r="K71" s="289"/>
      <c r="L71" s="99">
        <v>0</v>
      </c>
      <c r="M71" s="99">
        <v>0</v>
      </c>
      <c r="N71" s="32">
        <f t="shared" si="16"/>
        <v>0</v>
      </c>
    </row>
    <row r="72" spans="1:14" s="88" customFormat="1" ht="18" customHeight="1">
      <c r="A72" s="91">
        <v>2207</v>
      </c>
      <c r="B72" s="84" t="s">
        <v>140</v>
      </c>
      <c r="C72" s="82">
        <f>PRESUPUESTO!E49</f>
        <v>0</v>
      </c>
      <c r="D72" s="82">
        <v>0</v>
      </c>
      <c r="E72" s="82">
        <v>0</v>
      </c>
      <c r="F72" s="82">
        <f t="shared" ref="F72" si="20">C72+D72-E72</f>
        <v>0</v>
      </c>
      <c r="G72" s="82">
        <v>0</v>
      </c>
      <c r="H72" s="29">
        <v>0</v>
      </c>
      <c r="I72" s="82">
        <f t="shared" ref="I72" si="21">(G72+H72)</f>
        <v>0</v>
      </c>
      <c r="J72" s="288" t="e">
        <f t="shared" ref="J72" si="22">(I72/F72)</f>
        <v>#DIV/0!</v>
      </c>
      <c r="K72" s="289"/>
      <c r="L72" s="99">
        <v>0</v>
      </c>
      <c r="M72" s="99">
        <v>0</v>
      </c>
      <c r="N72" s="82">
        <f t="shared" ref="N72" si="23">(F72-I72)</f>
        <v>0</v>
      </c>
    </row>
    <row r="73" spans="1:14" s="88" customFormat="1" ht="21.6" customHeight="1">
      <c r="A73" s="91">
        <v>2208</v>
      </c>
      <c r="B73" s="166" t="s">
        <v>192</v>
      </c>
      <c r="C73" s="82">
        <f>PRESUPUESTO!E50</f>
        <v>0</v>
      </c>
      <c r="D73" s="82">
        <v>0</v>
      </c>
      <c r="E73" s="82">
        <v>0</v>
      </c>
      <c r="F73" s="82">
        <f t="shared" ref="F73" si="24">C73+D73-E73</f>
        <v>0</v>
      </c>
      <c r="G73" s="82">
        <v>0</v>
      </c>
      <c r="H73" s="29">
        <v>0</v>
      </c>
      <c r="I73" s="82">
        <f t="shared" ref="I73" si="25">(G73+H73)</f>
        <v>0</v>
      </c>
      <c r="J73" s="288" t="e">
        <f t="shared" ref="J73" si="26">(I73/F73)</f>
        <v>#DIV/0!</v>
      </c>
      <c r="K73" s="289"/>
      <c r="L73" s="99">
        <v>0</v>
      </c>
      <c r="M73" s="99">
        <v>0</v>
      </c>
      <c r="N73" s="82">
        <f t="shared" ref="N73" si="27">(F73-I73)</f>
        <v>0</v>
      </c>
    </row>
    <row r="74" spans="1:14" s="88" customFormat="1" ht="21.6" customHeight="1">
      <c r="A74" s="91">
        <v>2209</v>
      </c>
      <c r="B74" s="166" t="s">
        <v>278</v>
      </c>
      <c r="C74" s="82">
        <f>PRESUPUESTO!E51</f>
        <v>0</v>
      </c>
      <c r="D74" s="82">
        <v>0</v>
      </c>
      <c r="E74" s="82">
        <v>0</v>
      </c>
      <c r="F74" s="82">
        <f t="shared" ref="F74:F76" si="28">C74+D74-E74</f>
        <v>0</v>
      </c>
      <c r="G74" s="82">
        <v>0</v>
      </c>
      <c r="H74" s="29">
        <v>0</v>
      </c>
      <c r="I74" s="82">
        <f t="shared" ref="I74:I76" si="29">(G74+H74)</f>
        <v>0</v>
      </c>
      <c r="J74" s="288" t="e">
        <f t="shared" ref="J74" si="30">(I74/F74)</f>
        <v>#DIV/0!</v>
      </c>
      <c r="K74" s="289"/>
      <c r="L74" s="99">
        <v>0</v>
      </c>
      <c r="M74" s="99">
        <v>0</v>
      </c>
      <c r="N74" s="82">
        <f t="shared" ref="N74" si="31">(F74-I74)</f>
        <v>0</v>
      </c>
    </row>
    <row r="75" spans="1:14" s="88" customFormat="1" ht="18" customHeight="1">
      <c r="A75" s="91">
        <v>2210</v>
      </c>
      <c r="B75" s="84" t="s">
        <v>144</v>
      </c>
      <c r="C75" s="82">
        <f>PRESUPUESTO!E52</f>
        <v>0</v>
      </c>
      <c r="D75" s="82">
        <v>0</v>
      </c>
      <c r="E75" s="82">
        <v>0</v>
      </c>
      <c r="F75" s="82">
        <f t="shared" si="28"/>
        <v>0</v>
      </c>
      <c r="G75" s="82">
        <v>0</v>
      </c>
      <c r="H75" s="29">
        <v>0</v>
      </c>
      <c r="I75" s="82">
        <f t="shared" si="29"/>
        <v>0</v>
      </c>
      <c r="J75" s="288" t="e">
        <f t="shared" ref="J75" si="32">(I75/F75)</f>
        <v>#DIV/0!</v>
      </c>
      <c r="K75" s="289"/>
      <c r="L75" s="99">
        <v>0</v>
      </c>
      <c r="M75" s="99">
        <v>0</v>
      </c>
      <c r="N75" s="82">
        <f t="shared" ref="N75" si="33">(F75-I75)</f>
        <v>0</v>
      </c>
    </row>
    <row r="76" spans="1:14" s="88" customFormat="1" ht="18" customHeight="1">
      <c r="A76" s="91">
        <v>2211</v>
      </c>
      <c r="B76" s="84" t="s">
        <v>143</v>
      </c>
      <c r="C76" s="82">
        <f>PRESUPUESTO!E53</f>
        <v>0</v>
      </c>
      <c r="D76" s="82">
        <v>0</v>
      </c>
      <c r="E76" s="82">
        <v>0</v>
      </c>
      <c r="F76" s="82">
        <f t="shared" si="28"/>
        <v>0</v>
      </c>
      <c r="G76" s="82">
        <v>0</v>
      </c>
      <c r="H76" s="29">
        <v>0</v>
      </c>
      <c r="I76" s="82">
        <f t="shared" si="29"/>
        <v>0</v>
      </c>
      <c r="J76" s="288" t="e">
        <f t="shared" ref="J76" si="34">(I76/F76)</f>
        <v>#DIV/0!</v>
      </c>
      <c r="K76" s="289"/>
      <c r="L76" s="99">
        <v>0</v>
      </c>
      <c r="M76" s="99">
        <v>0</v>
      </c>
      <c r="N76" s="82">
        <f t="shared" ref="N76" si="35">(F76-I76)</f>
        <v>0</v>
      </c>
    </row>
    <row r="77" spans="1:14" s="40" customFormat="1" ht="18" customHeight="1">
      <c r="A77" s="315" t="s">
        <v>30</v>
      </c>
      <c r="B77" s="316"/>
      <c r="C77" s="33">
        <f>SUM(C66:C76)</f>
        <v>0</v>
      </c>
      <c r="D77" s="33">
        <f>SUM(D66:D76)</f>
        <v>0</v>
      </c>
      <c r="E77" s="33">
        <f>SUM(E66:E76)</f>
        <v>0</v>
      </c>
      <c r="F77" s="33">
        <f>C77+D77-E77</f>
        <v>0</v>
      </c>
      <c r="G77" s="33">
        <f>SUM(G66:G76)</f>
        <v>0</v>
      </c>
      <c r="H77" s="77">
        <f>SUM(H66:H76)</f>
        <v>0</v>
      </c>
      <c r="I77" s="33">
        <f t="shared" si="18"/>
        <v>0</v>
      </c>
      <c r="J77" s="317" t="e">
        <f t="shared" si="19"/>
        <v>#DIV/0!</v>
      </c>
      <c r="K77" s="318"/>
      <c r="L77" s="102">
        <f>SUM(L66:L76)</f>
        <v>0</v>
      </c>
      <c r="M77" s="102">
        <f>SUM(M66:M76)</f>
        <v>0</v>
      </c>
      <c r="N77" s="75">
        <f>SUM(N66:N76)</f>
        <v>0</v>
      </c>
    </row>
    <row r="78" spans="1:14" s="27" customFormat="1" ht="18" customHeight="1">
      <c r="A78" s="51"/>
      <c r="B78" s="41"/>
      <c r="C78" s="42"/>
      <c r="D78" s="42"/>
      <c r="E78" s="42"/>
      <c r="F78" s="42"/>
      <c r="G78" s="42"/>
      <c r="H78" s="42"/>
      <c r="I78" s="42"/>
      <c r="J78" s="43"/>
      <c r="K78" s="43"/>
      <c r="L78" s="43"/>
      <c r="M78" s="43"/>
      <c r="N78" s="44"/>
    </row>
    <row r="79" spans="1:14" s="27" customFormat="1" ht="46.9" customHeight="1">
      <c r="B79" s="45"/>
      <c r="C79" s="46"/>
      <c r="D79" s="46"/>
      <c r="E79" s="46"/>
      <c r="F79" s="46"/>
      <c r="G79" s="46"/>
      <c r="H79" s="46"/>
      <c r="I79" s="46"/>
      <c r="J79" s="47"/>
      <c r="K79" s="47"/>
      <c r="L79" s="47"/>
      <c r="M79" s="47"/>
      <c r="N79" s="48"/>
    </row>
    <row r="80" spans="1:14" s="40" customFormat="1" ht="18" customHeight="1">
      <c r="A80" s="28" t="s">
        <v>59</v>
      </c>
      <c r="B80" s="57" t="s">
        <v>17</v>
      </c>
      <c r="C80" s="57">
        <v>1</v>
      </c>
      <c r="D80" s="57">
        <v>2</v>
      </c>
      <c r="E80" s="57">
        <v>3</v>
      </c>
      <c r="F80" s="57" t="s">
        <v>5</v>
      </c>
      <c r="G80" s="57">
        <v>5</v>
      </c>
      <c r="H80" s="58">
        <v>6</v>
      </c>
      <c r="I80" s="58" t="s">
        <v>18</v>
      </c>
      <c r="J80" s="315" t="s">
        <v>127</v>
      </c>
      <c r="K80" s="316"/>
      <c r="L80" s="337">
        <v>9</v>
      </c>
      <c r="M80" s="338"/>
      <c r="N80" s="57" t="s">
        <v>8</v>
      </c>
    </row>
    <row r="81" spans="1:14" s="40" customFormat="1" ht="27" customHeight="1">
      <c r="A81" s="326">
        <v>2000</v>
      </c>
      <c r="B81" s="326" t="s">
        <v>19</v>
      </c>
      <c r="C81" s="286" t="str">
        <f>C48</f>
        <v xml:space="preserve">Presupuesto inicial </v>
      </c>
      <c r="D81" s="326" t="s">
        <v>10</v>
      </c>
      <c r="E81" s="326" t="s">
        <v>11</v>
      </c>
      <c r="F81" s="286" t="str">
        <f>F48</f>
        <v>Presupuesto al final del  periodo ejecutado</v>
      </c>
      <c r="G81" s="286" t="str">
        <f>G48</f>
        <v xml:space="preserve">Gastos acumulados </v>
      </c>
      <c r="H81" s="286" t="str">
        <f>H48</f>
        <v xml:space="preserve">Gastos - mes 1 </v>
      </c>
      <c r="I81" s="286" t="str">
        <f>I48</f>
        <v>Valor total ejecutado</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7">
        <v>2300</v>
      </c>
      <c r="B83" s="315" t="s">
        <v>109</v>
      </c>
      <c r="C83" s="336"/>
      <c r="D83" s="336"/>
      <c r="E83" s="336"/>
      <c r="F83" s="336"/>
      <c r="G83" s="336"/>
      <c r="H83" s="336"/>
      <c r="I83" s="336"/>
      <c r="J83" s="336"/>
      <c r="K83" s="336"/>
      <c r="L83" s="336"/>
      <c r="M83" s="336"/>
      <c r="N83" s="316"/>
    </row>
    <row r="84" spans="1:14" ht="18" customHeight="1">
      <c r="A84" s="55">
        <v>2301</v>
      </c>
      <c r="B84" s="65" t="s">
        <v>31</v>
      </c>
      <c r="C84" s="31">
        <f>PRESUPUESTO!E56</f>
        <v>0</v>
      </c>
      <c r="D84" s="32">
        <v>0</v>
      </c>
      <c r="E84" s="32">
        <v>0</v>
      </c>
      <c r="F84" s="32">
        <f t="shared" ref="F84:F92" si="36">C84+D84-E84</f>
        <v>0</v>
      </c>
      <c r="G84" s="32">
        <v>0</v>
      </c>
      <c r="H84" s="29">
        <v>0</v>
      </c>
      <c r="I84" s="32">
        <f t="shared" ref="I84:I92" si="37">(G84+H84)</f>
        <v>0</v>
      </c>
      <c r="J84" s="288" t="e">
        <f t="shared" ref="J84:J97" si="38">(I84/F84)</f>
        <v>#DIV/0!</v>
      </c>
      <c r="K84" s="289"/>
      <c r="L84" s="99">
        <v>0</v>
      </c>
      <c r="M84" s="99">
        <v>0</v>
      </c>
      <c r="N84" s="32">
        <f t="shared" ref="N84:N95" si="39">(F84-I84)</f>
        <v>0</v>
      </c>
    </row>
    <row r="85" spans="1:14" ht="18" customHeight="1">
      <c r="A85" s="55">
        <v>2302</v>
      </c>
      <c r="B85" s="65" t="s">
        <v>200</v>
      </c>
      <c r="C85" s="31">
        <f>PRESUPUESTO!E57</f>
        <v>0</v>
      </c>
      <c r="D85" s="32">
        <v>0</v>
      </c>
      <c r="E85" s="32">
        <v>0</v>
      </c>
      <c r="F85" s="32">
        <f t="shared" si="36"/>
        <v>0</v>
      </c>
      <c r="G85" s="32">
        <v>0</v>
      </c>
      <c r="H85" s="29">
        <v>0</v>
      </c>
      <c r="I85" s="32">
        <f t="shared" si="37"/>
        <v>0</v>
      </c>
      <c r="J85" s="288" t="e">
        <f t="shared" si="38"/>
        <v>#DIV/0!</v>
      </c>
      <c r="K85" s="289"/>
      <c r="L85" s="99">
        <v>0</v>
      </c>
      <c r="M85" s="99">
        <v>0</v>
      </c>
      <c r="N85" s="32">
        <f t="shared" si="39"/>
        <v>0</v>
      </c>
    </row>
    <row r="86" spans="1:14" s="88" customFormat="1" ht="18" customHeight="1">
      <c r="A86" s="116">
        <v>2303</v>
      </c>
      <c r="B86" s="65" t="s">
        <v>201</v>
      </c>
      <c r="C86" s="31">
        <f>PRESUPUESTO!E58</f>
        <v>0</v>
      </c>
      <c r="D86" s="82">
        <v>0</v>
      </c>
      <c r="E86" s="82">
        <v>0</v>
      </c>
      <c r="F86" s="82">
        <f t="shared" ref="F86" si="40">C86+D86-E86</f>
        <v>0</v>
      </c>
      <c r="G86" s="82">
        <v>0</v>
      </c>
      <c r="H86" s="29">
        <v>0</v>
      </c>
      <c r="I86" s="82">
        <f t="shared" ref="I86" si="41">(G86+H86)</f>
        <v>0</v>
      </c>
      <c r="J86" s="288" t="e">
        <f t="shared" ref="J86" si="42">(I86/F86)</f>
        <v>#DIV/0!</v>
      </c>
      <c r="K86" s="289"/>
      <c r="L86" s="99">
        <v>0</v>
      </c>
      <c r="M86" s="99">
        <v>0</v>
      </c>
      <c r="N86" s="82">
        <f t="shared" ref="N86" si="43">(F86-I86)</f>
        <v>0</v>
      </c>
    </row>
    <row r="87" spans="1:14" ht="18" customHeight="1">
      <c r="A87" s="116">
        <v>2304</v>
      </c>
      <c r="B87" s="65" t="s">
        <v>91</v>
      </c>
      <c r="C87" s="31">
        <f>PRESUPUESTO!E59</f>
        <v>0</v>
      </c>
      <c r="D87" s="32">
        <v>0</v>
      </c>
      <c r="E87" s="32">
        <v>0</v>
      </c>
      <c r="F87" s="32">
        <f t="shared" si="36"/>
        <v>0</v>
      </c>
      <c r="G87" s="32">
        <v>0</v>
      </c>
      <c r="H87" s="29">
        <v>0</v>
      </c>
      <c r="I87" s="32">
        <f t="shared" si="37"/>
        <v>0</v>
      </c>
      <c r="J87" s="288" t="e">
        <f t="shared" si="38"/>
        <v>#DIV/0!</v>
      </c>
      <c r="K87" s="289"/>
      <c r="L87" s="99">
        <v>0</v>
      </c>
      <c r="M87" s="99">
        <v>0</v>
      </c>
      <c r="N87" s="32">
        <f t="shared" si="39"/>
        <v>0</v>
      </c>
    </row>
    <row r="88" spans="1:14" s="88" customFormat="1" ht="18" customHeight="1">
      <c r="A88" s="116">
        <v>2305</v>
      </c>
      <c r="B88" s="117" t="s">
        <v>203</v>
      </c>
      <c r="C88" s="31">
        <f>PRESUPUESTO!E60</f>
        <v>0</v>
      </c>
      <c r="D88" s="82">
        <v>0</v>
      </c>
      <c r="E88" s="82">
        <v>0</v>
      </c>
      <c r="F88" s="82">
        <f t="shared" ref="F88:F89" si="44">C88+D88-E88</f>
        <v>0</v>
      </c>
      <c r="G88" s="82">
        <v>0</v>
      </c>
      <c r="H88" s="29">
        <v>0</v>
      </c>
      <c r="I88" s="82">
        <f t="shared" ref="I88:I89" si="45">(G88+H88)</f>
        <v>0</v>
      </c>
      <c r="J88" s="288" t="e">
        <f t="shared" ref="J88:J89" si="46">(I88/F88)</f>
        <v>#DIV/0!</v>
      </c>
      <c r="K88" s="289"/>
      <c r="L88" s="99">
        <v>0</v>
      </c>
      <c r="M88" s="99">
        <v>0</v>
      </c>
      <c r="N88" s="82">
        <f t="shared" ref="N88:N89" si="47">(F88-I88)</f>
        <v>0</v>
      </c>
    </row>
    <row r="89" spans="1:14" s="88" customFormat="1" ht="18" customHeight="1">
      <c r="A89" s="116">
        <v>2306</v>
      </c>
      <c r="B89" s="117" t="s">
        <v>202</v>
      </c>
      <c r="C89" s="31">
        <f>PRESUPUESTO!E61</f>
        <v>0</v>
      </c>
      <c r="D89" s="82">
        <v>0</v>
      </c>
      <c r="E89" s="82">
        <v>0</v>
      </c>
      <c r="F89" s="82">
        <f t="shared" si="44"/>
        <v>0</v>
      </c>
      <c r="G89" s="82">
        <v>0</v>
      </c>
      <c r="H89" s="29">
        <v>0</v>
      </c>
      <c r="I89" s="82">
        <f t="shared" si="45"/>
        <v>0</v>
      </c>
      <c r="J89" s="288" t="e">
        <f t="shared" si="46"/>
        <v>#DIV/0!</v>
      </c>
      <c r="K89" s="289"/>
      <c r="L89" s="99">
        <v>0</v>
      </c>
      <c r="M89" s="99">
        <v>0</v>
      </c>
      <c r="N89" s="82">
        <f t="shared" si="47"/>
        <v>0</v>
      </c>
    </row>
    <row r="90" spans="1:14" ht="27" customHeight="1">
      <c r="A90" s="116">
        <v>2307</v>
      </c>
      <c r="B90" s="74" t="s">
        <v>84</v>
      </c>
      <c r="C90" s="31">
        <f>PRESUPUESTO!E62</f>
        <v>0</v>
      </c>
      <c r="D90" s="32">
        <v>0</v>
      </c>
      <c r="E90" s="32">
        <v>0</v>
      </c>
      <c r="F90" s="32">
        <f t="shared" si="36"/>
        <v>0</v>
      </c>
      <c r="G90" s="32">
        <v>0</v>
      </c>
      <c r="H90" s="29">
        <v>0</v>
      </c>
      <c r="I90" s="32">
        <f t="shared" si="37"/>
        <v>0</v>
      </c>
      <c r="J90" s="288" t="e">
        <f t="shared" si="38"/>
        <v>#DIV/0!</v>
      </c>
      <c r="K90" s="289"/>
      <c r="L90" s="99">
        <v>0</v>
      </c>
      <c r="M90" s="99">
        <v>0</v>
      </c>
      <c r="N90" s="32">
        <f t="shared" si="39"/>
        <v>0</v>
      </c>
    </row>
    <row r="91" spans="1:14" s="88" customFormat="1" ht="27" customHeight="1">
      <c r="A91" s="116">
        <v>2308</v>
      </c>
      <c r="B91" s="118" t="s">
        <v>204</v>
      </c>
      <c r="C91" s="31">
        <f>PRESUPUESTO!E63</f>
        <v>0</v>
      </c>
      <c r="D91" s="82">
        <v>0</v>
      </c>
      <c r="E91" s="82">
        <v>0</v>
      </c>
      <c r="F91" s="82">
        <f t="shared" ref="F91" si="48">C91+D91-E91</f>
        <v>0</v>
      </c>
      <c r="G91" s="82">
        <v>0</v>
      </c>
      <c r="H91" s="29">
        <v>0</v>
      </c>
      <c r="I91" s="82">
        <f t="shared" ref="I91" si="49">(G91+H91)</f>
        <v>0</v>
      </c>
      <c r="J91" s="288" t="e">
        <f t="shared" ref="J91" si="50">(I91/F91)</f>
        <v>#DIV/0!</v>
      </c>
      <c r="K91" s="289"/>
      <c r="L91" s="99">
        <v>0</v>
      </c>
      <c r="M91" s="99">
        <v>0</v>
      </c>
      <c r="N91" s="82">
        <f t="shared" ref="N91" si="51">(F91-I91)</f>
        <v>0</v>
      </c>
    </row>
    <row r="92" spans="1:14" s="88" customFormat="1" ht="21" customHeight="1">
      <c r="A92" s="116">
        <v>2309</v>
      </c>
      <c r="B92" s="89" t="s">
        <v>226</v>
      </c>
      <c r="C92" s="31">
        <f>PRESUPUESTO!E64</f>
        <v>0</v>
      </c>
      <c r="D92" s="82">
        <v>0</v>
      </c>
      <c r="E92" s="82">
        <v>0</v>
      </c>
      <c r="F92" s="82">
        <f t="shared" si="36"/>
        <v>0</v>
      </c>
      <c r="G92" s="82">
        <v>0</v>
      </c>
      <c r="H92" s="29">
        <v>0</v>
      </c>
      <c r="I92" s="82">
        <f t="shared" si="37"/>
        <v>0</v>
      </c>
      <c r="J92" s="288" t="e">
        <f>(I92/F92)</f>
        <v>#DIV/0!</v>
      </c>
      <c r="K92" s="289"/>
      <c r="L92" s="99">
        <v>0</v>
      </c>
      <c r="M92" s="99">
        <v>0</v>
      </c>
      <c r="N92" s="82">
        <f t="shared" si="39"/>
        <v>0</v>
      </c>
    </row>
    <row r="93" spans="1:14" s="88" customFormat="1" ht="21" customHeight="1">
      <c r="A93" s="116">
        <v>2310</v>
      </c>
      <c r="B93" s="65" t="s">
        <v>86</v>
      </c>
      <c r="C93" s="31">
        <f>PRESUPUESTO!E65</f>
        <v>0</v>
      </c>
      <c r="D93" s="82">
        <v>0</v>
      </c>
      <c r="E93" s="82">
        <v>0</v>
      </c>
      <c r="F93" s="82">
        <f t="shared" ref="F93:F94" si="52">C93+D93-E93</f>
        <v>0</v>
      </c>
      <c r="G93" s="82">
        <v>0</v>
      </c>
      <c r="H93" s="29">
        <v>0</v>
      </c>
      <c r="I93" s="82">
        <f t="shared" ref="I93:I94" si="53">(G93+H93)</f>
        <v>0</v>
      </c>
      <c r="J93" s="288" t="e">
        <f>(I93/F93)</f>
        <v>#DIV/0!</v>
      </c>
      <c r="K93" s="289"/>
      <c r="L93" s="99">
        <v>0</v>
      </c>
      <c r="M93" s="99">
        <v>0</v>
      </c>
      <c r="N93" s="82">
        <f t="shared" ref="N93:N94" si="54">(F93-I93)</f>
        <v>0</v>
      </c>
    </row>
    <row r="94" spans="1:14" s="88" customFormat="1" ht="21" customHeight="1">
      <c r="A94" s="116">
        <v>2311</v>
      </c>
      <c r="B94" s="65" t="s">
        <v>205</v>
      </c>
      <c r="C94" s="31">
        <f>PRESUPUESTO!E66</f>
        <v>0</v>
      </c>
      <c r="D94" s="82">
        <v>0</v>
      </c>
      <c r="E94" s="82">
        <v>0</v>
      </c>
      <c r="F94" s="82">
        <f t="shared" si="52"/>
        <v>0</v>
      </c>
      <c r="G94" s="82">
        <v>0</v>
      </c>
      <c r="H94" s="29">
        <v>0</v>
      </c>
      <c r="I94" s="82">
        <f t="shared" si="53"/>
        <v>0</v>
      </c>
      <c r="J94" s="288" t="e">
        <f t="shared" ref="J94" si="55">(I94/F94)</f>
        <v>#DIV/0!</v>
      </c>
      <c r="K94" s="289"/>
      <c r="L94" s="99">
        <v>0</v>
      </c>
      <c r="M94" s="99">
        <v>0</v>
      </c>
      <c r="N94" s="82">
        <f t="shared" si="54"/>
        <v>0</v>
      </c>
    </row>
    <row r="95" spans="1:14" s="70" customFormat="1" ht="18" customHeight="1">
      <c r="A95" s="116">
        <v>2312</v>
      </c>
      <c r="B95" s="65" t="s">
        <v>143</v>
      </c>
      <c r="C95" s="31">
        <f>PRESUPUESTO!E67</f>
        <v>0</v>
      </c>
      <c r="D95" s="82">
        <v>0</v>
      </c>
      <c r="E95" s="82">
        <v>0</v>
      </c>
      <c r="F95" s="82">
        <f t="shared" ref="F95" si="56">C95+D95-E95</f>
        <v>0</v>
      </c>
      <c r="G95" s="82">
        <v>0</v>
      </c>
      <c r="H95" s="29">
        <v>0</v>
      </c>
      <c r="I95" s="82">
        <f t="shared" ref="I95" si="57">(G95+H95)</f>
        <v>0</v>
      </c>
      <c r="J95" s="288" t="e">
        <f t="shared" si="38"/>
        <v>#DIV/0!</v>
      </c>
      <c r="K95" s="289"/>
      <c r="L95" s="99">
        <v>0</v>
      </c>
      <c r="M95" s="99">
        <v>0</v>
      </c>
      <c r="N95" s="72">
        <f t="shared" si="39"/>
        <v>0</v>
      </c>
    </row>
    <row r="96" spans="1:14" ht="18" customHeight="1">
      <c r="A96" s="315" t="s">
        <v>32</v>
      </c>
      <c r="B96" s="316"/>
      <c r="C96" s="33">
        <f t="shared" ref="C96:I96" si="58">SUM(C84:C95)</f>
        <v>0</v>
      </c>
      <c r="D96" s="33">
        <f t="shared" si="58"/>
        <v>0</v>
      </c>
      <c r="E96" s="33">
        <f t="shared" si="58"/>
        <v>0</v>
      </c>
      <c r="F96" s="33">
        <f t="shared" si="58"/>
        <v>0</v>
      </c>
      <c r="G96" s="33">
        <f t="shared" si="58"/>
        <v>0</v>
      </c>
      <c r="H96" s="33">
        <f t="shared" si="58"/>
        <v>0</v>
      </c>
      <c r="I96" s="33">
        <f t="shared" si="58"/>
        <v>0</v>
      </c>
      <c r="J96" s="317" t="e">
        <f t="shared" si="38"/>
        <v>#DIV/0!</v>
      </c>
      <c r="K96" s="318"/>
      <c r="L96" s="102">
        <f>SUM(L84:L95)</f>
        <v>0</v>
      </c>
      <c r="M96" s="102">
        <f>SUM(M84:M95)</f>
        <v>0</v>
      </c>
      <c r="N96" s="35">
        <f>SUM(N84:N95)</f>
        <v>0</v>
      </c>
    </row>
    <row r="97" spans="1:14" s="40" customFormat="1" ht="18" customHeight="1">
      <c r="A97" s="315" t="s">
        <v>108</v>
      </c>
      <c r="B97" s="316"/>
      <c r="C97" s="33">
        <f t="shared" ref="C97:I97" si="59">C96+C77+C64</f>
        <v>0</v>
      </c>
      <c r="D97" s="33">
        <f t="shared" si="59"/>
        <v>0</v>
      </c>
      <c r="E97" s="33">
        <f t="shared" si="59"/>
        <v>0</v>
      </c>
      <c r="F97" s="33">
        <f t="shared" si="59"/>
        <v>0</v>
      </c>
      <c r="G97" s="33">
        <f t="shared" si="59"/>
        <v>0</v>
      </c>
      <c r="H97" s="33">
        <f t="shared" si="59"/>
        <v>0</v>
      </c>
      <c r="I97" s="33">
        <f t="shared" si="59"/>
        <v>0</v>
      </c>
      <c r="J97" s="317" t="e">
        <f t="shared" si="38"/>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6.5" customHeight="1">
      <c r="B101" s="189" t="s">
        <v>15</v>
      </c>
      <c r="C101" s="190"/>
      <c r="D101" s="186" t="s">
        <v>15</v>
      </c>
      <c r="E101" s="186"/>
      <c r="F101" s="186"/>
      <c r="G101" s="186"/>
      <c r="H101" s="186" t="s">
        <v>15</v>
      </c>
      <c r="I101" s="186"/>
      <c r="J101" s="186"/>
      <c r="K101" s="186"/>
      <c r="L101" s="186"/>
      <c r="M101" s="186"/>
      <c r="N101" s="186"/>
    </row>
    <row r="102" spans="1:14" ht="11.25"/>
    <row r="103" spans="1:14" ht="11.25">
      <c r="B103" s="310"/>
      <c r="C103" s="310"/>
      <c r="D103" s="310"/>
      <c r="E103" s="310"/>
      <c r="F103" s="310"/>
      <c r="G103" s="71"/>
    </row>
    <row r="104" spans="1:14" ht="13.15" customHeight="1">
      <c r="B104" s="310" t="s">
        <v>116</v>
      </c>
      <c r="C104" s="310"/>
      <c r="D104" s="310"/>
      <c r="E104" s="310"/>
      <c r="F104" s="310"/>
      <c r="G104" s="311" t="s">
        <v>92</v>
      </c>
      <c r="H104" s="311"/>
      <c r="I104" s="87">
        <f>H18</f>
        <v>0</v>
      </c>
      <c r="J104" s="331" t="s">
        <v>93</v>
      </c>
      <c r="K104" s="332"/>
      <c r="L104" s="333"/>
      <c r="M104" s="334">
        <f>I18</f>
        <v>0</v>
      </c>
      <c r="N104" s="335"/>
    </row>
    <row r="105" spans="1:14" ht="13.15" customHeight="1">
      <c r="B105" s="4" t="s">
        <v>117</v>
      </c>
      <c r="C105" s="85"/>
      <c r="D105" s="85"/>
      <c r="E105" s="85"/>
      <c r="F105" s="85"/>
      <c r="G105" s="311" t="s">
        <v>94</v>
      </c>
      <c r="H105" s="311"/>
      <c r="I105" s="87">
        <f>H97</f>
        <v>0</v>
      </c>
      <c r="J105" s="331" t="s">
        <v>106</v>
      </c>
      <c r="K105" s="332"/>
      <c r="L105" s="333"/>
      <c r="M105" s="334">
        <f>I97</f>
        <v>0</v>
      </c>
      <c r="N105" s="335"/>
    </row>
    <row r="106" spans="1:14" ht="13.15" customHeight="1">
      <c r="B106" s="86"/>
      <c r="C106" s="86"/>
      <c r="D106" s="86"/>
      <c r="E106" s="86"/>
      <c r="F106" s="86"/>
      <c r="G106" s="311" t="s">
        <v>95</v>
      </c>
      <c r="H106" s="311"/>
      <c r="I106" s="87">
        <f>I104-I105</f>
        <v>0</v>
      </c>
      <c r="J106" s="331" t="s">
        <v>95</v>
      </c>
      <c r="K106" s="332"/>
      <c r="L106" s="333"/>
      <c r="M106" s="334">
        <f>M104-M105</f>
        <v>0</v>
      </c>
      <c r="N106" s="335"/>
    </row>
  </sheetData>
  <mergeCells count="193">
    <mergeCell ref="A77:B77"/>
    <mergeCell ref="J77:K77"/>
    <mergeCell ref="A96:B96"/>
    <mergeCell ref="J96:K96"/>
    <mergeCell ref="L80:M80"/>
    <mergeCell ref="L81:M81"/>
    <mergeCell ref="J80:K80"/>
    <mergeCell ref="J91:K91"/>
    <mergeCell ref="J94:K94"/>
    <mergeCell ref="A81:A82"/>
    <mergeCell ref="B81:B82"/>
    <mergeCell ref="C81:C82"/>
    <mergeCell ref="D81:D82"/>
    <mergeCell ref="E81:E82"/>
    <mergeCell ref="F81:F82"/>
    <mergeCell ref="G81:G82"/>
    <mergeCell ref="H81:H82"/>
    <mergeCell ref="I81:I82"/>
    <mergeCell ref="J104:L104"/>
    <mergeCell ref="J105:L105"/>
    <mergeCell ref="J106:L106"/>
    <mergeCell ref="M104:N104"/>
    <mergeCell ref="M105:N105"/>
    <mergeCell ref="M106:N106"/>
    <mergeCell ref="J81:K82"/>
    <mergeCell ref="N81:N82"/>
    <mergeCell ref="B83:N83"/>
    <mergeCell ref="J84:K84"/>
    <mergeCell ref="A97:B97"/>
    <mergeCell ref="J97:K97"/>
    <mergeCell ref="B98:C98"/>
    <mergeCell ref="D98:G98"/>
    <mergeCell ref="H98:N98"/>
    <mergeCell ref="J85:K85"/>
    <mergeCell ref="J87:K87"/>
    <mergeCell ref="J90:K90"/>
    <mergeCell ref="J95:K95"/>
    <mergeCell ref="J92:K92"/>
    <mergeCell ref="J93:K93"/>
    <mergeCell ref="J86:K86"/>
    <mergeCell ref="J88:K88"/>
    <mergeCell ref="J89:K89"/>
    <mergeCell ref="J70:K70"/>
    <mergeCell ref="J76:K76"/>
    <mergeCell ref="J72:K72"/>
    <mergeCell ref="J75:K75"/>
    <mergeCell ref="J74:K74"/>
    <mergeCell ref="J73:K73"/>
    <mergeCell ref="J61:K61"/>
    <mergeCell ref="A64:B64"/>
    <mergeCell ref="J64:K64"/>
    <mergeCell ref="B65:N65"/>
    <mergeCell ref="J66:K66"/>
    <mergeCell ref="J67:K67"/>
    <mergeCell ref="J68:K68"/>
    <mergeCell ref="J69:K69"/>
    <mergeCell ref="J71:K71"/>
    <mergeCell ref="J55:K55"/>
    <mergeCell ref="J56:K56"/>
    <mergeCell ref="J57:K57"/>
    <mergeCell ref="J58:K58"/>
    <mergeCell ref="J59:K59"/>
    <mergeCell ref="J60:K60"/>
    <mergeCell ref="J62:K62"/>
    <mergeCell ref="J63:K63"/>
    <mergeCell ref="B50:N50"/>
    <mergeCell ref="J51:K51"/>
    <mergeCell ref="J52:K52"/>
    <mergeCell ref="J53:K53"/>
    <mergeCell ref="J54:K54"/>
    <mergeCell ref="A48:A49"/>
    <mergeCell ref="B48:B49"/>
    <mergeCell ref="C48:C49"/>
    <mergeCell ref="D48:D49"/>
    <mergeCell ref="E48:E49"/>
    <mergeCell ref="F48:F49"/>
    <mergeCell ref="L48:M48"/>
    <mergeCell ref="J47:K47"/>
    <mergeCell ref="G48:G49"/>
    <mergeCell ref="H48:H49"/>
    <mergeCell ref="I48:I49"/>
    <mergeCell ref="J48:K49"/>
    <mergeCell ref="N48:N49"/>
    <mergeCell ref="G41:H41"/>
    <mergeCell ref="J45:K45"/>
    <mergeCell ref="M45:N45"/>
    <mergeCell ref="L47:M47"/>
    <mergeCell ref="C46:D46"/>
    <mergeCell ref="E46:F46"/>
    <mergeCell ref="G46:H46"/>
    <mergeCell ref="J46:K46"/>
    <mergeCell ref="M46:N46"/>
    <mergeCell ref="J44:K44"/>
    <mergeCell ref="M44:N44"/>
    <mergeCell ref="C45:D45"/>
    <mergeCell ref="E45:F45"/>
    <mergeCell ref="G45:H45"/>
    <mergeCell ref="B103:F103"/>
    <mergeCell ref="B104:F104"/>
    <mergeCell ref="G104:H104"/>
    <mergeCell ref="G105:H105"/>
    <mergeCell ref="G106:H106"/>
    <mergeCell ref="G4:H4"/>
    <mergeCell ref="J10:K10"/>
    <mergeCell ref="J16:K16"/>
    <mergeCell ref="J17:K17"/>
    <mergeCell ref="A18:B18"/>
    <mergeCell ref="J18:K18"/>
    <mergeCell ref="G11:G12"/>
    <mergeCell ref="H11:H12"/>
    <mergeCell ref="I11:I12"/>
    <mergeCell ref="J11:K12"/>
    <mergeCell ref="B22:D22"/>
    <mergeCell ref="E22:H22"/>
    <mergeCell ref="I22:N22"/>
    <mergeCell ref="N11:N12"/>
    <mergeCell ref="A11:A12"/>
    <mergeCell ref="B11:B12"/>
    <mergeCell ref="C11:C12"/>
    <mergeCell ref="D11:D12"/>
    <mergeCell ref="E11:E12"/>
    <mergeCell ref="B101:C101"/>
    <mergeCell ref="D101:G101"/>
    <mergeCell ref="H101:N101"/>
    <mergeCell ref="B99:C99"/>
    <mergeCell ref="D99:G99"/>
    <mergeCell ref="H99:N99"/>
    <mergeCell ref="B100:C100"/>
    <mergeCell ref="D100:G100"/>
    <mergeCell ref="H100:N100"/>
    <mergeCell ref="C4:D4"/>
    <mergeCell ref="E4:F4"/>
    <mergeCell ref="J4:K4"/>
    <mergeCell ref="M4:N4"/>
    <mergeCell ref="C5:D5"/>
    <mergeCell ref="E5:F5"/>
    <mergeCell ref="G5:H5"/>
    <mergeCell ref="J5:K5"/>
    <mergeCell ref="M5:N5"/>
    <mergeCell ref="C6:D6"/>
    <mergeCell ref="E6:F6"/>
    <mergeCell ref="G6:H6"/>
    <mergeCell ref="J6:K6"/>
    <mergeCell ref="M6:N6"/>
    <mergeCell ref="C7:D7"/>
    <mergeCell ref="E7:F7"/>
    <mergeCell ref="G7:H7"/>
    <mergeCell ref="J7:K7"/>
    <mergeCell ref="M7:N7"/>
    <mergeCell ref="E23:H23"/>
    <mergeCell ref="I23:N23"/>
    <mergeCell ref="B20:D20"/>
    <mergeCell ref="E20:H20"/>
    <mergeCell ref="I20:N20"/>
    <mergeCell ref="B21:D21"/>
    <mergeCell ref="E21:H21"/>
    <mergeCell ref="I21:N21"/>
    <mergeCell ref="C8:D8"/>
    <mergeCell ref="E8:F8"/>
    <mergeCell ref="G8:H8"/>
    <mergeCell ref="J8:K8"/>
    <mergeCell ref="M8:N8"/>
    <mergeCell ref="C9:D9"/>
    <mergeCell ref="E9:F9"/>
    <mergeCell ref="G9:H9"/>
    <mergeCell ref="J9:K9"/>
    <mergeCell ref="M9:N9"/>
    <mergeCell ref="L10:M10"/>
    <mergeCell ref="L11:M11"/>
    <mergeCell ref="A4:A9"/>
    <mergeCell ref="A41:A46"/>
    <mergeCell ref="C41:D41"/>
    <mergeCell ref="E41:F41"/>
    <mergeCell ref="J41:K41"/>
    <mergeCell ref="M41:N41"/>
    <mergeCell ref="C42:D42"/>
    <mergeCell ref="E42:F42"/>
    <mergeCell ref="G42:H42"/>
    <mergeCell ref="J42:K42"/>
    <mergeCell ref="M42:N42"/>
    <mergeCell ref="C43:D43"/>
    <mergeCell ref="E43:F43"/>
    <mergeCell ref="G43:H43"/>
    <mergeCell ref="J43:K43"/>
    <mergeCell ref="M43:N43"/>
    <mergeCell ref="C44:D44"/>
    <mergeCell ref="E44:F44"/>
    <mergeCell ref="G44:H44"/>
    <mergeCell ref="F11:F12"/>
    <mergeCell ref="J13:K13"/>
    <mergeCell ref="J14:K14"/>
    <mergeCell ref="J15:K15"/>
    <mergeCell ref="B23:D23"/>
  </mergeCells>
  <printOptions horizontalCentered="1"/>
  <pageMargins left="0.23622047244094491" right="0.23622047244094491" top="1.1956666666666667"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 xml:space="preserve">&amp;C&amp;G&amp;R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opLeftCell="B1" zoomScaleNormal="100" workbookViewId="0">
      <selection activeCell="B3" sqref="B3"/>
    </sheetView>
  </sheetViews>
  <sheetFormatPr baseColWidth="10" defaultColWidth="11.42578125" defaultRowHeight="18" customHeight="1"/>
  <cols>
    <col min="1" max="1" width="8.7109375" style="26" customWidth="1"/>
    <col min="2" max="2" width="44.7109375" style="26" customWidth="1"/>
    <col min="3" max="9" width="14.28515625" style="26" customWidth="1"/>
    <col min="10" max="11" width="6.28515625" style="26" customWidth="1"/>
    <col min="12" max="13" width="9" style="88" customWidth="1"/>
    <col min="14" max="14" width="13.42578125" style="26" customWidth="1"/>
    <col min="15" max="16384" width="11.42578125" style="26"/>
  </cols>
  <sheetData>
    <row r="1" spans="1:14" s="88" customFormat="1" ht="28.15" customHeight="1"/>
    <row r="2" spans="1:14" s="88" customFormat="1" ht="28.15" customHeight="1"/>
    <row r="3" spans="1:14" s="88" customFormat="1" ht="28.15"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189</v>
      </c>
      <c r="H11" s="286" t="s">
        <v>147</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5">
        <v>1100</v>
      </c>
      <c r="B13" s="65" t="s">
        <v>104</v>
      </c>
      <c r="C13" s="29">
        <f>'MES 1'!F13</f>
        <v>0</v>
      </c>
      <c r="D13" s="29">
        <v>0</v>
      </c>
      <c r="E13" s="29">
        <v>0</v>
      </c>
      <c r="F13" s="29">
        <f>C13+D13-E13</f>
        <v>0</v>
      </c>
      <c r="G13" s="29">
        <f>'MES 1'!I13</f>
        <v>0</v>
      </c>
      <c r="H13" s="29">
        <v>0</v>
      </c>
      <c r="I13" s="29">
        <f>G13+H13</f>
        <v>0</v>
      </c>
      <c r="J13" s="288" t="e">
        <f t="shared" ref="J13:J18" si="0">(I13/F13)</f>
        <v>#DIV/0!</v>
      </c>
      <c r="K13" s="289"/>
      <c r="L13" s="99">
        <v>0</v>
      </c>
      <c r="M13" s="99">
        <v>0</v>
      </c>
      <c r="N13" s="31">
        <f>F13-I13</f>
        <v>0</v>
      </c>
    </row>
    <row r="14" spans="1:14" ht="18" customHeight="1">
      <c r="A14" s="55">
        <v>1200</v>
      </c>
      <c r="B14" s="65" t="s">
        <v>105</v>
      </c>
      <c r="C14" s="29">
        <f>'MES 1'!F14</f>
        <v>0</v>
      </c>
      <c r="D14" s="29">
        <v>0</v>
      </c>
      <c r="E14" s="29">
        <v>0</v>
      </c>
      <c r="F14" s="29">
        <f>C14+D14-E14</f>
        <v>0</v>
      </c>
      <c r="G14" s="29">
        <f>'MES 1'!I14</f>
        <v>0</v>
      </c>
      <c r="H14" s="29">
        <v>0</v>
      </c>
      <c r="I14" s="29">
        <f>G14+H14</f>
        <v>0</v>
      </c>
      <c r="J14" s="288" t="e">
        <f t="shared" si="0"/>
        <v>#DIV/0!</v>
      </c>
      <c r="K14" s="289"/>
      <c r="L14" s="99">
        <v>0</v>
      </c>
      <c r="M14" s="99">
        <v>0</v>
      </c>
      <c r="N14" s="31">
        <f>F14-I14</f>
        <v>0</v>
      </c>
    </row>
    <row r="15" spans="1:14" ht="18" customHeight="1">
      <c r="A15" s="55">
        <v>1300</v>
      </c>
      <c r="B15" s="64" t="s">
        <v>191</v>
      </c>
      <c r="C15" s="29">
        <f>'MES 1'!F15</f>
        <v>0</v>
      </c>
      <c r="D15" s="29">
        <v>0</v>
      </c>
      <c r="E15" s="29">
        <v>0</v>
      </c>
      <c r="F15" s="29">
        <f>C15+D15-E15</f>
        <v>0</v>
      </c>
      <c r="G15" s="29">
        <f>'MES 1'!I15</f>
        <v>0</v>
      </c>
      <c r="H15" s="29">
        <v>0</v>
      </c>
      <c r="I15" s="29">
        <f>G15+H15</f>
        <v>0</v>
      </c>
      <c r="J15" s="288" t="e">
        <f t="shared" si="0"/>
        <v>#DIV/0!</v>
      </c>
      <c r="K15" s="289"/>
      <c r="L15" s="99">
        <v>0</v>
      </c>
      <c r="M15" s="99">
        <v>0</v>
      </c>
      <c r="N15" s="31">
        <f>F15-I15</f>
        <v>0</v>
      </c>
    </row>
    <row r="16" spans="1:14" ht="18" customHeight="1">
      <c r="A16" s="55">
        <v>1400</v>
      </c>
      <c r="B16" s="64" t="s">
        <v>269</v>
      </c>
      <c r="C16" s="29">
        <f>'MES 1'!F16</f>
        <v>0</v>
      </c>
      <c r="D16" s="29">
        <v>0</v>
      </c>
      <c r="E16" s="29">
        <v>0</v>
      </c>
      <c r="F16" s="29">
        <f>C16+D16-E16</f>
        <v>0</v>
      </c>
      <c r="G16" s="29">
        <f>'MES 1'!I16</f>
        <v>0</v>
      </c>
      <c r="H16" s="29">
        <v>0</v>
      </c>
      <c r="I16" s="29">
        <f>G16+H16</f>
        <v>0</v>
      </c>
      <c r="J16" s="288" t="e">
        <f t="shared" si="0"/>
        <v>#DIV/0!</v>
      </c>
      <c r="K16" s="289"/>
      <c r="L16" s="99">
        <v>0</v>
      </c>
      <c r="M16" s="99">
        <v>0</v>
      </c>
      <c r="N16" s="31">
        <f>F16-I16</f>
        <v>0</v>
      </c>
    </row>
    <row r="17" spans="1:14" ht="18" customHeight="1">
      <c r="A17" s="55">
        <v>1500</v>
      </c>
      <c r="B17" s="64" t="s">
        <v>270</v>
      </c>
      <c r="C17" s="29">
        <f>'MES 1'!F17</f>
        <v>0</v>
      </c>
      <c r="D17" s="29">
        <v>0</v>
      </c>
      <c r="E17" s="29">
        <v>0</v>
      </c>
      <c r="F17" s="29">
        <f>C17+D17-E17</f>
        <v>0</v>
      </c>
      <c r="G17" s="29">
        <f>'MES 1'!I17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37">
        <f t="shared" ref="D18:I18" si="1">SUM(D13:D17)</f>
        <v>0</v>
      </c>
      <c r="E18" s="37">
        <f t="shared" si="1"/>
        <v>0</v>
      </c>
      <c r="F18" s="37">
        <f t="shared" si="1"/>
        <v>0</v>
      </c>
      <c r="G18" s="37">
        <f t="shared" si="1"/>
        <v>0</v>
      </c>
      <c r="H18" s="37">
        <f t="shared" si="1"/>
        <v>0</v>
      </c>
      <c r="I18" s="37">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25"/>
    <row r="25" spans="1:14" ht="11.25">
      <c r="B25" s="49" t="s">
        <v>114</v>
      </c>
    </row>
    <row r="26" spans="1:14" ht="11.25">
      <c r="B26" s="4" t="s">
        <v>115</v>
      </c>
    </row>
    <row r="40" spans="1:14" ht="78.599999999999994" customHeight="1"/>
    <row r="41" spans="1:14" ht="27"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3.1" customHeight="1">
      <c r="A48" s="326">
        <v>2000</v>
      </c>
      <c r="B48" s="326" t="s">
        <v>19</v>
      </c>
      <c r="C48" s="286" t="s">
        <v>125</v>
      </c>
      <c r="D48" s="326" t="s">
        <v>10</v>
      </c>
      <c r="E48" s="326" t="s">
        <v>11</v>
      </c>
      <c r="F48" s="286" t="s">
        <v>122</v>
      </c>
      <c r="G48" s="286" t="s">
        <v>187</v>
      </c>
      <c r="H48" s="286" t="s">
        <v>148</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1'!F51</f>
        <v>0</v>
      </c>
      <c r="D51" s="29">
        <v>0</v>
      </c>
      <c r="E51" s="29">
        <v>0</v>
      </c>
      <c r="F51" s="29">
        <f>C51+D51-E51</f>
        <v>0</v>
      </c>
      <c r="G51" s="29">
        <f>'MES 1'!I51</f>
        <v>0</v>
      </c>
      <c r="H51" s="29">
        <v>0</v>
      </c>
      <c r="I51" s="29">
        <f>G51+H51</f>
        <v>0</v>
      </c>
      <c r="J51" s="288" t="e">
        <f>(I51/F51)</f>
        <v>#DIV/0!</v>
      </c>
      <c r="K51" s="289"/>
      <c r="L51" s="99">
        <v>0</v>
      </c>
      <c r="M51" s="99">
        <v>0</v>
      </c>
      <c r="N51" s="82">
        <f>(F51-I51)</f>
        <v>0</v>
      </c>
    </row>
    <row r="52" spans="1:14" ht="18" customHeight="1">
      <c r="A52" s="79">
        <v>2102</v>
      </c>
      <c r="B52" s="64" t="s">
        <v>21</v>
      </c>
      <c r="C52" s="29">
        <f>'MES 1'!F52</f>
        <v>0</v>
      </c>
      <c r="D52" s="29">
        <v>0</v>
      </c>
      <c r="E52" s="29">
        <v>0</v>
      </c>
      <c r="F52" s="29">
        <f t="shared" ref="F52:F60" si="3">C52+D52-E52</f>
        <v>0</v>
      </c>
      <c r="G52" s="29">
        <f>'MES 1'!I52</f>
        <v>0</v>
      </c>
      <c r="H52" s="29">
        <v>0</v>
      </c>
      <c r="I52" s="29">
        <f t="shared" ref="I52:I60" si="4">G52+H52</f>
        <v>0</v>
      </c>
      <c r="J52" s="288" t="e">
        <f t="shared" ref="J52:J63" si="5">(I52/F52)</f>
        <v>#DIV/0!</v>
      </c>
      <c r="K52" s="289"/>
      <c r="L52" s="99">
        <v>0</v>
      </c>
      <c r="M52" s="99">
        <v>0</v>
      </c>
      <c r="N52" s="82">
        <f t="shared" ref="N52:N63" si="6">(F52-I52)</f>
        <v>0</v>
      </c>
    </row>
    <row r="53" spans="1:14" ht="18" customHeight="1">
      <c r="A53" s="79">
        <v>2103</v>
      </c>
      <c r="B53" s="64" t="s">
        <v>22</v>
      </c>
      <c r="C53" s="29">
        <f>'MES 1'!F53</f>
        <v>0</v>
      </c>
      <c r="D53" s="29">
        <v>0</v>
      </c>
      <c r="E53" s="29">
        <v>0</v>
      </c>
      <c r="F53" s="29">
        <f t="shared" si="3"/>
        <v>0</v>
      </c>
      <c r="G53" s="29">
        <f>'MES 1'!I53</f>
        <v>0</v>
      </c>
      <c r="H53" s="29">
        <v>0</v>
      </c>
      <c r="I53" s="29">
        <f t="shared" si="4"/>
        <v>0</v>
      </c>
      <c r="J53" s="288" t="e">
        <f t="shared" si="5"/>
        <v>#DIV/0!</v>
      </c>
      <c r="K53" s="289"/>
      <c r="L53" s="99">
        <v>0</v>
      </c>
      <c r="M53" s="99">
        <v>0</v>
      </c>
      <c r="N53" s="82">
        <f t="shared" si="6"/>
        <v>0</v>
      </c>
    </row>
    <row r="54" spans="1:14" ht="18" customHeight="1">
      <c r="A54" s="79">
        <v>2104</v>
      </c>
      <c r="B54" s="64" t="s">
        <v>23</v>
      </c>
      <c r="C54" s="29">
        <f>'MES 1'!F54</f>
        <v>0</v>
      </c>
      <c r="D54" s="29">
        <v>0</v>
      </c>
      <c r="E54" s="29">
        <v>0</v>
      </c>
      <c r="F54" s="29">
        <f t="shared" si="3"/>
        <v>0</v>
      </c>
      <c r="G54" s="29">
        <f>'MES 1'!I54</f>
        <v>0</v>
      </c>
      <c r="H54" s="29">
        <v>0</v>
      </c>
      <c r="I54" s="29">
        <f t="shared" si="4"/>
        <v>0</v>
      </c>
      <c r="J54" s="288" t="e">
        <f t="shared" si="5"/>
        <v>#DIV/0!</v>
      </c>
      <c r="K54" s="289"/>
      <c r="L54" s="99">
        <v>0</v>
      </c>
      <c r="M54" s="99">
        <v>0</v>
      </c>
      <c r="N54" s="82">
        <f t="shared" si="6"/>
        <v>0</v>
      </c>
    </row>
    <row r="55" spans="1:14" ht="18" customHeight="1">
      <c r="A55" s="79">
        <v>2105</v>
      </c>
      <c r="B55" s="64" t="s">
        <v>24</v>
      </c>
      <c r="C55" s="29">
        <f>'MES 1'!F55</f>
        <v>0</v>
      </c>
      <c r="D55" s="29">
        <v>0</v>
      </c>
      <c r="E55" s="29">
        <v>0</v>
      </c>
      <c r="F55" s="29">
        <f t="shared" si="3"/>
        <v>0</v>
      </c>
      <c r="G55" s="29">
        <f>'MES 1'!I55</f>
        <v>0</v>
      </c>
      <c r="H55" s="29">
        <v>0</v>
      </c>
      <c r="I55" s="29">
        <f t="shared" si="4"/>
        <v>0</v>
      </c>
      <c r="J55" s="288" t="e">
        <f t="shared" si="5"/>
        <v>#DIV/0!</v>
      </c>
      <c r="K55" s="289"/>
      <c r="L55" s="99">
        <v>0</v>
      </c>
      <c r="M55" s="99">
        <v>0</v>
      </c>
      <c r="N55" s="82">
        <f t="shared" si="6"/>
        <v>0</v>
      </c>
    </row>
    <row r="56" spans="1:14" ht="18" customHeight="1">
      <c r="A56" s="79">
        <v>2106</v>
      </c>
      <c r="B56" s="64" t="s">
        <v>25</v>
      </c>
      <c r="C56" s="29">
        <f>'MES 1'!F56</f>
        <v>0</v>
      </c>
      <c r="D56" s="29">
        <v>0</v>
      </c>
      <c r="E56" s="29">
        <v>0</v>
      </c>
      <c r="F56" s="29">
        <f t="shared" si="3"/>
        <v>0</v>
      </c>
      <c r="G56" s="29">
        <f>'MES 1'!I56</f>
        <v>0</v>
      </c>
      <c r="H56" s="29">
        <v>0</v>
      </c>
      <c r="I56" s="29">
        <f t="shared" si="4"/>
        <v>0</v>
      </c>
      <c r="J56" s="288" t="e">
        <f t="shared" si="5"/>
        <v>#DIV/0!</v>
      </c>
      <c r="K56" s="289"/>
      <c r="L56" s="99">
        <v>0</v>
      </c>
      <c r="M56" s="99">
        <v>0</v>
      </c>
      <c r="N56" s="82">
        <f t="shared" si="6"/>
        <v>0</v>
      </c>
    </row>
    <row r="57" spans="1:14" ht="18" customHeight="1">
      <c r="A57" s="79">
        <v>2107</v>
      </c>
      <c r="B57" s="64" t="s">
        <v>26</v>
      </c>
      <c r="C57" s="29">
        <f>'MES 1'!F57</f>
        <v>0</v>
      </c>
      <c r="D57" s="29">
        <v>0</v>
      </c>
      <c r="E57" s="29">
        <v>0</v>
      </c>
      <c r="F57" s="29">
        <f t="shared" si="3"/>
        <v>0</v>
      </c>
      <c r="G57" s="29">
        <f>'MES 1'!I57</f>
        <v>0</v>
      </c>
      <c r="H57" s="29">
        <v>0</v>
      </c>
      <c r="I57" s="29">
        <f t="shared" si="4"/>
        <v>0</v>
      </c>
      <c r="J57" s="288" t="e">
        <f t="shared" si="5"/>
        <v>#DIV/0!</v>
      </c>
      <c r="K57" s="289"/>
      <c r="L57" s="99">
        <v>0</v>
      </c>
      <c r="M57" s="99">
        <v>0</v>
      </c>
      <c r="N57" s="82">
        <f t="shared" si="6"/>
        <v>0</v>
      </c>
    </row>
    <row r="58" spans="1:14" ht="18" customHeight="1">
      <c r="A58" s="79">
        <v>2108</v>
      </c>
      <c r="B58" s="73" t="s">
        <v>90</v>
      </c>
      <c r="C58" s="29">
        <f>'MES 1'!F58</f>
        <v>0</v>
      </c>
      <c r="D58" s="29">
        <v>0</v>
      </c>
      <c r="E58" s="29">
        <v>0</v>
      </c>
      <c r="F58" s="29">
        <f t="shared" si="3"/>
        <v>0</v>
      </c>
      <c r="G58" s="29">
        <f>'MES 1'!I58</f>
        <v>0</v>
      </c>
      <c r="H58" s="29">
        <v>0</v>
      </c>
      <c r="I58" s="29">
        <f t="shared" si="4"/>
        <v>0</v>
      </c>
      <c r="J58" s="288" t="e">
        <f t="shared" si="5"/>
        <v>#DIV/0!</v>
      </c>
      <c r="K58" s="289"/>
      <c r="L58" s="99">
        <v>0</v>
      </c>
      <c r="M58" s="99">
        <v>0</v>
      </c>
      <c r="N58" s="82">
        <f t="shared" si="6"/>
        <v>0</v>
      </c>
    </row>
    <row r="59" spans="1:14" ht="18" customHeight="1">
      <c r="A59" s="79">
        <v>2109</v>
      </c>
      <c r="B59" s="64" t="s">
        <v>141</v>
      </c>
      <c r="C59" s="29">
        <f>'MES 1'!F59</f>
        <v>0</v>
      </c>
      <c r="D59" s="29">
        <v>0</v>
      </c>
      <c r="E59" s="29">
        <v>0</v>
      </c>
      <c r="F59" s="29">
        <f t="shared" si="3"/>
        <v>0</v>
      </c>
      <c r="G59" s="29">
        <f>'MES 1'!I59</f>
        <v>0</v>
      </c>
      <c r="H59" s="29">
        <v>0</v>
      </c>
      <c r="I59" s="29">
        <f t="shared" si="4"/>
        <v>0</v>
      </c>
      <c r="J59" s="288" t="e">
        <f t="shared" si="5"/>
        <v>#DIV/0!</v>
      </c>
      <c r="K59" s="289"/>
      <c r="L59" s="99">
        <v>0</v>
      </c>
      <c r="M59" s="99">
        <v>0</v>
      </c>
      <c r="N59" s="82">
        <f t="shared" si="6"/>
        <v>0</v>
      </c>
    </row>
    <row r="60" spans="1:14" ht="18" customHeight="1">
      <c r="A60" s="91">
        <v>2110</v>
      </c>
      <c r="B60" s="64" t="s">
        <v>28</v>
      </c>
      <c r="C60" s="29">
        <f>'MES 1'!F60</f>
        <v>0</v>
      </c>
      <c r="D60" s="29">
        <v>0</v>
      </c>
      <c r="E60" s="29">
        <v>0</v>
      </c>
      <c r="F60" s="29">
        <f t="shared" si="3"/>
        <v>0</v>
      </c>
      <c r="G60" s="29">
        <f>'MES 1'!I60</f>
        <v>0</v>
      </c>
      <c r="H60" s="29">
        <v>0</v>
      </c>
      <c r="I60" s="29">
        <f t="shared" si="4"/>
        <v>0</v>
      </c>
      <c r="J60" s="288" t="e">
        <f t="shared" si="5"/>
        <v>#DIV/0!</v>
      </c>
      <c r="K60" s="289"/>
      <c r="L60" s="99">
        <v>0</v>
      </c>
      <c r="M60" s="99">
        <v>0</v>
      </c>
      <c r="N60" s="82">
        <f t="shared" si="6"/>
        <v>0</v>
      </c>
    </row>
    <row r="61" spans="1:14" s="88" customFormat="1" ht="18" customHeight="1">
      <c r="A61" s="91">
        <v>2111</v>
      </c>
      <c r="B61" s="64" t="s">
        <v>29</v>
      </c>
      <c r="C61" s="29">
        <f>'MES 1'!F61</f>
        <v>0</v>
      </c>
      <c r="D61" s="29">
        <v>0</v>
      </c>
      <c r="E61" s="29">
        <v>0</v>
      </c>
      <c r="F61" s="29">
        <f t="shared" ref="F61" si="7">C61+D61-E61</f>
        <v>0</v>
      </c>
      <c r="G61" s="29">
        <f>'MES 1'!I61</f>
        <v>0</v>
      </c>
      <c r="H61" s="29">
        <v>0</v>
      </c>
      <c r="I61" s="29">
        <f t="shared" ref="I61" si="8">G61+H61</f>
        <v>0</v>
      </c>
      <c r="J61" s="288" t="e">
        <f t="shared" ref="J61" si="9">(I61/F61)</f>
        <v>#DIV/0!</v>
      </c>
      <c r="K61" s="289"/>
      <c r="L61" s="99">
        <v>0</v>
      </c>
      <c r="M61" s="99">
        <v>0</v>
      </c>
      <c r="N61" s="82">
        <f t="shared" ref="N61" si="10">(F61-I61)</f>
        <v>0</v>
      </c>
    </row>
    <row r="62" spans="1:14" s="88" customFormat="1" ht="18" customHeight="1">
      <c r="A62" s="91">
        <v>2112</v>
      </c>
      <c r="B62" s="64" t="s">
        <v>219</v>
      </c>
      <c r="C62" s="29">
        <f>'MES 1'!F62</f>
        <v>0</v>
      </c>
      <c r="D62" s="29">
        <v>0</v>
      </c>
      <c r="E62" s="29">
        <v>0</v>
      </c>
      <c r="F62" s="29">
        <f t="shared" ref="F62" si="11">C62+D62-E62</f>
        <v>0</v>
      </c>
      <c r="G62" s="29">
        <f>'MES 1'!I62</f>
        <v>0</v>
      </c>
      <c r="H62" s="29">
        <v>0</v>
      </c>
      <c r="I62" s="29">
        <f t="shared" ref="I62" si="12">G62+H62</f>
        <v>0</v>
      </c>
      <c r="J62" s="288" t="e">
        <f t="shared" ref="J62" si="13">(I62/F62)</f>
        <v>#DIV/0!</v>
      </c>
      <c r="K62" s="289"/>
      <c r="L62" s="99">
        <v>0</v>
      </c>
      <c r="M62" s="99">
        <v>0</v>
      </c>
      <c r="N62" s="82">
        <f t="shared" ref="N62" si="14">(F62-I62)</f>
        <v>0</v>
      </c>
    </row>
    <row r="63" spans="1:14" ht="18" customHeight="1">
      <c r="A63" s="91">
        <v>2113</v>
      </c>
      <c r="B63" s="64" t="s">
        <v>143</v>
      </c>
      <c r="C63" s="29">
        <f>'MES 1'!F63</f>
        <v>0</v>
      </c>
      <c r="D63" s="29">
        <v>0</v>
      </c>
      <c r="E63" s="29">
        <v>0</v>
      </c>
      <c r="F63" s="29">
        <f t="shared" ref="F63" si="15">C63+D63-E63</f>
        <v>0</v>
      </c>
      <c r="G63" s="29">
        <f>'MES 1'!I63</f>
        <v>0</v>
      </c>
      <c r="H63" s="29">
        <v>0</v>
      </c>
      <c r="I63" s="29">
        <f t="shared" ref="I63" si="16">G63+H63</f>
        <v>0</v>
      </c>
      <c r="J63" s="288" t="e">
        <f t="shared" si="5"/>
        <v>#DIV/0!</v>
      </c>
      <c r="K63" s="289"/>
      <c r="L63" s="99">
        <v>0</v>
      </c>
      <c r="M63" s="99">
        <v>0</v>
      </c>
      <c r="N63" s="82">
        <f t="shared" si="6"/>
        <v>0</v>
      </c>
    </row>
    <row r="64" spans="1:14" s="40" customFormat="1" ht="18" customHeight="1">
      <c r="A64" s="315" t="s">
        <v>30</v>
      </c>
      <c r="B64" s="316"/>
      <c r="C64" s="34">
        <f t="shared" ref="C64:I64" si="17">SUM(C51:C63)</f>
        <v>0</v>
      </c>
      <c r="D64" s="34">
        <f t="shared" si="17"/>
        <v>0</v>
      </c>
      <c r="E64" s="34">
        <f t="shared" si="17"/>
        <v>0</v>
      </c>
      <c r="F64" s="34">
        <f t="shared" si="17"/>
        <v>0</v>
      </c>
      <c r="G64" s="34">
        <f t="shared" si="17"/>
        <v>0</v>
      </c>
      <c r="H64" s="34">
        <f t="shared" si="17"/>
        <v>0</v>
      </c>
      <c r="I64" s="34">
        <f t="shared" si="17"/>
        <v>0</v>
      </c>
      <c r="J64" s="317" t="e">
        <f>(I64/F64)</f>
        <v>#DIV/0!</v>
      </c>
      <c r="K64" s="318"/>
      <c r="L64" s="102">
        <f>SUM(L51:L63)</f>
        <v>0</v>
      </c>
      <c r="M64" s="102">
        <f>SUM(M51:M63)</f>
        <v>0</v>
      </c>
      <c r="N64" s="81">
        <f>SUM(N51:N63)</f>
        <v>0</v>
      </c>
    </row>
    <row r="65" spans="1:14" s="40" customFormat="1" ht="18"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29">
        <f>'MES 1'!F66</f>
        <v>0</v>
      </c>
      <c r="D66" s="82">
        <v>0</v>
      </c>
      <c r="E66" s="82">
        <v>0</v>
      </c>
      <c r="F66" s="82">
        <f>C66+D66-E66</f>
        <v>0</v>
      </c>
      <c r="G66" s="82">
        <f>'MES 1'!I66</f>
        <v>0</v>
      </c>
      <c r="H66" s="29">
        <v>0</v>
      </c>
      <c r="I66" s="82">
        <f>(G66+H66)</f>
        <v>0</v>
      </c>
      <c r="J66" s="288" t="e">
        <f>(I66/F66)</f>
        <v>#DIV/0!</v>
      </c>
      <c r="K66" s="289"/>
      <c r="L66" s="99">
        <v>0</v>
      </c>
      <c r="M66" s="99">
        <v>0</v>
      </c>
      <c r="N66" s="82">
        <f t="shared" ref="N66:N71" si="18">(F66-I66)</f>
        <v>0</v>
      </c>
    </row>
    <row r="67" spans="1:14" ht="18" customHeight="1">
      <c r="A67" s="79">
        <v>2202</v>
      </c>
      <c r="B67" s="84" t="s">
        <v>99</v>
      </c>
      <c r="C67" s="29">
        <f>'MES 1'!F67</f>
        <v>0</v>
      </c>
      <c r="D67" s="82">
        <v>0</v>
      </c>
      <c r="E67" s="82">
        <v>0</v>
      </c>
      <c r="F67" s="82">
        <f t="shared" ref="F67:F71" si="19">C67+D67-E67</f>
        <v>0</v>
      </c>
      <c r="G67" s="82">
        <f>'MES 1'!I67</f>
        <v>0</v>
      </c>
      <c r="H67" s="29">
        <v>0</v>
      </c>
      <c r="I67" s="82">
        <f t="shared" ref="I67:I71" si="20">(G67+H67)</f>
        <v>0</v>
      </c>
      <c r="J67" s="288" t="e">
        <f t="shared" ref="J67:J77" si="21">(I67/F67)</f>
        <v>#DIV/0!</v>
      </c>
      <c r="K67" s="289"/>
      <c r="L67" s="99">
        <v>0</v>
      </c>
      <c r="M67" s="99">
        <v>0</v>
      </c>
      <c r="N67" s="82">
        <f t="shared" si="18"/>
        <v>0</v>
      </c>
    </row>
    <row r="68" spans="1:14" ht="18" customHeight="1">
      <c r="A68" s="79">
        <v>2203</v>
      </c>
      <c r="B68" s="84" t="s">
        <v>199</v>
      </c>
      <c r="C68" s="29">
        <f>'MES 1'!F68</f>
        <v>0</v>
      </c>
      <c r="D68" s="82">
        <v>0</v>
      </c>
      <c r="E68" s="82">
        <v>0</v>
      </c>
      <c r="F68" s="82">
        <f t="shared" si="19"/>
        <v>0</v>
      </c>
      <c r="G68" s="82">
        <f>'MES 1'!I68</f>
        <v>0</v>
      </c>
      <c r="H68" s="29">
        <v>0</v>
      </c>
      <c r="I68" s="82">
        <f t="shared" si="20"/>
        <v>0</v>
      </c>
      <c r="J68" s="288" t="e">
        <f t="shared" si="21"/>
        <v>#DIV/0!</v>
      </c>
      <c r="K68" s="289"/>
      <c r="L68" s="99">
        <v>0</v>
      </c>
      <c r="M68" s="99">
        <v>0</v>
      </c>
      <c r="N68" s="82">
        <f t="shared" si="18"/>
        <v>0</v>
      </c>
    </row>
    <row r="69" spans="1:14" ht="18" customHeight="1">
      <c r="A69" s="79">
        <v>2204</v>
      </c>
      <c r="B69" s="84" t="s">
        <v>100</v>
      </c>
      <c r="C69" s="29">
        <f>'MES 1'!F69</f>
        <v>0</v>
      </c>
      <c r="D69" s="82">
        <v>0</v>
      </c>
      <c r="E69" s="82">
        <v>0</v>
      </c>
      <c r="F69" s="82">
        <f t="shared" si="19"/>
        <v>0</v>
      </c>
      <c r="G69" s="82">
        <f>'MES 1'!I69</f>
        <v>0</v>
      </c>
      <c r="H69" s="29">
        <v>0</v>
      </c>
      <c r="I69" s="82">
        <f t="shared" si="20"/>
        <v>0</v>
      </c>
      <c r="J69" s="288" t="e">
        <f t="shared" si="21"/>
        <v>#DIV/0!</v>
      </c>
      <c r="K69" s="289"/>
      <c r="L69" s="99">
        <v>0</v>
      </c>
      <c r="M69" s="99">
        <v>0</v>
      </c>
      <c r="N69" s="82">
        <f t="shared" si="18"/>
        <v>0</v>
      </c>
    </row>
    <row r="70" spans="1:14" ht="18" customHeight="1">
      <c r="A70" s="79">
        <v>2205</v>
      </c>
      <c r="B70" s="84" t="s">
        <v>101</v>
      </c>
      <c r="C70" s="29">
        <f>'MES 1'!F70</f>
        <v>0</v>
      </c>
      <c r="D70" s="82">
        <v>0</v>
      </c>
      <c r="E70" s="82">
        <v>0</v>
      </c>
      <c r="F70" s="82">
        <f t="shared" si="19"/>
        <v>0</v>
      </c>
      <c r="G70" s="82">
        <f>'MES 1'!I70</f>
        <v>0</v>
      </c>
      <c r="H70" s="29">
        <v>0</v>
      </c>
      <c r="I70" s="82">
        <f t="shared" si="20"/>
        <v>0</v>
      </c>
      <c r="J70" s="288" t="e">
        <f t="shared" si="21"/>
        <v>#DIV/0!</v>
      </c>
      <c r="K70" s="289"/>
      <c r="L70" s="99">
        <v>0</v>
      </c>
      <c r="M70" s="99">
        <v>0</v>
      </c>
      <c r="N70" s="82">
        <f t="shared" si="18"/>
        <v>0</v>
      </c>
    </row>
    <row r="71" spans="1:14" ht="18" customHeight="1">
      <c r="A71" s="79">
        <v>2206</v>
      </c>
      <c r="B71" s="84" t="s">
        <v>102</v>
      </c>
      <c r="C71" s="29">
        <f>'MES 1'!F71</f>
        <v>0</v>
      </c>
      <c r="D71" s="82">
        <v>0</v>
      </c>
      <c r="E71" s="82">
        <v>0</v>
      </c>
      <c r="F71" s="82">
        <f t="shared" si="19"/>
        <v>0</v>
      </c>
      <c r="G71" s="82">
        <f>'MES 1'!I71</f>
        <v>0</v>
      </c>
      <c r="H71" s="29">
        <v>0</v>
      </c>
      <c r="I71" s="82">
        <f t="shared" si="20"/>
        <v>0</v>
      </c>
      <c r="J71" s="288" t="e">
        <f t="shared" si="21"/>
        <v>#DIV/0!</v>
      </c>
      <c r="K71" s="289"/>
      <c r="L71" s="99">
        <v>0</v>
      </c>
      <c r="M71" s="99">
        <v>0</v>
      </c>
      <c r="N71" s="82">
        <f t="shared" si="18"/>
        <v>0</v>
      </c>
    </row>
    <row r="72" spans="1:14" s="88" customFormat="1" ht="18" customHeight="1">
      <c r="A72" s="91">
        <v>2207</v>
      </c>
      <c r="B72" s="84" t="s">
        <v>140</v>
      </c>
      <c r="C72" s="29">
        <f>'MES 1'!F72</f>
        <v>0</v>
      </c>
      <c r="D72" s="82">
        <v>0</v>
      </c>
      <c r="E72" s="82">
        <v>0</v>
      </c>
      <c r="F72" s="82">
        <f t="shared" ref="F72" si="22">C72+D72-E72</f>
        <v>0</v>
      </c>
      <c r="G72" s="82">
        <f>'MES 1'!I72</f>
        <v>0</v>
      </c>
      <c r="H72" s="29">
        <v>0</v>
      </c>
      <c r="I72" s="82">
        <f t="shared" ref="I72" si="23">(G72+H72)</f>
        <v>0</v>
      </c>
      <c r="J72" s="288" t="e">
        <f t="shared" ref="J72" si="24">(I72/F72)</f>
        <v>#DIV/0!</v>
      </c>
      <c r="K72" s="289"/>
      <c r="L72" s="99">
        <v>0</v>
      </c>
      <c r="M72" s="99">
        <v>0</v>
      </c>
      <c r="N72" s="82">
        <f t="shared" ref="N72" si="25">(F72-I72)</f>
        <v>0</v>
      </c>
    </row>
    <row r="73" spans="1:14" s="88" customFormat="1" ht="22.9" customHeight="1">
      <c r="A73" s="91">
        <v>2208</v>
      </c>
      <c r="B73" s="97" t="s">
        <v>192</v>
      </c>
      <c r="C73" s="29">
        <f>'MES 1'!F73</f>
        <v>0</v>
      </c>
      <c r="D73" s="82">
        <v>0</v>
      </c>
      <c r="E73" s="82">
        <v>0</v>
      </c>
      <c r="F73" s="82">
        <f t="shared" ref="F73:F76" si="26">C73+D73-E73</f>
        <v>0</v>
      </c>
      <c r="G73" s="82">
        <f>'MES 1'!I73</f>
        <v>0</v>
      </c>
      <c r="H73" s="29">
        <v>0</v>
      </c>
      <c r="I73" s="82">
        <f t="shared" ref="I73:I76" si="27">(G73+H73)</f>
        <v>0</v>
      </c>
      <c r="J73" s="288" t="e">
        <f t="shared" ref="J73:J76" si="28">(I73/F73)</f>
        <v>#DIV/0!</v>
      </c>
      <c r="K73" s="289"/>
      <c r="L73" s="99">
        <v>0</v>
      </c>
      <c r="M73" s="99">
        <v>0</v>
      </c>
      <c r="N73" s="82">
        <f t="shared" ref="N73:N76" si="29">(F73-I73)</f>
        <v>0</v>
      </c>
    </row>
    <row r="74" spans="1:14" s="88" customFormat="1" ht="22.5">
      <c r="A74" s="91">
        <v>2209</v>
      </c>
      <c r="B74" s="97" t="s">
        <v>278</v>
      </c>
      <c r="C74" s="29">
        <f>'MES 1'!F74</f>
        <v>0</v>
      </c>
      <c r="D74" s="82">
        <v>0</v>
      </c>
      <c r="E74" s="82">
        <v>0</v>
      </c>
      <c r="F74" s="82">
        <f t="shared" si="26"/>
        <v>0</v>
      </c>
      <c r="G74" s="82">
        <f>'MES 1'!I74</f>
        <v>0</v>
      </c>
      <c r="H74" s="29">
        <v>0</v>
      </c>
      <c r="I74" s="82">
        <f t="shared" si="27"/>
        <v>0</v>
      </c>
      <c r="J74" s="288" t="e">
        <f t="shared" si="28"/>
        <v>#DIV/0!</v>
      </c>
      <c r="K74" s="289"/>
      <c r="L74" s="99">
        <v>0</v>
      </c>
      <c r="M74" s="99">
        <v>0</v>
      </c>
      <c r="N74" s="82">
        <f t="shared" si="29"/>
        <v>0</v>
      </c>
    </row>
    <row r="75" spans="1:14" s="88" customFormat="1" ht="18" customHeight="1">
      <c r="A75" s="91">
        <v>2210</v>
      </c>
      <c r="B75" s="84" t="s">
        <v>144</v>
      </c>
      <c r="C75" s="29">
        <f>'MES 1'!F75</f>
        <v>0</v>
      </c>
      <c r="D75" s="82">
        <v>0</v>
      </c>
      <c r="E75" s="82">
        <v>0</v>
      </c>
      <c r="F75" s="82">
        <f t="shared" si="26"/>
        <v>0</v>
      </c>
      <c r="G75" s="82">
        <f>'MES 1'!I75</f>
        <v>0</v>
      </c>
      <c r="H75" s="29">
        <v>0</v>
      </c>
      <c r="I75" s="82">
        <f t="shared" si="27"/>
        <v>0</v>
      </c>
      <c r="J75" s="288" t="e">
        <f t="shared" si="28"/>
        <v>#DIV/0!</v>
      </c>
      <c r="K75" s="289"/>
      <c r="L75" s="99">
        <v>0</v>
      </c>
      <c r="M75" s="99">
        <v>0</v>
      </c>
      <c r="N75" s="82">
        <f t="shared" si="29"/>
        <v>0</v>
      </c>
    </row>
    <row r="76" spans="1:14" s="88" customFormat="1" ht="18" customHeight="1">
      <c r="A76" s="91">
        <v>2211</v>
      </c>
      <c r="B76" s="84" t="s">
        <v>143</v>
      </c>
      <c r="C76" s="29">
        <f>'MES 1'!F76</f>
        <v>0</v>
      </c>
      <c r="D76" s="82">
        <v>0</v>
      </c>
      <c r="E76" s="82">
        <v>0</v>
      </c>
      <c r="F76" s="82">
        <f t="shared" si="26"/>
        <v>0</v>
      </c>
      <c r="G76" s="82">
        <f>'MES 1'!I76</f>
        <v>0</v>
      </c>
      <c r="H76" s="29">
        <v>0</v>
      </c>
      <c r="I76" s="82">
        <f t="shared" si="27"/>
        <v>0</v>
      </c>
      <c r="J76" s="288" t="e">
        <f t="shared" si="28"/>
        <v>#DIV/0!</v>
      </c>
      <c r="K76" s="289"/>
      <c r="L76" s="99">
        <v>0</v>
      </c>
      <c r="M76" s="99">
        <v>0</v>
      </c>
      <c r="N76" s="82">
        <f t="shared" si="29"/>
        <v>0</v>
      </c>
    </row>
    <row r="77" spans="1:14" s="40" customFormat="1" ht="18" customHeight="1">
      <c r="A77" s="315" t="s">
        <v>30</v>
      </c>
      <c r="B77" s="316"/>
      <c r="C77" s="33">
        <f t="shared" ref="C77:I77" si="30">SUM(C66:C76)</f>
        <v>0</v>
      </c>
      <c r="D77" s="33">
        <f t="shared" si="30"/>
        <v>0</v>
      </c>
      <c r="E77" s="33">
        <f t="shared" si="30"/>
        <v>0</v>
      </c>
      <c r="F77" s="33">
        <f t="shared" si="30"/>
        <v>0</v>
      </c>
      <c r="G77" s="33">
        <f t="shared" si="30"/>
        <v>0</v>
      </c>
      <c r="H77" s="33">
        <f t="shared" si="30"/>
        <v>0</v>
      </c>
      <c r="I77" s="33">
        <f t="shared" si="30"/>
        <v>0</v>
      </c>
      <c r="J77" s="317" t="e">
        <f t="shared" si="21"/>
        <v>#DIV/0!</v>
      </c>
      <c r="K77" s="318"/>
      <c r="L77" s="102">
        <f>SUM(L66:L76)</f>
        <v>0</v>
      </c>
      <c r="M77" s="102">
        <f>SUM(M66:M76)</f>
        <v>0</v>
      </c>
      <c r="N77" s="81">
        <f>SUM(N66:N76)</f>
        <v>0</v>
      </c>
    </row>
    <row r="78" spans="1:14" s="27" customFormat="1" ht="18" customHeight="1">
      <c r="A78" s="51"/>
      <c r="B78" s="41"/>
      <c r="C78" s="42"/>
      <c r="D78" s="42"/>
      <c r="E78" s="42"/>
      <c r="F78" s="42"/>
      <c r="G78" s="42"/>
      <c r="H78" s="42"/>
      <c r="I78" s="42"/>
      <c r="J78" s="43"/>
      <c r="K78" s="43"/>
      <c r="L78" s="43"/>
      <c r="M78" s="43"/>
      <c r="N78" s="44"/>
    </row>
    <row r="79" spans="1:14" s="27" customFormat="1" ht="45" customHeight="1">
      <c r="B79" s="45"/>
      <c r="C79" s="46"/>
      <c r="D79" s="46"/>
      <c r="E79" s="46"/>
      <c r="F79" s="46"/>
      <c r="G79" s="46"/>
      <c r="H79" s="46"/>
      <c r="I79" s="46"/>
      <c r="J79" s="47"/>
      <c r="K79" s="47"/>
      <c r="L79" s="47"/>
      <c r="M79" s="47"/>
      <c r="N79" s="48"/>
    </row>
    <row r="80" spans="1:14" s="40" customFormat="1" ht="18" customHeight="1">
      <c r="A80" s="28" t="s">
        <v>59</v>
      </c>
      <c r="B80" s="57" t="s">
        <v>17</v>
      </c>
      <c r="C80" s="57">
        <v>1</v>
      </c>
      <c r="D80" s="57">
        <v>2</v>
      </c>
      <c r="E80" s="57">
        <v>3</v>
      </c>
      <c r="F80" s="57" t="s">
        <v>5</v>
      </c>
      <c r="G80" s="57">
        <v>5</v>
      </c>
      <c r="H80" s="57">
        <v>6</v>
      </c>
      <c r="I80" s="57" t="s">
        <v>18</v>
      </c>
      <c r="J80" s="315" t="s">
        <v>127</v>
      </c>
      <c r="K80" s="316"/>
      <c r="L80" s="337">
        <v>9</v>
      </c>
      <c r="M80" s="338"/>
      <c r="N80" s="57"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2</v>
      </c>
      <c r="H81" s="286" t="str">
        <f>H48</f>
        <v>Gastos - mes 2</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7">
        <v>2300</v>
      </c>
      <c r="B83" s="315" t="s">
        <v>109</v>
      </c>
      <c r="C83" s="336"/>
      <c r="D83" s="336"/>
      <c r="E83" s="336"/>
      <c r="F83" s="336"/>
      <c r="G83" s="336"/>
      <c r="H83" s="336"/>
      <c r="I83" s="336"/>
      <c r="J83" s="336"/>
      <c r="K83" s="336"/>
      <c r="L83" s="336"/>
      <c r="M83" s="336"/>
      <c r="N83" s="316"/>
    </row>
    <row r="84" spans="1:14" ht="18" customHeight="1">
      <c r="A84" s="79">
        <v>2301</v>
      </c>
      <c r="B84" s="65" t="s">
        <v>31</v>
      </c>
      <c r="C84" s="29">
        <f>'MES 1'!F84</f>
        <v>0</v>
      </c>
      <c r="D84" s="29">
        <v>0</v>
      </c>
      <c r="E84" s="29">
        <v>0</v>
      </c>
      <c r="F84" s="29">
        <f t="shared" ref="F84:F92" si="31">C84+D84-E84</f>
        <v>0</v>
      </c>
      <c r="G84" s="29">
        <f>'MES 1'!I84</f>
        <v>0</v>
      </c>
      <c r="H84" s="29">
        <v>0</v>
      </c>
      <c r="I84" s="32">
        <f t="shared" ref="I84:I92" si="32">(G84+H84)</f>
        <v>0</v>
      </c>
      <c r="J84" s="288" t="e">
        <f t="shared" ref="J84:J97" si="33">(I84/F84)</f>
        <v>#DIV/0!</v>
      </c>
      <c r="K84" s="289"/>
      <c r="L84" s="99">
        <v>0</v>
      </c>
      <c r="M84" s="99">
        <v>0</v>
      </c>
      <c r="N84" s="32">
        <f t="shared" ref="N84:N95" si="34">(F84-I84)</f>
        <v>0</v>
      </c>
    </row>
    <row r="85" spans="1:14" ht="18" customHeight="1">
      <c r="A85" s="79">
        <v>2302</v>
      </c>
      <c r="B85" s="65" t="s">
        <v>200</v>
      </c>
      <c r="C85" s="29">
        <f>'MES 1'!F85</f>
        <v>0</v>
      </c>
      <c r="D85" s="29">
        <v>0</v>
      </c>
      <c r="E85" s="29">
        <v>0</v>
      </c>
      <c r="F85" s="29">
        <f t="shared" si="31"/>
        <v>0</v>
      </c>
      <c r="G85" s="29">
        <f>'MES 1'!I85</f>
        <v>0</v>
      </c>
      <c r="H85" s="29">
        <v>0</v>
      </c>
      <c r="I85" s="32">
        <f t="shared" si="32"/>
        <v>0</v>
      </c>
      <c r="J85" s="288" t="e">
        <f t="shared" si="33"/>
        <v>#DIV/0!</v>
      </c>
      <c r="K85" s="289"/>
      <c r="L85" s="99">
        <v>0</v>
      </c>
      <c r="M85" s="99">
        <v>0</v>
      </c>
      <c r="N85" s="32">
        <f t="shared" si="34"/>
        <v>0</v>
      </c>
    </row>
    <row r="86" spans="1:14" s="88" customFormat="1" ht="18" customHeight="1">
      <c r="A86" s="116">
        <v>2303</v>
      </c>
      <c r="B86" s="65" t="s">
        <v>201</v>
      </c>
      <c r="C86" s="29">
        <f>'MES 1'!F86</f>
        <v>0</v>
      </c>
      <c r="D86" s="29">
        <v>0</v>
      </c>
      <c r="E86" s="29">
        <v>0</v>
      </c>
      <c r="F86" s="29">
        <f t="shared" ref="F86" si="35">C86+D86-E86</f>
        <v>0</v>
      </c>
      <c r="G86" s="29">
        <f>'MES 1'!I86</f>
        <v>0</v>
      </c>
      <c r="H86" s="29">
        <v>0</v>
      </c>
      <c r="I86" s="82">
        <f t="shared" ref="I86" si="36">(G86+H86)</f>
        <v>0</v>
      </c>
      <c r="J86" s="288" t="e">
        <f t="shared" ref="J86" si="37">(I86/F86)</f>
        <v>#DIV/0!</v>
      </c>
      <c r="K86" s="289"/>
      <c r="L86" s="99">
        <v>0</v>
      </c>
      <c r="M86" s="99">
        <v>0</v>
      </c>
      <c r="N86" s="82">
        <f t="shared" ref="N86" si="38">(F86-I86)</f>
        <v>0</v>
      </c>
    </row>
    <row r="87" spans="1:14" ht="18" customHeight="1">
      <c r="A87" s="116">
        <v>2304</v>
      </c>
      <c r="B87" s="65" t="s">
        <v>91</v>
      </c>
      <c r="C87" s="29">
        <f>'MES 1'!F87</f>
        <v>0</v>
      </c>
      <c r="D87" s="29">
        <v>0</v>
      </c>
      <c r="E87" s="29">
        <v>0</v>
      </c>
      <c r="F87" s="29">
        <f t="shared" si="31"/>
        <v>0</v>
      </c>
      <c r="G87" s="29">
        <f>'MES 1'!I87</f>
        <v>0</v>
      </c>
      <c r="H87" s="29">
        <v>0</v>
      </c>
      <c r="I87" s="32">
        <f t="shared" si="32"/>
        <v>0</v>
      </c>
      <c r="J87" s="288" t="e">
        <f t="shared" si="33"/>
        <v>#DIV/0!</v>
      </c>
      <c r="K87" s="289"/>
      <c r="L87" s="99">
        <v>0</v>
      </c>
      <c r="M87" s="99">
        <v>0</v>
      </c>
      <c r="N87" s="32">
        <f t="shared" si="34"/>
        <v>0</v>
      </c>
    </row>
    <row r="88" spans="1:14" s="88" customFormat="1" ht="18" customHeight="1">
      <c r="A88" s="116">
        <v>2305</v>
      </c>
      <c r="B88" s="117" t="s">
        <v>203</v>
      </c>
      <c r="C88" s="29">
        <f>'MES 1'!F88</f>
        <v>0</v>
      </c>
      <c r="D88" s="29">
        <v>0</v>
      </c>
      <c r="E88" s="29">
        <v>0</v>
      </c>
      <c r="F88" s="29">
        <f t="shared" ref="F88" si="39">C88+D88-E88</f>
        <v>0</v>
      </c>
      <c r="G88" s="29">
        <f>'MES 1'!I88</f>
        <v>0</v>
      </c>
      <c r="H88" s="29">
        <v>0</v>
      </c>
      <c r="I88" s="82">
        <f t="shared" ref="I88" si="40">(G88+H88)</f>
        <v>0</v>
      </c>
      <c r="J88" s="288" t="e">
        <f t="shared" ref="J88" si="41">(I88/F88)</f>
        <v>#DIV/0!</v>
      </c>
      <c r="K88" s="289"/>
      <c r="L88" s="99">
        <v>0</v>
      </c>
      <c r="M88" s="99">
        <v>0</v>
      </c>
      <c r="N88" s="82">
        <f t="shared" ref="N88" si="42">(F88-I88)</f>
        <v>0</v>
      </c>
    </row>
    <row r="89" spans="1:14" s="88" customFormat="1" ht="18" customHeight="1">
      <c r="A89" s="116">
        <v>2306</v>
      </c>
      <c r="B89" s="117" t="s">
        <v>202</v>
      </c>
      <c r="C89" s="29">
        <f>'MES 1'!F89</f>
        <v>0</v>
      </c>
      <c r="D89" s="29">
        <v>0</v>
      </c>
      <c r="E89" s="29">
        <v>0</v>
      </c>
      <c r="F89" s="29">
        <f t="shared" ref="F89" si="43">C89+D89-E89</f>
        <v>0</v>
      </c>
      <c r="G89" s="29">
        <f>'MES 1'!I89</f>
        <v>0</v>
      </c>
      <c r="H89" s="29">
        <v>0</v>
      </c>
      <c r="I89" s="82">
        <f t="shared" ref="I89" si="44">(G89+H89)</f>
        <v>0</v>
      </c>
      <c r="J89" s="288" t="e">
        <f t="shared" ref="J89" si="45">(I89/F89)</f>
        <v>#DIV/0!</v>
      </c>
      <c r="K89" s="289"/>
      <c r="L89" s="99">
        <v>0</v>
      </c>
      <c r="M89" s="99">
        <v>0</v>
      </c>
      <c r="N89" s="82">
        <f t="shared" ref="N89" si="46">(F89-I89)</f>
        <v>0</v>
      </c>
    </row>
    <row r="90" spans="1:14" ht="24" customHeight="1">
      <c r="A90" s="116">
        <v>2307</v>
      </c>
      <c r="B90" s="74" t="s">
        <v>84</v>
      </c>
      <c r="C90" s="29">
        <f>'MES 1'!F90</f>
        <v>0</v>
      </c>
      <c r="D90" s="29">
        <v>0</v>
      </c>
      <c r="E90" s="29">
        <v>0</v>
      </c>
      <c r="F90" s="29">
        <f t="shared" si="31"/>
        <v>0</v>
      </c>
      <c r="G90" s="29">
        <f>'MES 1'!I90</f>
        <v>0</v>
      </c>
      <c r="H90" s="29">
        <v>0</v>
      </c>
      <c r="I90" s="32">
        <f t="shared" si="32"/>
        <v>0</v>
      </c>
      <c r="J90" s="288" t="e">
        <f t="shared" si="33"/>
        <v>#DIV/0!</v>
      </c>
      <c r="K90" s="289"/>
      <c r="L90" s="99">
        <v>0</v>
      </c>
      <c r="M90" s="99">
        <v>0</v>
      </c>
      <c r="N90" s="32">
        <f t="shared" si="34"/>
        <v>0</v>
      </c>
    </row>
    <row r="91" spans="1:14" s="88" customFormat="1" ht="21" customHeight="1">
      <c r="A91" s="116">
        <v>2308</v>
      </c>
      <c r="B91" s="118" t="s">
        <v>204</v>
      </c>
      <c r="C91" s="29">
        <f>'MES 1'!F91</f>
        <v>0</v>
      </c>
      <c r="D91" s="29">
        <v>0</v>
      </c>
      <c r="E91" s="29">
        <v>0</v>
      </c>
      <c r="F91" s="29">
        <f t="shared" si="31"/>
        <v>0</v>
      </c>
      <c r="G91" s="29">
        <f>'MES 1'!I92</f>
        <v>0</v>
      </c>
      <c r="H91" s="29">
        <v>0</v>
      </c>
      <c r="I91" s="82">
        <f t="shared" si="32"/>
        <v>0</v>
      </c>
      <c r="J91" s="288" t="e">
        <f>(I91/F91)</f>
        <v>#DIV/0!</v>
      </c>
      <c r="K91" s="289"/>
      <c r="L91" s="99">
        <v>0</v>
      </c>
      <c r="M91" s="99">
        <v>0</v>
      </c>
      <c r="N91" s="82">
        <f t="shared" si="34"/>
        <v>0</v>
      </c>
    </row>
    <row r="92" spans="1:14" s="88" customFormat="1" ht="21" customHeight="1">
      <c r="A92" s="116">
        <v>2309</v>
      </c>
      <c r="B92" s="89" t="s">
        <v>226</v>
      </c>
      <c r="C92" s="29">
        <f>'MES 1'!F92</f>
        <v>0</v>
      </c>
      <c r="D92" s="29">
        <v>0</v>
      </c>
      <c r="E92" s="29">
        <v>0</v>
      </c>
      <c r="F92" s="29">
        <f t="shared" si="31"/>
        <v>0</v>
      </c>
      <c r="G92" s="29">
        <f>'MES 1'!I92</f>
        <v>0</v>
      </c>
      <c r="H92" s="29">
        <v>0</v>
      </c>
      <c r="I92" s="82">
        <f t="shared" si="32"/>
        <v>0</v>
      </c>
      <c r="J92" s="288" t="e">
        <f t="shared" ref="J92" si="47">(I92/F92)</f>
        <v>#DIV/0!</v>
      </c>
      <c r="K92" s="289"/>
      <c r="L92" s="99">
        <v>0</v>
      </c>
      <c r="M92" s="99">
        <v>0</v>
      </c>
      <c r="N92" s="82">
        <f t="shared" si="34"/>
        <v>0</v>
      </c>
    </row>
    <row r="93" spans="1:14" s="88" customFormat="1" ht="21" customHeight="1">
      <c r="A93" s="116">
        <v>2310</v>
      </c>
      <c r="B93" s="65" t="s">
        <v>86</v>
      </c>
      <c r="C93" s="29">
        <f>'MES 1'!F93</f>
        <v>0</v>
      </c>
      <c r="D93" s="29">
        <v>0</v>
      </c>
      <c r="E93" s="29">
        <v>0</v>
      </c>
      <c r="F93" s="29">
        <f t="shared" ref="F93:F95" si="48">C93+D93-E93</f>
        <v>0</v>
      </c>
      <c r="G93" s="29">
        <f>'MES 1'!I93</f>
        <v>0</v>
      </c>
      <c r="H93" s="29">
        <v>0</v>
      </c>
      <c r="I93" s="82">
        <f t="shared" ref="I93:I95" si="49">(G93+H93)</f>
        <v>0</v>
      </c>
      <c r="J93" s="288" t="e">
        <f>(I93/F93)</f>
        <v>#DIV/0!</v>
      </c>
      <c r="K93" s="289"/>
      <c r="L93" s="99">
        <v>0</v>
      </c>
      <c r="M93" s="99">
        <v>0</v>
      </c>
      <c r="N93" s="82">
        <f t="shared" ref="N93:N94" si="50">(F93-I93)</f>
        <v>0</v>
      </c>
    </row>
    <row r="94" spans="1:14" s="88" customFormat="1" ht="21" customHeight="1">
      <c r="A94" s="116">
        <v>2311</v>
      </c>
      <c r="B94" s="65" t="s">
        <v>205</v>
      </c>
      <c r="C94" s="29">
        <f>'MES 1'!F94</f>
        <v>0</v>
      </c>
      <c r="D94" s="29">
        <v>0</v>
      </c>
      <c r="E94" s="29">
        <v>0</v>
      </c>
      <c r="F94" s="29">
        <f t="shared" si="48"/>
        <v>0</v>
      </c>
      <c r="G94" s="29">
        <f>'MES 1'!I94</f>
        <v>0</v>
      </c>
      <c r="H94" s="29">
        <v>0</v>
      </c>
      <c r="I94" s="82">
        <f t="shared" si="49"/>
        <v>0</v>
      </c>
      <c r="J94" s="288" t="e">
        <f t="shared" ref="J94" si="51">(I94/F94)</f>
        <v>#DIV/0!</v>
      </c>
      <c r="K94" s="289"/>
      <c r="L94" s="99">
        <v>0</v>
      </c>
      <c r="M94" s="99">
        <v>0</v>
      </c>
      <c r="N94" s="82">
        <f t="shared" si="50"/>
        <v>0</v>
      </c>
    </row>
    <row r="95" spans="1:14" s="71" customFormat="1" ht="18" customHeight="1">
      <c r="A95" s="116">
        <v>2312</v>
      </c>
      <c r="B95" s="84" t="s">
        <v>143</v>
      </c>
      <c r="C95" s="29">
        <f>'MES 1'!F95</f>
        <v>0</v>
      </c>
      <c r="D95" s="29">
        <v>0</v>
      </c>
      <c r="E95" s="29">
        <v>0</v>
      </c>
      <c r="F95" s="29">
        <f t="shared" si="48"/>
        <v>0</v>
      </c>
      <c r="G95" s="29">
        <f>'MES 1'!I95</f>
        <v>0</v>
      </c>
      <c r="H95" s="29">
        <v>0</v>
      </c>
      <c r="I95" s="82">
        <f t="shared" si="49"/>
        <v>0</v>
      </c>
      <c r="J95" s="288" t="e">
        <f t="shared" si="33"/>
        <v>#DIV/0!</v>
      </c>
      <c r="K95" s="289"/>
      <c r="L95" s="99">
        <v>0</v>
      </c>
      <c r="M95" s="99">
        <v>0</v>
      </c>
      <c r="N95" s="72">
        <f t="shared" si="34"/>
        <v>0</v>
      </c>
    </row>
    <row r="96" spans="1:14" ht="18" customHeight="1">
      <c r="A96" s="315" t="s">
        <v>32</v>
      </c>
      <c r="B96" s="316"/>
      <c r="C96" s="33">
        <f t="shared" ref="C96:I96" si="52">SUM(C84:C95)</f>
        <v>0</v>
      </c>
      <c r="D96" s="33">
        <f t="shared" si="52"/>
        <v>0</v>
      </c>
      <c r="E96" s="33">
        <f t="shared" si="52"/>
        <v>0</v>
      </c>
      <c r="F96" s="33">
        <f t="shared" si="52"/>
        <v>0</v>
      </c>
      <c r="G96" s="33">
        <f t="shared" si="52"/>
        <v>0</v>
      </c>
      <c r="H96" s="33">
        <f t="shared" si="52"/>
        <v>0</v>
      </c>
      <c r="I96" s="33">
        <f t="shared" si="52"/>
        <v>0</v>
      </c>
      <c r="J96" s="317" t="e">
        <f t="shared" si="33"/>
        <v>#DIV/0!</v>
      </c>
      <c r="K96" s="318"/>
      <c r="L96" s="102">
        <f>SUM(L84:L95)</f>
        <v>0</v>
      </c>
      <c r="M96" s="102">
        <f>SUM(M84:M95)</f>
        <v>0</v>
      </c>
      <c r="N96" s="35">
        <f>SUM(N84:N95)</f>
        <v>0</v>
      </c>
    </row>
    <row r="97" spans="1:14" s="40" customFormat="1" ht="18" customHeight="1">
      <c r="A97" s="315" t="s">
        <v>108</v>
      </c>
      <c r="B97" s="316"/>
      <c r="C97" s="33">
        <f t="shared" ref="C97:I97" si="53">C96+C77+C64</f>
        <v>0</v>
      </c>
      <c r="D97" s="33">
        <f t="shared" si="53"/>
        <v>0</v>
      </c>
      <c r="E97" s="33">
        <f t="shared" si="53"/>
        <v>0</v>
      </c>
      <c r="F97" s="33">
        <f t="shared" si="53"/>
        <v>0</v>
      </c>
      <c r="G97" s="33">
        <f t="shared" si="53"/>
        <v>0</v>
      </c>
      <c r="H97" s="33">
        <f t="shared" si="53"/>
        <v>0</v>
      </c>
      <c r="I97" s="33">
        <f t="shared" si="53"/>
        <v>0</v>
      </c>
      <c r="J97" s="317" t="e">
        <f t="shared" si="33"/>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L80:M80"/>
    <mergeCell ref="L81:M81"/>
    <mergeCell ref="J104:L104"/>
    <mergeCell ref="J105:L105"/>
    <mergeCell ref="J106:L106"/>
    <mergeCell ref="M104:N104"/>
    <mergeCell ref="M105:N105"/>
    <mergeCell ref="M106:N106"/>
    <mergeCell ref="J97:K97"/>
    <mergeCell ref="J80:K80"/>
    <mergeCell ref="J85:K85"/>
    <mergeCell ref="J87:K87"/>
    <mergeCell ref="J90:K90"/>
    <mergeCell ref="J81:K82"/>
    <mergeCell ref="N81:N82"/>
    <mergeCell ref="B83:N83"/>
    <mergeCell ref="J84:K84"/>
    <mergeCell ref="J91:K91"/>
    <mergeCell ref="J93:K93"/>
    <mergeCell ref="J86:K86"/>
    <mergeCell ref="J88:K88"/>
    <mergeCell ref="J89:K89"/>
    <mergeCell ref="J92:K92"/>
    <mergeCell ref="J94:K94"/>
    <mergeCell ref="A81:A82"/>
    <mergeCell ref="B81:B82"/>
    <mergeCell ref="C81:C82"/>
    <mergeCell ref="D81:D82"/>
    <mergeCell ref="E81:E82"/>
    <mergeCell ref="F81:F82"/>
    <mergeCell ref="G81:G82"/>
    <mergeCell ref="H81:H82"/>
    <mergeCell ref="I81:I82"/>
    <mergeCell ref="B65:N65"/>
    <mergeCell ref="J66:K66"/>
    <mergeCell ref="J67:K67"/>
    <mergeCell ref="J68:K68"/>
    <mergeCell ref="A77:B77"/>
    <mergeCell ref="J77:K77"/>
    <mergeCell ref="J69:K69"/>
    <mergeCell ref="J70:K70"/>
    <mergeCell ref="J71:K71"/>
    <mergeCell ref="J76:K76"/>
    <mergeCell ref="J72:K72"/>
    <mergeCell ref="J73:K73"/>
    <mergeCell ref="J74:K74"/>
    <mergeCell ref="J75:K75"/>
    <mergeCell ref="J47:K47"/>
    <mergeCell ref="G41:H41"/>
    <mergeCell ref="L47:M47"/>
    <mergeCell ref="M44:N44"/>
    <mergeCell ref="J63:K63"/>
    <mergeCell ref="A64:B64"/>
    <mergeCell ref="J64:K64"/>
    <mergeCell ref="J55:K55"/>
    <mergeCell ref="J56:K56"/>
    <mergeCell ref="J57:K57"/>
    <mergeCell ref="J58:K58"/>
    <mergeCell ref="J59:K59"/>
    <mergeCell ref="J60:K60"/>
    <mergeCell ref="J61:K61"/>
    <mergeCell ref="J62:K62"/>
    <mergeCell ref="J51:K51"/>
    <mergeCell ref="J52:K52"/>
    <mergeCell ref="J53:K53"/>
    <mergeCell ref="J54:K54"/>
    <mergeCell ref="A48:A49"/>
    <mergeCell ref="B48:B49"/>
    <mergeCell ref="C48:C49"/>
    <mergeCell ref="D48:D49"/>
    <mergeCell ref="E48:E49"/>
    <mergeCell ref="F48:F49"/>
    <mergeCell ref="G48:G49"/>
    <mergeCell ref="H48:H49"/>
    <mergeCell ref="I48:I49"/>
    <mergeCell ref="J48:K49"/>
    <mergeCell ref="B50:N50"/>
    <mergeCell ref="L48:M48"/>
    <mergeCell ref="N48:N49"/>
    <mergeCell ref="J45:K45"/>
    <mergeCell ref="C46:D46"/>
    <mergeCell ref="E46:F46"/>
    <mergeCell ref="G46:H46"/>
    <mergeCell ref="J46:K46"/>
    <mergeCell ref="G4:H4"/>
    <mergeCell ref="J10:K10"/>
    <mergeCell ref="B22:D22"/>
    <mergeCell ref="E22:H22"/>
    <mergeCell ref="I22:N22"/>
    <mergeCell ref="M6:N6"/>
    <mergeCell ref="C7:D7"/>
    <mergeCell ref="E7:F7"/>
    <mergeCell ref="G7:H7"/>
    <mergeCell ref="J7:K7"/>
    <mergeCell ref="M7:N7"/>
    <mergeCell ref="C8:D8"/>
    <mergeCell ref="E8:F8"/>
    <mergeCell ref="G8:H8"/>
    <mergeCell ref="J8:K8"/>
    <mergeCell ref="C9:D9"/>
    <mergeCell ref="B23:D23"/>
    <mergeCell ref="E23:H23"/>
    <mergeCell ref="I23:N23"/>
    <mergeCell ref="M8:N8"/>
    <mergeCell ref="H11:H12"/>
    <mergeCell ref="I11:I12"/>
    <mergeCell ref="J11:K12"/>
    <mergeCell ref="J4:K4"/>
    <mergeCell ref="M4:N4"/>
    <mergeCell ref="C5:D5"/>
    <mergeCell ref="E5:F5"/>
    <mergeCell ref="G5:H5"/>
    <mergeCell ref="J5:K5"/>
    <mergeCell ref="M5:N5"/>
    <mergeCell ref="C6:D6"/>
    <mergeCell ref="E6:F6"/>
    <mergeCell ref="G6:H6"/>
    <mergeCell ref="J6:K6"/>
    <mergeCell ref="N11:N12"/>
    <mergeCell ref="L10:M10"/>
    <mergeCell ref="E9:F9"/>
    <mergeCell ref="G9:H9"/>
    <mergeCell ref="J9:K9"/>
    <mergeCell ref="M9:N9"/>
    <mergeCell ref="A4:A9"/>
    <mergeCell ref="C4:D4"/>
    <mergeCell ref="E4:F4"/>
    <mergeCell ref="B108:N108"/>
    <mergeCell ref="B110:H110"/>
    <mergeCell ref="J95:K95"/>
    <mergeCell ref="B103:F103"/>
    <mergeCell ref="B104:F104"/>
    <mergeCell ref="G104:H104"/>
    <mergeCell ref="G105:H105"/>
    <mergeCell ref="G106:H106"/>
    <mergeCell ref="B101:C101"/>
    <mergeCell ref="D101:G101"/>
    <mergeCell ref="H101:N101"/>
    <mergeCell ref="B109:F109"/>
    <mergeCell ref="B99:C99"/>
    <mergeCell ref="D99:G99"/>
    <mergeCell ref="H99:N99"/>
    <mergeCell ref="B100:C100"/>
    <mergeCell ref="D100:G100"/>
    <mergeCell ref="H100:N100"/>
    <mergeCell ref="A96:B96"/>
    <mergeCell ref="J96:K96"/>
    <mergeCell ref="A97:B97"/>
    <mergeCell ref="B98:C98"/>
    <mergeCell ref="D98:G98"/>
    <mergeCell ref="H98:N98"/>
    <mergeCell ref="A41:A46"/>
    <mergeCell ref="C41:D41"/>
    <mergeCell ref="E41:F41"/>
    <mergeCell ref="J41:K41"/>
    <mergeCell ref="M41:N41"/>
    <mergeCell ref="C42:D42"/>
    <mergeCell ref="E42:F42"/>
    <mergeCell ref="G42:H42"/>
    <mergeCell ref="J42:K42"/>
    <mergeCell ref="M42:N42"/>
    <mergeCell ref="C43:D43"/>
    <mergeCell ref="E43:F43"/>
    <mergeCell ref="G43:H43"/>
    <mergeCell ref="J43:K43"/>
    <mergeCell ref="M43:N43"/>
    <mergeCell ref="C44:D44"/>
    <mergeCell ref="E44:F44"/>
    <mergeCell ref="G44:H44"/>
    <mergeCell ref="C45:D45"/>
    <mergeCell ref="E45:F45"/>
    <mergeCell ref="M45:N45"/>
    <mergeCell ref="J44:K44"/>
    <mergeCell ref="M46:N46"/>
    <mergeCell ref="E21:H21"/>
    <mergeCell ref="I21:N21"/>
    <mergeCell ref="C11:C12"/>
    <mergeCell ref="D11:D12"/>
    <mergeCell ref="E11:E12"/>
    <mergeCell ref="F11:F12"/>
    <mergeCell ref="L11:M11"/>
    <mergeCell ref="B20:D20"/>
    <mergeCell ref="E20:H20"/>
    <mergeCell ref="I20:N20"/>
    <mergeCell ref="B21:D21"/>
    <mergeCell ref="J16:K16"/>
    <mergeCell ref="J17:K17"/>
    <mergeCell ref="A18:B18"/>
    <mergeCell ref="J18:K18"/>
    <mergeCell ref="G11:G12"/>
    <mergeCell ref="J13:K13"/>
    <mergeCell ref="J14:K14"/>
    <mergeCell ref="J15:K15"/>
    <mergeCell ref="A11:A12"/>
    <mergeCell ref="B11:B12"/>
    <mergeCell ref="G45:H45"/>
  </mergeCells>
  <printOptions horizontalCentered="1"/>
  <pageMargins left="0.23622047244094491" right="0.23622047244094491" top="1.1163333333333334"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ignoredErrors>
    <ignoredError sqref="J15:K17"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opLeftCell="B1" zoomScaleNormal="100" workbookViewId="0">
      <selection activeCell="B4" sqref="B4"/>
    </sheetView>
  </sheetViews>
  <sheetFormatPr baseColWidth="10" defaultColWidth="11.42578125" defaultRowHeight="18" customHeight="1"/>
  <cols>
    <col min="1" max="1" width="8.7109375" style="26" customWidth="1"/>
    <col min="2" max="2" width="44.7109375" style="26" customWidth="1"/>
    <col min="3" max="9" width="14.5703125" style="26" customWidth="1"/>
    <col min="10" max="11" width="5.7109375" style="26" customWidth="1"/>
    <col min="12" max="13" width="9" style="88" customWidth="1"/>
    <col min="14" max="14" width="13.7109375" style="26" customWidth="1"/>
    <col min="15" max="16384" width="11.42578125" style="26"/>
  </cols>
  <sheetData>
    <row r="1" spans="1:14" s="88" customFormat="1" ht="31.15" customHeight="1"/>
    <row r="2" spans="1:14" s="88" customFormat="1" ht="31.15" customHeight="1"/>
    <row r="3" spans="1:14" s="88" customFormat="1" ht="31.15"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188</v>
      </c>
      <c r="H11" s="286" t="s">
        <v>149</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5">
        <v>1100</v>
      </c>
      <c r="B13" s="65" t="s">
        <v>104</v>
      </c>
      <c r="C13" s="29">
        <f>'MES 2'!F13</f>
        <v>0</v>
      </c>
      <c r="D13" s="29">
        <v>0</v>
      </c>
      <c r="E13" s="29">
        <v>0</v>
      </c>
      <c r="F13" s="29">
        <f>C13+D13-E13</f>
        <v>0</v>
      </c>
      <c r="G13" s="29">
        <f>'MES 2'!I13</f>
        <v>0</v>
      </c>
      <c r="H13" s="29">
        <v>0</v>
      </c>
      <c r="I13" s="29">
        <f>G13+H13</f>
        <v>0</v>
      </c>
      <c r="J13" s="288" t="e">
        <f t="shared" ref="J13:J18" si="0">(I13/F13)</f>
        <v>#DIV/0!</v>
      </c>
      <c r="K13" s="289"/>
      <c r="L13" s="99">
        <v>0</v>
      </c>
      <c r="M13" s="99">
        <v>0</v>
      </c>
      <c r="N13" s="31">
        <f>F13-I13</f>
        <v>0</v>
      </c>
    </row>
    <row r="14" spans="1:14" ht="18" customHeight="1">
      <c r="A14" s="55">
        <v>1200</v>
      </c>
      <c r="B14" s="65" t="s">
        <v>105</v>
      </c>
      <c r="C14" s="29">
        <f>'MES 2'!F14</f>
        <v>0</v>
      </c>
      <c r="D14" s="29">
        <v>0</v>
      </c>
      <c r="E14" s="29">
        <v>0</v>
      </c>
      <c r="F14" s="29">
        <f>C14+D14-E14</f>
        <v>0</v>
      </c>
      <c r="G14" s="29">
        <f>'MES 2'!I14</f>
        <v>0</v>
      </c>
      <c r="H14" s="29">
        <v>0</v>
      </c>
      <c r="I14" s="29">
        <f>G14+H14</f>
        <v>0</v>
      </c>
      <c r="J14" s="288" t="e">
        <f t="shared" si="0"/>
        <v>#DIV/0!</v>
      </c>
      <c r="K14" s="289"/>
      <c r="L14" s="99">
        <v>0</v>
      </c>
      <c r="M14" s="99">
        <v>0</v>
      </c>
      <c r="N14" s="31">
        <f>F14-I14</f>
        <v>0</v>
      </c>
    </row>
    <row r="15" spans="1:14" ht="18" customHeight="1">
      <c r="A15" s="55">
        <v>1300</v>
      </c>
      <c r="B15" s="64" t="s">
        <v>191</v>
      </c>
      <c r="C15" s="29">
        <f>'MES 2'!F15</f>
        <v>0</v>
      </c>
      <c r="D15" s="29">
        <v>0</v>
      </c>
      <c r="E15" s="29">
        <v>0</v>
      </c>
      <c r="F15" s="29">
        <f>C15+D15-E15</f>
        <v>0</v>
      </c>
      <c r="G15" s="29">
        <f>'MES 2'!I15</f>
        <v>0</v>
      </c>
      <c r="H15" s="29">
        <v>0</v>
      </c>
      <c r="I15" s="29">
        <f>G15+H15</f>
        <v>0</v>
      </c>
      <c r="J15" s="288" t="e">
        <f t="shared" si="0"/>
        <v>#DIV/0!</v>
      </c>
      <c r="K15" s="289"/>
      <c r="L15" s="99">
        <v>0</v>
      </c>
      <c r="M15" s="99">
        <v>0</v>
      </c>
      <c r="N15" s="31">
        <f>F15-I15</f>
        <v>0</v>
      </c>
    </row>
    <row r="16" spans="1:14" ht="18" customHeight="1">
      <c r="A16" s="55">
        <v>1400</v>
      </c>
      <c r="B16" s="64" t="s">
        <v>269</v>
      </c>
      <c r="C16" s="29">
        <f>'MES 2'!F16</f>
        <v>0</v>
      </c>
      <c r="D16" s="29">
        <v>0</v>
      </c>
      <c r="E16" s="29">
        <v>0</v>
      </c>
      <c r="F16" s="29">
        <f>C16+D16-E16</f>
        <v>0</v>
      </c>
      <c r="G16" s="29">
        <f>'MES 2'!I16</f>
        <v>0</v>
      </c>
      <c r="H16" s="29">
        <v>0</v>
      </c>
      <c r="I16" s="29">
        <f>G16+H16</f>
        <v>0</v>
      </c>
      <c r="J16" s="288" t="e">
        <f t="shared" si="0"/>
        <v>#DIV/0!</v>
      </c>
      <c r="K16" s="289"/>
      <c r="L16" s="99">
        <v>0</v>
      </c>
      <c r="M16" s="99">
        <v>0</v>
      </c>
      <c r="N16" s="31">
        <f>F16-I16</f>
        <v>0</v>
      </c>
    </row>
    <row r="17" spans="1:14" ht="18" customHeight="1">
      <c r="A17" s="55">
        <v>1500</v>
      </c>
      <c r="B17" s="64" t="s">
        <v>270</v>
      </c>
      <c r="C17" s="29">
        <f>'MES 2'!F17</f>
        <v>0</v>
      </c>
      <c r="D17" s="29">
        <v>0</v>
      </c>
      <c r="E17" s="29">
        <v>0</v>
      </c>
      <c r="F17" s="29">
        <f>C17+D17-E17</f>
        <v>0</v>
      </c>
      <c r="G17" s="29">
        <f>'MES 2'!I17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25"/>
    <row r="25" spans="1:14" ht="11.25">
      <c r="B25" s="49" t="s">
        <v>114</v>
      </c>
    </row>
    <row r="26" spans="1:14" ht="11.25">
      <c r="B26" s="4" t="s">
        <v>115</v>
      </c>
    </row>
    <row r="36" spans="1:14" s="78" customFormat="1" ht="18" customHeight="1">
      <c r="L36" s="88"/>
      <c r="M36" s="88"/>
    </row>
    <row r="40" spans="1:14" ht="79.900000000000006" customHeight="1"/>
    <row r="41" spans="1:14" ht="22.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3.1" customHeight="1">
      <c r="A48" s="326">
        <v>2000</v>
      </c>
      <c r="B48" s="326" t="s">
        <v>19</v>
      </c>
      <c r="C48" s="286" t="s">
        <v>125</v>
      </c>
      <c r="D48" s="326" t="s">
        <v>10</v>
      </c>
      <c r="E48" s="326" t="s">
        <v>11</v>
      </c>
      <c r="F48" s="286" t="s">
        <v>122</v>
      </c>
      <c r="G48" s="286" t="s">
        <v>187</v>
      </c>
      <c r="H48" s="286" t="s">
        <v>150</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2'!F51</f>
        <v>0</v>
      </c>
      <c r="D51" s="29">
        <v>0</v>
      </c>
      <c r="E51" s="29">
        <v>0</v>
      </c>
      <c r="F51" s="29">
        <f>C51+D51-E51</f>
        <v>0</v>
      </c>
      <c r="G51" s="29">
        <f>'MES 2'!I51</f>
        <v>0</v>
      </c>
      <c r="H51" s="29">
        <v>0</v>
      </c>
      <c r="I51" s="82">
        <f>(G51+H51)</f>
        <v>0</v>
      </c>
      <c r="J51" s="288" t="e">
        <f>(I51/F51)</f>
        <v>#DIV/0!</v>
      </c>
      <c r="K51" s="289"/>
      <c r="L51" s="99">
        <v>0</v>
      </c>
      <c r="M51" s="99">
        <v>0</v>
      </c>
      <c r="N51" s="82">
        <f>(F51-I51)</f>
        <v>0</v>
      </c>
    </row>
    <row r="52" spans="1:14" ht="18" customHeight="1">
      <c r="A52" s="79">
        <v>2102</v>
      </c>
      <c r="B52" s="64" t="s">
        <v>21</v>
      </c>
      <c r="C52" s="29">
        <f>'MES 2'!F52</f>
        <v>0</v>
      </c>
      <c r="D52" s="29">
        <v>0</v>
      </c>
      <c r="E52" s="29">
        <v>0</v>
      </c>
      <c r="F52" s="29">
        <f t="shared" ref="F52:F60" si="3">C52+D52-E52</f>
        <v>0</v>
      </c>
      <c r="G52" s="29">
        <f>'MES 2'!I52</f>
        <v>0</v>
      </c>
      <c r="H52" s="29">
        <v>0</v>
      </c>
      <c r="I52" s="82">
        <f t="shared" ref="I52:I60" si="4">(G52+H52)</f>
        <v>0</v>
      </c>
      <c r="J52" s="288" t="e">
        <f t="shared" ref="J52:J63" si="5">(I52/F52)</f>
        <v>#DIV/0!</v>
      </c>
      <c r="K52" s="289"/>
      <c r="L52" s="99">
        <v>0</v>
      </c>
      <c r="M52" s="99">
        <v>0</v>
      </c>
      <c r="N52" s="82">
        <f t="shared" ref="N52:N63" si="6">(F52-I52)</f>
        <v>0</v>
      </c>
    </row>
    <row r="53" spans="1:14" ht="18" customHeight="1">
      <c r="A53" s="79">
        <v>2103</v>
      </c>
      <c r="B53" s="64" t="s">
        <v>22</v>
      </c>
      <c r="C53" s="29">
        <f>'MES 2'!F53</f>
        <v>0</v>
      </c>
      <c r="D53" s="29">
        <v>0</v>
      </c>
      <c r="E53" s="29">
        <v>0</v>
      </c>
      <c r="F53" s="29">
        <f t="shared" si="3"/>
        <v>0</v>
      </c>
      <c r="G53" s="29">
        <f>'MES 2'!I53</f>
        <v>0</v>
      </c>
      <c r="H53" s="29">
        <v>0</v>
      </c>
      <c r="I53" s="82">
        <f t="shared" si="4"/>
        <v>0</v>
      </c>
      <c r="J53" s="288" t="e">
        <f t="shared" si="5"/>
        <v>#DIV/0!</v>
      </c>
      <c r="K53" s="289"/>
      <c r="L53" s="99">
        <v>0</v>
      </c>
      <c r="M53" s="99">
        <v>0</v>
      </c>
      <c r="N53" s="82">
        <f t="shared" si="6"/>
        <v>0</v>
      </c>
    </row>
    <row r="54" spans="1:14" ht="18" customHeight="1">
      <c r="A54" s="79">
        <v>2104</v>
      </c>
      <c r="B54" s="64" t="s">
        <v>23</v>
      </c>
      <c r="C54" s="29">
        <f>'MES 2'!F54</f>
        <v>0</v>
      </c>
      <c r="D54" s="29">
        <v>0</v>
      </c>
      <c r="E54" s="29">
        <v>0</v>
      </c>
      <c r="F54" s="29">
        <f t="shared" si="3"/>
        <v>0</v>
      </c>
      <c r="G54" s="29">
        <f>'MES 2'!I54</f>
        <v>0</v>
      </c>
      <c r="H54" s="29">
        <v>0</v>
      </c>
      <c r="I54" s="82">
        <f t="shared" si="4"/>
        <v>0</v>
      </c>
      <c r="J54" s="288" t="e">
        <f t="shared" si="5"/>
        <v>#DIV/0!</v>
      </c>
      <c r="K54" s="289"/>
      <c r="L54" s="99">
        <v>0</v>
      </c>
      <c r="M54" s="99">
        <v>0</v>
      </c>
      <c r="N54" s="82">
        <f t="shared" si="6"/>
        <v>0</v>
      </c>
    </row>
    <row r="55" spans="1:14" ht="18" customHeight="1">
      <c r="A55" s="79">
        <v>2105</v>
      </c>
      <c r="B55" s="64" t="s">
        <v>24</v>
      </c>
      <c r="C55" s="29">
        <f>'MES 2'!F55</f>
        <v>0</v>
      </c>
      <c r="D55" s="29">
        <v>0</v>
      </c>
      <c r="E55" s="29">
        <v>0</v>
      </c>
      <c r="F55" s="29">
        <f t="shared" si="3"/>
        <v>0</v>
      </c>
      <c r="G55" s="29">
        <f>'MES 2'!I55</f>
        <v>0</v>
      </c>
      <c r="H55" s="29">
        <v>0</v>
      </c>
      <c r="I55" s="82">
        <f t="shared" si="4"/>
        <v>0</v>
      </c>
      <c r="J55" s="288" t="e">
        <f t="shared" si="5"/>
        <v>#DIV/0!</v>
      </c>
      <c r="K55" s="289"/>
      <c r="L55" s="99">
        <v>0</v>
      </c>
      <c r="M55" s="99">
        <v>0</v>
      </c>
      <c r="N55" s="82">
        <f t="shared" si="6"/>
        <v>0</v>
      </c>
    </row>
    <row r="56" spans="1:14" ht="18" customHeight="1">
      <c r="A56" s="79">
        <v>2106</v>
      </c>
      <c r="B56" s="64" t="s">
        <v>25</v>
      </c>
      <c r="C56" s="29">
        <f>'MES 2'!F56</f>
        <v>0</v>
      </c>
      <c r="D56" s="29">
        <v>0</v>
      </c>
      <c r="E56" s="29">
        <v>0</v>
      </c>
      <c r="F56" s="29">
        <f t="shared" si="3"/>
        <v>0</v>
      </c>
      <c r="G56" s="29">
        <f>'MES 2'!I56</f>
        <v>0</v>
      </c>
      <c r="H56" s="29">
        <v>0</v>
      </c>
      <c r="I56" s="82">
        <f t="shared" si="4"/>
        <v>0</v>
      </c>
      <c r="J56" s="288" t="e">
        <f t="shared" si="5"/>
        <v>#DIV/0!</v>
      </c>
      <c r="K56" s="289"/>
      <c r="L56" s="99">
        <v>0</v>
      </c>
      <c r="M56" s="99">
        <v>0</v>
      </c>
      <c r="N56" s="82">
        <f t="shared" si="6"/>
        <v>0</v>
      </c>
    </row>
    <row r="57" spans="1:14" ht="18" customHeight="1">
      <c r="A57" s="79">
        <v>2107</v>
      </c>
      <c r="B57" s="64" t="s">
        <v>26</v>
      </c>
      <c r="C57" s="29">
        <f>'MES 2'!F57</f>
        <v>0</v>
      </c>
      <c r="D57" s="29">
        <v>0</v>
      </c>
      <c r="E57" s="29">
        <v>0</v>
      </c>
      <c r="F57" s="29">
        <f t="shared" si="3"/>
        <v>0</v>
      </c>
      <c r="G57" s="29">
        <f>'MES 2'!I57</f>
        <v>0</v>
      </c>
      <c r="H57" s="29">
        <v>0</v>
      </c>
      <c r="I57" s="82">
        <f t="shared" si="4"/>
        <v>0</v>
      </c>
      <c r="J57" s="288" t="e">
        <f t="shared" si="5"/>
        <v>#DIV/0!</v>
      </c>
      <c r="K57" s="289"/>
      <c r="L57" s="99">
        <v>0</v>
      </c>
      <c r="M57" s="99">
        <v>0</v>
      </c>
      <c r="N57" s="82">
        <f t="shared" si="6"/>
        <v>0</v>
      </c>
    </row>
    <row r="58" spans="1:14" ht="18" customHeight="1">
      <c r="A58" s="79">
        <v>2108</v>
      </c>
      <c r="B58" s="73" t="s">
        <v>90</v>
      </c>
      <c r="C58" s="29">
        <f>'MES 2'!F58</f>
        <v>0</v>
      </c>
      <c r="D58" s="29">
        <v>0</v>
      </c>
      <c r="E58" s="29">
        <v>0</v>
      </c>
      <c r="F58" s="29">
        <f t="shared" si="3"/>
        <v>0</v>
      </c>
      <c r="G58" s="29">
        <f>'MES 2'!I58</f>
        <v>0</v>
      </c>
      <c r="H58" s="29">
        <v>0</v>
      </c>
      <c r="I58" s="82">
        <f t="shared" si="4"/>
        <v>0</v>
      </c>
      <c r="J58" s="288" t="e">
        <f t="shared" si="5"/>
        <v>#DIV/0!</v>
      </c>
      <c r="K58" s="289"/>
      <c r="L58" s="99">
        <v>0</v>
      </c>
      <c r="M58" s="99">
        <v>0</v>
      </c>
      <c r="N58" s="82">
        <f t="shared" si="6"/>
        <v>0</v>
      </c>
    </row>
    <row r="59" spans="1:14" ht="18" customHeight="1">
      <c r="A59" s="79">
        <v>2109</v>
      </c>
      <c r="B59" s="64" t="s">
        <v>141</v>
      </c>
      <c r="C59" s="29">
        <f>'MES 2'!F59</f>
        <v>0</v>
      </c>
      <c r="D59" s="29">
        <v>0</v>
      </c>
      <c r="E59" s="29">
        <v>0</v>
      </c>
      <c r="F59" s="29">
        <f t="shared" si="3"/>
        <v>0</v>
      </c>
      <c r="G59" s="29">
        <f>'MES 2'!I59</f>
        <v>0</v>
      </c>
      <c r="H59" s="29">
        <v>0</v>
      </c>
      <c r="I59" s="82">
        <f t="shared" si="4"/>
        <v>0</v>
      </c>
      <c r="J59" s="288" t="e">
        <f t="shared" si="5"/>
        <v>#DIV/0!</v>
      </c>
      <c r="K59" s="289"/>
      <c r="L59" s="99">
        <v>0</v>
      </c>
      <c r="M59" s="99">
        <v>0</v>
      </c>
      <c r="N59" s="82">
        <f t="shared" si="6"/>
        <v>0</v>
      </c>
    </row>
    <row r="60" spans="1:14" ht="18" customHeight="1">
      <c r="A60" s="91">
        <v>2110</v>
      </c>
      <c r="B60" s="64" t="s">
        <v>28</v>
      </c>
      <c r="C60" s="29">
        <f>'MES 2'!F60</f>
        <v>0</v>
      </c>
      <c r="D60" s="29">
        <v>0</v>
      </c>
      <c r="E60" s="29">
        <v>0</v>
      </c>
      <c r="F60" s="29">
        <f t="shared" si="3"/>
        <v>0</v>
      </c>
      <c r="G60" s="29">
        <f>'MES 2'!I60</f>
        <v>0</v>
      </c>
      <c r="H60" s="29">
        <v>0</v>
      </c>
      <c r="I60" s="82">
        <f t="shared" si="4"/>
        <v>0</v>
      </c>
      <c r="J60" s="288" t="e">
        <f t="shared" si="5"/>
        <v>#DIV/0!</v>
      </c>
      <c r="K60" s="289"/>
      <c r="L60" s="99">
        <v>0</v>
      </c>
      <c r="M60" s="99">
        <v>0</v>
      </c>
      <c r="N60" s="82">
        <f t="shared" si="6"/>
        <v>0</v>
      </c>
    </row>
    <row r="61" spans="1:14" s="88" customFormat="1" ht="18" customHeight="1">
      <c r="A61" s="91">
        <v>2111</v>
      </c>
      <c r="B61" s="64" t="s">
        <v>29</v>
      </c>
      <c r="C61" s="29">
        <f>'MES 2'!F61</f>
        <v>0</v>
      </c>
      <c r="D61" s="29">
        <v>0</v>
      </c>
      <c r="E61" s="29">
        <v>0</v>
      </c>
      <c r="F61" s="29">
        <f t="shared" ref="F61" si="7">C61+D61-E61</f>
        <v>0</v>
      </c>
      <c r="G61" s="29">
        <f>'MES 2'!I61</f>
        <v>0</v>
      </c>
      <c r="H61" s="29">
        <v>0</v>
      </c>
      <c r="I61" s="82">
        <f t="shared" ref="I61" si="8">(G61+H61)</f>
        <v>0</v>
      </c>
      <c r="J61" s="288" t="e">
        <f t="shared" ref="J61" si="9">(I61/F61)</f>
        <v>#DIV/0!</v>
      </c>
      <c r="K61" s="289"/>
      <c r="L61" s="99">
        <v>0</v>
      </c>
      <c r="M61" s="99">
        <v>0</v>
      </c>
      <c r="N61" s="82">
        <f t="shared" ref="N61" si="10">(F61-I61)</f>
        <v>0</v>
      </c>
    </row>
    <row r="62" spans="1:14" s="88" customFormat="1" ht="18" customHeight="1">
      <c r="A62" s="91">
        <v>2112</v>
      </c>
      <c r="B62" s="64" t="s">
        <v>219</v>
      </c>
      <c r="C62" s="29">
        <f>'MES 2'!F62</f>
        <v>0</v>
      </c>
      <c r="D62" s="29">
        <v>0</v>
      </c>
      <c r="E62" s="29">
        <v>0</v>
      </c>
      <c r="F62" s="29">
        <f t="shared" ref="F62" si="11">C62+D62-E62</f>
        <v>0</v>
      </c>
      <c r="G62" s="29">
        <f>'MES 2'!I62</f>
        <v>0</v>
      </c>
      <c r="H62" s="29">
        <v>0</v>
      </c>
      <c r="I62" s="82">
        <f t="shared" ref="I62" si="12">(G62+H62)</f>
        <v>0</v>
      </c>
      <c r="J62" s="288" t="e">
        <f t="shared" ref="J62" si="13">(I62/F62)</f>
        <v>#DIV/0!</v>
      </c>
      <c r="K62" s="289"/>
      <c r="L62" s="99">
        <v>0</v>
      </c>
      <c r="M62" s="99">
        <v>0</v>
      </c>
      <c r="N62" s="82">
        <f t="shared" ref="N62" si="14">(F62-I62)</f>
        <v>0</v>
      </c>
    </row>
    <row r="63" spans="1:14" ht="18" customHeight="1">
      <c r="A63" s="91">
        <v>2113</v>
      </c>
      <c r="B63" s="64" t="s">
        <v>143</v>
      </c>
      <c r="C63" s="29">
        <f>'MES 2'!F63</f>
        <v>0</v>
      </c>
      <c r="D63" s="29">
        <v>0</v>
      </c>
      <c r="E63" s="29">
        <v>0</v>
      </c>
      <c r="F63" s="29">
        <f t="shared" ref="F63" si="15">C63+D63-E63</f>
        <v>0</v>
      </c>
      <c r="G63" s="29">
        <f>'MES 2'!I63</f>
        <v>0</v>
      </c>
      <c r="H63" s="29">
        <v>0</v>
      </c>
      <c r="I63" s="82">
        <f t="shared" ref="I63" si="16">(G63+H63)</f>
        <v>0</v>
      </c>
      <c r="J63" s="288" t="e">
        <f t="shared" si="5"/>
        <v>#DIV/0!</v>
      </c>
      <c r="K63" s="289"/>
      <c r="L63" s="99">
        <v>0</v>
      </c>
      <c r="M63" s="99">
        <v>0</v>
      </c>
      <c r="N63" s="82">
        <f t="shared" si="6"/>
        <v>0</v>
      </c>
    </row>
    <row r="64" spans="1:14" s="40" customFormat="1" ht="18" customHeight="1">
      <c r="A64" s="315" t="s">
        <v>30</v>
      </c>
      <c r="B64" s="316"/>
      <c r="C64" s="34">
        <f t="shared" ref="C64:I64" si="17">SUM(C51:C63)</f>
        <v>0</v>
      </c>
      <c r="D64" s="34">
        <f t="shared" si="17"/>
        <v>0</v>
      </c>
      <c r="E64" s="34">
        <f t="shared" si="17"/>
        <v>0</v>
      </c>
      <c r="F64" s="34">
        <f t="shared" si="17"/>
        <v>0</v>
      </c>
      <c r="G64" s="34">
        <f>SUM(G51:G63)</f>
        <v>0</v>
      </c>
      <c r="H64" s="34">
        <f t="shared" si="17"/>
        <v>0</v>
      </c>
      <c r="I64" s="34">
        <f t="shared" si="17"/>
        <v>0</v>
      </c>
      <c r="J64" s="317" t="e">
        <f>(I64/F64)</f>
        <v>#DIV/0!</v>
      </c>
      <c r="K64" s="318"/>
      <c r="L64" s="102">
        <f>SUM(L51:L63)</f>
        <v>0</v>
      </c>
      <c r="M64" s="102">
        <f>SUM(M51:M63)</f>
        <v>0</v>
      </c>
      <c r="N64" s="81">
        <f>SUM(N51:N63)</f>
        <v>0</v>
      </c>
    </row>
    <row r="65" spans="1:14" s="40" customFormat="1" ht="18"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2'!F66</f>
        <v>0</v>
      </c>
      <c r="D66" s="82">
        <v>0</v>
      </c>
      <c r="E66" s="82">
        <v>0</v>
      </c>
      <c r="F66" s="82">
        <f>C66+D66-E66</f>
        <v>0</v>
      </c>
      <c r="G66" s="29">
        <f>'MES 2'!I66</f>
        <v>0</v>
      </c>
      <c r="H66" s="29">
        <v>0</v>
      </c>
      <c r="I66" s="82">
        <f>(G66+H66)</f>
        <v>0</v>
      </c>
      <c r="J66" s="288" t="e">
        <f>(I66/F66)</f>
        <v>#DIV/0!</v>
      </c>
      <c r="K66" s="289"/>
      <c r="L66" s="99">
        <v>0</v>
      </c>
      <c r="M66" s="99">
        <v>0</v>
      </c>
      <c r="N66" s="82">
        <f t="shared" ref="N66:N71" si="18">(F66-I66)</f>
        <v>0</v>
      </c>
    </row>
    <row r="67" spans="1:14" ht="18" customHeight="1">
      <c r="A67" s="79">
        <v>2202</v>
      </c>
      <c r="B67" s="84" t="s">
        <v>99</v>
      </c>
      <c r="C67" s="82">
        <f>'MES 2'!F67</f>
        <v>0</v>
      </c>
      <c r="D67" s="82">
        <v>0</v>
      </c>
      <c r="E67" s="82">
        <v>0</v>
      </c>
      <c r="F67" s="82">
        <f t="shared" ref="F67:F71" si="19">C67+D67-E67</f>
        <v>0</v>
      </c>
      <c r="G67" s="29">
        <f>'MES 2'!I67</f>
        <v>0</v>
      </c>
      <c r="H67" s="29">
        <v>0</v>
      </c>
      <c r="I67" s="82">
        <f t="shared" ref="I67:I71" si="20">(G67+H67)</f>
        <v>0</v>
      </c>
      <c r="J67" s="288" t="e">
        <f t="shared" ref="J67:J77" si="21">(I67/F67)</f>
        <v>#DIV/0!</v>
      </c>
      <c r="K67" s="289"/>
      <c r="L67" s="99">
        <v>0</v>
      </c>
      <c r="M67" s="99">
        <v>0</v>
      </c>
      <c r="N67" s="82">
        <f t="shared" si="18"/>
        <v>0</v>
      </c>
    </row>
    <row r="68" spans="1:14" ht="18" customHeight="1">
      <c r="A68" s="79">
        <v>2203</v>
      </c>
      <c r="B68" s="84" t="s">
        <v>199</v>
      </c>
      <c r="C68" s="82">
        <f>'MES 2'!F68</f>
        <v>0</v>
      </c>
      <c r="D68" s="82">
        <v>0</v>
      </c>
      <c r="E68" s="82">
        <v>0</v>
      </c>
      <c r="F68" s="82">
        <f t="shared" si="19"/>
        <v>0</v>
      </c>
      <c r="G68" s="29">
        <f>'MES 2'!I68</f>
        <v>0</v>
      </c>
      <c r="H68" s="29">
        <v>0</v>
      </c>
      <c r="I68" s="82">
        <f t="shared" si="20"/>
        <v>0</v>
      </c>
      <c r="J68" s="288" t="e">
        <f t="shared" si="21"/>
        <v>#DIV/0!</v>
      </c>
      <c r="K68" s="289"/>
      <c r="L68" s="99">
        <v>0</v>
      </c>
      <c r="M68" s="99">
        <v>0</v>
      </c>
      <c r="N68" s="82">
        <f t="shared" si="18"/>
        <v>0</v>
      </c>
    </row>
    <row r="69" spans="1:14" ht="18.75" customHeight="1">
      <c r="A69" s="79">
        <v>2204</v>
      </c>
      <c r="B69" s="84" t="s">
        <v>100</v>
      </c>
      <c r="C69" s="82">
        <f>'MES 2'!F69</f>
        <v>0</v>
      </c>
      <c r="D69" s="82">
        <v>0</v>
      </c>
      <c r="E69" s="82">
        <v>0</v>
      </c>
      <c r="F69" s="82">
        <f t="shared" si="19"/>
        <v>0</v>
      </c>
      <c r="G69" s="29">
        <f>'MES 2'!I69</f>
        <v>0</v>
      </c>
      <c r="H69" s="29">
        <v>0</v>
      </c>
      <c r="I69" s="82">
        <f t="shared" si="20"/>
        <v>0</v>
      </c>
      <c r="J69" s="288" t="e">
        <f t="shared" si="21"/>
        <v>#DIV/0!</v>
      </c>
      <c r="K69" s="289"/>
      <c r="L69" s="99">
        <v>0</v>
      </c>
      <c r="M69" s="99">
        <v>0</v>
      </c>
      <c r="N69" s="82">
        <f t="shared" si="18"/>
        <v>0</v>
      </c>
    </row>
    <row r="70" spans="1:14" ht="18" customHeight="1">
      <c r="A70" s="79">
        <v>2205</v>
      </c>
      <c r="B70" s="84" t="s">
        <v>101</v>
      </c>
      <c r="C70" s="82">
        <f>'MES 2'!F70</f>
        <v>0</v>
      </c>
      <c r="D70" s="82">
        <v>0</v>
      </c>
      <c r="E70" s="82">
        <v>0</v>
      </c>
      <c r="F70" s="82">
        <f t="shared" si="19"/>
        <v>0</v>
      </c>
      <c r="G70" s="29">
        <f>'MES 2'!I70</f>
        <v>0</v>
      </c>
      <c r="H70" s="29">
        <v>0</v>
      </c>
      <c r="I70" s="82">
        <f t="shared" si="20"/>
        <v>0</v>
      </c>
      <c r="J70" s="288" t="e">
        <f t="shared" si="21"/>
        <v>#DIV/0!</v>
      </c>
      <c r="K70" s="289"/>
      <c r="L70" s="99">
        <v>0</v>
      </c>
      <c r="M70" s="99">
        <v>0</v>
      </c>
      <c r="N70" s="82">
        <f t="shared" si="18"/>
        <v>0</v>
      </c>
    </row>
    <row r="71" spans="1:14" ht="18" customHeight="1">
      <c r="A71" s="91">
        <v>2206</v>
      </c>
      <c r="B71" s="84" t="s">
        <v>102</v>
      </c>
      <c r="C71" s="82">
        <f>'MES 2'!F71</f>
        <v>0</v>
      </c>
      <c r="D71" s="82">
        <v>0</v>
      </c>
      <c r="E71" s="82">
        <v>0</v>
      </c>
      <c r="F71" s="82">
        <f t="shared" si="19"/>
        <v>0</v>
      </c>
      <c r="G71" s="29">
        <f>'MES 2'!I71</f>
        <v>0</v>
      </c>
      <c r="H71" s="29">
        <v>0</v>
      </c>
      <c r="I71" s="82">
        <f t="shared" si="20"/>
        <v>0</v>
      </c>
      <c r="J71" s="288" t="e">
        <f t="shared" si="21"/>
        <v>#DIV/0!</v>
      </c>
      <c r="K71" s="289"/>
      <c r="L71" s="99">
        <v>0</v>
      </c>
      <c r="M71" s="99">
        <v>0</v>
      </c>
      <c r="N71" s="82">
        <f t="shared" si="18"/>
        <v>0</v>
      </c>
    </row>
    <row r="72" spans="1:14" s="88" customFormat="1" ht="18" customHeight="1">
      <c r="A72" s="91">
        <v>2207</v>
      </c>
      <c r="B72" s="84" t="s">
        <v>140</v>
      </c>
      <c r="C72" s="82">
        <f>'MES 2'!F72</f>
        <v>0</v>
      </c>
      <c r="D72" s="82">
        <v>0</v>
      </c>
      <c r="E72" s="82">
        <v>0</v>
      </c>
      <c r="F72" s="82">
        <f t="shared" ref="F72" si="22">C72+D72-E72</f>
        <v>0</v>
      </c>
      <c r="G72" s="29">
        <f>'MES 2'!I72</f>
        <v>0</v>
      </c>
      <c r="H72" s="29">
        <v>0</v>
      </c>
      <c r="I72" s="82">
        <f t="shared" ref="I72" si="23">(G72+H72)</f>
        <v>0</v>
      </c>
      <c r="J72" s="288" t="e">
        <f t="shared" ref="J72" si="24">(I72/F72)</f>
        <v>#DIV/0!</v>
      </c>
      <c r="K72" s="289"/>
      <c r="L72" s="99">
        <v>0</v>
      </c>
      <c r="M72" s="99">
        <v>0</v>
      </c>
      <c r="N72" s="82">
        <f t="shared" ref="N72" si="25">(F72-I72)</f>
        <v>0</v>
      </c>
    </row>
    <row r="73" spans="1:14" s="88" customFormat="1" ht="23.45" customHeight="1">
      <c r="A73" s="91">
        <v>2208</v>
      </c>
      <c r="B73" s="97" t="s">
        <v>192</v>
      </c>
      <c r="C73" s="82">
        <f>'MES 2'!F73</f>
        <v>0</v>
      </c>
      <c r="D73" s="82">
        <v>0</v>
      </c>
      <c r="E73" s="82">
        <v>0</v>
      </c>
      <c r="F73" s="82">
        <f t="shared" ref="F73:F76" si="26">C73+D73-E73</f>
        <v>0</v>
      </c>
      <c r="G73" s="29">
        <f>'MES 2'!I73</f>
        <v>0</v>
      </c>
      <c r="H73" s="29">
        <v>0</v>
      </c>
      <c r="I73" s="82">
        <f t="shared" ref="I73:I76" si="27">(G73+H73)</f>
        <v>0</v>
      </c>
      <c r="J73" s="288" t="e">
        <f t="shared" ref="J73:J76" si="28">(I73/F73)</f>
        <v>#DIV/0!</v>
      </c>
      <c r="K73" s="289"/>
      <c r="L73" s="99">
        <v>0</v>
      </c>
      <c r="M73" s="99">
        <v>0</v>
      </c>
      <c r="N73" s="82">
        <f t="shared" ref="N73:N76" si="29">(F73-I73)</f>
        <v>0</v>
      </c>
    </row>
    <row r="74" spans="1:14" s="88" customFormat="1" ht="23.45" customHeight="1">
      <c r="A74" s="91">
        <v>2209</v>
      </c>
      <c r="B74" s="97" t="s">
        <v>278</v>
      </c>
      <c r="C74" s="82">
        <f>'MES 2'!F74</f>
        <v>0</v>
      </c>
      <c r="D74" s="82">
        <v>0</v>
      </c>
      <c r="E74" s="82">
        <v>0</v>
      </c>
      <c r="F74" s="82">
        <f t="shared" si="26"/>
        <v>0</v>
      </c>
      <c r="G74" s="29">
        <f>'MES 2'!I74</f>
        <v>0</v>
      </c>
      <c r="H74" s="29">
        <v>0</v>
      </c>
      <c r="I74" s="82">
        <f t="shared" si="27"/>
        <v>0</v>
      </c>
      <c r="J74" s="288" t="e">
        <f t="shared" si="28"/>
        <v>#DIV/0!</v>
      </c>
      <c r="K74" s="289"/>
      <c r="L74" s="99">
        <v>0</v>
      </c>
      <c r="M74" s="99">
        <v>0</v>
      </c>
      <c r="N74" s="82">
        <f t="shared" si="29"/>
        <v>0</v>
      </c>
    </row>
    <row r="75" spans="1:14" s="88" customFormat="1" ht="18" customHeight="1">
      <c r="A75" s="91">
        <v>2210</v>
      </c>
      <c r="B75" s="84" t="s">
        <v>144</v>
      </c>
      <c r="C75" s="82">
        <f>'MES 2'!F75</f>
        <v>0</v>
      </c>
      <c r="D75" s="82">
        <v>0</v>
      </c>
      <c r="E75" s="82">
        <v>0</v>
      </c>
      <c r="F75" s="82">
        <f t="shared" si="26"/>
        <v>0</v>
      </c>
      <c r="G75" s="29">
        <f>'MES 2'!I75</f>
        <v>0</v>
      </c>
      <c r="H75" s="29">
        <v>0</v>
      </c>
      <c r="I75" s="82">
        <f t="shared" si="27"/>
        <v>0</v>
      </c>
      <c r="J75" s="288" t="e">
        <f t="shared" si="28"/>
        <v>#DIV/0!</v>
      </c>
      <c r="K75" s="289"/>
      <c r="L75" s="99">
        <v>0</v>
      </c>
      <c r="M75" s="99">
        <v>0</v>
      </c>
      <c r="N75" s="82">
        <f t="shared" si="29"/>
        <v>0</v>
      </c>
    </row>
    <row r="76" spans="1:14" s="88" customFormat="1" ht="18" customHeight="1">
      <c r="A76" s="91">
        <v>2211</v>
      </c>
      <c r="B76" s="84" t="s">
        <v>143</v>
      </c>
      <c r="C76" s="82">
        <f>'MES 2'!F76</f>
        <v>0</v>
      </c>
      <c r="D76" s="82">
        <v>0</v>
      </c>
      <c r="E76" s="82">
        <v>0</v>
      </c>
      <c r="F76" s="82">
        <f t="shared" si="26"/>
        <v>0</v>
      </c>
      <c r="G76" s="29">
        <f>'MES 2'!I76</f>
        <v>0</v>
      </c>
      <c r="H76" s="29">
        <v>0</v>
      </c>
      <c r="I76" s="82">
        <f t="shared" si="27"/>
        <v>0</v>
      </c>
      <c r="J76" s="288" t="e">
        <f t="shared" si="28"/>
        <v>#DIV/0!</v>
      </c>
      <c r="K76" s="289"/>
      <c r="L76" s="99">
        <v>0</v>
      </c>
      <c r="M76" s="99">
        <v>0</v>
      </c>
      <c r="N76" s="82">
        <f t="shared" si="29"/>
        <v>0</v>
      </c>
    </row>
    <row r="77" spans="1:14" s="40" customFormat="1" ht="18" customHeight="1">
      <c r="A77" s="315" t="s">
        <v>30</v>
      </c>
      <c r="B77" s="316"/>
      <c r="C77" s="33">
        <f t="shared" ref="C77:I77" si="30">SUM(C66:C76)</f>
        <v>0</v>
      </c>
      <c r="D77" s="33">
        <f t="shared" si="30"/>
        <v>0</v>
      </c>
      <c r="E77" s="33">
        <f t="shared" si="30"/>
        <v>0</v>
      </c>
      <c r="F77" s="33">
        <f t="shared" si="30"/>
        <v>0</v>
      </c>
      <c r="G77" s="33">
        <f t="shared" si="30"/>
        <v>0</v>
      </c>
      <c r="H77" s="33">
        <f t="shared" si="30"/>
        <v>0</v>
      </c>
      <c r="I77" s="33">
        <f t="shared" si="30"/>
        <v>0</v>
      </c>
      <c r="J77" s="317" t="e">
        <f t="shared" si="21"/>
        <v>#DIV/0!</v>
      </c>
      <c r="K77" s="318"/>
      <c r="L77" s="102">
        <f>SUM(L66:L76)</f>
        <v>0</v>
      </c>
      <c r="M77" s="102">
        <f>SUM(M66:M76)</f>
        <v>0</v>
      </c>
      <c r="N77" s="81">
        <f>SUM(N66:N76)</f>
        <v>0</v>
      </c>
    </row>
    <row r="78" spans="1:14" s="45" customFormat="1" ht="18" customHeight="1">
      <c r="A78" s="61"/>
      <c r="B78" s="61"/>
      <c r="C78" s="42"/>
      <c r="D78" s="42"/>
      <c r="E78" s="42"/>
      <c r="F78" s="42"/>
      <c r="G78" s="42"/>
      <c r="H78" s="42"/>
      <c r="I78" s="42"/>
      <c r="J78" s="66"/>
      <c r="K78" s="66"/>
      <c r="L78" s="43"/>
      <c r="M78" s="43"/>
      <c r="N78" s="50"/>
    </row>
    <row r="79" spans="1:14" s="45" customFormat="1" ht="48" customHeight="1">
      <c r="A79" s="68"/>
      <c r="B79" s="68"/>
      <c r="C79" s="46"/>
      <c r="D79" s="46"/>
      <c r="E79" s="46"/>
      <c r="F79" s="46"/>
      <c r="G79" s="46"/>
      <c r="H79" s="46"/>
      <c r="I79" s="46"/>
      <c r="J79" s="67"/>
      <c r="K79" s="67"/>
      <c r="L79" s="47"/>
      <c r="M79" s="47"/>
      <c r="N79" s="69"/>
    </row>
    <row r="80" spans="1:14" s="40" customFormat="1" ht="18" customHeight="1">
      <c r="A80" s="28" t="s">
        <v>59</v>
      </c>
      <c r="B80" s="57" t="s">
        <v>17</v>
      </c>
      <c r="C80" s="57">
        <v>1</v>
      </c>
      <c r="D80" s="57">
        <v>2</v>
      </c>
      <c r="E80" s="57">
        <v>3</v>
      </c>
      <c r="F80" s="57" t="s">
        <v>5</v>
      </c>
      <c r="G80" s="57">
        <v>5</v>
      </c>
      <c r="H80" s="57">
        <v>6</v>
      </c>
      <c r="I80" s="57" t="s">
        <v>18</v>
      </c>
      <c r="J80" s="315" t="s">
        <v>127</v>
      </c>
      <c r="K80" s="316"/>
      <c r="L80" s="337">
        <v>9</v>
      </c>
      <c r="M80" s="338"/>
      <c r="N80" s="57"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2</v>
      </c>
      <c r="H81" s="286" t="str">
        <f>H48</f>
        <v>Gastos - mes 3</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75" customHeight="1">
      <c r="A83" s="57">
        <v>2300</v>
      </c>
      <c r="B83" s="315" t="s">
        <v>109</v>
      </c>
      <c r="C83" s="336"/>
      <c r="D83" s="336"/>
      <c r="E83" s="336"/>
      <c r="F83" s="336"/>
      <c r="G83" s="336"/>
      <c r="H83" s="336"/>
      <c r="I83" s="336"/>
      <c r="J83" s="336"/>
      <c r="K83" s="336"/>
      <c r="L83" s="336"/>
      <c r="M83" s="336"/>
      <c r="N83" s="316"/>
    </row>
    <row r="84" spans="1:14" ht="18" customHeight="1">
      <c r="A84" s="79">
        <v>2301</v>
      </c>
      <c r="B84" s="65" t="s">
        <v>31</v>
      </c>
      <c r="C84" s="29">
        <f>'MES 2'!F84</f>
        <v>0</v>
      </c>
      <c r="D84" s="29">
        <v>0</v>
      </c>
      <c r="E84" s="29">
        <v>0</v>
      </c>
      <c r="F84" s="29">
        <f t="shared" ref="F84:F95" si="31">C84+D84-E84</f>
        <v>0</v>
      </c>
      <c r="G84" s="29">
        <f>'MES 2'!I84</f>
        <v>0</v>
      </c>
      <c r="H84" s="29">
        <v>0</v>
      </c>
      <c r="I84" s="32">
        <f t="shared" ref="I84:I95" si="32">(G84+H84)</f>
        <v>0</v>
      </c>
      <c r="J84" s="288" t="e">
        <f t="shared" ref="J84:J97" si="33">(I84/F84)</f>
        <v>#DIV/0!</v>
      </c>
      <c r="K84" s="289"/>
      <c r="L84" s="99">
        <v>0</v>
      </c>
      <c r="M84" s="99">
        <v>0</v>
      </c>
      <c r="N84" s="32">
        <f t="shared" ref="N84:N95" si="34">(F84-I84)</f>
        <v>0</v>
      </c>
    </row>
    <row r="85" spans="1:14" ht="18" customHeight="1">
      <c r="A85" s="79">
        <v>2302</v>
      </c>
      <c r="B85" s="65" t="s">
        <v>200</v>
      </c>
      <c r="C85" s="29">
        <f>'MES 2'!F85</f>
        <v>0</v>
      </c>
      <c r="D85" s="29">
        <v>0</v>
      </c>
      <c r="E85" s="29">
        <v>0</v>
      </c>
      <c r="F85" s="29">
        <f t="shared" si="31"/>
        <v>0</v>
      </c>
      <c r="G85" s="29">
        <f>'MES 2'!I85</f>
        <v>0</v>
      </c>
      <c r="H85" s="29">
        <v>0</v>
      </c>
      <c r="I85" s="32">
        <f t="shared" si="32"/>
        <v>0</v>
      </c>
      <c r="J85" s="288" t="e">
        <f t="shared" si="33"/>
        <v>#DIV/0!</v>
      </c>
      <c r="K85" s="289"/>
      <c r="L85" s="99">
        <v>0</v>
      </c>
      <c r="M85" s="99">
        <v>0</v>
      </c>
      <c r="N85" s="32">
        <f t="shared" si="34"/>
        <v>0</v>
      </c>
    </row>
    <row r="86" spans="1:14" s="88" customFormat="1" ht="18" customHeight="1">
      <c r="A86" s="116">
        <v>2303</v>
      </c>
      <c r="B86" s="65" t="s">
        <v>201</v>
      </c>
      <c r="C86" s="29">
        <f>'MES 2'!F86</f>
        <v>0</v>
      </c>
      <c r="D86" s="29">
        <v>0</v>
      </c>
      <c r="E86" s="29">
        <v>0</v>
      </c>
      <c r="F86" s="29">
        <f t="shared" ref="F86" si="35">C86+D86-E86</f>
        <v>0</v>
      </c>
      <c r="G86" s="29">
        <f>'MES 2'!I86</f>
        <v>0</v>
      </c>
      <c r="H86" s="29">
        <v>0</v>
      </c>
      <c r="I86" s="82">
        <f t="shared" ref="I86" si="36">(G86+H86)</f>
        <v>0</v>
      </c>
      <c r="J86" s="288" t="e">
        <f t="shared" ref="J86" si="37">(I86/F86)</f>
        <v>#DIV/0!</v>
      </c>
      <c r="K86" s="289"/>
      <c r="L86" s="99">
        <v>0</v>
      </c>
      <c r="M86" s="99">
        <v>0</v>
      </c>
      <c r="N86" s="82">
        <f t="shared" ref="N86" si="38">(F86-I86)</f>
        <v>0</v>
      </c>
    </row>
    <row r="87" spans="1:14" ht="18" customHeight="1">
      <c r="A87" s="116">
        <v>2304</v>
      </c>
      <c r="B87" s="65" t="s">
        <v>91</v>
      </c>
      <c r="C87" s="29">
        <f>'MES 2'!F87</f>
        <v>0</v>
      </c>
      <c r="D87" s="29">
        <v>0</v>
      </c>
      <c r="E87" s="29">
        <v>0</v>
      </c>
      <c r="F87" s="29">
        <f t="shared" si="31"/>
        <v>0</v>
      </c>
      <c r="G87" s="29">
        <f>'MES 2'!I87</f>
        <v>0</v>
      </c>
      <c r="H87" s="29">
        <v>0</v>
      </c>
      <c r="I87" s="32">
        <f t="shared" si="32"/>
        <v>0</v>
      </c>
      <c r="J87" s="288" t="e">
        <f t="shared" si="33"/>
        <v>#DIV/0!</v>
      </c>
      <c r="K87" s="289"/>
      <c r="L87" s="99">
        <v>0</v>
      </c>
      <c r="M87" s="99">
        <v>0</v>
      </c>
      <c r="N87" s="32">
        <f t="shared" si="34"/>
        <v>0</v>
      </c>
    </row>
    <row r="88" spans="1:14" s="88" customFormat="1" ht="18" customHeight="1">
      <c r="A88" s="116">
        <v>2305</v>
      </c>
      <c r="B88" s="117" t="s">
        <v>203</v>
      </c>
      <c r="C88" s="29">
        <f>'MES 2'!F88</f>
        <v>0</v>
      </c>
      <c r="D88" s="29">
        <v>0</v>
      </c>
      <c r="E88" s="29">
        <v>0</v>
      </c>
      <c r="F88" s="29">
        <f t="shared" ref="F88:F89" si="39">C88+D88-E88</f>
        <v>0</v>
      </c>
      <c r="G88" s="29">
        <f>'MES 2'!I88</f>
        <v>0</v>
      </c>
      <c r="H88" s="29">
        <v>0</v>
      </c>
      <c r="I88" s="82">
        <f t="shared" ref="I88:I89" si="40">(G88+H88)</f>
        <v>0</v>
      </c>
      <c r="J88" s="288" t="e">
        <f t="shared" ref="J88:J89" si="41">(I88/F88)</f>
        <v>#DIV/0!</v>
      </c>
      <c r="K88" s="289"/>
      <c r="L88" s="99">
        <v>0</v>
      </c>
      <c r="M88" s="99">
        <v>0</v>
      </c>
      <c r="N88" s="82">
        <f t="shared" ref="N88:N89" si="42">(F88-I88)</f>
        <v>0</v>
      </c>
    </row>
    <row r="89" spans="1:14" s="88" customFormat="1" ht="18" customHeight="1">
      <c r="A89" s="116">
        <v>2306</v>
      </c>
      <c r="B89" s="117" t="s">
        <v>202</v>
      </c>
      <c r="C89" s="29">
        <f>'MES 2'!F89</f>
        <v>0</v>
      </c>
      <c r="D89" s="29">
        <v>0</v>
      </c>
      <c r="E89" s="29">
        <v>0</v>
      </c>
      <c r="F89" s="29">
        <f t="shared" si="39"/>
        <v>0</v>
      </c>
      <c r="G89" s="29">
        <f>'MES 2'!I89</f>
        <v>0</v>
      </c>
      <c r="H89" s="29">
        <v>0</v>
      </c>
      <c r="I89" s="82">
        <f t="shared" si="40"/>
        <v>0</v>
      </c>
      <c r="J89" s="288" t="e">
        <f t="shared" si="41"/>
        <v>#DIV/0!</v>
      </c>
      <c r="K89" s="289"/>
      <c r="L89" s="99">
        <v>0</v>
      </c>
      <c r="M89" s="99">
        <v>0</v>
      </c>
      <c r="N89" s="82">
        <f t="shared" si="42"/>
        <v>0</v>
      </c>
    </row>
    <row r="90" spans="1:14" ht="24.75" customHeight="1">
      <c r="A90" s="116">
        <v>2307</v>
      </c>
      <c r="B90" s="74" t="s">
        <v>84</v>
      </c>
      <c r="C90" s="29">
        <f>'MES 2'!F90</f>
        <v>0</v>
      </c>
      <c r="D90" s="29">
        <v>0</v>
      </c>
      <c r="E90" s="29">
        <v>0</v>
      </c>
      <c r="F90" s="29">
        <f t="shared" si="31"/>
        <v>0</v>
      </c>
      <c r="G90" s="29">
        <f>'MES 2'!I90</f>
        <v>0</v>
      </c>
      <c r="H90" s="29">
        <v>0</v>
      </c>
      <c r="I90" s="32">
        <f t="shared" si="32"/>
        <v>0</v>
      </c>
      <c r="J90" s="288" t="e">
        <f t="shared" si="33"/>
        <v>#DIV/0!</v>
      </c>
      <c r="K90" s="289"/>
      <c r="L90" s="99">
        <v>0</v>
      </c>
      <c r="M90" s="99">
        <v>0</v>
      </c>
      <c r="N90" s="32">
        <f t="shared" si="34"/>
        <v>0</v>
      </c>
    </row>
    <row r="91" spans="1:14" s="88" customFormat="1" ht="21" customHeight="1">
      <c r="A91" s="116">
        <v>2308</v>
      </c>
      <c r="B91" s="118" t="s">
        <v>204</v>
      </c>
      <c r="C91" s="29">
        <f>'MES 2'!F91</f>
        <v>0</v>
      </c>
      <c r="D91" s="29">
        <v>0</v>
      </c>
      <c r="E91" s="29">
        <v>0</v>
      </c>
      <c r="F91" s="29">
        <f t="shared" si="31"/>
        <v>0</v>
      </c>
      <c r="G91" s="29">
        <f>'MES 2'!I91</f>
        <v>0</v>
      </c>
      <c r="H91" s="29">
        <v>0</v>
      </c>
      <c r="I91" s="82">
        <f t="shared" si="32"/>
        <v>0</v>
      </c>
      <c r="J91" s="288" t="e">
        <f>(I91/F91)</f>
        <v>#DIV/0!</v>
      </c>
      <c r="K91" s="289"/>
      <c r="L91" s="99">
        <v>0</v>
      </c>
      <c r="M91" s="99">
        <v>0</v>
      </c>
      <c r="N91" s="82">
        <f t="shared" si="34"/>
        <v>0</v>
      </c>
    </row>
    <row r="92" spans="1:14" s="88" customFormat="1" ht="21" customHeight="1">
      <c r="A92" s="116">
        <v>2309</v>
      </c>
      <c r="B92" s="89" t="s">
        <v>226</v>
      </c>
      <c r="C92" s="29">
        <f>'MES 2'!F92</f>
        <v>0</v>
      </c>
      <c r="D92" s="29">
        <v>0</v>
      </c>
      <c r="E92" s="29">
        <v>0</v>
      </c>
      <c r="F92" s="29">
        <f t="shared" ref="F92" si="43">C92+D92-E92</f>
        <v>0</v>
      </c>
      <c r="G92" s="29">
        <f>'MES 2'!I92</f>
        <v>0</v>
      </c>
      <c r="H92" s="29">
        <v>0</v>
      </c>
      <c r="I92" s="82">
        <f t="shared" ref="I92" si="44">(G92+H92)</f>
        <v>0</v>
      </c>
      <c r="J92" s="288" t="e">
        <f t="shared" ref="J92" si="45">(I92/F92)</f>
        <v>#DIV/0!</v>
      </c>
      <c r="K92" s="289"/>
      <c r="L92" s="99">
        <v>0</v>
      </c>
      <c r="M92" s="99">
        <v>0</v>
      </c>
      <c r="N92" s="82">
        <f t="shared" ref="N92" si="46">(F92-I92)</f>
        <v>0</v>
      </c>
    </row>
    <row r="93" spans="1:14" s="88" customFormat="1" ht="21" customHeight="1">
      <c r="A93" s="116">
        <v>2310</v>
      </c>
      <c r="B93" s="65" t="s">
        <v>86</v>
      </c>
      <c r="C93" s="29">
        <f>'MES 2'!F93</f>
        <v>0</v>
      </c>
      <c r="D93" s="29">
        <v>0</v>
      </c>
      <c r="E93" s="29">
        <v>0</v>
      </c>
      <c r="F93" s="29">
        <f t="shared" ref="F93:F94" si="47">C93+D93-E93</f>
        <v>0</v>
      </c>
      <c r="G93" s="29">
        <f>'MES 2'!I93</f>
        <v>0</v>
      </c>
      <c r="H93" s="29">
        <v>0</v>
      </c>
      <c r="I93" s="82">
        <f t="shared" ref="I93:I94" si="48">(G93+H93)</f>
        <v>0</v>
      </c>
      <c r="J93" s="288" t="e">
        <f>(I93/F93)</f>
        <v>#DIV/0!</v>
      </c>
      <c r="K93" s="289"/>
      <c r="L93" s="99">
        <v>0</v>
      </c>
      <c r="M93" s="99">
        <v>0</v>
      </c>
      <c r="N93" s="82">
        <f t="shared" ref="N93:N94" si="49">(F93-I93)</f>
        <v>0</v>
      </c>
    </row>
    <row r="94" spans="1:14" s="88" customFormat="1" ht="21" customHeight="1">
      <c r="A94" s="116">
        <v>2311</v>
      </c>
      <c r="B94" s="65" t="s">
        <v>205</v>
      </c>
      <c r="C94" s="29">
        <f>'MES 2'!F94</f>
        <v>0</v>
      </c>
      <c r="D94" s="29">
        <v>0</v>
      </c>
      <c r="E94" s="29">
        <v>0</v>
      </c>
      <c r="F94" s="29">
        <f t="shared" si="47"/>
        <v>0</v>
      </c>
      <c r="G94" s="29">
        <f>'MES 2'!I94</f>
        <v>0</v>
      </c>
      <c r="H94" s="29">
        <v>0</v>
      </c>
      <c r="I94" s="82">
        <f t="shared" si="48"/>
        <v>0</v>
      </c>
      <c r="J94" s="288" t="e">
        <f t="shared" ref="J94" si="50">(I94/F94)</f>
        <v>#DIV/0!</v>
      </c>
      <c r="K94" s="289"/>
      <c r="L94" s="99">
        <v>0</v>
      </c>
      <c r="M94" s="99">
        <v>0</v>
      </c>
      <c r="N94" s="82">
        <f t="shared" si="49"/>
        <v>0</v>
      </c>
    </row>
    <row r="95" spans="1:14" s="71" customFormat="1" ht="18" customHeight="1">
      <c r="A95" s="116">
        <v>2312</v>
      </c>
      <c r="B95" s="84" t="s">
        <v>143</v>
      </c>
      <c r="C95" s="29">
        <f>'MES 2'!F95</f>
        <v>0</v>
      </c>
      <c r="D95" s="29">
        <v>0</v>
      </c>
      <c r="E95" s="29">
        <v>0</v>
      </c>
      <c r="F95" s="29">
        <f t="shared" si="31"/>
        <v>0</v>
      </c>
      <c r="G95" s="29">
        <f>'MES 2'!I95</f>
        <v>0</v>
      </c>
      <c r="H95" s="29">
        <v>0</v>
      </c>
      <c r="I95" s="72">
        <f t="shared" si="32"/>
        <v>0</v>
      </c>
      <c r="J95" s="288" t="e">
        <f t="shared" si="33"/>
        <v>#DIV/0!</v>
      </c>
      <c r="K95" s="289"/>
      <c r="L95" s="99">
        <v>0</v>
      </c>
      <c r="M95" s="99">
        <v>0</v>
      </c>
      <c r="N95" s="72">
        <f t="shared" si="34"/>
        <v>0</v>
      </c>
    </row>
    <row r="96" spans="1:14" ht="18" customHeight="1">
      <c r="A96" s="315" t="s">
        <v>32</v>
      </c>
      <c r="B96" s="316"/>
      <c r="C96" s="33">
        <f>SUM(C84:C95)</f>
        <v>0</v>
      </c>
      <c r="D96" s="33">
        <f t="shared" ref="D96:I96" si="51">SUM(D84:D95)</f>
        <v>0</v>
      </c>
      <c r="E96" s="33">
        <f t="shared" si="51"/>
        <v>0</v>
      </c>
      <c r="F96" s="33">
        <f t="shared" si="51"/>
        <v>0</v>
      </c>
      <c r="G96" s="33">
        <f t="shared" si="51"/>
        <v>0</v>
      </c>
      <c r="H96" s="33">
        <f t="shared" si="51"/>
        <v>0</v>
      </c>
      <c r="I96" s="33">
        <f t="shared" si="51"/>
        <v>0</v>
      </c>
      <c r="J96" s="317" t="e">
        <f t="shared" si="33"/>
        <v>#DIV/0!</v>
      </c>
      <c r="K96" s="318"/>
      <c r="L96" s="102">
        <f>SUM(L84:L95)</f>
        <v>0</v>
      </c>
      <c r="M96" s="102">
        <f>SUM(M84:M95)</f>
        <v>0</v>
      </c>
      <c r="N96" s="35">
        <f>SUM(N84:N95)</f>
        <v>0</v>
      </c>
    </row>
    <row r="97" spans="1:14" s="40" customFormat="1" ht="18" customHeight="1">
      <c r="A97" s="315" t="s">
        <v>108</v>
      </c>
      <c r="B97" s="316"/>
      <c r="C97" s="33">
        <f t="shared" ref="C97:I97" si="52">C96+C77+C64</f>
        <v>0</v>
      </c>
      <c r="D97" s="33">
        <f t="shared" si="52"/>
        <v>0</v>
      </c>
      <c r="E97" s="33">
        <f t="shared" si="52"/>
        <v>0</v>
      </c>
      <c r="F97" s="33">
        <f t="shared" si="52"/>
        <v>0</v>
      </c>
      <c r="G97" s="33">
        <f t="shared" si="52"/>
        <v>0</v>
      </c>
      <c r="H97" s="33">
        <f t="shared" si="52"/>
        <v>0</v>
      </c>
      <c r="I97" s="33">
        <f t="shared" si="52"/>
        <v>0</v>
      </c>
      <c r="J97" s="317" t="e">
        <f t="shared" si="33"/>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L80:M80"/>
    <mergeCell ref="L81:M81"/>
    <mergeCell ref="J104:L104"/>
    <mergeCell ref="J105:L105"/>
    <mergeCell ref="J106:L106"/>
    <mergeCell ref="M104:N104"/>
    <mergeCell ref="M105:N105"/>
    <mergeCell ref="M106:N106"/>
    <mergeCell ref="J97:K97"/>
    <mergeCell ref="J80:K80"/>
    <mergeCell ref="J85:K85"/>
    <mergeCell ref="J87:K87"/>
    <mergeCell ref="J90:K90"/>
    <mergeCell ref="J81:K82"/>
    <mergeCell ref="N81:N82"/>
    <mergeCell ref="B83:N83"/>
    <mergeCell ref="J84:K84"/>
    <mergeCell ref="J91:K91"/>
    <mergeCell ref="J93:K93"/>
    <mergeCell ref="J86:K86"/>
    <mergeCell ref="J88:K88"/>
    <mergeCell ref="J89:K89"/>
    <mergeCell ref="J92:K92"/>
    <mergeCell ref="J94:K94"/>
    <mergeCell ref="A81:A82"/>
    <mergeCell ref="B81:B82"/>
    <mergeCell ref="C81:C82"/>
    <mergeCell ref="D81:D82"/>
    <mergeCell ref="E81:E82"/>
    <mergeCell ref="F81:F82"/>
    <mergeCell ref="G81:G82"/>
    <mergeCell ref="H81:H82"/>
    <mergeCell ref="I81:I82"/>
    <mergeCell ref="B65:N65"/>
    <mergeCell ref="J66:K66"/>
    <mergeCell ref="J67:K67"/>
    <mergeCell ref="J68:K68"/>
    <mergeCell ref="A77:B77"/>
    <mergeCell ref="J77:K77"/>
    <mergeCell ref="J69:K69"/>
    <mergeCell ref="J70:K70"/>
    <mergeCell ref="J71:K71"/>
    <mergeCell ref="J76:K76"/>
    <mergeCell ref="J72:K72"/>
    <mergeCell ref="J73:K73"/>
    <mergeCell ref="J74:K74"/>
    <mergeCell ref="J75:K75"/>
    <mergeCell ref="J47:K47"/>
    <mergeCell ref="G41:H41"/>
    <mergeCell ref="L47:M47"/>
    <mergeCell ref="M44:N44"/>
    <mergeCell ref="J63:K63"/>
    <mergeCell ref="A64:B64"/>
    <mergeCell ref="J64:K64"/>
    <mergeCell ref="J55:K55"/>
    <mergeCell ref="J56:K56"/>
    <mergeCell ref="J57:K57"/>
    <mergeCell ref="J58:K58"/>
    <mergeCell ref="J59:K59"/>
    <mergeCell ref="J60:K60"/>
    <mergeCell ref="J61:K61"/>
    <mergeCell ref="J62:K62"/>
    <mergeCell ref="J51:K51"/>
    <mergeCell ref="J52:K52"/>
    <mergeCell ref="J53:K53"/>
    <mergeCell ref="J54:K54"/>
    <mergeCell ref="A48:A49"/>
    <mergeCell ref="B48:B49"/>
    <mergeCell ref="C48:C49"/>
    <mergeCell ref="D48:D49"/>
    <mergeCell ref="E48:E49"/>
    <mergeCell ref="F48:F49"/>
    <mergeCell ref="G48:G49"/>
    <mergeCell ref="H48:H49"/>
    <mergeCell ref="I48:I49"/>
    <mergeCell ref="J48:K49"/>
    <mergeCell ref="B50:N50"/>
    <mergeCell ref="L48:M48"/>
    <mergeCell ref="N48:N49"/>
    <mergeCell ref="J45:K45"/>
    <mergeCell ref="C46:D46"/>
    <mergeCell ref="E46:F46"/>
    <mergeCell ref="G46:H46"/>
    <mergeCell ref="J46:K46"/>
    <mergeCell ref="G4:H4"/>
    <mergeCell ref="J10:K10"/>
    <mergeCell ref="B22:D22"/>
    <mergeCell ref="E22:H22"/>
    <mergeCell ref="I22:N22"/>
    <mergeCell ref="M6:N6"/>
    <mergeCell ref="C7:D7"/>
    <mergeCell ref="E7:F7"/>
    <mergeCell ref="G7:H7"/>
    <mergeCell ref="J7:K7"/>
    <mergeCell ref="M7:N7"/>
    <mergeCell ref="C8:D8"/>
    <mergeCell ref="E8:F8"/>
    <mergeCell ref="G8:H8"/>
    <mergeCell ref="J8:K8"/>
    <mergeCell ref="C9:D9"/>
    <mergeCell ref="B23:D23"/>
    <mergeCell ref="E23:H23"/>
    <mergeCell ref="I23:N23"/>
    <mergeCell ref="M8:N8"/>
    <mergeCell ref="H11:H12"/>
    <mergeCell ref="I11:I12"/>
    <mergeCell ref="J11:K12"/>
    <mergeCell ref="J4:K4"/>
    <mergeCell ref="M4:N4"/>
    <mergeCell ref="C5:D5"/>
    <mergeCell ref="E5:F5"/>
    <mergeCell ref="G5:H5"/>
    <mergeCell ref="J5:K5"/>
    <mergeCell ref="M5:N5"/>
    <mergeCell ref="C6:D6"/>
    <mergeCell ref="E6:F6"/>
    <mergeCell ref="G6:H6"/>
    <mergeCell ref="J6:K6"/>
    <mergeCell ref="N11:N12"/>
    <mergeCell ref="L10:M10"/>
    <mergeCell ref="E9:F9"/>
    <mergeCell ref="G9:H9"/>
    <mergeCell ref="J9:K9"/>
    <mergeCell ref="M9:N9"/>
    <mergeCell ref="A4:A9"/>
    <mergeCell ref="C4:D4"/>
    <mergeCell ref="E4:F4"/>
    <mergeCell ref="B108:N108"/>
    <mergeCell ref="B110:H110"/>
    <mergeCell ref="J95:K95"/>
    <mergeCell ref="B103:F103"/>
    <mergeCell ref="B104:F104"/>
    <mergeCell ref="G104:H104"/>
    <mergeCell ref="G105:H105"/>
    <mergeCell ref="G106:H106"/>
    <mergeCell ref="B101:C101"/>
    <mergeCell ref="D101:G101"/>
    <mergeCell ref="H101:N101"/>
    <mergeCell ref="B109:F109"/>
    <mergeCell ref="B99:C99"/>
    <mergeCell ref="D99:G99"/>
    <mergeCell ref="H99:N99"/>
    <mergeCell ref="B100:C100"/>
    <mergeCell ref="D100:G100"/>
    <mergeCell ref="H100:N100"/>
    <mergeCell ref="A96:B96"/>
    <mergeCell ref="J96:K96"/>
    <mergeCell ref="A97:B97"/>
    <mergeCell ref="B98:C98"/>
    <mergeCell ref="D98:G98"/>
    <mergeCell ref="H98:N98"/>
    <mergeCell ref="A41:A46"/>
    <mergeCell ref="C41:D41"/>
    <mergeCell ref="E41:F41"/>
    <mergeCell ref="J41:K41"/>
    <mergeCell ref="M41:N41"/>
    <mergeCell ref="C42:D42"/>
    <mergeCell ref="E42:F42"/>
    <mergeCell ref="G42:H42"/>
    <mergeCell ref="J42:K42"/>
    <mergeCell ref="M42:N42"/>
    <mergeCell ref="C43:D43"/>
    <mergeCell ref="E43:F43"/>
    <mergeCell ref="G43:H43"/>
    <mergeCell ref="J43:K43"/>
    <mergeCell ref="M43:N43"/>
    <mergeCell ref="C44:D44"/>
    <mergeCell ref="E44:F44"/>
    <mergeCell ref="G44:H44"/>
    <mergeCell ref="C45:D45"/>
    <mergeCell ref="E45:F45"/>
    <mergeCell ref="M45:N45"/>
    <mergeCell ref="J44:K44"/>
    <mergeCell ref="M46:N46"/>
    <mergeCell ref="E21:H21"/>
    <mergeCell ref="I21:N21"/>
    <mergeCell ref="C11:C12"/>
    <mergeCell ref="D11:D12"/>
    <mergeCell ref="E11:E12"/>
    <mergeCell ref="F11:F12"/>
    <mergeCell ref="L11:M11"/>
    <mergeCell ref="B20:D20"/>
    <mergeCell ref="E20:H20"/>
    <mergeCell ref="I20:N20"/>
    <mergeCell ref="B21:D21"/>
    <mergeCell ref="J16:K16"/>
    <mergeCell ref="J17:K17"/>
    <mergeCell ref="A18:B18"/>
    <mergeCell ref="J18:K18"/>
    <mergeCell ref="G11:G12"/>
    <mergeCell ref="J13:K13"/>
    <mergeCell ref="J14:K14"/>
    <mergeCell ref="J15:K15"/>
    <mergeCell ref="A11:A12"/>
    <mergeCell ref="B11:B12"/>
    <mergeCell ref="G45:H45"/>
  </mergeCells>
  <printOptions horizontalCentered="1"/>
  <pageMargins left="0.23622047244094491" right="0.23622047244094491" top="1.071"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opLeftCell="B1" zoomScaleNormal="100" workbookViewId="0">
      <selection activeCell="B2" sqref="B2"/>
    </sheetView>
  </sheetViews>
  <sheetFormatPr baseColWidth="10" defaultColWidth="11.42578125" defaultRowHeight="18" customHeight="1"/>
  <cols>
    <col min="1" max="1" width="8.7109375" style="26" customWidth="1"/>
    <col min="2" max="2" width="44.5703125" style="26" customWidth="1"/>
    <col min="3" max="9" width="14.5703125" style="26" customWidth="1"/>
    <col min="10" max="11" width="6" style="26" customWidth="1"/>
    <col min="12" max="13" width="9" style="88" customWidth="1"/>
    <col min="14" max="14" width="13.7109375" style="26" customWidth="1"/>
    <col min="15" max="16384" width="11.42578125" style="26"/>
  </cols>
  <sheetData>
    <row r="1" spans="1:14" s="88" customFormat="1" ht="33" customHeight="1"/>
    <row r="2" spans="1:14" s="88" customFormat="1" ht="33" customHeight="1"/>
    <row r="3" spans="1:14" s="88" customFormat="1" ht="33"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186</v>
      </c>
      <c r="H11" s="286" t="s">
        <v>151</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5">
        <v>1100</v>
      </c>
      <c r="B13" s="65" t="s">
        <v>104</v>
      </c>
      <c r="C13" s="29">
        <f>'MES 3'!F13</f>
        <v>0</v>
      </c>
      <c r="D13" s="29">
        <v>0</v>
      </c>
      <c r="E13" s="29">
        <v>0</v>
      </c>
      <c r="F13" s="29">
        <f>C13+D13-E13</f>
        <v>0</v>
      </c>
      <c r="G13" s="29">
        <f>'MES 3'!I13</f>
        <v>0</v>
      </c>
      <c r="H13" s="29">
        <v>0</v>
      </c>
      <c r="I13" s="29">
        <f>G13+H13</f>
        <v>0</v>
      </c>
      <c r="J13" s="288" t="e">
        <f t="shared" ref="J13:J18" si="0">(I13/F13)</f>
        <v>#DIV/0!</v>
      </c>
      <c r="K13" s="289"/>
      <c r="L13" s="99">
        <v>0</v>
      </c>
      <c r="M13" s="99">
        <v>0</v>
      </c>
      <c r="N13" s="31">
        <f>F13-I13</f>
        <v>0</v>
      </c>
    </row>
    <row r="14" spans="1:14" ht="18" customHeight="1">
      <c r="A14" s="55">
        <v>1200</v>
      </c>
      <c r="B14" s="65" t="s">
        <v>105</v>
      </c>
      <c r="C14" s="29">
        <f>'MES 3'!F14</f>
        <v>0</v>
      </c>
      <c r="D14" s="29">
        <v>0</v>
      </c>
      <c r="E14" s="29">
        <v>0</v>
      </c>
      <c r="F14" s="29">
        <f>C14+D14-E14</f>
        <v>0</v>
      </c>
      <c r="G14" s="29">
        <f>'MES 3'!I14</f>
        <v>0</v>
      </c>
      <c r="H14" s="29">
        <v>0</v>
      </c>
      <c r="I14" s="29">
        <f>G14+H14</f>
        <v>0</v>
      </c>
      <c r="J14" s="288" t="e">
        <f t="shared" si="0"/>
        <v>#DIV/0!</v>
      </c>
      <c r="K14" s="289"/>
      <c r="L14" s="99">
        <v>0</v>
      </c>
      <c r="M14" s="99">
        <v>0</v>
      </c>
      <c r="N14" s="31">
        <f>F14-I14</f>
        <v>0</v>
      </c>
    </row>
    <row r="15" spans="1:14" ht="18" customHeight="1">
      <c r="A15" s="55">
        <v>1300</v>
      </c>
      <c r="B15" s="64" t="s">
        <v>191</v>
      </c>
      <c r="C15" s="29">
        <f>'MES 3'!F15</f>
        <v>0</v>
      </c>
      <c r="D15" s="29">
        <v>0</v>
      </c>
      <c r="E15" s="29">
        <v>0</v>
      </c>
      <c r="F15" s="29">
        <f>C15+D15-E15</f>
        <v>0</v>
      </c>
      <c r="G15" s="29">
        <f>'MES 3'!I15</f>
        <v>0</v>
      </c>
      <c r="H15" s="29">
        <v>0</v>
      </c>
      <c r="I15" s="29">
        <f>G15+H15</f>
        <v>0</v>
      </c>
      <c r="J15" s="288" t="e">
        <f t="shared" si="0"/>
        <v>#DIV/0!</v>
      </c>
      <c r="K15" s="289"/>
      <c r="L15" s="99">
        <v>0</v>
      </c>
      <c r="M15" s="99">
        <v>0</v>
      </c>
      <c r="N15" s="31">
        <f>F15-I15</f>
        <v>0</v>
      </c>
    </row>
    <row r="16" spans="1:14" ht="18" customHeight="1">
      <c r="A16" s="55">
        <v>1400</v>
      </c>
      <c r="B16" s="64" t="s">
        <v>269</v>
      </c>
      <c r="C16" s="29">
        <f>'MES 3'!F16</f>
        <v>0</v>
      </c>
      <c r="D16" s="29">
        <v>0</v>
      </c>
      <c r="E16" s="29">
        <v>0</v>
      </c>
      <c r="F16" s="29">
        <f>C16+D16-E16</f>
        <v>0</v>
      </c>
      <c r="G16" s="29">
        <f>'MES 3'!I16</f>
        <v>0</v>
      </c>
      <c r="H16" s="29">
        <v>0</v>
      </c>
      <c r="I16" s="29">
        <f>G16+H16</f>
        <v>0</v>
      </c>
      <c r="J16" s="288" t="e">
        <f t="shared" si="0"/>
        <v>#DIV/0!</v>
      </c>
      <c r="K16" s="289"/>
      <c r="L16" s="99">
        <v>0</v>
      </c>
      <c r="M16" s="99">
        <v>0</v>
      </c>
      <c r="N16" s="31">
        <f>F16-I16</f>
        <v>0</v>
      </c>
    </row>
    <row r="17" spans="1:14" ht="18" customHeight="1">
      <c r="A17" s="55">
        <v>1500</v>
      </c>
      <c r="B17" s="64" t="s">
        <v>270</v>
      </c>
      <c r="C17" s="29">
        <f>'MES 3'!F17</f>
        <v>0</v>
      </c>
      <c r="D17" s="29">
        <v>0</v>
      </c>
      <c r="E17" s="29">
        <v>0</v>
      </c>
      <c r="F17" s="29">
        <f>C17+D17-E17</f>
        <v>0</v>
      </c>
      <c r="G17" s="29">
        <f>'MES 3'!I17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I18" si="1">SUM(D13:D17)</f>
        <v>0</v>
      </c>
      <c r="E18" s="83">
        <f t="shared" si="1"/>
        <v>0</v>
      </c>
      <c r="F18" s="83">
        <f t="shared" si="1"/>
        <v>0</v>
      </c>
      <c r="G18" s="83">
        <f t="shared" si="1"/>
        <v>0</v>
      </c>
      <c r="H18" s="83">
        <f t="shared" si="1"/>
        <v>0</v>
      </c>
      <c r="I18" s="83">
        <f t="shared" si="1"/>
        <v>0</v>
      </c>
      <c r="J18" s="317" t="e">
        <f t="shared" si="0"/>
        <v>#DIV/0!</v>
      </c>
      <c r="K18" s="318"/>
      <c r="L18" s="100">
        <f t="shared" ref="L18:M18" si="2">SUM(L13:L17)</f>
        <v>0</v>
      </c>
      <c r="M18" s="100">
        <f t="shared" si="2"/>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4.45" customHeight="1"/>
    <row r="25" spans="1:14" ht="11.25">
      <c r="B25" s="49" t="s">
        <v>114</v>
      </c>
    </row>
    <row r="26" spans="1:14" ht="11.25">
      <c r="B26" s="4" t="s">
        <v>115</v>
      </c>
    </row>
    <row r="27" spans="1:14" ht="17.649999999999999" customHeight="1"/>
    <row r="28" spans="1:14" ht="17.649999999999999" customHeight="1"/>
    <row r="29" spans="1:14" ht="17.649999999999999" customHeight="1"/>
    <row r="30" spans="1:14" ht="17.649999999999999" customHeight="1"/>
    <row r="31" spans="1:14" ht="17.649999999999999" customHeight="1"/>
    <row r="32" spans="1:14" ht="17.649999999999999" customHeight="1"/>
    <row r="33" spans="1:14" ht="17.649999999999999" customHeight="1"/>
    <row r="34" spans="1:14" ht="17.649999999999999" customHeight="1"/>
    <row r="35" spans="1:14" ht="17.649999999999999" customHeight="1"/>
    <row r="36" spans="1:14" ht="17.649999999999999" customHeight="1"/>
    <row r="37" spans="1:14" s="78" customFormat="1" ht="17.649999999999999" customHeight="1">
      <c r="L37" s="88"/>
      <c r="M37" s="88"/>
    </row>
    <row r="38" spans="1:14" ht="17.649999999999999" customHeight="1"/>
    <row r="39" spans="1:14" ht="17.649999999999999" customHeight="1"/>
    <row r="40" spans="1:14" ht="66" customHeight="1"/>
    <row r="41" spans="1:14" ht="29.2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23.1" customHeight="1">
      <c r="A48" s="326">
        <v>2000</v>
      </c>
      <c r="B48" s="326" t="s">
        <v>19</v>
      </c>
      <c r="C48" s="286" t="s">
        <v>125</v>
      </c>
      <c r="D48" s="326" t="s">
        <v>10</v>
      </c>
      <c r="E48" s="326" t="s">
        <v>11</v>
      </c>
      <c r="F48" s="286" t="s">
        <v>122</v>
      </c>
      <c r="G48" s="286" t="s">
        <v>185</v>
      </c>
      <c r="H48" s="286" t="s">
        <v>152</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3'!F51</f>
        <v>0</v>
      </c>
      <c r="D51" s="29">
        <v>0</v>
      </c>
      <c r="E51" s="29">
        <v>0</v>
      </c>
      <c r="F51" s="29">
        <f t="shared" ref="F51:F60" si="3">C51+D51-E51</f>
        <v>0</v>
      </c>
      <c r="G51" s="29">
        <f>'MES 3'!I51</f>
        <v>0</v>
      </c>
      <c r="H51" s="29">
        <v>0</v>
      </c>
      <c r="I51" s="29">
        <f t="shared" ref="I51:I60" si="4">(G51+H51)</f>
        <v>0</v>
      </c>
      <c r="J51" s="288" t="e">
        <f>(I51/F51)</f>
        <v>#DIV/0!</v>
      </c>
      <c r="K51" s="289"/>
      <c r="L51" s="99">
        <v>0</v>
      </c>
      <c r="M51" s="99">
        <v>0</v>
      </c>
      <c r="N51" s="82">
        <f>(F51-I51)</f>
        <v>0</v>
      </c>
    </row>
    <row r="52" spans="1:14" ht="18" customHeight="1">
      <c r="A52" s="79">
        <v>2102</v>
      </c>
      <c r="B52" s="64" t="s">
        <v>21</v>
      </c>
      <c r="C52" s="29">
        <f>'MES 3'!F52</f>
        <v>0</v>
      </c>
      <c r="D52" s="29">
        <v>0</v>
      </c>
      <c r="E52" s="29">
        <v>0</v>
      </c>
      <c r="F52" s="29">
        <f t="shared" si="3"/>
        <v>0</v>
      </c>
      <c r="G52" s="29">
        <f>'MES 3'!I52</f>
        <v>0</v>
      </c>
      <c r="H52" s="29">
        <v>0</v>
      </c>
      <c r="I52" s="29">
        <f t="shared" si="4"/>
        <v>0</v>
      </c>
      <c r="J52" s="288" t="e">
        <f t="shared" ref="J52:J63" si="5">(I52/F52)</f>
        <v>#DIV/0!</v>
      </c>
      <c r="K52" s="289"/>
      <c r="L52" s="99">
        <v>0</v>
      </c>
      <c r="M52" s="99">
        <v>0</v>
      </c>
      <c r="N52" s="82">
        <f t="shared" ref="N52:N63" si="6">(F52-I52)</f>
        <v>0</v>
      </c>
    </row>
    <row r="53" spans="1:14" ht="18" customHeight="1">
      <c r="A53" s="79">
        <v>2103</v>
      </c>
      <c r="B53" s="64" t="s">
        <v>22</v>
      </c>
      <c r="C53" s="29">
        <f>'MES 3'!F53</f>
        <v>0</v>
      </c>
      <c r="D53" s="29">
        <v>0</v>
      </c>
      <c r="E53" s="29">
        <v>0</v>
      </c>
      <c r="F53" s="29">
        <f t="shared" si="3"/>
        <v>0</v>
      </c>
      <c r="G53" s="29">
        <f>'MES 3'!I53</f>
        <v>0</v>
      </c>
      <c r="H53" s="29">
        <v>0</v>
      </c>
      <c r="I53" s="29">
        <f t="shared" si="4"/>
        <v>0</v>
      </c>
      <c r="J53" s="288" t="e">
        <f t="shared" si="5"/>
        <v>#DIV/0!</v>
      </c>
      <c r="K53" s="289"/>
      <c r="L53" s="99">
        <v>0</v>
      </c>
      <c r="M53" s="99">
        <v>0</v>
      </c>
      <c r="N53" s="82">
        <f t="shared" si="6"/>
        <v>0</v>
      </c>
    </row>
    <row r="54" spans="1:14" ht="18" customHeight="1">
      <c r="A54" s="79">
        <v>2104</v>
      </c>
      <c r="B54" s="64" t="s">
        <v>23</v>
      </c>
      <c r="C54" s="29">
        <f>'MES 3'!F54</f>
        <v>0</v>
      </c>
      <c r="D54" s="29">
        <v>0</v>
      </c>
      <c r="E54" s="29">
        <v>0</v>
      </c>
      <c r="F54" s="29">
        <f t="shared" si="3"/>
        <v>0</v>
      </c>
      <c r="G54" s="29">
        <f>'MES 3'!I54</f>
        <v>0</v>
      </c>
      <c r="H54" s="29">
        <v>0</v>
      </c>
      <c r="I54" s="29">
        <f t="shared" si="4"/>
        <v>0</v>
      </c>
      <c r="J54" s="288" t="e">
        <f t="shared" si="5"/>
        <v>#DIV/0!</v>
      </c>
      <c r="K54" s="289"/>
      <c r="L54" s="99">
        <v>0</v>
      </c>
      <c r="M54" s="99">
        <v>0</v>
      </c>
      <c r="N54" s="82">
        <f t="shared" si="6"/>
        <v>0</v>
      </c>
    </row>
    <row r="55" spans="1:14" ht="18" customHeight="1">
      <c r="A55" s="79">
        <v>2105</v>
      </c>
      <c r="B55" s="64" t="s">
        <v>24</v>
      </c>
      <c r="C55" s="29">
        <f>'MES 3'!F55</f>
        <v>0</v>
      </c>
      <c r="D55" s="29">
        <v>0</v>
      </c>
      <c r="E55" s="29">
        <v>0</v>
      </c>
      <c r="F55" s="29">
        <f t="shared" si="3"/>
        <v>0</v>
      </c>
      <c r="G55" s="29">
        <f>'MES 3'!I55</f>
        <v>0</v>
      </c>
      <c r="H55" s="29">
        <v>0</v>
      </c>
      <c r="I55" s="29">
        <f t="shared" si="4"/>
        <v>0</v>
      </c>
      <c r="J55" s="288" t="e">
        <f t="shared" si="5"/>
        <v>#DIV/0!</v>
      </c>
      <c r="K55" s="289"/>
      <c r="L55" s="99">
        <v>0</v>
      </c>
      <c r="M55" s="99">
        <v>0</v>
      </c>
      <c r="N55" s="82">
        <f t="shared" si="6"/>
        <v>0</v>
      </c>
    </row>
    <row r="56" spans="1:14" ht="18" customHeight="1">
      <c r="A56" s="79">
        <v>2106</v>
      </c>
      <c r="B56" s="64" t="s">
        <v>25</v>
      </c>
      <c r="C56" s="29">
        <f>'MES 3'!F56</f>
        <v>0</v>
      </c>
      <c r="D56" s="29">
        <v>0</v>
      </c>
      <c r="E56" s="29">
        <v>0</v>
      </c>
      <c r="F56" s="29">
        <f t="shared" si="3"/>
        <v>0</v>
      </c>
      <c r="G56" s="29">
        <f>'MES 3'!I56</f>
        <v>0</v>
      </c>
      <c r="H56" s="29">
        <v>0</v>
      </c>
      <c r="I56" s="29">
        <f t="shared" si="4"/>
        <v>0</v>
      </c>
      <c r="J56" s="288" t="e">
        <f t="shared" si="5"/>
        <v>#DIV/0!</v>
      </c>
      <c r="K56" s="289"/>
      <c r="L56" s="99">
        <v>0</v>
      </c>
      <c r="M56" s="99">
        <v>0</v>
      </c>
      <c r="N56" s="82">
        <f t="shared" si="6"/>
        <v>0</v>
      </c>
    </row>
    <row r="57" spans="1:14" ht="18" customHeight="1">
      <c r="A57" s="79">
        <v>2107</v>
      </c>
      <c r="B57" s="64" t="s">
        <v>26</v>
      </c>
      <c r="C57" s="29">
        <f>'MES 3'!F57</f>
        <v>0</v>
      </c>
      <c r="D57" s="29">
        <v>0</v>
      </c>
      <c r="E57" s="29">
        <v>0</v>
      </c>
      <c r="F57" s="29">
        <f t="shared" si="3"/>
        <v>0</v>
      </c>
      <c r="G57" s="29">
        <f>'MES 3'!I57</f>
        <v>0</v>
      </c>
      <c r="H57" s="29">
        <v>0</v>
      </c>
      <c r="I57" s="29">
        <f t="shared" si="4"/>
        <v>0</v>
      </c>
      <c r="J57" s="288" t="e">
        <f t="shared" si="5"/>
        <v>#DIV/0!</v>
      </c>
      <c r="K57" s="289"/>
      <c r="L57" s="99">
        <v>0</v>
      </c>
      <c r="M57" s="99">
        <v>0</v>
      </c>
      <c r="N57" s="82">
        <f t="shared" si="6"/>
        <v>0</v>
      </c>
    </row>
    <row r="58" spans="1:14" ht="18" customHeight="1">
      <c r="A58" s="79">
        <v>2108</v>
      </c>
      <c r="B58" s="73" t="s">
        <v>90</v>
      </c>
      <c r="C58" s="29">
        <f>'MES 3'!F58</f>
        <v>0</v>
      </c>
      <c r="D58" s="29">
        <v>0</v>
      </c>
      <c r="E58" s="29">
        <v>0</v>
      </c>
      <c r="F58" s="29">
        <f t="shared" si="3"/>
        <v>0</v>
      </c>
      <c r="G58" s="29">
        <f>'MES 3'!I58</f>
        <v>0</v>
      </c>
      <c r="H58" s="29">
        <v>0</v>
      </c>
      <c r="I58" s="29">
        <f t="shared" si="4"/>
        <v>0</v>
      </c>
      <c r="J58" s="288" t="e">
        <f t="shared" si="5"/>
        <v>#DIV/0!</v>
      </c>
      <c r="K58" s="289"/>
      <c r="L58" s="99">
        <v>0</v>
      </c>
      <c r="M58" s="99">
        <v>0</v>
      </c>
      <c r="N58" s="82">
        <f t="shared" si="6"/>
        <v>0</v>
      </c>
    </row>
    <row r="59" spans="1:14" ht="18" customHeight="1">
      <c r="A59" s="79">
        <v>2109</v>
      </c>
      <c r="B59" s="64" t="s">
        <v>141</v>
      </c>
      <c r="C59" s="29">
        <f>'MES 3'!F59</f>
        <v>0</v>
      </c>
      <c r="D59" s="29">
        <v>0</v>
      </c>
      <c r="E59" s="29">
        <v>0</v>
      </c>
      <c r="F59" s="29">
        <f t="shared" si="3"/>
        <v>0</v>
      </c>
      <c r="G59" s="29">
        <f>'MES 3'!I59</f>
        <v>0</v>
      </c>
      <c r="H59" s="29">
        <v>0</v>
      </c>
      <c r="I59" s="29">
        <f t="shared" si="4"/>
        <v>0</v>
      </c>
      <c r="J59" s="288" t="e">
        <f t="shared" si="5"/>
        <v>#DIV/0!</v>
      </c>
      <c r="K59" s="289"/>
      <c r="L59" s="99">
        <v>0</v>
      </c>
      <c r="M59" s="99">
        <v>0</v>
      </c>
      <c r="N59" s="82">
        <f t="shared" si="6"/>
        <v>0</v>
      </c>
    </row>
    <row r="60" spans="1:14" ht="18" customHeight="1">
      <c r="A60" s="79">
        <f>+A59+1</f>
        <v>2110</v>
      </c>
      <c r="B60" s="64" t="s">
        <v>28</v>
      </c>
      <c r="C60" s="29">
        <f>'MES 3'!F60</f>
        <v>0</v>
      </c>
      <c r="D60" s="29">
        <v>0</v>
      </c>
      <c r="E60" s="29">
        <v>0</v>
      </c>
      <c r="F60" s="29">
        <f t="shared" si="3"/>
        <v>0</v>
      </c>
      <c r="G60" s="29">
        <f>'MES 3'!I60</f>
        <v>0</v>
      </c>
      <c r="H60" s="29">
        <v>0</v>
      </c>
      <c r="I60" s="29">
        <f t="shared" si="4"/>
        <v>0</v>
      </c>
      <c r="J60" s="288" t="e">
        <f t="shared" si="5"/>
        <v>#DIV/0!</v>
      </c>
      <c r="K60" s="289"/>
      <c r="L60" s="99">
        <v>0</v>
      </c>
      <c r="M60" s="99">
        <v>0</v>
      </c>
      <c r="N60" s="82">
        <f t="shared" si="6"/>
        <v>0</v>
      </c>
    </row>
    <row r="61" spans="1:14" s="88" customFormat="1" ht="18" customHeight="1">
      <c r="A61" s="91">
        <f>+A60+1</f>
        <v>2111</v>
      </c>
      <c r="B61" s="64" t="s">
        <v>29</v>
      </c>
      <c r="C61" s="29">
        <f>'MES 3'!F61</f>
        <v>0</v>
      </c>
      <c r="D61" s="29">
        <v>0</v>
      </c>
      <c r="E61" s="29">
        <v>0</v>
      </c>
      <c r="F61" s="29">
        <f t="shared" ref="F61" si="7">C61+D61-E61</f>
        <v>0</v>
      </c>
      <c r="G61" s="29">
        <f>'MES 3'!I61</f>
        <v>0</v>
      </c>
      <c r="H61" s="29">
        <v>0</v>
      </c>
      <c r="I61" s="29">
        <f t="shared" ref="I61" si="8">(G61+H61)</f>
        <v>0</v>
      </c>
      <c r="J61" s="288" t="e">
        <f t="shared" ref="J61" si="9">(I61/F61)</f>
        <v>#DIV/0!</v>
      </c>
      <c r="K61" s="289"/>
      <c r="L61" s="99">
        <v>0</v>
      </c>
      <c r="M61" s="99">
        <v>0</v>
      </c>
      <c r="N61" s="82">
        <f t="shared" ref="N61" si="10">(F61-I61)</f>
        <v>0</v>
      </c>
    </row>
    <row r="62" spans="1:14" s="88" customFormat="1" ht="18" customHeight="1">
      <c r="A62" s="91">
        <f>+A61+1</f>
        <v>2112</v>
      </c>
      <c r="B62" s="64" t="s">
        <v>219</v>
      </c>
      <c r="C62" s="29">
        <f>'MES 3'!F62</f>
        <v>0</v>
      </c>
      <c r="D62" s="29">
        <v>0</v>
      </c>
      <c r="E62" s="29">
        <v>0</v>
      </c>
      <c r="F62" s="29">
        <f t="shared" ref="F62:F63" si="11">C62+D62-E62</f>
        <v>0</v>
      </c>
      <c r="G62" s="29">
        <f>'MES 3'!I62</f>
        <v>0</v>
      </c>
      <c r="H62" s="29">
        <v>0</v>
      </c>
      <c r="I62" s="29">
        <f t="shared" ref="I62:I63" si="12">(G62+H62)</f>
        <v>0</v>
      </c>
      <c r="J62" s="288" t="e">
        <f t="shared" ref="J62" si="13">(I62/F62)</f>
        <v>#DIV/0!</v>
      </c>
      <c r="K62" s="289"/>
      <c r="L62" s="99">
        <v>0</v>
      </c>
      <c r="M62" s="99">
        <v>0</v>
      </c>
      <c r="N62" s="82">
        <f t="shared" ref="N62" si="14">(F62-I62)</f>
        <v>0</v>
      </c>
    </row>
    <row r="63" spans="1:14" ht="18" customHeight="1">
      <c r="A63" s="79">
        <v>2113</v>
      </c>
      <c r="B63" s="84" t="s">
        <v>143</v>
      </c>
      <c r="C63" s="29">
        <f>'MES 3'!F63</f>
        <v>0</v>
      </c>
      <c r="D63" s="29">
        <v>0</v>
      </c>
      <c r="E63" s="29">
        <v>0</v>
      </c>
      <c r="F63" s="29">
        <f t="shared" si="11"/>
        <v>0</v>
      </c>
      <c r="G63" s="29">
        <f>'MES 3'!I63</f>
        <v>0</v>
      </c>
      <c r="H63" s="29">
        <v>0</v>
      </c>
      <c r="I63" s="29">
        <f t="shared" si="12"/>
        <v>0</v>
      </c>
      <c r="J63" s="288" t="e">
        <f t="shared" si="5"/>
        <v>#DIV/0!</v>
      </c>
      <c r="K63" s="289"/>
      <c r="L63" s="99">
        <v>0</v>
      </c>
      <c r="M63" s="99">
        <v>0</v>
      </c>
      <c r="N63" s="82">
        <f t="shared" si="6"/>
        <v>0</v>
      </c>
    </row>
    <row r="64" spans="1:14" s="40" customFormat="1" ht="18" customHeight="1">
      <c r="A64" s="315" t="s">
        <v>30</v>
      </c>
      <c r="B64" s="316"/>
      <c r="C64" s="34">
        <f t="shared" ref="C64:I64" si="15">SUM(C51:C63)</f>
        <v>0</v>
      </c>
      <c r="D64" s="34">
        <f t="shared" si="15"/>
        <v>0</v>
      </c>
      <c r="E64" s="34">
        <f t="shared" si="15"/>
        <v>0</v>
      </c>
      <c r="F64" s="34">
        <f t="shared" si="15"/>
        <v>0</v>
      </c>
      <c r="G64" s="34">
        <f t="shared" si="15"/>
        <v>0</v>
      </c>
      <c r="H64" s="34">
        <f t="shared" si="15"/>
        <v>0</v>
      </c>
      <c r="I64" s="34">
        <f t="shared" si="15"/>
        <v>0</v>
      </c>
      <c r="J64" s="317" t="e">
        <f>(I64/F64)</f>
        <v>#DIV/0!</v>
      </c>
      <c r="K64" s="318"/>
      <c r="L64" s="102">
        <f>SUM(L51:L63)</f>
        <v>0</v>
      </c>
      <c r="M64" s="102">
        <f>SUM(M51:M63)</f>
        <v>0</v>
      </c>
      <c r="N64" s="81">
        <f>SUM(N51:N63)</f>
        <v>0</v>
      </c>
    </row>
    <row r="65" spans="1:14" s="40" customFormat="1" ht="18"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29">
        <f>'MES 3'!F66</f>
        <v>0</v>
      </c>
      <c r="D66" s="29">
        <v>0</v>
      </c>
      <c r="E66" s="29">
        <v>0</v>
      </c>
      <c r="F66" s="29">
        <f t="shared" ref="F66:F71" si="16">C66+D66-E66</f>
        <v>0</v>
      </c>
      <c r="G66" s="29">
        <f>'MES 3'!I66</f>
        <v>0</v>
      </c>
      <c r="H66" s="29">
        <v>0</v>
      </c>
      <c r="I66" s="29">
        <f t="shared" ref="I66:I71" si="17">(G66+H66)</f>
        <v>0</v>
      </c>
      <c r="J66" s="288" t="e">
        <f>(I66/F66)</f>
        <v>#DIV/0!</v>
      </c>
      <c r="K66" s="289"/>
      <c r="L66" s="99">
        <v>0</v>
      </c>
      <c r="M66" s="99">
        <v>0</v>
      </c>
      <c r="N66" s="82">
        <f t="shared" ref="N66:N71" si="18">(F66-I66)</f>
        <v>0</v>
      </c>
    </row>
    <row r="67" spans="1:14" ht="18" customHeight="1">
      <c r="A67" s="79">
        <v>2202</v>
      </c>
      <c r="B67" s="84" t="s">
        <v>99</v>
      </c>
      <c r="C67" s="29">
        <f>'MES 3'!F67</f>
        <v>0</v>
      </c>
      <c r="D67" s="29">
        <v>0</v>
      </c>
      <c r="E67" s="29">
        <v>0</v>
      </c>
      <c r="F67" s="29">
        <f t="shared" si="16"/>
        <v>0</v>
      </c>
      <c r="G67" s="29">
        <f>'MES 3'!I67</f>
        <v>0</v>
      </c>
      <c r="H67" s="29">
        <v>0</v>
      </c>
      <c r="I67" s="29">
        <f t="shared" si="17"/>
        <v>0</v>
      </c>
      <c r="J67" s="288" t="e">
        <f t="shared" ref="J67:J77" si="19">(I67/F67)</f>
        <v>#DIV/0!</v>
      </c>
      <c r="K67" s="289"/>
      <c r="L67" s="99">
        <v>0</v>
      </c>
      <c r="M67" s="99">
        <v>0</v>
      </c>
      <c r="N67" s="82">
        <f t="shared" si="18"/>
        <v>0</v>
      </c>
    </row>
    <row r="68" spans="1:14" ht="18" customHeight="1">
      <c r="A68" s="79">
        <v>2203</v>
      </c>
      <c r="B68" s="84" t="s">
        <v>199</v>
      </c>
      <c r="C68" s="29">
        <f>'MES 3'!F68</f>
        <v>0</v>
      </c>
      <c r="D68" s="29">
        <v>0</v>
      </c>
      <c r="E68" s="29">
        <v>0</v>
      </c>
      <c r="F68" s="29">
        <f t="shared" si="16"/>
        <v>0</v>
      </c>
      <c r="G68" s="29">
        <f>'MES 3'!I68</f>
        <v>0</v>
      </c>
      <c r="H68" s="29">
        <v>0</v>
      </c>
      <c r="I68" s="29">
        <f t="shared" si="17"/>
        <v>0</v>
      </c>
      <c r="J68" s="288" t="e">
        <f t="shared" si="19"/>
        <v>#DIV/0!</v>
      </c>
      <c r="K68" s="289"/>
      <c r="L68" s="99">
        <v>0</v>
      </c>
      <c r="M68" s="99">
        <v>0</v>
      </c>
      <c r="N68" s="82">
        <f t="shared" si="18"/>
        <v>0</v>
      </c>
    </row>
    <row r="69" spans="1:14" ht="18" customHeight="1">
      <c r="A69" s="79">
        <v>2204</v>
      </c>
      <c r="B69" s="84" t="s">
        <v>100</v>
      </c>
      <c r="C69" s="29">
        <f>'MES 3'!F69</f>
        <v>0</v>
      </c>
      <c r="D69" s="29">
        <v>0</v>
      </c>
      <c r="E69" s="29">
        <v>0</v>
      </c>
      <c r="F69" s="29">
        <f t="shared" si="16"/>
        <v>0</v>
      </c>
      <c r="G69" s="29">
        <f>'MES 3'!I69</f>
        <v>0</v>
      </c>
      <c r="H69" s="29">
        <v>0</v>
      </c>
      <c r="I69" s="29">
        <f t="shared" si="17"/>
        <v>0</v>
      </c>
      <c r="J69" s="288" t="e">
        <f t="shared" si="19"/>
        <v>#DIV/0!</v>
      </c>
      <c r="K69" s="289"/>
      <c r="L69" s="99">
        <v>0</v>
      </c>
      <c r="M69" s="99">
        <v>0</v>
      </c>
      <c r="N69" s="82">
        <f t="shared" si="18"/>
        <v>0</v>
      </c>
    </row>
    <row r="70" spans="1:14" ht="18" customHeight="1">
      <c r="A70" s="79">
        <v>2205</v>
      </c>
      <c r="B70" s="84" t="s">
        <v>101</v>
      </c>
      <c r="C70" s="29">
        <f>'MES 3'!F70</f>
        <v>0</v>
      </c>
      <c r="D70" s="29">
        <v>0</v>
      </c>
      <c r="E70" s="29">
        <v>0</v>
      </c>
      <c r="F70" s="29">
        <f t="shared" si="16"/>
        <v>0</v>
      </c>
      <c r="G70" s="29">
        <f>'MES 3'!I70</f>
        <v>0</v>
      </c>
      <c r="H70" s="29">
        <v>0</v>
      </c>
      <c r="I70" s="29">
        <f t="shared" si="17"/>
        <v>0</v>
      </c>
      <c r="J70" s="288" t="e">
        <f t="shared" si="19"/>
        <v>#DIV/0!</v>
      </c>
      <c r="K70" s="289"/>
      <c r="L70" s="99">
        <v>0</v>
      </c>
      <c r="M70" s="99">
        <v>0</v>
      </c>
      <c r="N70" s="82">
        <f t="shared" si="18"/>
        <v>0</v>
      </c>
    </row>
    <row r="71" spans="1:14" ht="18" customHeight="1">
      <c r="A71" s="79">
        <v>2206</v>
      </c>
      <c r="B71" s="84" t="s">
        <v>102</v>
      </c>
      <c r="C71" s="29">
        <f>'MES 3'!F71</f>
        <v>0</v>
      </c>
      <c r="D71" s="29">
        <v>0</v>
      </c>
      <c r="E71" s="29">
        <v>0</v>
      </c>
      <c r="F71" s="29">
        <f t="shared" si="16"/>
        <v>0</v>
      </c>
      <c r="G71" s="29">
        <f>'MES 3'!I71</f>
        <v>0</v>
      </c>
      <c r="H71" s="29">
        <v>0</v>
      </c>
      <c r="I71" s="29">
        <f t="shared" si="17"/>
        <v>0</v>
      </c>
      <c r="J71" s="288" t="e">
        <f t="shared" si="19"/>
        <v>#DIV/0!</v>
      </c>
      <c r="K71" s="289"/>
      <c r="L71" s="99">
        <v>0</v>
      </c>
      <c r="M71" s="99">
        <v>0</v>
      </c>
      <c r="N71" s="82">
        <f t="shared" si="18"/>
        <v>0</v>
      </c>
    </row>
    <row r="72" spans="1:14" s="88" customFormat="1" ht="18" customHeight="1">
      <c r="A72" s="91">
        <v>2207</v>
      </c>
      <c r="B72" s="84" t="s">
        <v>140</v>
      </c>
      <c r="C72" s="29">
        <f>'MES 3'!F72</f>
        <v>0</v>
      </c>
      <c r="D72" s="29">
        <v>0</v>
      </c>
      <c r="E72" s="29">
        <v>0</v>
      </c>
      <c r="F72" s="29">
        <f t="shared" ref="F72" si="20">C72+D72-E72</f>
        <v>0</v>
      </c>
      <c r="G72" s="29">
        <f>'MES 3'!I72</f>
        <v>0</v>
      </c>
      <c r="H72" s="29">
        <v>0</v>
      </c>
      <c r="I72" s="29">
        <f t="shared" ref="I72" si="21">(G72+H72)</f>
        <v>0</v>
      </c>
      <c r="J72" s="288" t="e">
        <f t="shared" ref="J72" si="22">(I72/F72)</f>
        <v>#DIV/0!</v>
      </c>
      <c r="K72" s="289"/>
      <c r="L72" s="99">
        <v>0</v>
      </c>
      <c r="M72" s="99">
        <v>0</v>
      </c>
      <c r="N72" s="82">
        <f t="shared" ref="N72" si="23">(F72-I72)</f>
        <v>0</v>
      </c>
    </row>
    <row r="73" spans="1:14" s="88" customFormat="1" ht="23.45" customHeight="1">
      <c r="A73" s="91">
        <v>2208</v>
      </c>
      <c r="B73" s="97" t="s">
        <v>192</v>
      </c>
      <c r="C73" s="29">
        <f>'MES 3'!F73</f>
        <v>0</v>
      </c>
      <c r="D73" s="29">
        <v>0</v>
      </c>
      <c r="E73" s="29">
        <v>0</v>
      </c>
      <c r="F73" s="29">
        <f t="shared" ref="F73:F76" si="24">C73+D73-E73</f>
        <v>0</v>
      </c>
      <c r="G73" s="29">
        <f>'MES 3'!I73</f>
        <v>0</v>
      </c>
      <c r="H73" s="29">
        <v>0</v>
      </c>
      <c r="I73" s="29">
        <f t="shared" ref="I73:I76" si="25">(G73+H73)</f>
        <v>0</v>
      </c>
      <c r="J73" s="288" t="e">
        <f t="shared" ref="J73:J75" si="26">(I73/F73)</f>
        <v>#DIV/0!</v>
      </c>
      <c r="K73" s="289"/>
      <c r="L73" s="99">
        <v>0</v>
      </c>
      <c r="M73" s="99">
        <v>0</v>
      </c>
      <c r="N73" s="82">
        <f t="shared" ref="N73:N75" si="27">(F73-I73)</f>
        <v>0</v>
      </c>
    </row>
    <row r="74" spans="1:14" s="88" customFormat="1" ht="23.45" customHeight="1">
      <c r="A74" s="91">
        <v>2209</v>
      </c>
      <c r="B74" s="97" t="s">
        <v>278</v>
      </c>
      <c r="C74" s="29">
        <f>'MES 3'!F74</f>
        <v>0</v>
      </c>
      <c r="D74" s="29">
        <v>0</v>
      </c>
      <c r="E74" s="29">
        <v>0</v>
      </c>
      <c r="F74" s="29">
        <f t="shared" si="24"/>
        <v>0</v>
      </c>
      <c r="G74" s="29">
        <f>'MES 3'!I74</f>
        <v>0</v>
      </c>
      <c r="H74" s="29">
        <v>0</v>
      </c>
      <c r="I74" s="29">
        <f t="shared" si="25"/>
        <v>0</v>
      </c>
      <c r="J74" s="288" t="e">
        <f t="shared" si="26"/>
        <v>#DIV/0!</v>
      </c>
      <c r="K74" s="289"/>
      <c r="L74" s="99">
        <v>0</v>
      </c>
      <c r="M74" s="99">
        <v>0</v>
      </c>
      <c r="N74" s="82">
        <f t="shared" si="27"/>
        <v>0</v>
      </c>
    </row>
    <row r="75" spans="1:14" s="88" customFormat="1" ht="14.25" customHeight="1">
      <c r="A75" s="91">
        <v>2210</v>
      </c>
      <c r="B75" s="84" t="s">
        <v>144</v>
      </c>
      <c r="C75" s="29">
        <f>'MES 3'!F75</f>
        <v>0</v>
      </c>
      <c r="D75" s="29">
        <v>0</v>
      </c>
      <c r="E75" s="29">
        <v>0</v>
      </c>
      <c r="F75" s="29">
        <f t="shared" si="24"/>
        <v>0</v>
      </c>
      <c r="G75" s="29">
        <f>'MES 3'!I75</f>
        <v>0</v>
      </c>
      <c r="H75" s="29">
        <v>0</v>
      </c>
      <c r="I75" s="29">
        <f t="shared" si="25"/>
        <v>0</v>
      </c>
      <c r="J75" s="288" t="e">
        <f t="shared" si="26"/>
        <v>#DIV/0!</v>
      </c>
      <c r="K75" s="289"/>
      <c r="L75" s="99">
        <v>0</v>
      </c>
      <c r="M75" s="99">
        <v>0</v>
      </c>
      <c r="N75" s="82">
        <f t="shared" si="27"/>
        <v>0</v>
      </c>
    </row>
    <row r="76" spans="1:14" s="88" customFormat="1" ht="17.25" customHeight="1">
      <c r="A76" s="91">
        <v>2211</v>
      </c>
      <c r="B76" s="84" t="s">
        <v>143</v>
      </c>
      <c r="C76" s="29">
        <f>'MES 3'!F76</f>
        <v>0</v>
      </c>
      <c r="D76" s="29">
        <v>0</v>
      </c>
      <c r="E76" s="29">
        <v>0</v>
      </c>
      <c r="F76" s="29">
        <f t="shared" si="24"/>
        <v>0</v>
      </c>
      <c r="G76" s="29">
        <f>'MES 3'!I76</f>
        <v>0</v>
      </c>
      <c r="H76" s="29">
        <v>0</v>
      </c>
      <c r="I76" s="29">
        <f t="shared" si="25"/>
        <v>0</v>
      </c>
      <c r="J76" s="288" t="e">
        <f t="shared" ref="J76" si="28">(I76/F76)</f>
        <v>#DIV/0!</v>
      </c>
      <c r="K76" s="289"/>
      <c r="L76" s="99">
        <v>0</v>
      </c>
      <c r="M76" s="99">
        <v>0</v>
      </c>
      <c r="N76" s="82">
        <f t="shared" ref="N76" si="29">(F76-I76)</f>
        <v>0</v>
      </c>
    </row>
    <row r="77" spans="1:14" s="40" customFormat="1" ht="18" customHeight="1">
      <c r="A77" s="315" t="s">
        <v>30</v>
      </c>
      <c r="B77" s="316"/>
      <c r="C77" s="33">
        <f t="shared" ref="C77:I77" si="30">SUM(C66:C76)</f>
        <v>0</v>
      </c>
      <c r="D77" s="33">
        <f t="shared" si="30"/>
        <v>0</v>
      </c>
      <c r="E77" s="33">
        <f t="shared" si="30"/>
        <v>0</v>
      </c>
      <c r="F77" s="33">
        <f t="shared" si="30"/>
        <v>0</v>
      </c>
      <c r="G77" s="33">
        <f t="shared" si="30"/>
        <v>0</v>
      </c>
      <c r="H77" s="33">
        <f t="shared" si="30"/>
        <v>0</v>
      </c>
      <c r="I77" s="33">
        <f t="shared" si="30"/>
        <v>0</v>
      </c>
      <c r="J77" s="317" t="e">
        <f t="shared" si="19"/>
        <v>#DIV/0!</v>
      </c>
      <c r="K77" s="318"/>
      <c r="L77" s="102">
        <f>SUM(L66:L76)</f>
        <v>0</v>
      </c>
      <c r="M77" s="102">
        <f>SUM(M66:M76)</f>
        <v>0</v>
      </c>
      <c r="N77" s="81">
        <f>SUM(N66:N76)</f>
        <v>0</v>
      </c>
    </row>
    <row r="78" spans="1:14" s="27" customFormat="1" ht="18" customHeight="1">
      <c r="A78" s="51"/>
      <c r="B78" s="41"/>
      <c r="C78" s="42"/>
      <c r="D78" s="42"/>
      <c r="E78" s="42"/>
      <c r="F78" s="42"/>
      <c r="G78" s="42"/>
      <c r="H78" s="42"/>
      <c r="I78" s="42"/>
      <c r="J78" s="43"/>
      <c r="K78" s="43"/>
      <c r="L78" s="43"/>
      <c r="M78" s="43"/>
      <c r="N78" s="44"/>
    </row>
    <row r="79" spans="1:14" s="27" customFormat="1" ht="54" customHeight="1">
      <c r="B79" s="45"/>
      <c r="C79" s="46"/>
      <c r="D79" s="46"/>
      <c r="E79" s="46"/>
      <c r="F79" s="46"/>
      <c r="G79" s="46"/>
      <c r="H79" s="46"/>
      <c r="I79" s="46"/>
      <c r="J79" s="47"/>
      <c r="K79" s="47"/>
      <c r="L79" s="47"/>
      <c r="M79" s="47"/>
      <c r="N79" s="48"/>
    </row>
    <row r="80" spans="1:14" s="40" customFormat="1" ht="18" customHeight="1">
      <c r="A80" s="28" t="s">
        <v>59</v>
      </c>
      <c r="B80" s="57" t="s">
        <v>17</v>
      </c>
      <c r="C80" s="57">
        <v>1</v>
      </c>
      <c r="D80" s="57">
        <v>2</v>
      </c>
      <c r="E80" s="57">
        <v>3</v>
      </c>
      <c r="F80" s="57" t="s">
        <v>5</v>
      </c>
      <c r="G80" s="57">
        <v>5</v>
      </c>
      <c r="H80" s="57">
        <v>6</v>
      </c>
      <c r="I80" s="57" t="s">
        <v>18</v>
      </c>
      <c r="J80" s="315" t="s">
        <v>127</v>
      </c>
      <c r="K80" s="316"/>
      <c r="L80" s="337">
        <v>9</v>
      </c>
      <c r="M80" s="338"/>
      <c r="N80" s="57"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3</v>
      </c>
      <c r="H81" s="286" t="str">
        <f>H48</f>
        <v>Gastos - mes 4</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7">
        <v>2300</v>
      </c>
      <c r="B83" s="315" t="s">
        <v>109</v>
      </c>
      <c r="C83" s="336"/>
      <c r="D83" s="336"/>
      <c r="E83" s="336"/>
      <c r="F83" s="336"/>
      <c r="G83" s="336"/>
      <c r="H83" s="336"/>
      <c r="I83" s="336"/>
      <c r="J83" s="336"/>
      <c r="K83" s="336"/>
      <c r="L83" s="336"/>
      <c r="M83" s="336"/>
      <c r="N83" s="316"/>
    </row>
    <row r="84" spans="1:14" ht="18" customHeight="1">
      <c r="A84" s="79">
        <v>2301</v>
      </c>
      <c r="B84" s="65" t="s">
        <v>31</v>
      </c>
      <c r="C84" s="29">
        <f>'MES 3'!F84</f>
        <v>0</v>
      </c>
      <c r="D84" s="29">
        <v>0</v>
      </c>
      <c r="E84" s="29">
        <v>0</v>
      </c>
      <c r="F84" s="29">
        <f t="shared" ref="F84:F95" si="31">C84+D84-E84</f>
        <v>0</v>
      </c>
      <c r="G84" s="29">
        <f>'MES 3'!I84</f>
        <v>0</v>
      </c>
      <c r="H84" s="29">
        <v>0</v>
      </c>
      <c r="I84" s="32">
        <f t="shared" ref="I84:I95" si="32">(G84+H84)</f>
        <v>0</v>
      </c>
      <c r="J84" s="288" t="e">
        <f t="shared" ref="J84:J97" si="33">(I84/F84)</f>
        <v>#DIV/0!</v>
      </c>
      <c r="K84" s="289"/>
      <c r="L84" s="99">
        <v>0</v>
      </c>
      <c r="M84" s="99">
        <v>0</v>
      </c>
      <c r="N84" s="32">
        <f t="shared" ref="N84:N95" si="34">(F84-I84)</f>
        <v>0</v>
      </c>
    </row>
    <row r="85" spans="1:14" ht="18" customHeight="1">
      <c r="A85" s="79">
        <v>2302</v>
      </c>
      <c r="B85" s="65" t="s">
        <v>200</v>
      </c>
      <c r="C85" s="29">
        <f>'MES 3'!F85</f>
        <v>0</v>
      </c>
      <c r="D85" s="29">
        <v>0</v>
      </c>
      <c r="E85" s="29">
        <v>0</v>
      </c>
      <c r="F85" s="29">
        <f t="shared" si="31"/>
        <v>0</v>
      </c>
      <c r="G85" s="29">
        <f>'MES 3'!I85</f>
        <v>0</v>
      </c>
      <c r="H85" s="29">
        <v>0</v>
      </c>
      <c r="I85" s="32">
        <f t="shared" si="32"/>
        <v>0</v>
      </c>
      <c r="J85" s="288" t="e">
        <f t="shared" si="33"/>
        <v>#DIV/0!</v>
      </c>
      <c r="K85" s="289"/>
      <c r="L85" s="99">
        <v>0</v>
      </c>
      <c r="M85" s="99">
        <v>0</v>
      </c>
      <c r="N85" s="32">
        <f t="shared" si="34"/>
        <v>0</v>
      </c>
    </row>
    <row r="86" spans="1:14" s="88" customFormat="1" ht="18" customHeight="1">
      <c r="A86" s="116">
        <v>2303</v>
      </c>
      <c r="B86" s="65" t="s">
        <v>201</v>
      </c>
      <c r="C86" s="29">
        <f>'MES 3'!F86</f>
        <v>0</v>
      </c>
      <c r="D86" s="29">
        <v>0</v>
      </c>
      <c r="E86" s="29">
        <v>0</v>
      </c>
      <c r="F86" s="29">
        <f t="shared" ref="F86" si="35">C86+D86-E86</f>
        <v>0</v>
      </c>
      <c r="G86" s="29">
        <f>'MES 3'!I86</f>
        <v>0</v>
      </c>
      <c r="H86" s="29">
        <v>0</v>
      </c>
      <c r="I86" s="82">
        <f t="shared" ref="I86" si="36">(G86+H86)</f>
        <v>0</v>
      </c>
      <c r="J86" s="288" t="e">
        <f t="shared" ref="J86" si="37">(I86/F86)</f>
        <v>#DIV/0!</v>
      </c>
      <c r="K86" s="289"/>
      <c r="L86" s="99">
        <v>0</v>
      </c>
      <c r="M86" s="99">
        <v>0</v>
      </c>
      <c r="N86" s="82">
        <f t="shared" ref="N86" si="38">(F86-I86)</f>
        <v>0</v>
      </c>
    </row>
    <row r="87" spans="1:14" ht="18" customHeight="1">
      <c r="A87" s="116">
        <v>2304</v>
      </c>
      <c r="B87" s="65" t="s">
        <v>91</v>
      </c>
      <c r="C87" s="29">
        <f>'MES 3'!F87</f>
        <v>0</v>
      </c>
      <c r="D87" s="29">
        <v>0</v>
      </c>
      <c r="E87" s="29">
        <v>0</v>
      </c>
      <c r="F87" s="29">
        <f t="shared" si="31"/>
        <v>0</v>
      </c>
      <c r="G87" s="29">
        <f>'MES 3'!I87</f>
        <v>0</v>
      </c>
      <c r="H87" s="29">
        <v>0</v>
      </c>
      <c r="I87" s="32">
        <f t="shared" si="32"/>
        <v>0</v>
      </c>
      <c r="J87" s="288" t="e">
        <f t="shared" si="33"/>
        <v>#DIV/0!</v>
      </c>
      <c r="K87" s="289"/>
      <c r="L87" s="99">
        <v>0</v>
      </c>
      <c r="M87" s="99">
        <v>0</v>
      </c>
      <c r="N87" s="32">
        <f t="shared" si="34"/>
        <v>0</v>
      </c>
    </row>
    <row r="88" spans="1:14" s="88" customFormat="1" ht="18" customHeight="1">
      <c r="A88" s="116">
        <v>2305</v>
      </c>
      <c r="B88" s="117" t="s">
        <v>203</v>
      </c>
      <c r="C88" s="29">
        <f>'MES 3'!F88</f>
        <v>0</v>
      </c>
      <c r="D88" s="29">
        <v>0</v>
      </c>
      <c r="E88" s="29">
        <v>0</v>
      </c>
      <c r="F88" s="29">
        <f t="shared" ref="F88:F89" si="39">C88+D88-E88</f>
        <v>0</v>
      </c>
      <c r="G88" s="29">
        <f>'MES 3'!I88</f>
        <v>0</v>
      </c>
      <c r="H88" s="29">
        <v>0</v>
      </c>
      <c r="I88" s="82">
        <f t="shared" ref="I88:I89" si="40">(G88+H88)</f>
        <v>0</v>
      </c>
      <c r="J88" s="288" t="e">
        <f t="shared" ref="J88:J89" si="41">(I88/F88)</f>
        <v>#DIV/0!</v>
      </c>
      <c r="K88" s="289"/>
      <c r="L88" s="99">
        <v>0</v>
      </c>
      <c r="M88" s="99">
        <v>0</v>
      </c>
      <c r="N88" s="82">
        <f t="shared" ref="N88:N89" si="42">(F88-I88)</f>
        <v>0</v>
      </c>
    </row>
    <row r="89" spans="1:14" s="88" customFormat="1" ht="18" customHeight="1">
      <c r="A89" s="116">
        <v>2306</v>
      </c>
      <c r="B89" s="117" t="s">
        <v>202</v>
      </c>
      <c r="C89" s="29">
        <f>'MES 3'!F89</f>
        <v>0</v>
      </c>
      <c r="D89" s="29">
        <v>0</v>
      </c>
      <c r="E89" s="29">
        <v>0</v>
      </c>
      <c r="F89" s="29">
        <f t="shared" si="39"/>
        <v>0</v>
      </c>
      <c r="G89" s="29">
        <f>'MES 3'!I89</f>
        <v>0</v>
      </c>
      <c r="H89" s="29">
        <v>0</v>
      </c>
      <c r="I89" s="82">
        <f t="shared" si="40"/>
        <v>0</v>
      </c>
      <c r="J89" s="288" t="e">
        <f t="shared" si="41"/>
        <v>#DIV/0!</v>
      </c>
      <c r="K89" s="289"/>
      <c r="L89" s="99">
        <v>0</v>
      </c>
      <c r="M89" s="99">
        <v>0</v>
      </c>
      <c r="N89" s="82">
        <f t="shared" si="42"/>
        <v>0</v>
      </c>
    </row>
    <row r="90" spans="1:14" ht="21.75" customHeight="1">
      <c r="A90" s="116">
        <v>2307</v>
      </c>
      <c r="B90" s="74" t="s">
        <v>84</v>
      </c>
      <c r="C90" s="29">
        <f>'MES 3'!F90</f>
        <v>0</v>
      </c>
      <c r="D90" s="29">
        <v>0</v>
      </c>
      <c r="E90" s="29">
        <v>0</v>
      </c>
      <c r="F90" s="29">
        <f t="shared" si="31"/>
        <v>0</v>
      </c>
      <c r="G90" s="29">
        <f>'MES 3'!I90</f>
        <v>0</v>
      </c>
      <c r="H90" s="29">
        <v>0</v>
      </c>
      <c r="I90" s="32">
        <f t="shared" si="32"/>
        <v>0</v>
      </c>
      <c r="J90" s="288" t="e">
        <f t="shared" si="33"/>
        <v>#DIV/0!</v>
      </c>
      <c r="K90" s="289"/>
      <c r="L90" s="99">
        <v>0</v>
      </c>
      <c r="M90" s="99">
        <v>0</v>
      </c>
      <c r="N90" s="32">
        <f t="shared" si="34"/>
        <v>0</v>
      </c>
    </row>
    <row r="91" spans="1:14" s="88" customFormat="1" ht="21" customHeight="1">
      <c r="A91" s="116">
        <v>2308</v>
      </c>
      <c r="B91" s="118" t="s">
        <v>204</v>
      </c>
      <c r="C91" s="29">
        <f>'MES 3'!F91</f>
        <v>0</v>
      </c>
      <c r="D91" s="29">
        <v>0</v>
      </c>
      <c r="E91" s="29">
        <v>0</v>
      </c>
      <c r="F91" s="29">
        <f t="shared" si="31"/>
        <v>0</v>
      </c>
      <c r="G91" s="29">
        <f>'MES 3'!I91</f>
        <v>0</v>
      </c>
      <c r="H91" s="29">
        <v>0</v>
      </c>
      <c r="I91" s="82">
        <f t="shared" si="32"/>
        <v>0</v>
      </c>
      <c r="J91" s="288" t="e">
        <f>(I91/F91)</f>
        <v>#DIV/0!</v>
      </c>
      <c r="K91" s="289"/>
      <c r="L91" s="99">
        <v>0</v>
      </c>
      <c r="M91" s="99">
        <v>0</v>
      </c>
      <c r="N91" s="82">
        <f t="shared" si="34"/>
        <v>0</v>
      </c>
    </row>
    <row r="92" spans="1:14" s="88" customFormat="1" ht="21" customHeight="1">
      <c r="A92" s="116">
        <v>2309</v>
      </c>
      <c r="B92" s="89" t="s">
        <v>226</v>
      </c>
      <c r="C92" s="29">
        <f>'MES 3'!F92</f>
        <v>0</v>
      </c>
      <c r="D92" s="29">
        <v>0</v>
      </c>
      <c r="E92" s="29">
        <v>0</v>
      </c>
      <c r="F92" s="29">
        <f t="shared" ref="F92" si="43">C92+D92-E92</f>
        <v>0</v>
      </c>
      <c r="G92" s="29">
        <f>'MES 3'!I92</f>
        <v>0</v>
      </c>
      <c r="H92" s="29">
        <v>0</v>
      </c>
      <c r="I92" s="82">
        <f t="shared" ref="I92" si="44">(G92+H92)</f>
        <v>0</v>
      </c>
      <c r="J92" s="288" t="e">
        <f t="shared" ref="J92" si="45">(I92/F92)</f>
        <v>#DIV/0!</v>
      </c>
      <c r="K92" s="289"/>
      <c r="L92" s="99">
        <v>0</v>
      </c>
      <c r="M92" s="99">
        <v>0</v>
      </c>
      <c r="N92" s="82">
        <f t="shared" ref="N92" si="46">(F92-I92)</f>
        <v>0</v>
      </c>
    </row>
    <row r="93" spans="1:14" s="88" customFormat="1" ht="18" customHeight="1">
      <c r="A93" s="116">
        <v>2310</v>
      </c>
      <c r="B93" s="65" t="s">
        <v>86</v>
      </c>
      <c r="C93" s="29">
        <f>'MES 3'!F93</f>
        <v>0</v>
      </c>
      <c r="D93" s="29">
        <v>0</v>
      </c>
      <c r="E93" s="29">
        <v>0</v>
      </c>
      <c r="F93" s="29">
        <f t="shared" ref="F93:F94" si="47">C93+D93-E93</f>
        <v>0</v>
      </c>
      <c r="G93" s="29">
        <f>'MES 3'!I93</f>
        <v>0</v>
      </c>
      <c r="H93" s="82">
        <v>0</v>
      </c>
      <c r="I93" s="82">
        <f t="shared" ref="I93:I94" si="48">(G93+H93)</f>
        <v>0</v>
      </c>
      <c r="J93" s="288" t="e">
        <f t="shared" ref="J93:J94" si="49">(I93/F93)</f>
        <v>#DIV/0!</v>
      </c>
      <c r="K93" s="289"/>
      <c r="L93" s="99">
        <v>0</v>
      </c>
      <c r="M93" s="99">
        <v>0</v>
      </c>
      <c r="N93" s="82">
        <f t="shared" ref="N93:N94" si="50">(F93-I93)</f>
        <v>0</v>
      </c>
    </row>
    <row r="94" spans="1:14" s="88" customFormat="1" ht="20.65" customHeight="1">
      <c r="A94" s="116">
        <v>2311</v>
      </c>
      <c r="B94" s="65" t="s">
        <v>205</v>
      </c>
      <c r="C94" s="29">
        <f>'MES 3'!F94</f>
        <v>0</v>
      </c>
      <c r="D94" s="29">
        <v>0</v>
      </c>
      <c r="E94" s="29">
        <v>0</v>
      </c>
      <c r="F94" s="29">
        <f t="shared" si="47"/>
        <v>0</v>
      </c>
      <c r="G94" s="29">
        <f>'MES 3'!I94</f>
        <v>0</v>
      </c>
      <c r="H94" s="29">
        <v>0</v>
      </c>
      <c r="I94" s="82">
        <f t="shared" si="48"/>
        <v>0</v>
      </c>
      <c r="J94" s="288" t="e">
        <f t="shared" si="49"/>
        <v>#DIV/0!</v>
      </c>
      <c r="K94" s="289"/>
      <c r="L94" s="99">
        <v>0</v>
      </c>
      <c r="M94" s="99">
        <v>0</v>
      </c>
      <c r="N94" s="82">
        <f t="shared" si="50"/>
        <v>0</v>
      </c>
    </row>
    <row r="95" spans="1:14" s="71" customFormat="1" ht="18" customHeight="1">
      <c r="A95" s="116">
        <v>2312</v>
      </c>
      <c r="B95" s="84" t="s">
        <v>143</v>
      </c>
      <c r="C95" s="29">
        <f>'MES 3'!F95</f>
        <v>0</v>
      </c>
      <c r="D95" s="29">
        <v>0</v>
      </c>
      <c r="E95" s="29">
        <v>0</v>
      </c>
      <c r="F95" s="29">
        <f t="shared" si="31"/>
        <v>0</v>
      </c>
      <c r="G95" s="29">
        <f>'MES 3'!I95</f>
        <v>0</v>
      </c>
      <c r="H95" s="72">
        <v>0</v>
      </c>
      <c r="I95" s="72">
        <f t="shared" si="32"/>
        <v>0</v>
      </c>
      <c r="J95" s="288" t="e">
        <f t="shared" si="33"/>
        <v>#DIV/0!</v>
      </c>
      <c r="K95" s="289"/>
      <c r="L95" s="99">
        <v>0</v>
      </c>
      <c r="M95" s="99">
        <v>0</v>
      </c>
      <c r="N95" s="72">
        <f t="shared" si="34"/>
        <v>0</v>
      </c>
    </row>
    <row r="96" spans="1:14" ht="18" customHeight="1">
      <c r="A96" s="315" t="s">
        <v>32</v>
      </c>
      <c r="B96" s="316"/>
      <c r="C96" s="33">
        <f t="shared" ref="C96:I96" si="51">SUM(C84:C95)</f>
        <v>0</v>
      </c>
      <c r="D96" s="33">
        <f t="shared" si="51"/>
        <v>0</v>
      </c>
      <c r="E96" s="33">
        <f t="shared" si="51"/>
        <v>0</v>
      </c>
      <c r="F96" s="33">
        <f t="shared" si="51"/>
        <v>0</v>
      </c>
      <c r="G96" s="33">
        <f t="shared" si="51"/>
        <v>0</v>
      </c>
      <c r="H96" s="33">
        <f t="shared" si="51"/>
        <v>0</v>
      </c>
      <c r="I96" s="33">
        <f t="shared" si="51"/>
        <v>0</v>
      </c>
      <c r="J96" s="317" t="e">
        <f t="shared" si="33"/>
        <v>#DIV/0!</v>
      </c>
      <c r="K96" s="318"/>
      <c r="L96" s="102">
        <f>SUM(L84:L95)</f>
        <v>0</v>
      </c>
      <c r="M96" s="102">
        <f>SUM(M84:M95)</f>
        <v>0</v>
      </c>
      <c r="N96" s="35">
        <f>SUM(N84:N95)</f>
        <v>0</v>
      </c>
    </row>
    <row r="97" spans="1:14" s="40" customFormat="1" ht="18" customHeight="1">
      <c r="A97" s="315" t="s">
        <v>108</v>
      </c>
      <c r="B97" s="316"/>
      <c r="C97" s="33">
        <f t="shared" ref="C97:I97" si="52">C96+C77+C64</f>
        <v>0</v>
      </c>
      <c r="D97" s="33">
        <f t="shared" si="52"/>
        <v>0</v>
      </c>
      <c r="E97" s="33">
        <f t="shared" si="52"/>
        <v>0</v>
      </c>
      <c r="F97" s="33">
        <f t="shared" si="52"/>
        <v>0</v>
      </c>
      <c r="G97" s="33">
        <f t="shared" si="52"/>
        <v>0</v>
      </c>
      <c r="H97" s="33">
        <f t="shared" si="52"/>
        <v>0</v>
      </c>
      <c r="I97" s="33">
        <f t="shared" si="52"/>
        <v>0</v>
      </c>
      <c r="J97" s="317" t="e">
        <f t="shared" si="33"/>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B99:C99"/>
    <mergeCell ref="D99:G99"/>
    <mergeCell ref="H99:N99"/>
    <mergeCell ref="B100:C100"/>
    <mergeCell ref="D100:G100"/>
    <mergeCell ref="H100:N100"/>
    <mergeCell ref="G106:H106"/>
    <mergeCell ref="B103:F103"/>
    <mergeCell ref="B104:F104"/>
    <mergeCell ref="G104:H104"/>
    <mergeCell ref="G105:H105"/>
    <mergeCell ref="B101:C101"/>
    <mergeCell ref="D101:G101"/>
    <mergeCell ref="H101:N101"/>
    <mergeCell ref="J104:L104"/>
    <mergeCell ref="J105:L105"/>
    <mergeCell ref="J106:L106"/>
    <mergeCell ref="M104:N104"/>
    <mergeCell ref="M105:N105"/>
    <mergeCell ref="M106:N106"/>
    <mergeCell ref="N81:N82"/>
    <mergeCell ref="B83:N83"/>
    <mergeCell ref="A96:B96"/>
    <mergeCell ref="J96:K96"/>
    <mergeCell ref="A97:B97"/>
    <mergeCell ref="J97:K97"/>
    <mergeCell ref="B98:C98"/>
    <mergeCell ref="D98:G98"/>
    <mergeCell ref="H98:N98"/>
    <mergeCell ref="J85:K85"/>
    <mergeCell ref="J87:K87"/>
    <mergeCell ref="J90:K90"/>
    <mergeCell ref="J84:K84"/>
    <mergeCell ref="J95:K95"/>
    <mergeCell ref="J91:K91"/>
    <mergeCell ref="J93:K93"/>
    <mergeCell ref="J86:K86"/>
    <mergeCell ref="J88:K88"/>
    <mergeCell ref="J89:K89"/>
    <mergeCell ref="J92:K92"/>
    <mergeCell ref="J94:K94"/>
    <mergeCell ref="J80:K80"/>
    <mergeCell ref="A81:A82"/>
    <mergeCell ref="B81:B82"/>
    <mergeCell ref="C81:C82"/>
    <mergeCell ref="D81:D82"/>
    <mergeCell ref="E81:E82"/>
    <mergeCell ref="F81:F82"/>
    <mergeCell ref="G81:G82"/>
    <mergeCell ref="H81:H82"/>
    <mergeCell ref="I81:I82"/>
    <mergeCell ref="J81:K82"/>
    <mergeCell ref="B65:N65"/>
    <mergeCell ref="J66:K66"/>
    <mergeCell ref="J67:K67"/>
    <mergeCell ref="J68:K68"/>
    <mergeCell ref="A77:B77"/>
    <mergeCell ref="J77:K77"/>
    <mergeCell ref="J69:K69"/>
    <mergeCell ref="J70:K70"/>
    <mergeCell ref="J71:K71"/>
    <mergeCell ref="J76:K76"/>
    <mergeCell ref="J72:K72"/>
    <mergeCell ref="J73:K73"/>
    <mergeCell ref="J74:K74"/>
    <mergeCell ref="J75:K75"/>
    <mergeCell ref="J47:K47"/>
    <mergeCell ref="G48:G49"/>
    <mergeCell ref="H48:H49"/>
    <mergeCell ref="I48:I49"/>
    <mergeCell ref="J48:K49"/>
    <mergeCell ref="N48:N49"/>
    <mergeCell ref="G41:H41"/>
    <mergeCell ref="A48:A49"/>
    <mergeCell ref="B48:B49"/>
    <mergeCell ref="C48:C49"/>
    <mergeCell ref="D48:D49"/>
    <mergeCell ref="E48:E49"/>
    <mergeCell ref="F48:F49"/>
    <mergeCell ref="J44:K44"/>
    <mergeCell ref="M44:N44"/>
    <mergeCell ref="C45:D45"/>
    <mergeCell ref="E45:F45"/>
    <mergeCell ref="G45:H45"/>
    <mergeCell ref="J45:K45"/>
    <mergeCell ref="M45:N45"/>
    <mergeCell ref="C46:D46"/>
    <mergeCell ref="E46:F46"/>
    <mergeCell ref="L47:M47"/>
    <mergeCell ref="L48:M48"/>
    <mergeCell ref="B108:N108"/>
    <mergeCell ref="B109:F109"/>
    <mergeCell ref="B110:H110"/>
    <mergeCell ref="G4:H4"/>
    <mergeCell ref="N11:N12"/>
    <mergeCell ref="A11:A12"/>
    <mergeCell ref="B11:B12"/>
    <mergeCell ref="C11:C12"/>
    <mergeCell ref="D11:D12"/>
    <mergeCell ref="E11:E12"/>
    <mergeCell ref="F11:F12"/>
    <mergeCell ref="J10:K10"/>
    <mergeCell ref="J13:K13"/>
    <mergeCell ref="J14:K14"/>
    <mergeCell ref="J15:K15"/>
    <mergeCell ref="A18:B18"/>
    <mergeCell ref="J18:K18"/>
    <mergeCell ref="G11:G12"/>
    <mergeCell ref="H11:H12"/>
    <mergeCell ref="I11:I12"/>
    <mergeCell ref="J11:K12"/>
    <mergeCell ref="B22:D22"/>
    <mergeCell ref="L80:M80"/>
    <mergeCell ref="L81:M81"/>
    <mergeCell ref="B50:N50"/>
    <mergeCell ref="J51:K51"/>
    <mergeCell ref="J52:K52"/>
    <mergeCell ref="J53:K53"/>
    <mergeCell ref="J54:K54"/>
    <mergeCell ref="J63:K63"/>
    <mergeCell ref="A64:B64"/>
    <mergeCell ref="J64:K64"/>
    <mergeCell ref="J55:K55"/>
    <mergeCell ref="J56:K56"/>
    <mergeCell ref="J57:K57"/>
    <mergeCell ref="J58:K58"/>
    <mergeCell ref="J59:K59"/>
    <mergeCell ref="J60:K60"/>
    <mergeCell ref="J61:K61"/>
    <mergeCell ref="J62:K62"/>
    <mergeCell ref="A4:A9"/>
    <mergeCell ref="C4:D4"/>
    <mergeCell ref="E4:F4"/>
    <mergeCell ref="J4:K4"/>
    <mergeCell ref="M4:N4"/>
    <mergeCell ref="C5:D5"/>
    <mergeCell ref="E5:F5"/>
    <mergeCell ref="G5:H5"/>
    <mergeCell ref="J5:K5"/>
    <mergeCell ref="M5:N5"/>
    <mergeCell ref="C6:D6"/>
    <mergeCell ref="E6:F6"/>
    <mergeCell ref="G6:H6"/>
    <mergeCell ref="J6:K6"/>
    <mergeCell ref="M6:N6"/>
    <mergeCell ref="C7:D7"/>
    <mergeCell ref="E7:F7"/>
    <mergeCell ref="G7:H7"/>
    <mergeCell ref="J7:K7"/>
    <mergeCell ref="M7:N7"/>
    <mergeCell ref="C8:D8"/>
    <mergeCell ref="E8:F8"/>
    <mergeCell ref="G8:H8"/>
    <mergeCell ref="J8:K8"/>
    <mergeCell ref="A41:A46"/>
    <mergeCell ref="C41:D41"/>
    <mergeCell ref="E41:F41"/>
    <mergeCell ref="J41:K41"/>
    <mergeCell ref="M41:N41"/>
    <mergeCell ref="C42:D42"/>
    <mergeCell ref="E42:F42"/>
    <mergeCell ref="G42:H42"/>
    <mergeCell ref="J42:K42"/>
    <mergeCell ref="M42:N42"/>
    <mergeCell ref="C43:D43"/>
    <mergeCell ref="E43:F43"/>
    <mergeCell ref="G43:H43"/>
    <mergeCell ref="J43:K43"/>
    <mergeCell ref="M43:N43"/>
    <mergeCell ref="C44:D44"/>
    <mergeCell ref="E44:F44"/>
    <mergeCell ref="G44:H44"/>
    <mergeCell ref="G46:H46"/>
    <mergeCell ref="J46:K46"/>
    <mergeCell ref="M46:N46"/>
    <mergeCell ref="B23:D23"/>
    <mergeCell ref="E23:H23"/>
    <mergeCell ref="I23:N23"/>
    <mergeCell ref="B20:D20"/>
    <mergeCell ref="E20:H20"/>
    <mergeCell ref="I20:N20"/>
    <mergeCell ref="B21:D21"/>
    <mergeCell ref="E21:H21"/>
    <mergeCell ref="I21:N21"/>
    <mergeCell ref="M8:N8"/>
    <mergeCell ref="C9:D9"/>
    <mergeCell ref="E9:F9"/>
    <mergeCell ref="G9:H9"/>
    <mergeCell ref="J9:K9"/>
    <mergeCell ref="M9:N9"/>
    <mergeCell ref="L10:M10"/>
    <mergeCell ref="E22:H22"/>
    <mergeCell ref="I22:N22"/>
    <mergeCell ref="L11:M11"/>
    <mergeCell ref="J16:K16"/>
    <mergeCell ref="J17:K17"/>
  </mergeCells>
  <printOptions horizontalCentered="1"/>
  <pageMargins left="0.23622047244094491" right="0.23622047244094491" top="1.1106666666666667"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N110"/>
  <sheetViews>
    <sheetView topLeftCell="B1" zoomScaleNormal="100" workbookViewId="0">
      <selection activeCell="D3" sqref="D3"/>
    </sheetView>
  </sheetViews>
  <sheetFormatPr baseColWidth="10" defaultColWidth="11.42578125" defaultRowHeight="18" customHeight="1"/>
  <cols>
    <col min="1" max="1" width="8.7109375" style="26" customWidth="1"/>
    <col min="2" max="2" width="44.42578125" style="26" customWidth="1"/>
    <col min="3" max="6" width="14.7109375" style="26" customWidth="1"/>
    <col min="7" max="7" width="14.42578125" style="26" customWidth="1"/>
    <col min="8" max="9" width="14.7109375" style="26" customWidth="1"/>
    <col min="10" max="11" width="6.28515625" style="26" customWidth="1"/>
    <col min="12" max="13" width="9" style="88" customWidth="1"/>
    <col min="14" max="14" width="13.7109375" style="26" customWidth="1"/>
    <col min="15" max="16384" width="11.42578125" style="26"/>
  </cols>
  <sheetData>
    <row r="1" spans="1:14" s="88" customFormat="1" ht="34.15" customHeight="1"/>
    <row r="2" spans="1:14" s="88" customFormat="1" ht="34.15" customHeight="1"/>
    <row r="3" spans="1:14" s="88" customFormat="1" ht="34.15" customHeight="1"/>
    <row r="4" spans="1:14" ht="32.25" customHeight="1">
      <c r="A4" s="186"/>
      <c r="B4" s="96" t="s">
        <v>87</v>
      </c>
      <c r="C4" s="272">
        <f>PRESUPUESTO!$B$5</f>
        <v>0</v>
      </c>
      <c r="D4" s="272"/>
      <c r="E4" s="272" t="s">
        <v>220</v>
      </c>
      <c r="F4" s="272"/>
      <c r="G4" s="312" t="s">
        <v>271</v>
      </c>
      <c r="H4" s="276"/>
      <c r="I4" s="127" t="s">
        <v>272</v>
      </c>
      <c r="J4" s="273" t="s">
        <v>273</v>
      </c>
      <c r="K4" s="274"/>
      <c r="L4" s="132" t="s">
        <v>217</v>
      </c>
      <c r="M4" s="275" t="s">
        <v>221</v>
      </c>
      <c r="N4" s="276"/>
    </row>
    <row r="5" spans="1:14" ht="18" customHeight="1">
      <c r="A5" s="186"/>
      <c r="B5" s="96" t="s">
        <v>16</v>
      </c>
      <c r="C5" s="272">
        <f>PRESUPUESTO!$B$6</f>
        <v>0</v>
      </c>
      <c r="D5" s="272"/>
      <c r="E5" s="272"/>
      <c r="F5" s="272"/>
      <c r="G5" s="277">
        <f>PRESUPUESTO!$A$9</f>
        <v>0</v>
      </c>
      <c r="H5" s="278"/>
      <c r="I5" s="133">
        <f>PRESUPUESTO!$C$9</f>
        <v>0</v>
      </c>
      <c r="J5" s="279">
        <f>PRESUPUESTO!$D$9</f>
        <v>0</v>
      </c>
      <c r="K5" s="280"/>
      <c r="L5" s="134">
        <f>PRESUPUESTO!$E$9</f>
        <v>0</v>
      </c>
      <c r="M5" s="281"/>
      <c r="N5" s="282"/>
    </row>
    <row r="6" spans="1:14" ht="18" customHeight="1">
      <c r="A6" s="186"/>
      <c r="B6" s="135" t="s">
        <v>43</v>
      </c>
      <c r="C6" s="272">
        <f>PRESUPUESTO!$B$7</f>
        <v>0</v>
      </c>
      <c r="D6" s="272"/>
      <c r="E6" s="272" t="s">
        <v>222</v>
      </c>
      <c r="F6" s="272"/>
      <c r="G6" s="277">
        <f>PRESUPUESTO!$A$10</f>
        <v>0</v>
      </c>
      <c r="H6" s="278"/>
      <c r="I6" s="133">
        <f>PRESUPUESTO!$C$10</f>
        <v>0</v>
      </c>
      <c r="J6" s="279">
        <f>PRESUPUESTO!$D$10</f>
        <v>0</v>
      </c>
      <c r="K6" s="280"/>
      <c r="L6" s="134">
        <f>PRESUPUESTO!$E$10</f>
        <v>0</v>
      </c>
      <c r="M6" s="281"/>
      <c r="N6" s="282"/>
    </row>
    <row r="7" spans="1:14" ht="18" customHeight="1">
      <c r="A7" s="186"/>
      <c r="B7" s="136" t="s">
        <v>1</v>
      </c>
      <c r="C7" s="283">
        <f>PRESUPUESTO!$E$5</f>
        <v>0</v>
      </c>
      <c r="D7" s="284"/>
      <c r="E7" s="285"/>
      <c r="F7" s="285"/>
      <c r="G7" s="277">
        <f>PRESUPUESTO!$A$11</f>
        <v>0</v>
      </c>
      <c r="H7" s="278"/>
      <c r="I7" s="133">
        <f>PRESUPUESTO!$C$11</f>
        <v>0</v>
      </c>
      <c r="J7" s="279">
        <f>PRESUPUESTO!$D$11</f>
        <v>0</v>
      </c>
      <c r="K7" s="280"/>
      <c r="L7" s="134">
        <f>PRESUPUESTO!$E$11</f>
        <v>0</v>
      </c>
      <c r="M7" s="306"/>
      <c r="N7" s="295"/>
    </row>
    <row r="8" spans="1:14" s="88" customFormat="1" ht="18" customHeight="1">
      <c r="A8" s="186"/>
      <c r="B8" s="137" t="s">
        <v>42</v>
      </c>
      <c r="C8" s="283">
        <f>PRESUPUESTO!$E$6</f>
        <v>0</v>
      </c>
      <c r="D8" s="284"/>
      <c r="E8" s="279" t="s">
        <v>223</v>
      </c>
      <c r="F8" s="290"/>
      <c r="G8" s="291"/>
      <c r="H8" s="292"/>
      <c r="I8" s="140"/>
      <c r="J8" s="293"/>
      <c r="K8" s="293"/>
      <c r="L8" s="141"/>
      <c r="M8" s="294"/>
      <c r="N8" s="295"/>
    </row>
    <row r="9" spans="1:14" s="88" customFormat="1" ht="18" customHeight="1">
      <c r="A9" s="186"/>
      <c r="B9" s="137" t="s">
        <v>3</v>
      </c>
      <c r="C9" s="283">
        <f>PRESUPUESTO!$E$7</f>
        <v>0</v>
      </c>
      <c r="D9" s="284"/>
      <c r="E9" s="279"/>
      <c r="F9" s="290"/>
      <c r="G9" s="296"/>
      <c r="H9" s="297"/>
      <c r="I9" s="142"/>
      <c r="J9" s="298"/>
      <c r="K9" s="299"/>
      <c r="L9" s="142"/>
      <c r="M9" s="300"/>
      <c r="N9" s="301"/>
    </row>
    <row r="10" spans="1:14" ht="18" customHeight="1">
      <c r="A10" s="28" t="s">
        <v>59</v>
      </c>
      <c r="B10" s="119" t="s">
        <v>4</v>
      </c>
      <c r="C10" s="38">
        <v>1</v>
      </c>
      <c r="D10" s="38">
        <v>2</v>
      </c>
      <c r="E10" s="38">
        <v>3</v>
      </c>
      <c r="F10" s="38" t="s">
        <v>5</v>
      </c>
      <c r="G10" s="139">
        <v>5</v>
      </c>
      <c r="H10" s="139">
        <v>-6</v>
      </c>
      <c r="I10" s="139" t="s">
        <v>6</v>
      </c>
      <c r="J10" s="313" t="s">
        <v>7</v>
      </c>
      <c r="K10" s="314"/>
      <c r="L10" s="302">
        <v>9</v>
      </c>
      <c r="M10" s="303"/>
      <c r="N10" s="122" t="s">
        <v>45</v>
      </c>
    </row>
    <row r="11" spans="1:14" s="39" customFormat="1" ht="27" customHeight="1">
      <c r="A11" s="324">
        <v>1000</v>
      </c>
      <c r="B11" s="326" t="s">
        <v>9</v>
      </c>
      <c r="C11" s="286" t="s">
        <v>121</v>
      </c>
      <c r="D11" s="326" t="s">
        <v>10</v>
      </c>
      <c r="E11" s="326" t="s">
        <v>11</v>
      </c>
      <c r="F11" s="286" t="s">
        <v>122</v>
      </c>
      <c r="G11" s="286" t="s">
        <v>183</v>
      </c>
      <c r="H11" s="286" t="s">
        <v>153</v>
      </c>
      <c r="I11" s="286" t="s">
        <v>12</v>
      </c>
      <c r="J11" s="320" t="s">
        <v>78</v>
      </c>
      <c r="K11" s="321"/>
      <c r="L11" s="304" t="s">
        <v>194</v>
      </c>
      <c r="M11" s="305"/>
      <c r="N11" s="286" t="s">
        <v>123</v>
      </c>
    </row>
    <row r="12" spans="1:14" s="39" customFormat="1" ht="27" customHeight="1">
      <c r="A12" s="325"/>
      <c r="B12" s="327"/>
      <c r="C12" s="319"/>
      <c r="D12" s="327"/>
      <c r="E12" s="327"/>
      <c r="F12" s="287"/>
      <c r="G12" s="319"/>
      <c r="H12" s="319"/>
      <c r="I12" s="319"/>
      <c r="J12" s="322"/>
      <c r="K12" s="323"/>
      <c r="L12" s="98" t="s">
        <v>195</v>
      </c>
      <c r="M12" s="98" t="s">
        <v>196</v>
      </c>
      <c r="N12" s="319"/>
    </row>
    <row r="13" spans="1:14" ht="18" customHeight="1">
      <c r="A13" s="54">
        <v>1100</v>
      </c>
      <c r="B13" s="65" t="s">
        <v>104</v>
      </c>
      <c r="C13" s="29">
        <f>'MES 4'!F13</f>
        <v>0</v>
      </c>
      <c r="D13" s="29">
        <v>0</v>
      </c>
      <c r="E13" s="29">
        <v>0</v>
      </c>
      <c r="F13" s="29">
        <f>C13+D13-E13</f>
        <v>0</v>
      </c>
      <c r="G13" s="29">
        <f>'MES 4'!I13</f>
        <v>0</v>
      </c>
      <c r="H13" s="29">
        <v>0</v>
      </c>
      <c r="I13" s="29">
        <f>G13+H13</f>
        <v>0</v>
      </c>
      <c r="J13" s="288" t="e">
        <f t="shared" ref="J13:J18" si="0">(I13/F13)</f>
        <v>#DIV/0!</v>
      </c>
      <c r="K13" s="289"/>
      <c r="L13" s="99">
        <v>0</v>
      </c>
      <c r="M13" s="99">
        <v>0</v>
      </c>
      <c r="N13" s="31">
        <f>F13-I13</f>
        <v>0</v>
      </c>
    </row>
    <row r="14" spans="1:14" ht="18" customHeight="1">
      <c r="A14" s="54">
        <v>1200</v>
      </c>
      <c r="B14" s="65" t="s">
        <v>105</v>
      </c>
      <c r="C14" s="29">
        <f>'MES 4'!F14</f>
        <v>0</v>
      </c>
      <c r="D14" s="29">
        <v>0</v>
      </c>
      <c r="E14" s="29">
        <v>0</v>
      </c>
      <c r="F14" s="29">
        <f>C14+D14-E14</f>
        <v>0</v>
      </c>
      <c r="G14" s="29">
        <f>'MES 4'!I14</f>
        <v>0</v>
      </c>
      <c r="H14" s="29">
        <v>0</v>
      </c>
      <c r="I14" s="29">
        <f>G14+H14</f>
        <v>0</v>
      </c>
      <c r="J14" s="288" t="e">
        <f t="shared" si="0"/>
        <v>#DIV/0!</v>
      </c>
      <c r="K14" s="289"/>
      <c r="L14" s="99">
        <v>0</v>
      </c>
      <c r="M14" s="99">
        <v>0</v>
      </c>
      <c r="N14" s="31">
        <f>F14-I14</f>
        <v>0</v>
      </c>
    </row>
    <row r="15" spans="1:14" ht="18" customHeight="1">
      <c r="A15" s="54">
        <v>1300</v>
      </c>
      <c r="B15" s="64" t="s">
        <v>191</v>
      </c>
      <c r="C15" s="29">
        <f>'MES 4'!F15</f>
        <v>0</v>
      </c>
      <c r="D15" s="29">
        <v>0</v>
      </c>
      <c r="E15" s="29">
        <v>0</v>
      </c>
      <c r="F15" s="29">
        <f>C15+D15-E15</f>
        <v>0</v>
      </c>
      <c r="G15" s="29">
        <f>'MES 4'!I15</f>
        <v>0</v>
      </c>
      <c r="H15" s="29">
        <v>0</v>
      </c>
      <c r="I15" s="29">
        <f>G15+H15</f>
        <v>0</v>
      </c>
      <c r="J15" s="288" t="e">
        <f t="shared" si="0"/>
        <v>#DIV/0!</v>
      </c>
      <c r="K15" s="289"/>
      <c r="L15" s="99">
        <v>0</v>
      </c>
      <c r="M15" s="99">
        <v>0</v>
      </c>
      <c r="N15" s="31">
        <f>F15-I15</f>
        <v>0</v>
      </c>
    </row>
    <row r="16" spans="1:14" ht="18" customHeight="1">
      <c r="A16" s="54">
        <v>1400</v>
      </c>
      <c r="B16" s="64" t="s">
        <v>269</v>
      </c>
      <c r="C16" s="29">
        <f>'MES 4'!F16</f>
        <v>0</v>
      </c>
      <c r="D16" s="29">
        <v>0</v>
      </c>
      <c r="E16" s="29">
        <v>0</v>
      </c>
      <c r="F16" s="29">
        <f>C16+D16-E16</f>
        <v>0</v>
      </c>
      <c r="G16" s="29">
        <f>'MES 4'!I16</f>
        <v>0</v>
      </c>
      <c r="H16" s="29">
        <v>0</v>
      </c>
      <c r="I16" s="29">
        <f>G16+H16</f>
        <v>0</v>
      </c>
      <c r="J16" s="288" t="e">
        <f t="shared" si="0"/>
        <v>#DIV/0!</v>
      </c>
      <c r="K16" s="289"/>
      <c r="L16" s="99">
        <v>0</v>
      </c>
      <c r="M16" s="99">
        <v>0</v>
      </c>
      <c r="N16" s="31">
        <f>F16-I16</f>
        <v>0</v>
      </c>
    </row>
    <row r="17" spans="1:14" ht="18" customHeight="1">
      <c r="A17" s="54">
        <v>1500</v>
      </c>
      <c r="B17" s="64" t="s">
        <v>270</v>
      </c>
      <c r="C17" s="29">
        <f>'MES 4'!F17</f>
        <v>0</v>
      </c>
      <c r="D17" s="29">
        <v>0</v>
      </c>
      <c r="E17" s="29">
        <v>0</v>
      </c>
      <c r="F17" s="29">
        <f>C17+D17-E17</f>
        <v>0</v>
      </c>
      <c r="G17" s="29">
        <f>'MES 4'!I17</f>
        <v>0</v>
      </c>
      <c r="H17" s="29">
        <v>0</v>
      </c>
      <c r="I17" s="29">
        <f>G17+H17</f>
        <v>0</v>
      </c>
      <c r="J17" s="288" t="e">
        <f t="shared" si="0"/>
        <v>#DIV/0!</v>
      </c>
      <c r="K17" s="289"/>
      <c r="L17" s="99">
        <v>0</v>
      </c>
      <c r="M17" s="99">
        <v>0</v>
      </c>
      <c r="N17" s="31">
        <f>F17-I17</f>
        <v>0</v>
      </c>
    </row>
    <row r="18" spans="1:14" s="40" customFormat="1" ht="18" customHeight="1">
      <c r="A18" s="315" t="s">
        <v>0</v>
      </c>
      <c r="B18" s="316"/>
      <c r="C18" s="37">
        <f>SUM(C13:C17)</f>
        <v>0</v>
      </c>
      <c r="D18" s="83">
        <f t="shared" ref="D18:F18" si="1">SUM(D13:D17)</f>
        <v>0</v>
      </c>
      <c r="E18" s="83">
        <f t="shared" si="1"/>
        <v>0</v>
      </c>
      <c r="F18" s="83">
        <f t="shared" si="1"/>
        <v>0</v>
      </c>
      <c r="G18" s="83">
        <f>SUM(G13:G17)</f>
        <v>0</v>
      </c>
      <c r="H18" s="83">
        <f t="shared" ref="H18" si="2">SUM(H13:H17)</f>
        <v>0</v>
      </c>
      <c r="I18" s="83">
        <f t="shared" ref="I18" si="3">SUM(I13:I17)</f>
        <v>0</v>
      </c>
      <c r="J18" s="317" t="e">
        <f t="shared" si="0"/>
        <v>#DIV/0!</v>
      </c>
      <c r="K18" s="318"/>
      <c r="L18" s="100">
        <f t="shared" ref="L18:M18" si="4">SUM(L13:L17)</f>
        <v>0</v>
      </c>
      <c r="M18" s="100">
        <f t="shared" si="4"/>
        <v>0</v>
      </c>
      <c r="N18" s="36">
        <f>SUM(N13:N17)</f>
        <v>0</v>
      </c>
    </row>
    <row r="20" spans="1:14" ht="18" customHeight="1">
      <c r="B20" s="186" t="s">
        <v>14</v>
      </c>
      <c r="C20" s="186"/>
      <c r="D20" s="186"/>
      <c r="E20" s="186" t="s">
        <v>46</v>
      </c>
      <c r="F20" s="186"/>
      <c r="G20" s="186"/>
      <c r="H20" s="186"/>
      <c r="I20" s="186" t="s">
        <v>47</v>
      </c>
      <c r="J20" s="186"/>
      <c r="K20" s="186"/>
      <c r="L20" s="186"/>
      <c r="M20" s="186"/>
      <c r="N20" s="186"/>
    </row>
    <row r="21" spans="1:14" ht="18" customHeight="1">
      <c r="B21" s="186"/>
      <c r="C21" s="186"/>
      <c r="D21" s="186"/>
      <c r="E21" s="186"/>
      <c r="F21" s="186"/>
      <c r="G21" s="186"/>
      <c r="H21" s="186"/>
      <c r="I21" s="186"/>
      <c r="J21" s="186"/>
      <c r="K21" s="186"/>
      <c r="L21" s="186"/>
      <c r="M21" s="186"/>
      <c r="N21" s="186"/>
    </row>
    <row r="22" spans="1:14" ht="40.5" customHeight="1">
      <c r="B22" s="186"/>
      <c r="C22" s="186"/>
      <c r="D22" s="186"/>
      <c r="E22" s="186"/>
      <c r="F22" s="186"/>
      <c r="G22" s="186"/>
      <c r="H22" s="186"/>
      <c r="I22" s="186"/>
      <c r="J22" s="186"/>
      <c r="K22" s="186"/>
      <c r="L22" s="186"/>
      <c r="M22" s="186"/>
      <c r="N22" s="186"/>
    </row>
    <row r="23" spans="1:14" ht="11.25">
      <c r="B23" s="186" t="s">
        <v>15</v>
      </c>
      <c r="C23" s="186"/>
      <c r="D23" s="186"/>
      <c r="E23" s="186" t="s">
        <v>15</v>
      </c>
      <c r="F23" s="186"/>
      <c r="G23" s="186"/>
      <c r="H23" s="186"/>
      <c r="I23" s="186" t="s">
        <v>15</v>
      </c>
      <c r="J23" s="186"/>
      <c r="K23" s="186"/>
      <c r="L23" s="186"/>
      <c r="M23" s="186"/>
      <c r="N23" s="186"/>
    </row>
    <row r="24" spans="1:14" ht="11.25"/>
    <row r="25" spans="1:14" ht="11.25">
      <c r="B25" s="49" t="s">
        <v>114</v>
      </c>
    </row>
    <row r="26" spans="1:14" ht="11.25">
      <c r="B26" s="4" t="s">
        <v>115</v>
      </c>
    </row>
    <row r="40" spans="1:14" ht="65.45" customHeight="1"/>
    <row r="41" spans="1:14" ht="31.5" customHeight="1">
      <c r="A41" s="186"/>
      <c r="B41" s="96" t="s">
        <v>87</v>
      </c>
      <c r="C41" s="272">
        <f>PRESUPUESTO!$B$5</f>
        <v>0</v>
      </c>
      <c r="D41" s="272"/>
      <c r="E41" s="272" t="s">
        <v>220</v>
      </c>
      <c r="F41" s="272"/>
      <c r="G41" s="312" t="s">
        <v>271</v>
      </c>
      <c r="H41" s="276"/>
      <c r="I41" s="127" t="s">
        <v>272</v>
      </c>
      <c r="J41" s="273" t="s">
        <v>273</v>
      </c>
      <c r="K41" s="274"/>
      <c r="L41" s="132" t="s">
        <v>217</v>
      </c>
      <c r="M41" s="275" t="s">
        <v>221</v>
      </c>
      <c r="N41" s="276"/>
    </row>
    <row r="42" spans="1:14" ht="18" customHeight="1">
      <c r="A42" s="186"/>
      <c r="B42" s="96" t="s">
        <v>16</v>
      </c>
      <c r="C42" s="272">
        <f>PRESUPUESTO!$B$6</f>
        <v>0</v>
      </c>
      <c r="D42" s="272"/>
      <c r="E42" s="272"/>
      <c r="F42" s="272"/>
      <c r="G42" s="277">
        <f>PRESUPUESTO!$A$9</f>
        <v>0</v>
      </c>
      <c r="H42" s="278"/>
      <c r="I42" s="133">
        <f>PRESUPUESTO!$C$9</f>
        <v>0</v>
      </c>
      <c r="J42" s="279">
        <f>PRESUPUESTO!$D$9</f>
        <v>0</v>
      </c>
      <c r="K42" s="280"/>
      <c r="L42" s="134">
        <f>PRESUPUESTO!$E$9</f>
        <v>0</v>
      </c>
      <c r="M42" s="281"/>
      <c r="N42" s="282"/>
    </row>
    <row r="43" spans="1:14" ht="18" customHeight="1">
      <c r="A43" s="186"/>
      <c r="B43" s="135" t="s">
        <v>43</v>
      </c>
      <c r="C43" s="272">
        <f>PRESUPUESTO!$B$7</f>
        <v>0</v>
      </c>
      <c r="D43" s="272"/>
      <c r="E43" s="272" t="s">
        <v>222</v>
      </c>
      <c r="F43" s="272"/>
      <c r="G43" s="277">
        <f>PRESUPUESTO!$A$10</f>
        <v>0</v>
      </c>
      <c r="H43" s="278"/>
      <c r="I43" s="133">
        <f>PRESUPUESTO!$C$10</f>
        <v>0</v>
      </c>
      <c r="J43" s="279">
        <f>PRESUPUESTO!$D$10</f>
        <v>0</v>
      </c>
      <c r="K43" s="280"/>
      <c r="L43" s="134">
        <f>PRESUPUESTO!$E$10</f>
        <v>0</v>
      </c>
      <c r="M43" s="281"/>
      <c r="N43" s="282"/>
    </row>
    <row r="44" spans="1:14" ht="18" customHeight="1">
      <c r="A44" s="186"/>
      <c r="B44" s="136" t="s">
        <v>1</v>
      </c>
      <c r="C44" s="283">
        <f>PRESUPUESTO!$E$5</f>
        <v>0</v>
      </c>
      <c r="D44" s="284"/>
      <c r="E44" s="285"/>
      <c r="F44" s="285"/>
      <c r="G44" s="277">
        <f>PRESUPUESTO!$A$11</f>
        <v>0</v>
      </c>
      <c r="H44" s="278"/>
      <c r="I44" s="133">
        <f>PRESUPUESTO!$C$11</f>
        <v>0</v>
      </c>
      <c r="J44" s="279">
        <f>PRESUPUESTO!$D$11</f>
        <v>0</v>
      </c>
      <c r="K44" s="280"/>
      <c r="L44" s="134">
        <f>PRESUPUESTO!$E$11</f>
        <v>0</v>
      </c>
      <c r="M44" s="306"/>
      <c r="N44" s="295"/>
    </row>
    <row r="45" spans="1:14" s="88" customFormat="1" ht="18" customHeight="1">
      <c r="A45" s="186"/>
      <c r="B45" s="137" t="s">
        <v>42</v>
      </c>
      <c r="C45" s="283">
        <f>PRESUPUESTO!$E$6</f>
        <v>0</v>
      </c>
      <c r="D45" s="284"/>
      <c r="E45" s="279" t="s">
        <v>223</v>
      </c>
      <c r="F45" s="290"/>
      <c r="G45" s="291"/>
      <c r="H45" s="292"/>
      <c r="I45" s="140"/>
      <c r="J45" s="293"/>
      <c r="K45" s="293"/>
      <c r="L45" s="141"/>
      <c r="M45" s="294"/>
      <c r="N45" s="295"/>
    </row>
    <row r="46" spans="1:14" s="88" customFormat="1" ht="18" customHeight="1">
      <c r="A46" s="186"/>
      <c r="B46" s="137" t="s">
        <v>3</v>
      </c>
      <c r="C46" s="283">
        <f>PRESUPUESTO!$E$7</f>
        <v>0</v>
      </c>
      <c r="D46" s="284"/>
      <c r="E46" s="279"/>
      <c r="F46" s="290"/>
      <c r="G46" s="296"/>
      <c r="H46" s="297"/>
      <c r="I46" s="142"/>
      <c r="J46" s="298"/>
      <c r="K46" s="299"/>
      <c r="L46" s="142"/>
      <c r="M46" s="300"/>
      <c r="N46" s="301"/>
    </row>
    <row r="47" spans="1:14" ht="18" customHeight="1">
      <c r="A47" s="28" t="s">
        <v>59</v>
      </c>
      <c r="B47" s="119" t="s">
        <v>4</v>
      </c>
      <c r="C47" s="38">
        <v>1</v>
      </c>
      <c r="D47" s="38">
        <v>2</v>
      </c>
      <c r="E47" s="38">
        <v>3</v>
      </c>
      <c r="F47" s="38" t="s">
        <v>5</v>
      </c>
      <c r="G47" s="139">
        <v>5</v>
      </c>
      <c r="H47" s="139">
        <v>-6</v>
      </c>
      <c r="I47" s="139" t="s">
        <v>6</v>
      </c>
      <c r="J47" s="313" t="s">
        <v>7</v>
      </c>
      <c r="K47" s="314"/>
      <c r="L47" s="302">
        <v>9</v>
      </c>
      <c r="M47" s="303"/>
      <c r="N47" s="122" t="s">
        <v>45</v>
      </c>
    </row>
    <row r="48" spans="1:14" s="40" customFormat="1" ht="19.5" customHeight="1">
      <c r="A48" s="326">
        <v>2000</v>
      </c>
      <c r="B48" s="326" t="s">
        <v>19</v>
      </c>
      <c r="C48" s="286" t="s">
        <v>125</v>
      </c>
      <c r="D48" s="326" t="s">
        <v>10</v>
      </c>
      <c r="E48" s="326" t="s">
        <v>11</v>
      </c>
      <c r="F48" s="286" t="s">
        <v>122</v>
      </c>
      <c r="G48" s="286" t="s">
        <v>184</v>
      </c>
      <c r="H48" s="286" t="s">
        <v>154</v>
      </c>
      <c r="I48" s="286" t="s">
        <v>126</v>
      </c>
      <c r="J48" s="328" t="s">
        <v>79</v>
      </c>
      <c r="K48" s="321"/>
      <c r="L48" s="304" t="s">
        <v>194</v>
      </c>
      <c r="M48" s="305"/>
      <c r="N48" s="286" t="s">
        <v>124</v>
      </c>
    </row>
    <row r="49" spans="1:14" s="40" customFormat="1" ht="23.1" customHeight="1">
      <c r="A49" s="327"/>
      <c r="B49" s="327"/>
      <c r="C49" s="319"/>
      <c r="D49" s="327"/>
      <c r="E49" s="327"/>
      <c r="F49" s="287"/>
      <c r="G49" s="287"/>
      <c r="H49" s="319"/>
      <c r="I49" s="319"/>
      <c r="J49" s="329"/>
      <c r="K49" s="323"/>
      <c r="L49" s="101" t="s">
        <v>197</v>
      </c>
      <c r="M49" s="101" t="s">
        <v>198</v>
      </c>
      <c r="N49" s="319"/>
    </row>
    <row r="50" spans="1:14" s="40" customFormat="1" ht="18" customHeight="1">
      <c r="A50" s="80">
        <v>2100</v>
      </c>
      <c r="B50" s="330" t="s">
        <v>103</v>
      </c>
      <c r="C50" s="330"/>
      <c r="D50" s="330"/>
      <c r="E50" s="330"/>
      <c r="F50" s="330"/>
      <c r="G50" s="330"/>
      <c r="H50" s="330"/>
      <c r="I50" s="330"/>
      <c r="J50" s="330"/>
      <c r="K50" s="330"/>
      <c r="L50" s="330"/>
      <c r="M50" s="330"/>
      <c r="N50" s="330"/>
    </row>
    <row r="51" spans="1:14" ht="18" customHeight="1">
      <c r="A51" s="79">
        <v>2101</v>
      </c>
      <c r="B51" s="64" t="s">
        <v>83</v>
      </c>
      <c r="C51" s="29">
        <f>'MES 4'!F51</f>
        <v>0</v>
      </c>
      <c r="D51" s="29">
        <v>0</v>
      </c>
      <c r="E51" s="29">
        <v>0</v>
      </c>
      <c r="F51" s="29">
        <f t="shared" ref="F51:F63" si="5">C51+D51-E51</f>
        <v>0</v>
      </c>
      <c r="G51" s="29">
        <f>'MES 4'!I51</f>
        <v>0</v>
      </c>
      <c r="H51" s="29">
        <v>0</v>
      </c>
      <c r="I51" s="29">
        <f t="shared" ref="I51:I63" si="6">(G51+H51)</f>
        <v>0</v>
      </c>
      <c r="J51" s="288" t="e">
        <f>(I51/F51)</f>
        <v>#DIV/0!</v>
      </c>
      <c r="K51" s="289"/>
      <c r="L51" s="99">
        <v>0</v>
      </c>
      <c r="M51" s="99">
        <v>0</v>
      </c>
      <c r="N51" s="82">
        <f>(F51-I51)</f>
        <v>0</v>
      </c>
    </row>
    <row r="52" spans="1:14" ht="18" customHeight="1">
      <c r="A52" s="79">
        <v>2102</v>
      </c>
      <c r="B52" s="64" t="s">
        <v>21</v>
      </c>
      <c r="C52" s="29">
        <f>'MES 4'!F52</f>
        <v>0</v>
      </c>
      <c r="D52" s="29">
        <v>0</v>
      </c>
      <c r="E52" s="29">
        <v>0</v>
      </c>
      <c r="F52" s="29">
        <f t="shared" si="5"/>
        <v>0</v>
      </c>
      <c r="G52" s="29">
        <f>'MES 4'!I52</f>
        <v>0</v>
      </c>
      <c r="H52" s="29">
        <v>0</v>
      </c>
      <c r="I52" s="29">
        <f t="shared" si="6"/>
        <v>0</v>
      </c>
      <c r="J52" s="288" t="e">
        <f t="shared" ref="J52:J63" si="7">(I52/F52)</f>
        <v>#DIV/0!</v>
      </c>
      <c r="K52" s="289"/>
      <c r="L52" s="99">
        <v>0</v>
      </c>
      <c r="M52" s="99">
        <v>0</v>
      </c>
      <c r="N52" s="82">
        <f t="shared" ref="N52:N63" si="8">(F52-I52)</f>
        <v>0</v>
      </c>
    </row>
    <row r="53" spans="1:14" ht="18" customHeight="1">
      <c r="A53" s="79">
        <v>2103</v>
      </c>
      <c r="B53" s="64" t="s">
        <v>22</v>
      </c>
      <c r="C53" s="29">
        <f>'MES 4'!F53</f>
        <v>0</v>
      </c>
      <c r="D53" s="29">
        <v>0</v>
      </c>
      <c r="E53" s="29">
        <v>0</v>
      </c>
      <c r="F53" s="29">
        <f t="shared" si="5"/>
        <v>0</v>
      </c>
      <c r="G53" s="29">
        <f>'MES 4'!I53</f>
        <v>0</v>
      </c>
      <c r="H53" s="29">
        <v>0</v>
      </c>
      <c r="I53" s="29">
        <f t="shared" si="6"/>
        <v>0</v>
      </c>
      <c r="J53" s="288" t="e">
        <f t="shared" si="7"/>
        <v>#DIV/0!</v>
      </c>
      <c r="K53" s="289"/>
      <c r="L53" s="99">
        <v>0</v>
      </c>
      <c r="M53" s="99">
        <v>0</v>
      </c>
      <c r="N53" s="82">
        <f t="shared" si="8"/>
        <v>0</v>
      </c>
    </row>
    <row r="54" spans="1:14" ht="18" customHeight="1">
      <c r="A54" s="79">
        <v>2104</v>
      </c>
      <c r="B54" s="64" t="s">
        <v>23</v>
      </c>
      <c r="C54" s="29">
        <f>'MES 4'!F54</f>
        <v>0</v>
      </c>
      <c r="D54" s="29">
        <v>0</v>
      </c>
      <c r="E54" s="29">
        <v>0</v>
      </c>
      <c r="F54" s="29">
        <f t="shared" si="5"/>
        <v>0</v>
      </c>
      <c r="G54" s="29">
        <f>'MES 4'!I54</f>
        <v>0</v>
      </c>
      <c r="H54" s="29">
        <v>0</v>
      </c>
      <c r="I54" s="29">
        <f t="shared" si="6"/>
        <v>0</v>
      </c>
      <c r="J54" s="288" t="e">
        <f t="shared" si="7"/>
        <v>#DIV/0!</v>
      </c>
      <c r="K54" s="289"/>
      <c r="L54" s="99">
        <v>0</v>
      </c>
      <c r="M54" s="99">
        <v>0</v>
      </c>
      <c r="N54" s="82">
        <f t="shared" si="8"/>
        <v>0</v>
      </c>
    </row>
    <row r="55" spans="1:14" ht="18" customHeight="1">
      <c r="A55" s="79">
        <v>2105</v>
      </c>
      <c r="B55" s="64" t="s">
        <v>24</v>
      </c>
      <c r="C55" s="29">
        <f>'MES 4'!F55</f>
        <v>0</v>
      </c>
      <c r="D55" s="29">
        <v>0</v>
      </c>
      <c r="E55" s="29">
        <v>0</v>
      </c>
      <c r="F55" s="29">
        <f t="shared" si="5"/>
        <v>0</v>
      </c>
      <c r="G55" s="29">
        <f>'MES 4'!I55</f>
        <v>0</v>
      </c>
      <c r="H55" s="29">
        <v>0</v>
      </c>
      <c r="I55" s="29">
        <f t="shared" si="6"/>
        <v>0</v>
      </c>
      <c r="J55" s="288" t="e">
        <f t="shared" si="7"/>
        <v>#DIV/0!</v>
      </c>
      <c r="K55" s="289"/>
      <c r="L55" s="99">
        <v>0</v>
      </c>
      <c r="M55" s="99">
        <v>0</v>
      </c>
      <c r="N55" s="82">
        <f t="shared" si="8"/>
        <v>0</v>
      </c>
    </row>
    <row r="56" spans="1:14" ht="18" customHeight="1">
      <c r="A56" s="79">
        <v>2106</v>
      </c>
      <c r="B56" s="64" t="s">
        <v>25</v>
      </c>
      <c r="C56" s="29">
        <f>'MES 4'!F56</f>
        <v>0</v>
      </c>
      <c r="D56" s="29">
        <v>0</v>
      </c>
      <c r="E56" s="29">
        <v>0</v>
      </c>
      <c r="F56" s="29">
        <f t="shared" si="5"/>
        <v>0</v>
      </c>
      <c r="G56" s="29">
        <f>'MES 4'!I56</f>
        <v>0</v>
      </c>
      <c r="H56" s="29">
        <v>0</v>
      </c>
      <c r="I56" s="29">
        <f t="shared" si="6"/>
        <v>0</v>
      </c>
      <c r="J56" s="288" t="e">
        <f t="shared" si="7"/>
        <v>#DIV/0!</v>
      </c>
      <c r="K56" s="289"/>
      <c r="L56" s="99">
        <v>0</v>
      </c>
      <c r="M56" s="99">
        <v>0</v>
      </c>
      <c r="N56" s="82">
        <f t="shared" si="8"/>
        <v>0</v>
      </c>
    </row>
    <row r="57" spans="1:14" ht="18" customHeight="1">
      <c r="A57" s="79">
        <v>2107</v>
      </c>
      <c r="B57" s="64" t="s">
        <v>26</v>
      </c>
      <c r="C57" s="29">
        <f>'MES 4'!F57</f>
        <v>0</v>
      </c>
      <c r="D57" s="29">
        <v>0</v>
      </c>
      <c r="E57" s="29">
        <v>0</v>
      </c>
      <c r="F57" s="29">
        <f t="shared" si="5"/>
        <v>0</v>
      </c>
      <c r="G57" s="29">
        <f>'MES 4'!I57</f>
        <v>0</v>
      </c>
      <c r="H57" s="29">
        <v>0</v>
      </c>
      <c r="I57" s="29">
        <f t="shared" si="6"/>
        <v>0</v>
      </c>
      <c r="J57" s="288" t="e">
        <f t="shared" si="7"/>
        <v>#DIV/0!</v>
      </c>
      <c r="K57" s="289"/>
      <c r="L57" s="99">
        <v>0</v>
      </c>
      <c r="M57" s="99">
        <v>0</v>
      </c>
      <c r="N57" s="82">
        <f t="shared" si="8"/>
        <v>0</v>
      </c>
    </row>
    <row r="58" spans="1:14" ht="23.25" customHeight="1">
      <c r="A58" s="79">
        <v>2108</v>
      </c>
      <c r="B58" s="73" t="s">
        <v>90</v>
      </c>
      <c r="C58" s="29">
        <f>'MES 4'!F58</f>
        <v>0</v>
      </c>
      <c r="D58" s="29">
        <v>0</v>
      </c>
      <c r="E58" s="29">
        <v>0</v>
      </c>
      <c r="F58" s="29">
        <f t="shared" si="5"/>
        <v>0</v>
      </c>
      <c r="G58" s="29">
        <f>'MES 4'!I58</f>
        <v>0</v>
      </c>
      <c r="H58" s="29">
        <v>0</v>
      </c>
      <c r="I58" s="29">
        <f t="shared" si="6"/>
        <v>0</v>
      </c>
      <c r="J58" s="288" t="e">
        <f t="shared" si="7"/>
        <v>#DIV/0!</v>
      </c>
      <c r="K58" s="289"/>
      <c r="L58" s="99">
        <v>0</v>
      </c>
      <c r="M58" s="99">
        <v>0</v>
      </c>
      <c r="N58" s="82">
        <f t="shared" si="8"/>
        <v>0</v>
      </c>
    </row>
    <row r="59" spans="1:14" ht="18" customHeight="1">
      <c r="A59" s="79">
        <v>2109</v>
      </c>
      <c r="B59" s="64" t="s">
        <v>141</v>
      </c>
      <c r="C59" s="29">
        <f>'MES 4'!F59</f>
        <v>0</v>
      </c>
      <c r="D59" s="29">
        <v>0</v>
      </c>
      <c r="E59" s="29">
        <v>0</v>
      </c>
      <c r="F59" s="29">
        <f t="shared" si="5"/>
        <v>0</v>
      </c>
      <c r="G59" s="29">
        <f>'MES 4'!I59</f>
        <v>0</v>
      </c>
      <c r="H59" s="29">
        <v>0</v>
      </c>
      <c r="I59" s="29">
        <f t="shared" si="6"/>
        <v>0</v>
      </c>
      <c r="J59" s="288" t="e">
        <f t="shared" si="7"/>
        <v>#DIV/0!</v>
      </c>
      <c r="K59" s="289"/>
      <c r="L59" s="99">
        <v>0</v>
      </c>
      <c r="M59" s="99">
        <v>0</v>
      </c>
      <c r="N59" s="82">
        <f t="shared" si="8"/>
        <v>0</v>
      </c>
    </row>
    <row r="60" spans="1:14" ht="18" customHeight="1">
      <c r="A60" s="79">
        <f>+A59+1</f>
        <v>2110</v>
      </c>
      <c r="B60" s="64" t="s">
        <v>28</v>
      </c>
      <c r="C60" s="29">
        <f>'MES 4'!F60</f>
        <v>0</v>
      </c>
      <c r="D60" s="29">
        <v>0</v>
      </c>
      <c r="E60" s="29">
        <v>0</v>
      </c>
      <c r="F60" s="29">
        <f t="shared" si="5"/>
        <v>0</v>
      </c>
      <c r="G60" s="29">
        <f>'MES 4'!I60</f>
        <v>0</v>
      </c>
      <c r="H60" s="29">
        <v>0</v>
      </c>
      <c r="I60" s="29">
        <f t="shared" si="6"/>
        <v>0</v>
      </c>
      <c r="J60" s="288" t="e">
        <f t="shared" si="7"/>
        <v>#DIV/0!</v>
      </c>
      <c r="K60" s="289"/>
      <c r="L60" s="99">
        <v>0</v>
      </c>
      <c r="M60" s="99">
        <v>0</v>
      </c>
      <c r="N60" s="82">
        <f t="shared" si="8"/>
        <v>0</v>
      </c>
    </row>
    <row r="61" spans="1:14" s="88" customFormat="1" ht="18" customHeight="1">
      <c r="A61" s="92">
        <f>+A60+1</f>
        <v>2111</v>
      </c>
      <c r="B61" s="64" t="s">
        <v>29</v>
      </c>
      <c r="C61" s="29">
        <f>'MES 4'!F61</f>
        <v>0</v>
      </c>
      <c r="D61" s="29">
        <v>0</v>
      </c>
      <c r="E61" s="29">
        <v>0</v>
      </c>
      <c r="F61" s="29">
        <f t="shared" ref="F61:F62" si="9">C61+D61-E61</f>
        <v>0</v>
      </c>
      <c r="G61" s="29">
        <f>'MES 4'!I61</f>
        <v>0</v>
      </c>
      <c r="H61" s="29">
        <v>0</v>
      </c>
      <c r="I61" s="29">
        <f t="shared" ref="I61:I62" si="10">(G61+H61)</f>
        <v>0</v>
      </c>
      <c r="J61" s="288" t="e">
        <f t="shared" ref="J61:J62" si="11">(I61/F61)</f>
        <v>#DIV/0!</v>
      </c>
      <c r="K61" s="289"/>
      <c r="L61" s="99">
        <v>0</v>
      </c>
      <c r="M61" s="99">
        <v>0</v>
      </c>
      <c r="N61" s="82">
        <f t="shared" ref="N61:N62" si="12">(F61-I61)</f>
        <v>0</v>
      </c>
    </row>
    <row r="62" spans="1:14" s="88" customFormat="1" ht="18" customHeight="1">
      <c r="A62" s="92">
        <f>+A61+1</f>
        <v>2112</v>
      </c>
      <c r="B62" s="64" t="s">
        <v>219</v>
      </c>
      <c r="C62" s="29">
        <f>'MES 4'!F62</f>
        <v>0</v>
      </c>
      <c r="D62" s="29">
        <v>0</v>
      </c>
      <c r="E62" s="29">
        <v>0</v>
      </c>
      <c r="F62" s="29">
        <f t="shared" si="9"/>
        <v>0</v>
      </c>
      <c r="G62" s="29">
        <f>'MES 4'!I62</f>
        <v>0</v>
      </c>
      <c r="H62" s="29">
        <v>0</v>
      </c>
      <c r="I62" s="29">
        <f t="shared" si="10"/>
        <v>0</v>
      </c>
      <c r="J62" s="288" t="e">
        <f t="shared" si="11"/>
        <v>#DIV/0!</v>
      </c>
      <c r="K62" s="289"/>
      <c r="L62" s="99">
        <v>0</v>
      </c>
      <c r="M62" s="99">
        <v>0</v>
      </c>
      <c r="N62" s="82">
        <f t="shared" si="12"/>
        <v>0</v>
      </c>
    </row>
    <row r="63" spans="1:14" ht="18" customHeight="1">
      <c r="A63" s="92">
        <f>+A62+1</f>
        <v>2113</v>
      </c>
      <c r="B63" s="84" t="s">
        <v>143</v>
      </c>
      <c r="C63" s="29">
        <f>'MES 4'!F63</f>
        <v>0</v>
      </c>
      <c r="D63" s="29">
        <v>0</v>
      </c>
      <c r="E63" s="29">
        <v>0</v>
      </c>
      <c r="F63" s="29">
        <f t="shared" si="5"/>
        <v>0</v>
      </c>
      <c r="G63" s="29">
        <f>'MES 4'!I63</f>
        <v>0</v>
      </c>
      <c r="H63" s="29">
        <v>0</v>
      </c>
      <c r="I63" s="29">
        <f t="shared" si="6"/>
        <v>0</v>
      </c>
      <c r="J63" s="288" t="e">
        <f t="shared" si="7"/>
        <v>#DIV/0!</v>
      </c>
      <c r="K63" s="289"/>
      <c r="L63" s="99">
        <v>0</v>
      </c>
      <c r="M63" s="99">
        <v>0</v>
      </c>
      <c r="N63" s="82">
        <f t="shared" si="8"/>
        <v>0</v>
      </c>
    </row>
    <row r="64" spans="1:14" s="40" customFormat="1" ht="18" customHeight="1">
      <c r="A64" s="315" t="s">
        <v>30</v>
      </c>
      <c r="B64" s="316"/>
      <c r="C64" s="34">
        <f t="shared" ref="C64:I64" si="13">SUM(C51:C63)</f>
        <v>0</v>
      </c>
      <c r="D64" s="34">
        <f t="shared" si="13"/>
        <v>0</v>
      </c>
      <c r="E64" s="34">
        <f t="shared" si="13"/>
        <v>0</v>
      </c>
      <c r="F64" s="34">
        <f t="shared" si="13"/>
        <v>0</v>
      </c>
      <c r="G64" s="34">
        <f>SUM(G51:G63)</f>
        <v>0</v>
      </c>
      <c r="H64" s="34">
        <f t="shared" si="13"/>
        <v>0</v>
      </c>
      <c r="I64" s="34">
        <f t="shared" si="13"/>
        <v>0</v>
      </c>
      <c r="J64" s="317" t="e">
        <f>(I64/F64)</f>
        <v>#DIV/0!</v>
      </c>
      <c r="K64" s="318"/>
      <c r="L64" s="102">
        <f>SUM(L51:L63)</f>
        <v>0</v>
      </c>
      <c r="M64" s="102">
        <f>SUM(M51:M63)</f>
        <v>0</v>
      </c>
      <c r="N64" s="81">
        <f>SUM(N51:N63)</f>
        <v>0</v>
      </c>
    </row>
    <row r="65" spans="1:14" s="40" customFormat="1" ht="15.75" customHeight="1">
      <c r="A65" s="80">
        <v>2200</v>
      </c>
      <c r="B65" s="330" t="s">
        <v>107</v>
      </c>
      <c r="C65" s="330"/>
      <c r="D65" s="330"/>
      <c r="E65" s="330"/>
      <c r="F65" s="330"/>
      <c r="G65" s="330"/>
      <c r="H65" s="330"/>
      <c r="I65" s="330"/>
      <c r="J65" s="330"/>
      <c r="K65" s="330"/>
      <c r="L65" s="330"/>
      <c r="M65" s="330"/>
      <c r="N65" s="330"/>
    </row>
    <row r="66" spans="1:14" ht="18" customHeight="1">
      <c r="A66" s="79">
        <v>2201</v>
      </c>
      <c r="B66" s="84" t="s">
        <v>98</v>
      </c>
      <c r="C66" s="82">
        <f>'MES 4'!F66</f>
        <v>0</v>
      </c>
      <c r="D66" s="82">
        <v>0</v>
      </c>
      <c r="E66" s="82">
        <v>0</v>
      </c>
      <c r="F66" s="82">
        <f t="shared" ref="F66:F71" si="14">C66+D66-E66</f>
        <v>0</v>
      </c>
      <c r="G66" s="29">
        <f>'MES 4'!I66</f>
        <v>0</v>
      </c>
      <c r="H66" s="29">
        <v>0</v>
      </c>
      <c r="I66" s="82">
        <f t="shared" ref="I66:I71" si="15">(G66+H66)</f>
        <v>0</v>
      </c>
      <c r="J66" s="288" t="e">
        <f>(I66/F66)</f>
        <v>#DIV/0!</v>
      </c>
      <c r="K66" s="289"/>
      <c r="L66" s="99">
        <v>0</v>
      </c>
      <c r="M66" s="99">
        <v>0</v>
      </c>
      <c r="N66" s="82">
        <f t="shared" ref="N66:N71" si="16">(F66-I66)</f>
        <v>0</v>
      </c>
    </row>
    <row r="67" spans="1:14" ht="18" customHeight="1">
      <c r="A67" s="79">
        <v>2202</v>
      </c>
      <c r="B67" s="84" t="s">
        <v>99</v>
      </c>
      <c r="C67" s="82">
        <f>'MES 4'!F67</f>
        <v>0</v>
      </c>
      <c r="D67" s="82">
        <v>0</v>
      </c>
      <c r="E67" s="82">
        <v>0</v>
      </c>
      <c r="F67" s="82">
        <f t="shared" si="14"/>
        <v>0</v>
      </c>
      <c r="G67" s="29">
        <f>'MES 4'!I67</f>
        <v>0</v>
      </c>
      <c r="H67" s="29">
        <v>0</v>
      </c>
      <c r="I67" s="82">
        <f t="shared" si="15"/>
        <v>0</v>
      </c>
      <c r="J67" s="288" t="e">
        <f t="shared" ref="J67:J77" si="17">(I67/F67)</f>
        <v>#DIV/0!</v>
      </c>
      <c r="K67" s="289"/>
      <c r="L67" s="99">
        <v>0</v>
      </c>
      <c r="M67" s="99">
        <v>0</v>
      </c>
      <c r="N67" s="82">
        <f t="shared" si="16"/>
        <v>0</v>
      </c>
    </row>
    <row r="68" spans="1:14" ht="18" customHeight="1">
      <c r="A68" s="79">
        <v>2203</v>
      </c>
      <c r="B68" s="84" t="s">
        <v>199</v>
      </c>
      <c r="C68" s="82">
        <f>'MES 4'!F68</f>
        <v>0</v>
      </c>
      <c r="D68" s="82">
        <v>0</v>
      </c>
      <c r="E68" s="82">
        <v>0</v>
      </c>
      <c r="F68" s="82">
        <f t="shared" si="14"/>
        <v>0</v>
      </c>
      <c r="G68" s="29">
        <f>'MES 4'!I68</f>
        <v>0</v>
      </c>
      <c r="H68" s="29">
        <v>0</v>
      </c>
      <c r="I68" s="82">
        <f t="shared" si="15"/>
        <v>0</v>
      </c>
      <c r="J68" s="288" t="e">
        <f t="shared" si="17"/>
        <v>#DIV/0!</v>
      </c>
      <c r="K68" s="289"/>
      <c r="L68" s="99">
        <v>0</v>
      </c>
      <c r="M68" s="99">
        <v>0</v>
      </c>
      <c r="N68" s="82">
        <f t="shared" si="16"/>
        <v>0</v>
      </c>
    </row>
    <row r="69" spans="1:14" ht="18" customHeight="1">
      <c r="A69" s="79">
        <v>2204</v>
      </c>
      <c r="B69" s="84" t="s">
        <v>100</v>
      </c>
      <c r="C69" s="82">
        <f>'MES 4'!F69</f>
        <v>0</v>
      </c>
      <c r="D69" s="82">
        <v>0</v>
      </c>
      <c r="E69" s="82">
        <v>0</v>
      </c>
      <c r="F69" s="82">
        <f t="shared" si="14"/>
        <v>0</v>
      </c>
      <c r="G69" s="29">
        <f>'MES 4'!I69</f>
        <v>0</v>
      </c>
      <c r="H69" s="29">
        <v>0</v>
      </c>
      <c r="I69" s="82">
        <f t="shared" si="15"/>
        <v>0</v>
      </c>
      <c r="J69" s="288" t="e">
        <f t="shared" si="17"/>
        <v>#DIV/0!</v>
      </c>
      <c r="K69" s="289"/>
      <c r="L69" s="99">
        <v>0</v>
      </c>
      <c r="M69" s="99">
        <v>0</v>
      </c>
      <c r="N69" s="82">
        <f t="shared" si="16"/>
        <v>0</v>
      </c>
    </row>
    <row r="70" spans="1:14" ht="18" customHeight="1">
      <c r="A70" s="79">
        <v>2205</v>
      </c>
      <c r="B70" s="84" t="s">
        <v>101</v>
      </c>
      <c r="C70" s="82">
        <f>'MES 4'!F70</f>
        <v>0</v>
      </c>
      <c r="D70" s="82">
        <v>0</v>
      </c>
      <c r="E70" s="82">
        <v>0</v>
      </c>
      <c r="F70" s="82">
        <f t="shared" si="14"/>
        <v>0</v>
      </c>
      <c r="G70" s="29">
        <f>'MES 4'!I70</f>
        <v>0</v>
      </c>
      <c r="H70" s="29">
        <v>0</v>
      </c>
      <c r="I70" s="82">
        <f t="shared" si="15"/>
        <v>0</v>
      </c>
      <c r="J70" s="288" t="e">
        <f t="shared" si="17"/>
        <v>#DIV/0!</v>
      </c>
      <c r="K70" s="289"/>
      <c r="L70" s="99">
        <v>0</v>
      </c>
      <c r="M70" s="99">
        <v>0</v>
      </c>
      <c r="N70" s="82">
        <f t="shared" si="16"/>
        <v>0</v>
      </c>
    </row>
    <row r="71" spans="1:14" ht="18" customHeight="1">
      <c r="A71" s="92">
        <v>2206</v>
      </c>
      <c r="B71" s="84" t="s">
        <v>102</v>
      </c>
      <c r="C71" s="82">
        <f>'MES 4'!F71</f>
        <v>0</v>
      </c>
      <c r="D71" s="82">
        <v>0</v>
      </c>
      <c r="E71" s="82">
        <v>0</v>
      </c>
      <c r="F71" s="82">
        <f t="shared" si="14"/>
        <v>0</v>
      </c>
      <c r="G71" s="29">
        <f>'MES 4'!I71</f>
        <v>0</v>
      </c>
      <c r="H71" s="29">
        <v>0</v>
      </c>
      <c r="I71" s="82">
        <f t="shared" si="15"/>
        <v>0</v>
      </c>
      <c r="J71" s="288" t="e">
        <f t="shared" si="17"/>
        <v>#DIV/0!</v>
      </c>
      <c r="K71" s="289"/>
      <c r="L71" s="99">
        <v>0</v>
      </c>
      <c r="M71" s="99">
        <v>0</v>
      </c>
      <c r="N71" s="82">
        <f t="shared" si="16"/>
        <v>0</v>
      </c>
    </row>
    <row r="72" spans="1:14" s="88" customFormat="1" ht="18" customHeight="1">
      <c r="A72" s="92">
        <v>2207</v>
      </c>
      <c r="B72" s="84" t="s">
        <v>140</v>
      </c>
      <c r="C72" s="82">
        <f>'MES 4'!F72</f>
        <v>0</v>
      </c>
      <c r="D72" s="82">
        <v>0</v>
      </c>
      <c r="E72" s="82">
        <v>0</v>
      </c>
      <c r="F72" s="82">
        <f t="shared" ref="F72" si="18">C72+D72-E72</f>
        <v>0</v>
      </c>
      <c r="G72" s="29">
        <f>'MES 4'!I72</f>
        <v>0</v>
      </c>
      <c r="H72" s="29">
        <v>0</v>
      </c>
      <c r="I72" s="82">
        <f t="shared" ref="I72" si="19">(G72+H72)</f>
        <v>0</v>
      </c>
      <c r="J72" s="288" t="e">
        <f t="shared" ref="J72" si="20">(I72/F72)</f>
        <v>#DIV/0!</v>
      </c>
      <c r="K72" s="289"/>
      <c r="L72" s="99">
        <v>0</v>
      </c>
      <c r="M72" s="99">
        <v>0</v>
      </c>
      <c r="N72" s="82">
        <f t="shared" ref="N72" si="21">(F72-I72)</f>
        <v>0</v>
      </c>
    </row>
    <row r="73" spans="1:14" s="88" customFormat="1" ht="33.75">
      <c r="A73" s="92">
        <v>2208</v>
      </c>
      <c r="B73" s="97" t="s">
        <v>192</v>
      </c>
      <c r="C73" s="82">
        <f>'MES 4'!F73</f>
        <v>0</v>
      </c>
      <c r="D73" s="82">
        <v>0</v>
      </c>
      <c r="E73" s="82">
        <v>0</v>
      </c>
      <c r="F73" s="82">
        <f t="shared" ref="F73:F75" si="22">C73+D73-E73</f>
        <v>0</v>
      </c>
      <c r="G73" s="29">
        <f>'MES 4'!I73</f>
        <v>0</v>
      </c>
      <c r="H73" s="29">
        <v>0</v>
      </c>
      <c r="I73" s="82">
        <f t="shared" ref="I73:I75" si="23">(G73+H73)</f>
        <v>0</v>
      </c>
      <c r="J73" s="288" t="e">
        <f t="shared" ref="J73:J75" si="24">(I73/F73)</f>
        <v>#DIV/0!</v>
      </c>
      <c r="K73" s="289"/>
      <c r="L73" s="99">
        <v>0</v>
      </c>
      <c r="M73" s="99">
        <v>0</v>
      </c>
      <c r="N73" s="82">
        <f t="shared" ref="N73:N75" si="25">(F73-I73)</f>
        <v>0</v>
      </c>
    </row>
    <row r="74" spans="1:14" s="88" customFormat="1" ht="22.5">
      <c r="A74" s="92">
        <v>2209</v>
      </c>
      <c r="B74" s="97" t="s">
        <v>278</v>
      </c>
      <c r="C74" s="82">
        <f>'MES 4'!F74</f>
        <v>0</v>
      </c>
      <c r="D74" s="82">
        <v>0</v>
      </c>
      <c r="E74" s="82">
        <v>0</v>
      </c>
      <c r="F74" s="82">
        <f t="shared" si="22"/>
        <v>0</v>
      </c>
      <c r="G74" s="29">
        <f>'MES 4'!I74</f>
        <v>0</v>
      </c>
      <c r="H74" s="29">
        <v>0</v>
      </c>
      <c r="I74" s="82">
        <f t="shared" si="23"/>
        <v>0</v>
      </c>
      <c r="J74" s="288" t="e">
        <f t="shared" si="24"/>
        <v>#DIV/0!</v>
      </c>
      <c r="K74" s="289"/>
      <c r="L74" s="99">
        <v>0</v>
      </c>
      <c r="M74" s="99">
        <v>0</v>
      </c>
      <c r="N74" s="82">
        <f t="shared" si="25"/>
        <v>0</v>
      </c>
    </row>
    <row r="75" spans="1:14" s="88" customFormat="1" ht="18" customHeight="1">
      <c r="A75" s="92">
        <v>2210</v>
      </c>
      <c r="B75" s="84" t="s">
        <v>144</v>
      </c>
      <c r="C75" s="82">
        <f>'MES 4'!F75</f>
        <v>0</v>
      </c>
      <c r="D75" s="82">
        <v>0</v>
      </c>
      <c r="E75" s="82">
        <v>0</v>
      </c>
      <c r="F75" s="82">
        <f t="shared" si="22"/>
        <v>0</v>
      </c>
      <c r="G75" s="29">
        <f>'MES 4'!I75</f>
        <v>0</v>
      </c>
      <c r="H75" s="29">
        <v>0</v>
      </c>
      <c r="I75" s="82">
        <f t="shared" si="23"/>
        <v>0</v>
      </c>
      <c r="J75" s="288" t="e">
        <f t="shared" si="24"/>
        <v>#DIV/0!</v>
      </c>
      <c r="K75" s="289"/>
      <c r="L75" s="99">
        <v>0</v>
      </c>
      <c r="M75" s="99">
        <v>0</v>
      </c>
      <c r="N75" s="82">
        <f t="shared" si="25"/>
        <v>0</v>
      </c>
    </row>
    <row r="76" spans="1:14" s="88" customFormat="1" ht="18" customHeight="1">
      <c r="A76" s="92">
        <v>2211</v>
      </c>
      <c r="B76" s="84" t="s">
        <v>143</v>
      </c>
      <c r="C76" s="82">
        <f>'MES 4'!F76</f>
        <v>0</v>
      </c>
      <c r="D76" s="82">
        <v>0</v>
      </c>
      <c r="E76" s="82">
        <v>0</v>
      </c>
      <c r="F76" s="82">
        <f t="shared" ref="F76" si="26">C76+D76-E76</f>
        <v>0</v>
      </c>
      <c r="G76" s="29">
        <f>'MES 4'!I76</f>
        <v>0</v>
      </c>
      <c r="H76" s="29">
        <v>0</v>
      </c>
      <c r="I76" s="82">
        <f t="shared" ref="I76" si="27">(G76+H76)</f>
        <v>0</v>
      </c>
      <c r="J76" s="288" t="e">
        <f t="shared" ref="J76" si="28">(I76/F76)</f>
        <v>#DIV/0!</v>
      </c>
      <c r="K76" s="289"/>
      <c r="L76" s="99">
        <v>0</v>
      </c>
      <c r="M76" s="99">
        <v>0</v>
      </c>
      <c r="N76" s="82">
        <f t="shared" ref="N76" si="29">(F76-I76)</f>
        <v>0</v>
      </c>
    </row>
    <row r="77" spans="1:14" s="40" customFormat="1" ht="18" customHeight="1">
      <c r="A77" s="315" t="s">
        <v>30</v>
      </c>
      <c r="B77" s="316"/>
      <c r="C77" s="33">
        <f t="shared" ref="C77:I77" si="30">SUM(C66:C76)</f>
        <v>0</v>
      </c>
      <c r="D77" s="33">
        <f t="shared" si="30"/>
        <v>0</v>
      </c>
      <c r="E77" s="33">
        <f t="shared" si="30"/>
        <v>0</v>
      </c>
      <c r="F77" s="33">
        <f t="shared" si="30"/>
        <v>0</v>
      </c>
      <c r="G77" s="33">
        <f t="shared" si="30"/>
        <v>0</v>
      </c>
      <c r="H77" s="33">
        <f t="shared" si="30"/>
        <v>0</v>
      </c>
      <c r="I77" s="33">
        <f t="shared" si="30"/>
        <v>0</v>
      </c>
      <c r="J77" s="317" t="e">
        <f t="shared" si="17"/>
        <v>#DIV/0!</v>
      </c>
      <c r="K77" s="318"/>
      <c r="L77" s="102">
        <f>SUM(L66:L76)</f>
        <v>0</v>
      </c>
      <c r="M77" s="102">
        <f>SUM(M66:M76)</f>
        <v>0</v>
      </c>
      <c r="N77" s="81">
        <f>SUM(N66:N76)</f>
        <v>0</v>
      </c>
    </row>
    <row r="78" spans="1:14" s="27" customFormat="1" ht="18" customHeight="1">
      <c r="A78" s="51"/>
      <c r="B78" s="41"/>
      <c r="C78" s="42"/>
      <c r="D78" s="42"/>
      <c r="E78" s="42"/>
      <c r="F78" s="42"/>
      <c r="G78" s="42"/>
      <c r="H78" s="42"/>
      <c r="I78" s="42"/>
      <c r="J78" s="43"/>
      <c r="K78" s="43"/>
      <c r="L78" s="43"/>
      <c r="M78" s="43"/>
      <c r="N78" s="44"/>
    </row>
    <row r="79" spans="1:14" s="27" customFormat="1" ht="37.15" customHeight="1">
      <c r="B79" s="45"/>
      <c r="C79" s="46"/>
      <c r="D79" s="46"/>
      <c r="E79" s="46"/>
      <c r="F79" s="46"/>
      <c r="G79" s="46"/>
      <c r="H79" s="46"/>
      <c r="I79" s="46"/>
      <c r="J79" s="47"/>
      <c r="K79" s="47"/>
      <c r="L79" s="47"/>
      <c r="M79" s="47"/>
      <c r="N79" s="48"/>
    </row>
    <row r="80" spans="1:14" s="40" customFormat="1" ht="18" customHeight="1">
      <c r="A80" s="28" t="s">
        <v>59</v>
      </c>
      <c r="B80" s="53" t="s">
        <v>17</v>
      </c>
      <c r="C80" s="53">
        <v>1</v>
      </c>
      <c r="D80" s="53">
        <v>2</v>
      </c>
      <c r="E80" s="53">
        <v>3</v>
      </c>
      <c r="F80" s="53" t="s">
        <v>5</v>
      </c>
      <c r="G80" s="53">
        <v>5</v>
      </c>
      <c r="H80" s="53">
        <v>6</v>
      </c>
      <c r="I80" s="53" t="s">
        <v>18</v>
      </c>
      <c r="J80" s="315" t="s">
        <v>127</v>
      </c>
      <c r="K80" s="316"/>
      <c r="L80" s="337">
        <v>9</v>
      </c>
      <c r="M80" s="338"/>
      <c r="N80" s="53" t="s">
        <v>8</v>
      </c>
    </row>
    <row r="81" spans="1:14" s="40" customFormat="1" ht="27" customHeight="1">
      <c r="A81" s="326">
        <v>2000</v>
      </c>
      <c r="B81" s="326" t="s">
        <v>19</v>
      </c>
      <c r="C81" s="286" t="str">
        <f>C48</f>
        <v>Presupuesto inicial del periodo a ejecutar</v>
      </c>
      <c r="D81" s="326" t="s">
        <v>10</v>
      </c>
      <c r="E81" s="326" t="s">
        <v>11</v>
      </c>
      <c r="F81" s="286" t="str">
        <f>F48</f>
        <v>Presupuesto al final del  periodo ejecutado</v>
      </c>
      <c r="G81" s="286" t="str">
        <f>G48</f>
        <v>Gastos acumulados al mes 4</v>
      </c>
      <c r="H81" s="286" t="str">
        <f>H48</f>
        <v xml:space="preserve">Gastos - mes 5 </v>
      </c>
      <c r="I81" s="286" t="str">
        <f>I48</f>
        <v xml:space="preserve">Valor total ejecutado al final de periodo </v>
      </c>
      <c r="J81" s="328" t="s">
        <v>79</v>
      </c>
      <c r="K81" s="321"/>
      <c r="L81" s="304" t="s">
        <v>194</v>
      </c>
      <c r="M81" s="305"/>
      <c r="N81" s="286" t="str">
        <f>N48</f>
        <v>Total saldo por ejecutar</v>
      </c>
    </row>
    <row r="82" spans="1:14" s="40" customFormat="1" ht="27" customHeight="1">
      <c r="A82" s="327"/>
      <c r="B82" s="327"/>
      <c r="C82" s="319"/>
      <c r="D82" s="327"/>
      <c r="E82" s="327"/>
      <c r="F82" s="287"/>
      <c r="G82" s="287"/>
      <c r="H82" s="319"/>
      <c r="I82" s="319"/>
      <c r="J82" s="329"/>
      <c r="K82" s="323"/>
      <c r="L82" s="101" t="s">
        <v>197</v>
      </c>
      <c r="M82" s="101" t="s">
        <v>198</v>
      </c>
      <c r="N82" s="319"/>
    </row>
    <row r="83" spans="1:14" s="40" customFormat="1" ht="18" customHeight="1">
      <c r="A83" s="53">
        <v>2300</v>
      </c>
      <c r="B83" s="315" t="s">
        <v>109</v>
      </c>
      <c r="C83" s="336"/>
      <c r="D83" s="336"/>
      <c r="E83" s="336"/>
      <c r="F83" s="336"/>
      <c r="G83" s="336"/>
      <c r="H83" s="336"/>
      <c r="I83" s="336"/>
      <c r="J83" s="336"/>
      <c r="K83" s="336"/>
      <c r="L83" s="336"/>
      <c r="M83" s="336"/>
      <c r="N83" s="316"/>
    </row>
    <row r="84" spans="1:14" ht="18" customHeight="1">
      <c r="A84" s="79">
        <v>2301</v>
      </c>
      <c r="B84" s="65" t="s">
        <v>31</v>
      </c>
      <c r="C84" s="29">
        <f>'MES 4'!F84</f>
        <v>0</v>
      </c>
      <c r="D84" s="29">
        <v>0</v>
      </c>
      <c r="E84" s="29">
        <v>0</v>
      </c>
      <c r="F84" s="29">
        <f t="shared" ref="F84:F95" si="31">C84+D84-E84</f>
        <v>0</v>
      </c>
      <c r="G84" s="29">
        <f>'MES 4'!I84</f>
        <v>0</v>
      </c>
      <c r="H84" s="32">
        <v>0</v>
      </c>
      <c r="I84" s="32">
        <f t="shared" ref="I84:I95" si="32">(G84+H84)</f>
        <v>0</v>
      </c>
      <c r="J84" s="288" t="e">
        <f t="shared" ref="J84:J97" si="33">(I84/F84)</f>
        <v>#DIV/0!</v>
      </c>
      <c r="K84" s="289"/>
      <c r="L84" s="99">
        <v>0</v>
      </c>
      <c r="M84" s="99">
        <v>0</v>
      </c>
      <c r="N84" s="32">
        <f t="shared" ref="N84:N95" si="34">(F84-I84)</f>
        <v>0</v>
      </c>
    </row>
    <row r="85" spans="1:14" ht="18" customHeight="1">
      <c r="A85" s="79">
        <v>2302</v>
      </c>
      <c r="B85" s="65" t="s">
        <v>200</v>
      </c>
      <c r="C85" s="29">
        <f>'MES 4'!F85</f>
        <v>0</v>
      </c>
      <c r="D85" s="29">
        <v>0</v>
      </c>
      <c r="E85" s="29">
        <v>0</v>
      </c>
      <c r="F85" s="29">
        <f t="shared" si="31"/>
        <v>0</v>
      </c>
      <c r="G85" s="29">
        <f>'MES 4'!I85</f>
        <v>0</v>
      </c>
      <c r="H85" s="32">
        <v>0</v>
      </c>
      <c r="I85" s="32">
        <f t="shared" si="32"/>
        <v>0</v>
      </c>
      <c r="J85" s="288" t="e">
        <f t="shared" si="33"/>
        <v>#DIV/0!</v>
      </c>
      <c r="K85" s="289"/>
      <c r="L85" s="99">
        <v>0</v>
      </c>
      <c r="M85" s="99">
        <v>0</v>
      </c>
      <c r="N85" s="32">
        <f t="shared" si="34"/>
        <v>0</v>
      </c>
    </row>
    <row r="86" spans="1:14" s="88" customFormat="1" ht="18" customHeight="1">
      <c r="A86" s="116">
        <v>2303</v>
      </c>
      <c r="B86" s="65" t="s">
        <v>201</v>
      </c>
      <c r="C86" s="29">
        <f>'MES 4'!F86</f>
        <v>0</v>
      </c>
      <c r="D86" s="29">
        <v>0</v>
      </c>
      <c r="E86" s="29">
        <v>0</v>
      </c>
      <c r="F86" s="29">
        <f t="shared" ref="F86" si="35">C86+D86-E86</f>
        <v>0</v>
      </c>
      <c r="G86" s="29">
        <f>'MES 4'!I86</f>
        <v>0</v>
      </c>
      <c r="H86" s="82">
        <v>0</v>
      </c>
      <c r="I86" s="82">
        <f t="shared" ref="I86" si="36">(G86+H86)</f>
        <v>0</v>
      </c>
      <c r="J86" s="288" t="e">
        <f t="shared" ref="J86" si="37">(I86/F86)</f>
        <v>#DIV/0!</v>
      </c>
      <c r="K86" s="289"/>
      <c r="L86" s="99">
        <v>0</v>
      </c>
      <c r="M86" s="99">
        <v>0</v>
      </c>
      <c r="N86" s="82">
        <f t="shared" ref="N86" si="38">(F86-I86)</f>
        <v>0</v>
      </c>
    </row>
    <row r="87" spans="1:14" ht="18" customHeight="1">
      <c r="A87" s="116">
        <v>2304</v>
      </c>
      <c r="B87" s="65" t="s">
        <v>91</v>
      </c>
      <c r="C87" s="29">
        <f>'MES 4'!F87</f>
        <v>0</v>
      </c>
      <c r="D87" s="29">
        <v>0</v>
      </c>
      <c r="E87" s="29">
        <v>0</v>
      </c>
      <c r="F87" s="29">
        <f t="shared" si="31"/>
        <v>0</v>
      </c>
      <c r="G87" s="29">
        <f>'MES 4'!I87</f>
        <v>0</v>
      </c>
      <c r="H87" s="32">
        <v>0</v>
      </c>
      <c r="I87" s="32">
        <f t="shared" si="32"/>
        <v>0</v>
      </c>
      <c r="J87" s="288" t="e">
        <f t="shared" si="33"/>
        <v>#DIV/0!</v>
      </c>
      <c r="K87" s="289"/>
      <c r="L87" s="99">
        <v>0</v>
      </c>
      <c r="M87" s="99">
        <v>0</v>
      </c>
      <c r="N87" s="32">
        <f t="shared" si="34"/>
        <v>0</v>
      </c>
    </row>
    <row r="88" spans="1:14" s="88" customFormat="1" ht="18" customHeight="1">
      <c r="A88" s="116">
        <v>2305</v>
      </c>
      <c r="B88" s="117" t="s">
        <v>203</v>
      </c>
      <c r="C88" s="29">
        <f>'MES 4'!F88</f>
        <v>0</v>
      </c>
      <c r="D88" s="29">
        <v>0</v>
      </c>
      <c r="E88" s="29">
        <v>0</v>
      </c>
      <c r="F88" s="29">
        <f t="shared" ref="F88:F89" si="39">C88+D88-E88</f>
        <v>0</v>
      </c>
      <c r="G88" s="29">
        <f>'MES 4'!I88</f>
        <v>0</v>
      </c>
      <c r="H88" s="82">
        <v>0</v>
      </c>
      <c r="I88" s="82">
        <f t="shared" ref="I88:I89" si="40">(G88+H88)</f>
        <v>0</v>
      </c>
      <c r="J88" s="288" t="e">
        <f t="shared" ref="J88:J89" si="41">(I88/F88)</f>
        <v>#DIV/0!</v>
      </c>
      <c r="K88" s="289"/>
      <c r="L88" s="99">
        <v>0</v>
      </c>
      <c r="M88" s="99">
        <v>0</v>
      </c>
      <c r="N88" s="82">
        <f t="shared" ref="N88:N89" si="42">(F88-I88)</f>
        <v>0</v>
      </c>
    </row>
    <row r="89" spans="1:14" s="88" customFormat="1" ht="18" customHeight="1">
      <c r="A89" s="116">
        <v>2306</v>
      </c>
      <c r="B89" s="117" t="s">
        <v>202</v>
      </c>
      <c r="C89" s="29">
        <f>'MES 4'!F89</f>
        <v>0</v>
      </c>
      <c r="D89" s="29">
        <v>0</v>
      </c>
      <c r="E89" s="29">
        <v>0</v>
      </c>
      <c r="F89" s="29">
        <f t="shared" si="39"/>
        <v>0</v>
      </c>
      <c r="G89" s="29">
        <f>'MES 4'!I89</f>
        <v>0</v>
      </c>
      <c r="H89" s="82">
        <v>0</v>
      </c>
      <c r="I89" s="82">
        <f t="shared" si="40"/>
        <v>0</v>
      </c>
      <c r="J89" s="288" t="e">
        <f t="shared" si="41"/>
        <v>#DIV/0!</v>
      </c>
      <c r="K89" s="289"/>
      <c r="L89" s="99">
        <v>0</v>
      </c>
      <c r="M89" s="99">
        <v>0</v>
      </c>
      <c r="N89" s="82">
        <f t="shared" si="42"/>
        <v>0</v>
      </c>
    </row>
    <row r="90" spans="1:14" ht="25.5" customHeight="1">
      <c r="A90" s="116">
        <v>2307</v>
      </c>
      <c r="B90" s="74" t="s">
        <v>84</v>
      </c>
      <c r="C90" s="29">
        <f>'MES 4'!F90</f>
        <v>0</v>
      </c>
      <c r="D90" s="29">
        <v>0</v>
      </c>
      <c r="E90" s="29">
        <v>0</v>
      </c>
      <c r="F90" s="29">
        <f t="shared" si="31"/>
        <v>0</v>
      </c>
      <c r="G90" s="29">
        <f>'MES 4'!I90</f>
        <v>0</v>
      </c>
      <c r="H90" s="32">
        <v>0</v>
      </c>
      <c r="I90" s="32">
        <f t="shared" si="32"/>
        <v>0</v>
      </c>
      <c r="J90" s="288" t="e">
        <f t="shared" si="33"/>
        <v>#DIV/0!</v>
      </c>
      <c r="K90" s="289"/>
      <c r="L90" s="99">
        <v>0</v>
      </c>
      <c r="M90" s="99">
        <v>0</v>
      </c>
      <c r="N90" s="32">
        <f t="shared" si="34"/>
        <v>0</v>
      </c>
    </row>
    <row r="91" spans="1:14" s="88" customFormat="1" ht="19.149999999999999" customHeight="1">
      <c r="A91" s="116">
        <v>2308</v>
      </c>
      <c r="B91" s="118" t="s">
        <v>204</v>
      </c>
      <c r="C91" s="29">
        <f>'MES 4'!F91</f>
        <v>0</v>
      </c>
      <c r="D91" s="29">
        <v>0</v>
      </c>
      <c r="E91" s="29">
        <v>0</v>
      </c>
      <c r="F91" s="29">
        <f t="shared" si="31"/>
        <v>0</v>
      </c>
      <c r="G91" s="29">
        <f>'MES 4'!I91</f>
        <v>0</v>
      </c>
      <c r="H91" s="82">
        <v>0</v>
      </c>
      <c r="I91" s="82">
        <f t="shared" si="32"/>
        <v>0</v>
      </c>
      <c r="J91" s="288" t="e">
        <f>(I91/F91)</f>
        <v>#DIV/0!</v>
      </c>
      <c r="K91" s="289"/>
      <c r="L91" s="99">
        <v>0</v>
      </c>
      <c r="M91" s="99">
        <v>0</v>
      </c>
      <c r="N91" s="82">
        <f t="shared" si="34"/>
        <v>0</v>
      </c>
    </row>
    <row r="92" spans="1:14" s="88" customFormat="1" ht="19.149999999999999" customHeight="1">
      <c r="A92" s="116">
        <v>2309</v>
      </c>
      <c r="B92" s="89" t="s">
        <v>226</v>
      </c>
      <c r="C92" s="29">
        <f>'MES 4'!F92</f>
        <v>0</v>
      </c>
      <c r="D92" s="29">
        <v>0</v>
      </c>
      <c r="E92" s="29">
        <v>0</v>
      </c>
      <c r="F92" s="29">
        <f t="shared" ref="F92" si="43">C92+D92-E92</f>
        <v>0</v>
      </c>
      <c r="G92" s="29">
        <f>'MES 4'!I92</f>
        <v>0</v>
      </c>
      <c r="H92" s="82">
        <v>0</v>
      </c>
      <c r="I92" s="82">
        <f t="shared" ref="I92" si="44">(G92+H92)</f>
        <v>0</v>
      </c>
      <c r="J92" s="288" t="e">
        <f t="shared" ref="J92" si="45">(I92/F92)</f>
        <v>#DIV/0!</v>
      </c>
      <c r="K92" s="289"/>
      <c r="L92" s="99">
        <v>0</v>
      </c>
      <c r="M92" s="99">
        <v>0</v>
      </c>
      <c r="N92" s="82">
        <f t="shared" ref="N92" si="46">(F92-I92)</f>
        <v>0</v>
      </c>
    </row>
    <row r="93" spans="1:14" s="88" customFormat="1" ht="19.149999999999999" customHeight="1">
      <c r="A93" s="116">
        <v>2310</v>
      </c>
      <c r="B93" s="65" t="s">
        <v>86</v>
      </c>
      <c r="C93" s="29">
        <f>'MES 4'!F93</f>
        <v>0</v>
      </c>
      <c r="D93" s="29">
        <v>0</v>
      </c>
      <c r="E93" s="29">
        <v>0</v>
      </c>
      <c r="F93" s="29">
        <f t="shared" ref="F93:F94" si="47">C93+D93-E93</f>
        <v>0</v>
      </c>
      <c r="G93" s="29">
        <f>'MES 4'!I93</f>
        <v>0</v>
      </c>
      <c r="H93" s="82">
        <v>0</v>
      </c>
      <c r="I93" s="82">
        <f t="shared" ref="I93:I94" si="48">(G93+H93)</f>
        <v>0</v>
      </c>
      <c r="J93" s="288" t="e">
        <f>(I93/F93)</f>
        <v>#DIV/0!</v>
      </c>
      <c r="K93" s="289"/>
      <c r="L93" s="99">
        <v>0</v>
      </c>
      <c r="M93" s="99">
        <v>0</v>
      </c>
      <c r="N93" s="82">
        <f t="shared" ref="N93:N94" si="49">(F93-I93)</f>
        <v>0</v>
      </c>
    </row>
    <row r="94" spans="1:14" s="88" customFormat="1" ht="19.149999999999999" customHeight="1">
      <c r="A94" s="116">
        <v>2311</v>
      </c>
      <c r="B94" s="65" t="s">
        <v>205</v>
      </c>
      <c r="C94" s="29">
        <f>'MES 4'!F94</f>
        <v>0</v>
      </c>
      <c r="D94" s="29">
        <v>0</v>
      </c>
      <c r="E94" s="29">
        <v>0</v>
      </c>
      <c r="F94" s="29">
        <f t="shared" si="47"/>
        <v>0</v>
      </c>
      <c r="G94" s="29">
        <f>'MES 4'!I94</f>
        <v>0</v>
      </c>
      <c r="H94" s="82">
        <v>0</v>
      </c>
      <c r="I94" s="82">
        <f t="shared" si="48"/>
        <v>0</v>
      </c>
      <c r="J94" s="288" t="e">
        <f t="shared" ref="J94" si="50">(I94/F94)</f>
        <v>#DIV/0!</v>
      </c>
      <c r="K94" s="289"/>
      <c r="L94" s="99">
        <v>0</v>
      </c>
      <c r="M94" s="99">
        <v>0</v>
      </c>
      <c r="N94" s="82">
        <f t="shared" si="49"/>
        <v>0</v>
      </c>
    </row>
    <row r="95" spans="1:14" s="71" customFormat="1" ht="19.149999999999999" customHeight="1">
      <c r="A95" s="116">
        <v>2312</v>
      </c>
      <c r="B95" s="84" t="s">
        <v>143</v>
      </c>
      <c r="C95" s="29">
        <f>'MES 4'!F95</f>
        <v>0</v>
      </c>
      <c r="D95" s="29">
        <v>0</v>
      </c>
      <c r="E95" s="29">
        <v>0</v>
      </c>
      <c r="F95" s="29">
        <f t="shared" si="31"/>
        <v>0</v>
      </c>
      <c r="G95" s="29">
        <f>'MES 4'!I95</f>
        <v>0</v>
      </c>
      <c r="H95" s="72">
        <v>0</v>
      </c>
      <c r="I95" s="72">
        <f t="shared" si="32"/>
        <v>0</v>
      </c>
      <c r="J95" s="288" t="e">
        <f t="shared" si="33"/>
        <v>#DIV/0!</v>
      </c>
      <c r="K95" s="289"/>
      <c r="L95" s="99">
        <v>0</v>
      </c>
      <c r="M95" s="99">
        <v>0</v>
      </c>
      <c r="N95" s="72">
        <f t="shared" si="34"/>
        <v>0</v>
      </c>
    </row>
    <row r="96" spans="1:14" ht="18" customHeight="1">
      <c r="A96" s="315" t="s">
        <v>32</v>
      </c>
      <c r="B96" s="316"/>
      <c r="C96" s="33">
        <f>SUM(C84:C95)</f>
        <v>0</v>
      </c>
      <c r="D96" s="33">
        <f t="shared" ref="D96:I96" si="51">SUM(D84:D95)</f>
        <v>0</v>
      </c>
      <c r="E96" s="33">
        <f t="shared" si="51"/>
        <v>0</v>
      </c>
      <c r="F96" s="33">
        <f t="shared" si="51"/>
        <v>0</v>
      </c>
      <c r="G96" s="33">
        <f t="shared" si="51"/>
        <v>0</v>
      </c>
      <c r="H96" s="33">
        <f t="shared" si="51"/>
        <v>0</v>
      </c>
      <c r="I96" s="33">
        <f t="shared" si="51"/>
        <v>0</v>
      </c>
      <c r="J96" s="317" t="e">
        <f t="shared" si="33"/>
        <v>#DIV/0!</v>
      </c>
      <c r="K96" s="318"/>
      <c r="L96" s="102">
        <f>SUM(L84:L95)</f>
        <v>0</v>
      </c>
      <c r="M96" s="102">
        <f>SUM(M84:M95)</f>
        <v>0</v>
      </c>
      <c r="N96" s="35">
        <f>SUM(N84:N95)</f>
        <v>0</v>
      </c>
    </row>
    <row r="97" spans="1:14" s="40" customFormat="1" ht="18" customHeight="1">
      <c r="A97" s="315" t="s">
        <v>108</v>
      </c>
      <c r="B97" s="316"/>
      <c r="C97" s="33">
        <f t="shared" ref="C97:I97" si="52">C96+C77+C64</f>
        <v>0</v>
      </c>
      <c r="D97" s="33">
        <f t="shared" si="52"/>
        <v>0</v>
      </c>
      <c r="E97" s="33">
        <f t="shared" si="52"/>
        <v>0</v>
      </c>
      <c r="F97" s="33">
        <f t="shared" si="52"/>
        <v>0</v>
      </c>
      <c r="G97" s="33">
        <f t="shared" si="52"/>
        <v>0</v>
      </c>
      <c r="H97" s="33">
        <f t="shared" si="52"/>
        <v>0</v>
      </c>
      <c r="I97" s="33">
        <f t="shared" si="52"/>
        <v>0</v>
      </c>
      <c r="J97" s="317" t="e">
        <f t="shared" si="33"/>
        <v>#DIV/0!</v>
      </c>
      <c r="K97" s="318"/>
      <c r="L97" s="103">
        <f>L96+L77+L64</f>
        <v>0</v>
      </c>
      <c r="M97" s="103">
        <f>M96+M77+M64</f>
        <v>0</v>
      </c>
      <c r="N97" s="33">
        <f>N96+N77+N64</f>
        <v>0</v>
      </c>
    </row>
    <row r="98" spans="1:14" ht="18" customHeight="1">
      <c r="B98" s="189" t="s">
        <v>14</v>
      </c>
      <c r="C98" s="190"/>
      <c r="D98" s="186" t="s">
        <v>48</v>
      </c>
      <c r="E98" s="186"/>
      <c r="F98" s="186"/>
      <c r="G98" s="186"/>
      <c r="H98" s="186" t="s">
        <v>193</v>
      </c>
      <c r="I98" s="186"/>
      <c r="J98" s="186"/>
      <c r="K98" s="186"/>
      <c r="L98" s="186"/>
      <c r="M98" s="186"/>
      <c r="N98" s="186"/>
    </row>
    <row r="99" spans="1:14" ht="18" customHeight="1">
      <c r="B99" s="186"/>
      <c r="C99" s="186"/>
      <c r="D99" s="186"/>
      <c r="E99" s="186"/>
      <c r="F99" s="186"/>
      <c r="G99" s="186"/>
      <c r="H99" s="186"/>
      <c r="I99" s="186"/>
      <c r="J99" s="186"/>
      <c r="K99" s="186"/>
      <c r="L99" s="186"/>
      <c r="M99" s="186"/>
      <c r="N99" s="186"/>
    </row>
    <row r="100" spans="1:14" ht="40.5" customHeight="1">
      <c r="B100" s="307"/>
      <c r="C100" s="308"/>
      <c r="D100" s="309"/>
      <c r="E100" s="309"/>
      <c r="F100" s="309"/>
      <c r="G100" s="309"/>
      <c r="H100" s="186"/>
      <c r="I100" s="186"/>
      <c r="J100" s="186"/>
      <c r="K100" s="186"/>
      <c r="L100" s="186"/>
      <c r="M100" s="186"/>
      <c r="N100" s="186"/>
    </row>
    <row r="101" spans="1:14" ht="11.25">
      <c r="B101" s="189" t="s">
        <v>15</v>
      </c>
      <c r="C101" s="190"/>
      <c r="D101" s="186" t="s">
        <v>15</v>
      </c>
      <c r="E101" s="186"/>
      <c r="F101" s="186"/>
      <c r="G101" s="186"/>
      <c r="H101" s="186" t="s">
        <v>15</v>
      </c>
      <c r="I101" s="186"/>
      <c r="J101" s="186"/>
      <c r="K101" s="186"/>
      <c r="L101" s="186"/>
      <c r="M101" s="186"/>
      <c r="N101" s="186"/>
    </row>
    <row r="102" spans="1:14" ht="11.25"/>
    <row r="103" spans="1:14" s="71" customFormat="1" ht="11.25">
      <c r="B103" s="310"/>
      <c r="C103" s="310"/>
      <c r="D103" s="310"/>
      <c r="E103" s="310"/>
      <c r="F103" s="310"/>
      <c r="L103" s="88"/>
      <c r="M103" s="88"/>
    </row>
    <row r="104" spans="1:14" s="71" customFormat="1" ht="13.15" customHeight="1">
      <c r="B104" s="310" t="s">
        <v>116</v>
      </c>
      <c r="C104" s="310"/>
      <c r="D104" s="310"/>
      <c r="E104" s="310"/>
      <c r="F104" s="310"/>
      <c r="G104" s="311" t="s">
        <v>92</v>
      </c>
      <c r="H104" s="311"/>
      <c r="I104" s="87">
        <f>H18</f>
        <v>0</v>
      </c>
      <c r="J104" s="331" t="s">
        <v>93</v>
      </c>
      <c r="K104" s="332"/>
      <c r="L104" s="333"/>
      <c r="M104" s="334">
        <f>I18</f>
        <v>0</v>
      </c>
      <c r="N104" s="335"/>
    </row>
    <row r="105" spans="1:14" s="71" customFormat="1" ht="13.15" customHeight="1">
      <c r="B105" s="4" t="s">
        <v>117</v>
      </c>
      <c r="C105" s="85"/>
      <c r="D105" s="85"/>
      <c r="E105" s="85"/>
      <c r="F105" s="85"/>
      <c r="G105" s="311" t="s">
        <v>94</v>
      </c>
      <c r="H105" s="311"/>
      <c r="I105" s="87">
        <f>H97</f>
        <v>0</v>
      </c>
      <c r="J105" s="331" t="s">
        <v>106</v>
      </c>
      <c r="K105" s="332"/>
      <c r="L105" s="333"/>
      <c r="M105" s="334">
        <f>I97</f>
        <v>0</v>
      </c>
      <c r="N105" s="335"/>
    </row>
    <row r="106" spans="1:14" s="71" customFormat="1" ht="13.15" customHeight="1">
      <c r="B106" s="86"/>
      <c r="C106" s="86"/>
      <c r="D106" s="86"/>
      <c r="E106" s="86"/>
      <c r="F106" s="86"/>
      <c r="G106" s="311" t="s">
        <v>95</v>
      </c>
      <c r="H106" s="311"/>
      <c r="I106" s="87">
        <f>I104-I105</f>
        <v>0</v>
      </c>
      <c r="J106" s="331" t="s">
        <v>95</v>
      </c>
      <c r="K106" s="332"/>
      <c r="L106" s="333"/>
      <c r="M106" s="334">
        <f>M104-M105</f>
        <v>0</v>
      </c>
      <c r="N106" s="335"/>
    </row>
    <row r="107" spans="1:14" s="71" customFormat="1" ht="11.25">
      <c r="B107" s="86"/>
      <c r="C107" s="86"/>
      <c r="D107" s="86"/>
      <c r="E107" s="86"/>
      <c r="F107" s="86"/>
      <c r="G107" s="85"/>
      <c r="H107" s="85"/>
      <c r="I107" s="85"/>
      <c r="J107" s="85"/>
      <c r="K107" s="85"/>
      <c r="L107" s="88"/>
      <c r="M107" s="88"/>
      <c r="N107" s="85"/>
    </row>
    <row r="108" spans="1:14" s="71" customFormat="1" ht="11.25">
      <c r="B108" s="310"/>
      <c r="C108" s="310"/>
      <c r="D108" s="310"/>
      <c r="E108" s="310"/>
      <c r="F108" s="310"/>
      <c r="G108" s="310"/>
      <c r="H108" s="310"/>
      <c r="I108" s="310"/>
      <c r="J108" s="310"/>
      <c r="K108" s="310"/>
      <c r="L108" s="310"/>
      <c r="M108" s="310"/>
      <c r="N108" s="310"/>
    </row>
    <row r="109" spans="1:14" s="71" customFormat="1" ht="11.25">
      <c r="B109" s="310"/>
      <c r="C109" s="310"/>
      <c r="D109" s="310"/>
      <c r="E109" s="310"/>
      <c r="F109" s="310"/>
      <c r="L109" s="88"/>
      <c r="M109" s="88"/>
    </row>
    <row r="110" spans="1:14" s="71" customFormat="1" ht="11.25">
      <c r="B110" s="310"/>
      <c r="C110" s="310"/>
      <c r="D110" s="310"/>
      <c r="E110" s="310"/>
      <c r="F110" s="310"/>
      <c r="G110" s="310"/>
      <c r="H110" s="310"/>
      <c r="L110" s="88"/>
      <c r="M110" s="88"/>
    </row>
  </sheetData>
  <mergeCells count="196">
    <mergeCell ref="N11:N12"/>
    <mergeCell ref="J13:K13"/>
    <mergeCell ref="B11:B12"/>
    <mergeCell ref="A11:A12"/>
    <mergeCell ref="C11:C12"/>
    <mergeCell ref="D11:D12"/>
    <mergeCell ref="E11:E12"/>
    <mergeCell ref="J14:K14"/>
    <mergeCell ref="J15:K15"/>
    <mergeCell ref="L11:M11"/>
    <mergeCell ref="J16:K16"/>
    <mergeCell ref="J17:K17"/>
    <mergeCell ref="A18:B18"/>
    <mergeCell ref="J18:K18"/>
    <mergeCell ref="F11:F12"/>
    <mergeCell ref="G11:G12"/>
    <mergeCell ref="H11:H12"/>
    <mergeCell ref="I11:I12"/>
    <mergeCell ref="J11:K12"/>
    <mergeCell ref="G4:H4"/>
    <mergeCell ref="L10:M10"/>
    <mergeCell ref="A4:A9"/>
    <mergeCell ref="C4:D4"/>
    <mergeCell ref="E4:F4"/>
    <mergeCell ref="J4:K4"/>
    <mergeCell ref="M4:N4"/>
    <mergeCell ref="C5:D5"/>
    <mergeCell ref="E5:F5"/>
    <mergeCell ref="G5:H5"/>
    <mergeCell ref="J5:K5"/>
    <mergeCell ref="M5:N5"/>
    <mergeCell ref="C6:D6"/>
    <mergeCell ref="E6:F6"/>
    <mergeCell ref="G6:H6"/>
    <mergeCell ref="J6:K6"/>
    <mergeCell ref="M6:N6"/>
    <mergeCell ref="C7:D7"/>
    <mergeCell ref="E7:F7"/>
    <mergeCell ref="G7:H7"/>
    <mergeCell ref="J48:K49"/>
    <mergeCell ref="N48:N49"/>
    <mergeCell ref="B50:N50"/>
    <mergeCell ref="G41:H41"/>
    <mergeCell ref="B23:D23"/>
    <mergeCell ref="E23:H23"/>
    <mergeCell ref="B22:D22"/>
    <mergeCell ref="E22:H22"/>
    <mergeCell ref="I22:N22"/>
    <mergeCell ref="L47:M47"/>
    <mergeCell ref="L48:M48"/>
    <mergeCell ref="J47:K47"/>
    <mergeCell ref="G48:G49"/>
    <mergeCell ref="H48:H49"/>
    <mergeCell ref="I48:I49"/>
    <mergeCell ref="C45:D45"/>
    <mergeCell ref="E45:F45"/>
    <mergeCell ref="G45:H45"/>
    <mergeCell ref="J45:K45"/>
    <mergeCell ref="C44:D44"/>
    <mergeCell ref="E44:F44"/>
    <mergeCell ref="G44:H44"/>
    <mergeCell ref="J44:K44"/>
    <mergeCell ref="E43:F43"/>
    <mergeCell ref="J51:K51"/>
    <mergeCell ref="J52:K52"/>
    <mergeCell ref="M45:N45"/>
    <mergeCell ref="C46:D46"/>
    <mergeCell ref="E46:F46"/>
    <mergeCell ref="G46:H46"/>
    <mergeCell ref="J46:K46"/>
    <mergeCell ref="M46:N46"/>
    <mergeCell ref="A48:A49"/>
    <mergeCell ref="B48:B49"/>
    <mergeCell ref="C48:C49"/>
    <mergeCell ref="D48:D49"/>
    <mergeCell ref="E48:E49"/>
    <mergeCell ref="F48:F49"/>
    <mergeCell ref="A41:A46"/>
    <mergeCell ref="C41:D41"/>
    <mergeCell ref="E41:F41"/>
    <mergeCell ref="J41:K41"/>
    <mergeCell ref="M41:N41"/>
    <mergeCell ref="C42:D42"/>
    <mergeCell ref="E42:F42"/>
    <mergeCell ref="G42:H42"/>
    <mergeCell ref="J42:K42"/>
    <mergeCell ref="M42:N42"/>
    <mergeCell ref="J61:K61"/>
    <mergeCell ref="J62:K62"/>
    <mergeCell ref="J90:K90"/>
    <mergeCell ref="A77:B77"/>
    <mergeCell ref="J77:K77"/>
    <mergeCell ref="J53:K53"/>
    <mergeCell ref="J54:K54"/>
    <mergeCell ref="J55:K55"/>
    <mergeCell ref="J56:K56"/>
    <mergeCell ref="J57:K57"/>
    <mergeCell ref="J58:K58"/>
    <mergeCell ref="J59:K59"/>
    <mergeCell ref="J60:K60"/>
    <mergeCell ref="J63:K63"/>
    <mergeCell ref="A64:B64"/>
    <mergeCell ref="J64:K64"/>
    <mergeCell ref="B65:N65"/>
    <mergeCell ref="J66:K66"/>
    <mergeCell ref="J67:K67"/>
    <mergeCell ref="J68:K68"/>
    <mergeCell ref="J69:K69"/>
    <mergeCell ref="J70:K70"/>
    <mergeCell ref="J71:K71"/>
    <mergeCell ref="J76:K76"/>
    <mergeCell ref="J95:K95"/>
    <mergeCell ref="J91:K91"/>
    <mergeCell ref="J93:K93"/>
    <mergeCell ref="N81:N82"/>
    <mergeCell ref="B83:N83"/>
    <mergeCell ref="J84:K84"/>
    <mergeCell ref="J85:K85"/>
    <mergeCell ref="J87:K87"/>
    <mergeCell ref="J80:K80"/>
    <mergeCell ref="J81:K82"/>
    <mergeCell ref="L80:M80"/>
    <mergeCell ref="L81:M81"/>
    <mergeCell ref="J86:K86"/>
    <mergeCell ref="J88:K88"/>
    <mergeCell ref="J89:K89"/>
    <mergeCell ref="J92:K92"/>
    <mergeCell ref="J94:K94"/>
    <mergeCell ref="M44:N44"/>
    <mergeCell ref="D100:G100"/>
    <mergeCell ref="H100:N100"/>
    <mergeCell ref="H101:N101"/>
    <mergeCell ref="A96:B96"/>
    <mergeCell ref="J96:K96"/>
    <mergeCell ref="A97:B97"/>
    <mergeCell ref="J97:K97"/>
    <mergeCell ref="B98:C98"/>
    <mergeCell ref="D98:G98"/>
    <mergeCell ref="H98:N98"/>
    <mergeCell ref="A81:A82"/>
    <mergeCell ref="B81:B82"/>
    <mergeCell ref="C81:C82"/>
    <mergeCell ref="D81:D82"/>
    <mergeCell ref="E81:E82"/>
    <mergeCell ref="F81:F82"/>
    <mergeCell ref="G81:G82"/>
    <mergeCell ref="H81:H82"/>
    <mergeCell ref="I81:I82"/>
    <mergeCell ref="J72:K72"/>
    <mergeCell ref="J73:K73"/>
    <mergeCell ref="J74:K74"/>
    <mergeCell ref="J75:K75"/>
    <mergeCell ref="B110:H110"/>
    <mergeCell ref="G105:H105"/>
    <mergeCell ref="G106:H106"/>
    <mergeCell ref="B108:N108"/>
    <mergeCell ref="B99:C99"/>
    <mergeCell ref="D99:G99"/>
    <mergeCell ref="B101:C101"/>
    <mergeCell ref="D101:G101"/>
    <mergeCell ref="B103:F103"/>
    <mergeCell ref="B104:F104"/>
    <mergeCell ref="G104:H104"/>
    <mergeCell ref="B109:F109"/>
    <mergeCell ref="H99:N99"/>
    <mergeCell ref="J104:L104"/>
    <mergeCell ref="J105:L105"/>
    <mergeCell ref="J106:L106"/>
    <mergeCell ref="M104:N104"/>
    <mergeCell ref="M105:N105"/>
    <mergeCell ref="M106:N106"/>
    <mergeCell ref="B100:C100"/>
    <mergeCell ref="C43:D43"/>
    <mergeCell ref="B20:D20"/>
    <mergeCell ref="E20:H20"/>
    <mergeCell ref="I20:N20"/>
    <mergeCell ref="I23:N23"/>
    <mergeCell ref="M7:N7"/>
    <mergeCell ref="C8:D8"/>
    <mergeCell ref="E8:F8"/>
    <mergeCell ref="G8:H8"/>
    <mergeCell ref="J8:K8"/>
    <mergeCell ref="M8:N8"/>
    <mergeCell ref="J7:K7"/>
    <mergeCell ref="C9:D9"/>
    <mergeCell ref="E9:F9"/>
    <mergeCell ref="G9:H9"/>
    <mergeCell ref="J9:K9"/>
    <mergeCell ref="M9:N9"/>
    <mergeCell ref="G43:H43"/>
    <mergeCell ref="J43:K43"/>
    <mergeCell ref="M43:N43"/>
    <mergeCell ref="B21:D21"/>
    <mergeCell ref="E21:H21"/>
    <mergeCell ref="I21:N21"/>
    <mergeCell ref="J10:K10"/>
  </mergeCells>
  <printOptions horizontalCentered="1"/>
  <pageMargins left="0.23622047244094491" right="0.23622047244094491" top="1.0823333333333334" bottom="0.74803149606299213" header="0.31496062992125984" footer="0.31496062992125984"/>
  <pageSetup scale="68" orientation="landscape" r:id="rId1"/>
  <headerFooter>
    <oddHeader>&amp;L&amp;G&amp;C
PROCESO PROTECCIÓN
FORMATO DE SEGUIMIENTO FINANCIERO
MODALIDADES DE PROTECCIÓN&amp;RCódigo del Documento
Versión 1
Página &amp;P de &amp;N
Fecha de Publicación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instrucciones para diligenciar</vt:lpstr>
      <vt:lpstr>PRESUPUESTO</vt:lpstr>
      <vt:lpstr>ACTA DE INFORME</vt:lpstr>
      <vt:lpstr>En Letras</vt:lpstr>
      <vt:lpstr>MES 1</vt:lpstr>
      <vt:lpstr>MES 2</vt:lpstr>
      <vt:lpstr>MES 3</vt:lpstr>
      <vt:lpstr>MES 4</vt:lpstr>
      <vt:lpstr>MES 5</vt:lpstr>
      <vt:lpstr>MES 6</vt:lpstr>
      <vt:lpstr>MES 7</vt:lpstr>
      <vt:lpstr>MES 8</vt:lpstr>
      <vt:lpstr>MES 9</vt:lpstr>
      <vt:lpstr>MES 10</vt:lpstr>
      <vt:lpstr>MES 11</vt:lpstr>
      <vt:lpstr>MES 12</vt:lpstr>
      <vt:lpstr>RESUMEN CONTRATO</vt:lpstr>
      <vt:lpstr>'ACTA DE INFORME'!Área_de_impresión</vt:lpstr>
      <vt:lpstr>'instrucciones para diligenciar'!Área_de_impresión</vt:lpstr>
      <vt:lpstr>'MES 1'!Área_de_impresión</vt:lpstr>
      <vt:lpstr>'MES 10'!Área_de_impresión</vt:lpstr>
      <vt:lpstr>'MES 11'!Área_de_impresión</vt:lpstr>
      <vt:lpstr>'MES 12'!Área_de_impresión</vt:lpstr>
      <vt:lpstr>'MES 2'!Área_de_impresión</vt:lpstr>
      <vt:lpstr>'MES 3'!Área_de_impresión</vt:lpstr>
      <vt:lpstr>'MES 4'!Área_de_impresión</vt:lpstr>
      <vt:lpstr>'MES 5'!Área_de_impresión</vt:lpstr>
      <vt:lpstr>'MES 6'!Área_de_impresión</vt:lpstr>
      <vt:lpstr>'MES 7'!Área_de_impresión</vt:lpstr>
      <vt:lpstr>'MES 8'!Área_de_impresión</vt:lpstr>
      <vt:lpstr>'MES 9'!Área_de_impresión</vt:lpstr>
      <vt:lpstr>PRESUPUESTO!Área_de_impresión</vt:lpstr>
      <vt:lpstr>'RESUMEN CONTRATO'!Área_de_impresión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ICBF-BOGOTA;Jaime.Ramirez@icbf.gov.co</dc:creator>
  <cp:lastModifiedBy>Cesar Augusto Rodriguez Chaparro</cp:lastModifiedBy>
  <cp:lastPrinted>2019-04-05T17:28:36Z</cp:lastPrinted>
  <dcterms:created xsi:type="dcterms:W3CDTF">2002-03-21T15:50:22Z</dcterms:created>
  <dcterms:modified xsi:type="dcterms:W3CDTF">2019-04-05T17:28:54Z</dcterms:modified>
</cp:coreProperties>
</file>