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P" sheetId="6" r:id="rId3"/>
    <sheet name="DAP" sheetId="7" r:id="rId4"/>
    <sheet name="DTH" sheetId="8" r:id="rId5"/>
    <sheet name="Tablas" sheetId="4" state="hidden" r:id="rId6"/>
  </sheets>
  <externalReferences>
    <externalReference r:id="rId7"/>
    <externalReference r:id="rId8"/>
  </externalReferences>
  <definedNames>
    <definedName name="_xlnm.Print_Area" localSheetId="3">DAP!$A$1:$Q$25</definedName>
    <definedName name="_xlnm.Print_Area" localSheetId="2">DP!$A$1:$L$25</definedName>
    <definedName name="_xlnm.Print_Area" localSheetId="4">DTH!$A$1:$P$26</definedName>
    <definedName name="_xlnm.Print_Area" localSheetId="0">Registro!$A$1:$J$156</definedName>
    <definedName name="Planes">[1]Parametros!#REF!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1" l="1"/>
  <c r="A17" i="1"/>
  <c r="I15" i="1"/>
  <c r="G15" i="1"/>
  <c r="D15" i="1"/>
  <c r="A15" i="1"/>
  <c r="H13" i="1"/>
  <c r="E13" i="1"/>
  <c r="A13" i="1"/>
  <c r="G10" i="1"/>
  <c r="D10" i="1"/>
  <c r="A10" i="1"/>
  <c r="H8" i="1"/>
  <c r="E8" i="1"/>
  <c r="A8" i="1"/>
  <c r="E6" i="1"/>
  <c r="A6" i="1"/>
  <c r="I4" i="1"/>
  <c r="C4" i="1"/>
  <c r="A4" i="1"/>
  <c r="GY7" i="5" l="1"/>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IO7" i="5"/>
  <c r="IN7" i="5"/>
  <c r="IM7" i="5"/>
  <c r="IL7" i="5"/>
  <c r="IK7" i="5"/>
  <c r="IJ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EA7" i="5"/>
  <c r="DZ7" i="5"/>
  <c r="DY7" i="5"/>
  <c r="DX7" i="5"/>
  <c r="DK7" i="5"/>
  <c r="DI7" i="5"/>
  <c r="DF7" i="5"/>
  <c r="DE7" i="5"/>
  <c r="DD7" i="5"/>
  <c r="D99" i="1" l="1"/>
  <c r="D86" i="1"/>
  <c r="I98" i="1" l="1"/>
  <c r="AR7" i="5" s="1"/>
  <c r="CI7" i="5"/>
  <c r="D82" i="1" l="1"/>
  <c r="BT7" i="5" s="1"/>
  <c r="I81" i="1" l="1"/>
  <c r="AF7" i="5" s="1"/>
  <c r="D72" i="1"/>
  <c r="BO7" i="5" s="1"/>
  <c r="D63" i="1"/>
  <c r="D77" i="1"/>
  <c r="BR7" i="5" s="1"/>
  <c r="D47" i="1"/>
  <c r="BL7" i="5" s="1"/>
  <c r="D31" i="1"/>
  <c r="BK7" i="5" s="1"/>
  <c r="I62" i="1" l="1"/>
  <c r="BN7" i="5"/>
  <c r="ED7" i="5"/>
  <c r="EC7" i="5"/>
  <c r="EB7" i="5"/>
  <c r="DB7" i="5"/>
  <c r="DA7" i="5"/>
  <c r="CZ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Y7" i="5" l="1"/>
  <c r="X7" i="5"/>
  <c r="C7" i="5"/>
  <c r="B7" i="5"/>
  <c r="A7" i="5"/>
  <c r="D125" i="1" l="1"/>
  <c r="D115" i="1"/>
  <c r="D109" i="1"/>
  <c r="D102" i="1"/>
  <c r="CJ7" i="5" s="1"/>
  <c r="I124" i="1" l="1"/>
  <c r="AV7" i="5" s="1"/>
  <c r="CM7" i="5"/>
  <c r="I114" i="1"/>
  <c r="AU7" i="5" s="1"/>
  <c r="CL7" i="5"/>
  <c r="I108" i="1"/>
  <c r="AT7" i="5" s="1"/>
  <c r="CK7" i="5"/>
  <c r="I101" i="1"/>
  <c r="AS7" i="5" s="1"/>
  <c r="D96" i="1"/>
  <c r="AE7" i="5" l="1"/>
  <c r="I95" i="1"/>
  <c r="AQ7" i="5" s="1"/>
  <c r="CH7" i="5"/>
  <c r="I85" i="1"/>
  <c r="AP7" i="5" s="1"/>
  <c r="CG7" i="5"/>
  <c r="D54" i="1"/>
  <c r="BM7" i="5" s="1"/>
  <c r="D28" i="1" l="1"/>
  <c r="BJ7" i="5" s="1"/>
  <c r="D22" i="1"/>
  <c r="BI7" i="5" s="1"/>
  <c r="I21" i="1" l="1"/>
  <c r="AD7" i="5" s="1"/>
  <c r="W7" i="5" l="1"/>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<sst xmlns="http://schemas.openxmlformats.org/spreadsheetml/2006/main" count="1226" uniqueCount="444">
  <si>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</si>
  <si>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</si>
  <si>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</si>
  <si>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</si>
  <si>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</si>
  <si>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</si>
  <si>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</si>
  <si>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</si>
  <si>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</si>
  <si>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</si>
  <si>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</si>
  <si>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</si>
  <si>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</si>
  <si>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</si>
  <si>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</si>
  <si>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</si>
  <si>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</si>
  <si>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</si>
  <si>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</si>
  <si>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</si>
  <si>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</si>
  <si>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</si>
  <si>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</si>
  <si>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</si>
  <si>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</si>
  <si>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</si>
  <si>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</si>
  <si>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</si>
  <si>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</si>
  <si>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</si>
  <si>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</si>
  <si>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</si>
  <si>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</si>
  <si>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</si>
  <si>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</si>
  <si>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</si>
  <si>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</si>
  <si>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</si>
  <si>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</si>
  <si>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</si>
  <si>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</si>
  <si>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</si>
  <si>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</si>
  <si>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</si>
  <si>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</si>
  <si>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</si>
  <si>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</si>
  <si>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</si>
  <si>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</si>
  <si>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</si>
  <si>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</si>
  <si>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</si>
  <si>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</si>
  <si>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</si>
  <si>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</si>
  <si>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</si>
  <si>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</si>
  <si>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</si>
  <si>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</si>
  <si>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</si>
  <si>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</si>
  <si>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</si>
  <si>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</si>
  <si>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</si>
  <si>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</si>
  <si>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</si>
  <si>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</si>
  <si>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</si>
  <si>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</si>
  <si>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</si>
  <si>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</si>
  <si>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</si>
  <si>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</si>
  <si>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</si>
  <si>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</si>
  <si>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</si>
  <si>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</si>
  <si>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</si>
  <si>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</si>
  <si>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</si>
  <si>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</si>
  <si>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</si>
  <si>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</si>
  <si>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</si>
  <si>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</si>
  <si>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</si>
  <si>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</si>
  <si>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</si>
  <si>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</si>
  <si>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</si>
  <si>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</si>
  <si>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</si>
  <si>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</si>
  <si>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</si>
  <si>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</si>
  <si>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</si>
  <si>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</si>
  <si>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</si>
  <si>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</si>
  <si>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</si>
  <si>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</si>
  <si>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</si>
  <si>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</si>
  <si>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</si>
  <si>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</si>
  <si>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</si>
  <si>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</si>
  <si>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</si>
  <si>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</si>
  <si>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</si>
  <si>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</si>
  <si>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</si>
  <si>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</si>
  <si>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</si>
  <si>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</si>
  <si>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</si>
  <si>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</si>
  <si>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</si>
  <si>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</si>
  <si>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</si>
  <si>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</si>
  <si>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</si>
  <si>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</si>
  <si>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</si>
  <si>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</si>
  <si>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</si>
  <si>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</si>
  <si>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</si>
  <si>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</si>
  <si>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</si>
  <si>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</si>
  <si>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</si>
  <si>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</si>
  <si>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</si>
  <si>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</si>
  <si>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</si>
  <si>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</si>
  <si>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</si>
  <si>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</si>
  <si>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</si>
  <si>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</si>
  <si>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</si>
  <si>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</si>
  <si>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</si>
  <si>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</si>
  <si>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</si>
  <si>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</si>
  <si>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</si>
  <si>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</si>
  <si>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</si>
  <si>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</si>
  <si>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</si>
  <si>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</si>
  <si>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</si>
  <si>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</si>
  <si>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</si>
  <si>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</si>
  <si>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</si>
  <si>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</si>
  <si>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</si>
  <si>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</si>
  <si>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</si>
  <si>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</si>
  <si>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</si>
  <si>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</si>
  <si>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</si>
  <si>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</si>
  <si>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</si>
  <si>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</si>
  <si>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</si>
  <si>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</si>
  <si>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</si>
  <si>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</si>
  <si>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</si>
  <si>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</si>
  <si>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</si>
  <si>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</si>
  <si>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</si>
  <si>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</si>
  <si>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</si>
  <si>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</si>
  <si>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</si>
  <si>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</si>
  <si>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</si>
  <si>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</si>
  <si>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</si>
  <si>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</si>
  <si>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</si>
  <si>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</si>
  <si>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</si>
  <si>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</si>
  <si>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</si>
  <si>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</si>
  <si>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</si>
  <si>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</si>
  <si>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</si>
  <si>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9. Realizar las gestiones necesarias para inscribir a la población con 17 años de edad o más en el aplicativo del ejército para definir su situación militar, con el cumplimiento de lo estipulado en la ley 1861 de 2017 y Decreto 977 de 2018</t>
  </si>
  <si>
    <t>10.1 Verificación de afiliación al Sistema General de Seguridad Social en Salud - SGSSS</t>
  </si>
  <si>
    <t>10.2 Atención general en salud</t>
  </si>
  <si>
    <t>10.3 Formación académica y Formación técnica, tecnológica y educación superior</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</si>
  <si>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</si>
  <si>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</si>
  <si>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</si>
  <si>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</si>
  <si>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</si>
  <si>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</si>
  <si>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</si>
  <si>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</si>
  <si>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</si>
  <si>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</si>
  <si>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</si>
  <si>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</si>
  <si>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</si>
  <si>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</si>
  <si>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</si>
  <si>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</si>
  <si>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</si>
  <si>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</si>
  <si>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</si>
  <si>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</si>
  <si>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</si>
  <si>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</si>
  <si>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</si>
  <si>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</si>
  <si>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</si>
  <si>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</si>
  <si>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</si>
  <si>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</si>
  <si>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</si>
  <si>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</si>
  <si>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</si>
  <si>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</si>
  <si>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</si>
  <si>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</si>
  <si>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</si>
  <si>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</si>
  <si>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</si>
  <si>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</si>
  <si>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</si>
  <si>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</si>
  <si>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</si>
  <si>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</si>
  <si>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</si>
  <si>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</si>
  <si>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</si>
  <si>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</si>
  <si>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</si>
  <si>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</si>
  <si>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</si>
  <si>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</si>
  <si>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</si>
  <si>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</si>
  <si>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</si>
  <si>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</si>
  <si>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</si>
  <si>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</si>
  <si>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</si>
  <si>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</si>
  <si>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</si>
  <si>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</si>
  <si>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</si>
  <si>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</si>
  <si>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</si>
  <si>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</si>
  <si>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</si>
  <si>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</si>
  <si>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</si>
  <si>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</si>
  <si>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</si>
  <si>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</si>
  <si>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</si>
  <si>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</si>
  <si>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</si>
  <si>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</si>
  <si>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</si>
  <si>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</si>
  <si>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</si>
  <si>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</si>
  <si>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</si>
  <si>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</si>
  <si>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</si>
  <si>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</si>
  <si>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</si>
  <si>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</si>
  <si>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</si>
  <si>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</si>
  <si>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</si>
  <si>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</si>
  <si>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</si>
  <si>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</si>
  <si>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</si>
  <si>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</si>
  <si>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</si>
  <si>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</si>
  <si>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</si>
  <si>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</si>
  <si>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</si>
  <si>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</si>
  <si>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</si>
  <si>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</si>
  <si>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</si>
  <si>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</si>
  <si>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</si>
  <si>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</si>
  <si>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</si>
  <si>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</si>
  <si>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</si>
  <si>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</si>
  <si>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</si>
  <si>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</si>
  <si>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</si>
  <si>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</si>
  <si>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</si>
  <si>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</si>
  <si>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</si>
  <si>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</si>
  <si>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</si>
  <si>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</si>
  <si>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</si>
  <si>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</si>
  <si>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</si>
  <si>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</si>
  <si>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</si>
  <si>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</si>
  <si>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</si>
  <si>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</si>
  <si>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</si>
  <si>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</si>
  <si>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</si>
  <si>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</si>
  <si>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</si>
  <si>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</si>
  <si>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</si>
  <si>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</si>
  <si>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</si>
  <si>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</si>
  <si>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</si>
  <si>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</si>
  <si>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</si>
  <si>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</si>
  <si>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</si>
  <si>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</si>
  <si>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</si>
  <si>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</si>
  <si>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</si>
  <si>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</si>
  <si>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</si>
  <si>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</si>
  <si>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</si>
  <si>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</si>
  <si>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</si>
  <si>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</si>
  <si>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</si>
  <si>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</si>
  <si>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</si>
  <si>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</si>
  <si>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</si>
  <si>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</si>
  <si>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</si>
  <si>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</si>
  <si>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</si>
  <si>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</si>
  <si>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</si>
  <si>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</si>
  <si>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</si>
  <si>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</si>
  <si>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</si>
  <si>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</si>
  <si>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</si>
  <si>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</si>
  <si>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</si>
  <si>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</si>
  <si>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</si>
  <si>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</si>
  <si>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</si>
  <si>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</si>
  <si>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</si>
  <si>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</si>
  <si>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t>
  </si>
  <si>
    <t>N°</t>
  </si>
  <si>
    <t>Nombre del niño, niña o adolescente</t>
  </si>
  <si>
    <t>Elementos de dotación personal</t>
  </si>
  <si>
    <t>Blusa, camiseta o camisa</t>
  </si>
  <si>
    <t>Pantalón o sudadera</t>
  </si>
  <si>
    <t>Panty o Calzoncillo</t>
  </si>
  <si>
    <t>Brasier o formador</t>
  </si>
  <si>
    <t>Medias</t>
  </si>
  <si>
    <t>Zapatos o Tenis</t>
  </si>
  <si>
    <t>Pijama</t>
  </si>
  <si>
    <t>Chancletas</t>
  </si>
  <si>
    <t>Toalla de uso personal</t>
  </si>
  <si>
    <t>Saco según clima</t>
  </si>
  <si>
    <t>En cada casilla coloque:</t>
  </si>
  <si>
    <t>SI</t>
  </si>
  <si>
    <t>Si el/la adolescente cuenta con el elemento de dotación personal.</t>
  </si>
  <si>
    <t>NO</t>
  </si>
  <si>
    <t>Si el/la adolescente no cuenta con el elemento de dotación personal.</t>
  </si>
  <si>
    <r>
      <t xml:space="preserve">Nota: </t>
    </r>
    <r>
      <rPr>
        <i/>
        <sz val="9"/>
        <color theme="1"/>
        <rFont val="Arial"/>
        <family val="2"/>
      </rPr>
      <t xml:space="preserve">Se entregará una sola vez siempre y cuando la o el adolescente o joven por sus condiciones lo requiera a criterio del operador y supervisor. Para las Adolescentes o las jóvenes la falda sustituye un pantalón. La dotación de vestuario es de uso personal y constituye parte de su intimidad, por lo tanto, una vez entregada y usada por un (a) adolescente o joven no puede retirársele para entregarse a otro usuario del servicio, debe ser nueva, estar en buen estado, y de materiales acorde con el clima. No obstante ser necesario garantizar la organización, disciplina y presentación al  interior de los programas, atendiendo normas internacionales adoptadas por Colombia, se debe evitar estigmatizar a los adolescentes con cualquier tipo de atuendo que vulnere el derecho al libre desarrollo de la personalidad. 
 </t>
    </r>
  </si>
  <si>
    <t>Nombre del o la adolescente</t>
  </si>
  <si>
    <t>Implementos de aseo personal – uso personal y uso común</t>
  </si>
  <si>
    <t>Cepillo de dientes</t>
  </si>
  <si>
    <t>Desodorante</t>
  </si>
  <si>
    <t>Máquina de Afeitar según necesidad</t>
  </si>
  <si>
    <t>Cepillo para el cabello o peinilla</t>
  </si>
  <si>
    <t>Corte de cabello-voluntario</t>
  </si>
  <si>
    <t>Talco para pies</t>
  </si>
  <si>
    <t>Jabón cuerpo liquido</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</si>
  <si>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</si>
  <si>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</si>
  <si>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</si>
  <si>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</si>
  <si>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</si>
  <si>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</si>
  <si>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</si>
  <si>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</si>
  <si>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</si>
  <si>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</si>
  <si>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r>
      <t xml:space="preserve">NOTA: </t>
    </r>
    <r>
      <rPr>
        <sz val="9"/>
        <color theme="1"/>
        <rFont val="Arial"/>
        <family val="2"/>
      </rPr>
      <t>Los siguientes elementos pueden ser de uso institucional (no individual) siempre y cuando se garantice su disponibilidad en los casos que se requiera y a través de dispensadores: Talco para pies, jabón de cuerpo líquido, champú, crema dental, papel higiénico, betún y cepillo para betún. Se debe garantizar entrega personal de máquina de afeitar, cepillo de dientes, peinilla y desodorante, los demás elementos pueden ser de uso colectivo a disponibilidad en los espacios destinados para su uso y en horarios correspondientes.</t>
    </r>
  </si>
  <si>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</si>
  <si>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</si>
  <si>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</si>
  <si>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</si>
  <si>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</si>
  <si>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</si>
  <si>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</si>
  <si>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</si>
  <si>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</si>
  <si>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</si>
  <si>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</si>
  <si>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</si>
  <si>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</si>
  <si>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</si>
  <si>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</si>
  <si>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</si>
  <si>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</si>
  <si>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N/A</t>
  </si>
  <si>
    <t>Si no aplica.</t>
  </si>
  <si>
    <t>Nota: Tenga en cuenta las acciones y el talento humano definidos para cada modalidad según lineamiento y lo que establece la normatividad vigente según profesión o cargo.</t>
  </si>
  <si>
    <t>Versión 1</t>
  </si>
  <si>
    <t>Página 1 de 1</t>
  </si>
  <si>
    <t>Clasificación de la Información 
Clasificada</t>
  </si>
  <si>
    <t>Cuadro de dotación no obligatorio entrega</t>
  </si>
  <si>
    <t xml:space="preserve">
PROCESO 
PROTECCIÓN
REGISTRO CENTRO TRANSITORIO SRPA</t>
  </si>
  <si>
    <t>F5.A6.G19.P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</si>
</sst>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22"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11"/>
      <color theme="1"/>
      <name val="Arial"/>
      <family val="2"/>
    </font>
    <font>
      <sz val="9"/>
      <color theme="1"/>
      <name val="Calibri"/>
      <family val="2"/>
      <scheme val="minor"/>
    </font>
    <font>
      <b/>
      <i/>
      <sz val="9"/>
      <color theme="1"/>
      <name val="Arial"/>
      <family val="2"/>
    </font>
    <font>
      <i/>
      <sz val="9"/>
      <color theme="1"/>
      <name val="Arial"/>
      <family val="2"/>
    </font>
    <font>
      <sz val="9"/>
      <name val="Arial"/>
      <family val="2"/>
    </font>
    <font>
      <b/>
      <sz val="11"/>
      <color theme="1"/>
      <name val="Arial"/>
      <family val="2"/>
    </font>
    <font>
      <sz val="9"/>
      <color rgb="FF000000"/>
      <name val="Arial"/>
      <family val="2"/>
    </font>
    <font>
      <sz val="12"/>
      <color rgb="FF000000"/>
      <name val="Arial"/>
      <family val="2"/>
    </font>
    <font>
      <sz val="11"/>
      <color rgb="FF000000"/>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s>
  <borders count="4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s>
  <cellStyleXfs count="4">
    <xf numFmtId="0" fontId="0" fillId="0" borderId="0"/>
    <xf numFmtId="164" fontId="3" fillId="0" borderId="0" applyFont="0" applyFill="0" applyBorder="0" applyAlignment="0" applyProtection="0"/>
    <xf numFmtId="0" fontId="5" fillId="0" borderId="0"/>
    <xf numFmtId="0" fontId="8" fillId="0" borderId="0" applyNumberFormat="0" applyFill="0" applyBorder="0" applyAlignment="0" applyProtection="0"/>
  </cellStyleXfs>
  <cellXfs count="233">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9"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0" fillId="15" borderId="5" xfId="0" applyFont="1" applyFill="1" applyBorder="1" applyAlignment="1">
      <alignment horizontal="center" vertical="center" wrapText="1"/>
    </xf>
    <xf numFmtId="0" fontId="10"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2" fillId="3" borderId="32" xfId="0" applyFont="1" applyFill="1" applyBorder="1" applyAlignment="1">
      <alignment vertical="center"/>
    </xf>
    <xf numFmtId="0" fontId="2" fillId="0" borderId="32"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0" fillId="0" borderId="0" xfId="0" applyFill="1"/>
    <xf numFmtId="0" fontId="12" fillId="17" borderId="8" xfId="0" applyFont="1" applyFill="1" applyBorder="1" applyAlignment="1">
      <alignment horizontal="center" vertical="center" textRotation="90" wrapText="1"/>
    </xf>
    <xf numFmtId="0" fontId="12" fillId="17" borderId="9" xfId="0" applyFont="1" applyFill="1" applyBorder="1" applyAlignment="1">
      <alignment horizontal="center" vertical="center" textRotation="90" wrapText="1"/>
    </xf>
    <xf numFmtId="0" fontId="13" fillId="0" borderId="0" xfId="0" applyFont="1" applyFill="1"/>
    <xf numFmtId="0" fontId="12" fillId="0" borderId="31" xfId="0" applyFont="1" applyBorder="1" applyAlignment="1">
      <alignment horizontal="center" vertical="center" wrapText="1"/>
    </xf>
    <xf numFmtId="0" fontId="12" fillId="0" borderId="32" xfId="0" applyFont="1" applyBorder="1" applyAlignment="1">
      <alignment vertical="center" wrapText="1"/>
    </xf>
    <xf numFmtId="0" fontId="12" fillId="0" borderId="33" xfId="0" applyFont="1" applyBorder="1" applyAlignment="1">
      <alignment vertical="center" wrapText="1"/>
    </xf>
    <xf numFmtId="0" fontId="12" fillId="0" borderId="4" xfId="0" applyFont="1" applyBorder="1" applyAlignment="1">
      <alignment horizontal="center"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12" fillId="0" borderId="7" xfId="0" applyFont="1" applyBorder="1" applyAlignment="1">
      <alignment horizontal="center"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14" fillId="16" borderId="0" xfId="0" applyFont="1" applyFill="1"/>
    <xf numFmtId="0" fontId="11" fillId="0" borderId="4" xfId="0" applyFont="1" applyBorder="1" applyAlignment="1">
      <alignment horizontal="center" vertical="center" wrapText="1"/>
    </xf>
    <xf numFmtId="0" fontId="11" fillId="0" borderId="7" xfId="0" applyFont="1" applyBorder="1" applyAlignment="1">
      <alignment horizontal="center" vertical="center" wrapText="1"/>
    </xf>
    <xf numFmtId="0" fontId="0" fillId="16" borderId="0" xfId="0" applyFill="1"/>
    <xf numFmtId="0" fontId="17" fillId="17" borderId="8" xfId="0" applyFont="1" applyFill="1" applyBorder="1" applyAlignment="1">
      <alignment horizontal="center" vertical="center" textRotation="90" wrapText="1"/>
    </xf>
    <xf numFmtId="0" fontId="18" fillId="0" borderId="0" xfId="0" applyFont="1" applyFill="1" applyAlignment="1">
      <alignment horizontal="left" vertical="center"/>
    </xf>
    <xf numFmtId="0" fontId="11" fillId="0" borderId="0" xfId="0" applyFont="1" applyBorder="1" applyAlignment="1">
      <alignment horizontal="center" vertical="center" wrapText="1"/>
    </xf>
    <xf numFmtId="0" fontId="11" fillId="0" borderId="0" xfId="0" applyFont="1" applyBorder="1" applyAlignment="1">
      <alignment vertical="center"/>
    </xf>
    <xf numFmtId="0" fontId="14" fillId="0" borderId="0" xfId="0" applyFont="1"/>
    <xf numFmtId="0" fontId="11" fillId="5" borderId="29"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2" fillId="5" borderId="20" xfId="0" applyFont="1" applyFill="1" applyBorder="1" applyAlignment="1">
      <alignment horizontal="center" vertical="center" textRotation="90" wrapText="1"/>
    </xf>
    <xf numFmtId="0" fontId="12" fillId="5" borderId="40" xfId="0" applyFont="1" applyFill="1" applyBorder="1" applyAlignment="1">
      <alignment horizontal="center" vertical="center" textRotation="90" wrapText="1"/>
    </xf>
    <xf numFmtId="0" fontId="12" fillId="0" borderId="0" xfId="0" applyFont="1" applyFill="1"/>
    <xf numFmtId="0" fontId="19" fillId="16" borderId="1" xfId="0" applyFont="1" applyFill="1" applyBorder="1" applyAlignment="1">
      <alignment horizontal="center" vertical="center" wrapText="1"/>
    </xf>
    <xf numFmtId="0" fontId="20" fillId="16" borderId="5" xfId="0" applyFont="1" applyFill="1" applyBorder="1" applyAlignment="1">
      <alignment vertical="center" wrapText="1"/>
    </xf>
    <xf numFmtId="0" fontId="20" fillId="16" borderId="5" xfId="0" applyFont="1" applyFill="1" applyBorder="1" applyAlignment="1">
      <alignment vertical="center" textRotation="90" wrapText="1"/>
    </xf>
    <xf numFmtId="0" fontId="20" fillId="16" borderId="6" xfId="0" applyFont="1" applyFill="1" applyBorder="1" applyAlignment="1">
      <alignment vertical="center" textRotation="90" wrapText="1"/>
    </xf>
    <xf numFmtId="0" fontId="21" fillId="0" borderId="0" xfId="0" applyFont="1" applyFill="1" applyBorder="1"/>
    <xf numFmtId="0" fontId="19" fillId="16" borderId="4"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20" fillId="16" borderId="8" xfId="0" applyFont="1" applyFill="1" applyBorder="1" applyAlignment="1">
      <alignment vertical="center" wrapText="1"/>
    </xf>
    <xf numFmtId="0" fontId="20" fillId="16" borderId="8" xfId="0" applyFont="1" applyFill="1" applyBorder="1" applyAlignment="1">
      <alignment vertical="center" textRotation="90" wrapText="1"/>
    </xf>
    <xf numFmtId="0" fontId="20" fillId="16" borderId="9" xfId="0" applyFont="1" applyFill="1" applyBorder="1" applyAlignment="1">
      <alignment vertical="center" textRotation="90" wrapText="1"/>
    </xf>
    <xf numFmtId="0" fontId="21" fillId="16" borderId="0" xfId="0" applyFont="1" applyFill="1" applyBorder="1"/>
    <xf numFmtId="0" fontId="12" fillId="16" borderId="0" xfId="0" applyFont="1" applyFill="1"/>
    <xf numFmtId="0" fontId="11" fillId="16" borderId="4" xfId="0" applyFont="1" applyFill="1" applyBorder="1" applyAlignment="1">
      <alignment horizontal="center" vertical="center" wrapText="1"/>
    </xf>
    <xf numFmtId="0" fontId="11" fillId="16" borderId="7" xfId="0" applyFont="1" applyFill="1" applyBorder="1" applyAlignment="1">
      <alignment horizontal="center" vertical="center" wrapText="1"/>
    </xf>
    <xf numFmtId="0" fontId="2" fillId="0" borderId="36"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1" fillId="0" borderId="5"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2" fillId="2" borderId="31" xfId="0" applyFont="1" applyFill="1" applyBorder="1" applyAlignment="1">
      <alignment horizontal="center" vertical="center" wrapText="1"/>
    </xf>
    <xf numFmtId="0" fontId="6" fillId="7" borderId="32" xfId="0" applyFont="1" applyFill="1" applyBorder="1" applyAlignment="1">
      <alignment horizontal="center" vertical="center" wrapText="1"/>
    </xf>
    <xf numFmtId="0" fontId="1" fillId="2" borderId="32" xfId="0" applyFont="1" applyFill="1" applyBorder="1" applyAlignment="1" applyProtection="1">
      <alignment horizontal="center" vertical="center" wrapText="1"/>
    </xf>
    <xf numFmtId="0" fontId="1" fillId="2" borderId="33" xfId="0" applyFont="1" applyFill="1" applyBorder="1" applyAlignment="1" applyProtection="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6" fillId="7" borderId="30"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0"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44"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0" fontId="1" fillId="0" borderId="35"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37"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15" fillId="0" borderId="5" xfId="0" applyFont="1" applyBorder="1" applyAlignment="1">
      <alignment horizontal="left" wrapText="1"/>
    </xf>
    <xf numFmtId="0" fontId="11" fillId="5" borderId="31"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32" xfId="0" applyFont="1" applyFill="1" applyBorder="1" applyAlignment="1">
      <alignment horizontal="center" vertical="center"/>
    </xf>
    <xf numFmtId="0" fontId="11" fillId="5" borderId="33" xfId="0" applyFont="1"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2" fillId="0" borderId="5" xfId="0" applyFont="1" applyBorder="1" applyAlignment="1">
      <alignment horizontal="left" vertical="center" wrapText="1"/>
    </xf>
    <xf numFmtId="0" fontId="12" fillId="16" borderId="5" xfId="0" applyFont="1" applyFill="1" applyBorder="1" applyAlignment="1">
      <alignment horizontal="left" vertical="center" wrapText="1"/>
    </xf>
    <xf numFmtId="0" fontId="11" fillId="0" borderId="17" xfId="0" applyFont="1" applyBorder="1" applyAlignment="1">
      <alignment wrapText="1"/>
    </xf>
    <xf numFmtId="0" fontId="11" fillId="0" borderId="18" xfId="0" applyFont="1" applyBorder="1" applyAlignment="1">
      <alignment wrapText="1"/>
    </xf>
    <xf numFmtId="0" fontId="11" fillId="0" borderId="19" xfId="0" applyFont="1" applyBorder="1" applyAlignment="1">
      <alignment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xf>
    <xf numFmtId="0" fontId="11" fillId="5" borderId="33" xfId="0" applyFont="1" applyFill="1" applyBorder="1" applyAlignment="1">
      <alignment horizontal="center" vertical="center" wrapText="1"/>
    </xf>
    <xf numFmtId="0" fontId="12" fillId="0" borderId="6"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1" fillId="16" borderId="1" xfId="0" applyFont="1" applyFill="1" applyBorder="1" applyAlignment="1">
      <alignment horizontal="center" vertical="center"/>
    </xf>
    <xf numFmtId="0" fontId="11" fillId="16" borderId="2" xfId="0" applyFont="1" applyFill="1" applyBorder="1" applyAlignment="1">
      <alignment horizontal="center" vertical="center"/>
    </xf>
    <xf numFmtId="0" fontId="11" fillId="16" borderId="3" xfId="0" applyFont="1" applyFill="1" applyBorder="1" applyAlignment="1">
      <alignment horizontal="center" vertical="center"/>
    </xf>
    <xf numFmtId="0" fontId="12" fillId="16" borderId="5" xfId="0" applyFont="1" applyFill="1" applyBorder="1" applyAlignment="1">
      <alignment horizontal="left" vertical="center"/>
    </xf>
    <xf numFmtId="0" fontId="12" fillId="16" borderId="6" xfId="0" applyFont="1" applyFill="1" applyBorder="1" applyAlignment="1">
      <alignment horizontal="left" vertical="center"/>
    </xf>
    <xf numFmtId="0" fontId="12" fillId="16" borderId="8" xfId="0" applyFont="1" applyFill="1" applyBorder="1" applyAlignment="1">
      <alignment horizontal="left" vertical="center"/>
    </xf>
    <xf numFmtId="0" fontId="12" fillId="16" borderId="9" xfId="0" applyFont="1" applyFill="1" applyBorder="1" applyAlignment="1">
      <alignment horizontal="left" vertical="center"/>
    </xf>
    <xf numFmtId="0" fontId="12" fillId="16" borderId="34" xfId="0" applyFont="1" applyFill="1" applyBorder="1" applyAlignment="1">
      <alignment horizontal="left" vertical="center" wrapText="1"/>
    </xf>
    <xf numFmtId="0" fontId="12" fillId="16" borderId="41" xfId="0" applyFont="1" applyFill="1" applyBorder="1" applyAlignment="1">
      <alignment horizontal="left" vertical="center" wrapText="1"/>
    </xf>
    <xf numFmtId="0" fontId="12" fillId="16" borderId="42" xfId="0" applyFont="1" applyFill="1" applyBorder="1" applyAlignment="1">
      <alignment horizontal="left" vertical="center" wrapText="1"/>
    </xf>
    <xf numFmtId="0" fontId="12" fillId="16" borderId="38" xfId="0" applyFont="1" applyFill="1" applyBorder="1" applyAlignment="1">
      <alignment horizontal="left" vertical="center" wrapText="1"/>
    </xf>
    <xf numFmtId="0" fontId="12" fillId="16" borderId="27" xfId="0" applyFont="1" applyFill="1" applyBorder="1" applyAlignment="1">
      <alignment horizontal="left" vertical="center" wrapText="1"/>
    </xf>
    <xf numFmtId="0" fontId="12" fillId="16" borderId="28"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cellStyles>
  <dxfs count="17">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6"/>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37" t="s">
        <v>1</v>
      </c>
      <c r="B1" s="138"/>
      <c r="C1" s="139"/>
      <c r="D1" s="139"/>
      <c r="E1" s="4" t="s">
        <v>0</v>
      </c>
      <c r="F1" s="8"/>
      <c r="G1" s="4" t="s">
        <v>25</v>
      </c>
      <c r="H1" s="140"/>
      <c r="I1" s="140"/>
      <c r="J1" s="141"/>
    </row>
    <row r="2" spans="1:10" ht="15" customHeight="1" x14ac:dyDescent="0.2">
      <c r="A2" s="142" t="s">
        <v>2</v>
      </c>
      <c r="B2" s="143"/>
      <c r="C2" s="143"/>
      <c r="D2" s="143"/>
      <c r="E2" s="143"/>
      <c r="F2" s="143"/>
      <c r="G2" s="143"/>
      <c r="H2" s="143"/>
      <c r="I2" s="143"/>
      <c r="J2" s="144"/>
    </row>
    <row r="3" spans="1:10" ht="15" customHeight="1" x14ac:dyDescent="0.2">
      <c r="A3" s="127" t="s">
        <v>3</v>
      </c>
      <c r="B3" s="128"/>
      <c r="C3" s="128" t="s">
        <v>4</v>
      </c>
      <c r="D3" s="128"/>
      <c r="E3" s="128"/>
      <c r="F3" s="128"/>
      <c r="G3" s="128"/>
      <c r="H3" s="128"/>
      <c r="I3" s="128" t="s">
        <v>5</v>
      </c>
      <c r="J3" s="129"/>
    </row>
    <row r="4" spans="1:10" ht="15" customHeight="1" x14ac:dyDescent="0.2">
      <c r="A4" s="130" t="str">
        <f>+IFERROR(VLOOKUP(H1,[2]Directorio!$B$2:$W$1100,2,FALSE),"")</f>
        <v/>
      </c>
      <c r="B4" s="131"/>
      <c r="C4" s="131" t="str">
        <f>+IFERROR(VLOOKUP(H1,[2]Directorio!$B$2:$W$1100,3,FALSE),"")</f>
        <v/>
      </c>
      <c r="D4" s="131"/>
      <c r="E4" s="131"/>
      <c r="F4" s="131"/>
      <c r="G4" s="131"/>
      <c r="H4" s="131"/>
      <c r="I4" s="131" t="str">
        <f>+IFERROR(VLOOKUP(H1,[2]Directorio!$B$2:$W$1100,4,FALSE),"")</f>
        <v/>
      </c>
      <c r="J4" s="132"/>
    </row>
    <row r="5" spans="1:10" ht="15" customHeight="1" x14ac:dyDescent="0.2">
      <c r="A5" s="127" t="s">
        <v>7</v>
      </c>
      <c r="B5" s="128"/>
      <c r="C5" s="128"/>
      <c r="D5" s="128"/>
      <c r="E5" s="128" t="s">
        <v>6</v>
      </c>
      <c r="F5" s="128"/>
      <c r="G5" s="128"/>
      <c r="H5" s="128"/>
      <c r="I5" s="128"/>
      <c r="J5" s="129"/>
    </row>
    <row r="6" spans="1:10" ht="15" customHeight="1" x14ac:dyDescent="0.2">
      <c r="A6" s="130" t="str">
        <f>+IFERROR(VLOOKUP(H1,[2]Directorio!$B$2:$W$1100,5,FALSE),"")</f>
        <v/>
      </c>
      <c r="B6" s="131"/>
      <c r="C6" s="131"/>
      <c r="D6" s="131"/>
      <c r="E6" s="131" t="str">
        <f>+IFERROR(VLOOKUP(H1,[2]Directorio!$B$2:$W$1100,6,FALSE),"")</f>
        <v/>
      </c>
      <c r="F6" s="131"/>
      <c r="G6" s="131"/>
      <c r="H6" s="131"/>
      <c r="I6" s="131"/>
      <c r="J6" s="132"/>
    </row>
    <row r="7" spans="1:10" ht="15" customHeight="1" x14ac:dyDescent="0.2">
      <c r="A7" s="127" t="s">
        <v>8</v>
      </c>
      <c r="B7" s="128"/>
      <c r="C7" s="128"/>
      <c r="D7" s="128"/>
      <c r="E7" s="128" t="s">
        <v>9</v>
      </c>
      <c r="F7" s="128"/>
      <c r="G7" s="128"/>
      <c r="H7" s="128" t="s">
        <v>10</v>
      </c>
      <c r="I7" s="128"/>
      <c r="J7" s="129"/>
    </row>
    <row r="8" spans="1:10" ht="15" customHeight="1" x14ac:dyDescent="0.2">
      <c r="A8" s="130" t="str">
        <f>+IFERROR(VLOOKUP(H1,[2]Directorio!$B$2:$W$1100,7,FALSE),"")</f>
        <v/>
      </c>
      <c r="B8" s="131"/>
      <c r="C8" s="131"/>
      <c r="D8" s="131"/>
      <c r="E8" s="131" t="str">
        <f>+IFERROR(VLOOKUP(H1,[2]Directorio!$B$2:$W$1100,8,FALSE),"")</f>
        <v/>
      </c>
      <c r="F8" s="131"/>
      <c r="G8" s="131"/>
      <c r="H8" s="131" t="str">
        <f>+IFERROR(VLOOKUP(H1,[2]Directorio!$B$2:$W$1100,9,FALSE),"")</f>
        <v/>
      </c>
      <c r="I8" s="131"/>
      <c r="J8" s="132"/>
    </row>
    <row r="9" spans="1:10" ht="15" customHeight="1" x14ac:dyDescent="0.2">
      <c r="A9" s="127" t="s">
        <v>11</v>
      </c>
      <c r="B9" s="128"/>
      <c r="C9" s="128"/>
      <c r="D9" s="128" t="s">
        <v>12</v>
      </c>
      <c r="E9" s="128"/>
      <c r="F9" s="128"/>
      <c r="G9" s="128" t="s">
        <v>13</v>
      </c>
      <c r="H9" s="128"/>
      <c r="I9" s="128"/>
      <c r="J9" s="129"/>
    </row>
    <row r="10" spans="1:10" ht="15" customHeight="1" thickBot="1" x14ac:dyDescent="0.25">
      <c r="A10" s="145" t="str">
        <f>+IFERROR(VLOOKUP(H1,[2]Directorio!$B$2:$W$1100,10,FALSE),"")</f>
        <v/>
      </c>
      <c r="B10" s="146"/>
      <c r="C10" s="146"/>
      <c r="D10" s="146" t="str">
        <f>+IFERROR(VLOOKUP(H1,[2]Directorio!$B$2:$W$1100,11,FALSE),"")</f>
        <v/>
      </c>
      <c r="E10" s="146"/>
      <c r="F10" s="146"/>
      <c r="G10" s="146" t="str">
        <f>+IFERROR(VLOOKUP(H1,[2]Directorio!$B$2:$W$1100,12,FALSE),"")</f>
        <v/>
      </c>
      <c r="H10" s="146"/>
      <c r="I10" s="146"/>
      <c r="J10" s="147"/>
    </row>
    <row r="11" spans="1:10" ht="15" customHeight="1" x14ac:dyDescent="0.2">
      <c r="A11" s="142" t="s">
        <v>14</v>
      </c>
      <c r="B11" s="143"/>
      <c r="C11" s="143"/>
      <c r="D11" s="143"/>
      <c r="E11" s="143"/>
      <c r="F11" s="143"/>
      <c r="G11" s="143"/>
      <c r="H11" s="143"/>
      <c r="I11" s="143"/>
      <c r="J11" s="144"/>
    </row>
    <row r="12" spans="1:10" ht="15" customHeight="1" x14ac:dyDescent="0.2">
      <c r="A12" s="127" t="s">
        <v>15</v>
      </c>
      <c r="B12" s="128"/>
      <c r="C12" s="128"/>
      <c r="D12" s="128"/>
      <c r="E12" s="128" t="s">
        <v>16</v>
      </c>
      <c r="F12" s="128"/>
      <c r="G12" s="128"/>
      <c r="H12" s="128" t="s">
        <v>17</v>
      </c>
      <c r="I12" s="128"/>
      <c r="J12" s="129"/>
    </row>
    <row r="13" spans="1:10" ht="15" customHeight="1" x14ac:dyDescent="0.2">
      <c r="A13" s="130" t="str">
        <f>+IFERROR(VLOOKUP(H1,[2]Directorio!$B$2:$W$1100,13,FALSE),"")</f>
        <v/>
      </c>
      <c r="B13" s="131"/>
      <c r="C13" s="131"/>
      <c r="D13" s="131"/>
      <c r="E13" s="131" t="str">
        <f>+IFERROR(VLOOKUP(H1,[2]Directorio!$B$2:$W$1100,14,FALSE),"")</f>
        <v/>
      </c>
      <c r="F13" s="131"/>
      <c r="G13" s="131"/>
      <c r="H13" s="131" t="str">
        <f>+IFERROR(VLOOKUP(H1,[2]Directorio!$B$2:$W$1100,15,FALSE),"")</f>
        <v/>
      </c>
      <c r="I13" s="131"/>
      <c r="J13" s="132"/>
    </row>
    <row r="14" spans="1:10" ht="15" customHeight="1" x14ac:dyDescent="0.2">
      <c r="A14" s="127" t="s">
        <v>18</v>
      </c>
      <c r="B14" s="128"/>
      <c r="C14" s="128"/>
      <c r="D14" s="128" t="s">
        <v>19</v>
      </c>
      <c r="E14" s="128"/>
      <c r="F14" s="128"/>
      <c r="G14" s="128" t="s">
        <v>20</v>
      </c>
      <c r="H14" s="128"/>
      <c r="I14" s="128" t="s">
        <v>21</v>
      </c>
      <c r="J14" s="129"/>
    </row>
    <row r="15" spans="1:10" ht="15" customHeight="1" x14ac:dyDescent="0.2">
      <c r="A15" s="130" t="str">
        <f>+IFERROR(VLOOKUP(H1,[2]Directorio!$B$2:$W$1100,16,FALSE),"")</f>
        <v/>
      </c>
      <c r="B15" s="131"/>
      <c r="C15" s="131"/>
      <c r="D15" s="131" t="str">
        <f>+IFERROR(VLOOKUP(H1,[2]Directorio!$B$2:$W$1100,17,FALSE),"")</f>
        <v/>
      </c>
      <c r="E15" s="131"/>
      <c r="F15" s="131"/>
      <c r="G15" s="152" t="str">
        <f>+IFERROR(VLOOKUP(H1,[2]Directorio!$B$2:$W$1100,18,FALSE),"")</f>
        <v/>
      </c>
      <c r="H15" s="152"/>
      <c r="I15" s="152" t="str">
        <f>+IFERROR(VLOOKUP(H1,[2]Directorio!$B$2:$W$1100,19,FALSE),"")</f>
        <v/>
      </c>
      <c r="J15" s="153"/>
    </row>
    <row r="16" spans="1:10" ht="15" customHeight="1" x14ac:dyDescent="0.2">
      <c r="A16" s="127" t="s">
        <v>22</v>
      </c>
      <c r="B16" s="128"/>
      <c r="C16" s="128"/>
      <c r="D16" s="128" t="s">
        <v>23</v>
      </c>
      <c r="E16" s="128"/>
      <c r="F16" s="128"/>
      <c r="G16" s="128"/>
      <c r="H16" s="128"/>
      <c r="I16" s="128"/>
      <c r="J16" s="129"/>
    </row>
    <row r="17" spans="1:10" ht="15" customHeight="1" thickBot="1" x14ac:dyDescent="0.25">
      <c r="A17" s="148" t="str">
        <f>+IFERROR(VLOOKUP(H1,[2]Directorio!$B$2:$W$1100,20,FALSE),"")</f>
        <v/>
      </c>
      <c r="B17" s="149"/>
      <c r="C17" s="149"/>
      <c r="D17" s="150" t="str">
        <f>+IFERROR(VLOOKUP(H1,[2]Directorio!$B$2:$W$1100,21,FALSE),"")</f>
        <v/>
      </c>
      <c r="E17" s="150"/>
      <c r="F17" s="150"/>
      <c r="G17" s="150"/>
      <c r="H17" s="150"/>
      <c r="I17" s="150"/>
      <c r="J17" s="151"/>
    </row>
    <row r="18" spans="1:10" ht="15" customHeight="1" x14ac:dyDescent="0.2">
      <c r="A18" s="142" t="s">
        <v>27</v>
      </c>
      <c r="B18" s="143"/>
      <c r="C18" s="143"/>
      <c r="D18" s="143"/>
      <c r="E18" s="143"/>
      <c r="F18" s="143"/>
      <c r="G18" s="143"/>
      <c r="H18" s="143"/>
      <c r="I18" s="143"/>
      <c r="J18" s="144"/>
    </row>
    <row r="19" spans="1:10" ht="15" customHeight="1" thickBot="1" x14ac:dyDescent="0.25">
      <c r="A19" s="154" t="s">
        <v>24</v>
      </c>
      <c r="B19" s="155"/>
      <c r="C19" s="156"/>
      <c r="D19" s="156"/>
      <c r="E19" s="156"/>
      <c r="F19" s="155" t="s">
        <v>26</v>
      </c>
      <c r="G19" s="155"/>
      <c r="H19" s="156"/>
      <c r="I19" s="156"/>
      <c r="J19" s="156"/>
    </row>
    <row r="20" spans="1:10" ht="20.100000000000001" customHeight="1" thickBot="1" x14ac:dyDescent="0.25">
      <c r="A20" s="118" t="s">
        <v>28</v>
      </c>
      <c r="B20" s="119"/>
      <c r="C20" s="119"/>
      <c r="D20" s="119"/>
      <c r="E20" s="119"/>
      <c r="F20" s="119"/>
      <c r="G20" s="119"/>
      <c r="H20" s="119"/>
      <c r="I20" s="119"/>
      <c r="J20" s="120"/>
    </row>
    <row r="21" spans="1:10" ht="35.1" customHeight="1" thickBot="1" x14ac:dyDescent="0.25">
      <c r="A21" s="113" t="s">
        <v>225</v>
      </c>
      <c r="B21" s="114"/>
      <c r="C21" s="114"/>
      <c r="D21" s="114"/>
      <c r="E21" s="114"/>
      <c r="F21" s="114"/>
      <c r="G21" s="114"/>
      <c r="H21" s="115"/>
      <c r="I21" s="116" t="str">
        <f>+IF(OR(D22="Valide todos los criterios",D28="Valide todos los criterios",D31="Valide todos los criterios",D47="Valide todos los criterios",D54="Valide todos los criterios"),"Valide todas las variables",IF(AND(D22="Cumple variable",D28="Cumple variable",D31="Cumple variable",D47="Cumple variable",D54="Cumple variable"),"Cumple obligación","No cumple obligación"))</f>
        <v>Valide todas las variables</v>
      </c>
      <c r="J21" s="117"/>
    </row>
    <row r="22" spans="1:10" ht="15" customHeight="1" x14ac:dyDescent="0.2">
      <c r="A22" s="99" t="s">
        <v>180</v>
      </c>
      <c r="B22" s="11" t="s">
        <v>37</v>
      </c>
      <c r="C22" s="12"/>
      <c r="D22" s="102" t="str">
        <f>+IF(OR(C22="",C23="",C24="",C25="",C26="",C27=""),"Valide todos los criterios",IF(AND(C22="Cumple",C23="Cumple",C24="Cumple",C25="Cumple",C26="Cumple",C27="Cumple"),"Cumple variable","No cumple variable"))</f>
        <v>Valide todos los criterios</v>
      </c>
      <c r="E22" s="105" t="s">
        <v>46</v>
      </c>
      <c r="F22" s="105"/>
      <c r="G22" s="105"/>
      <c r="H22" s="105"/>
      <c r="I22" s="105"/>
      <c r="J22" s="106"/>
    </row>
    <row r="23" spans="1:10" ht="15" customHeight="1" x14ac:dyDescent="0.2">
      <c r="A23" s="100"/>
      <c r="B23" s="9" t="s">
        <v>38</v>
      </c>
      <c r="C23" s="10"/>
      <c r="D23" s="103"/>
      <c r="E23" s="107"/>
      <c r="F23" s="108"/>
      <c r="G23" s="108"/>
      <c r="H23" s="108"/>
      <c r="I23" s="108"/>
      <c r="J23" s="109"/>
    </row>
    <row r="24" spans="1:10" ht="15" customHeight="1" x14ac:dyDescent="0.2">
      <c r="A24" s="100"/>
      <c r="B24" s="9" t="s">
        <v>39</v>
      </c>
      <c r="C24" s="10"/>
      <c r="D24" s="103"/>
      <c r="E24" s="107"/>
      <c r="F24" s="108"/>
      <c r="G24" s="108"/>
      <c r="H24" s="108"/>
      <c r="I24" s="108"/>
      <c r="J24" s="109"/>
    </row>
    <row r="25" spans="1:10" ht="15" customHeight="1" x14ac:dyDescent="0.2">
      <c r="A25" s="100"/>
      <c r="B25" s="9" t="s">
        <v>40</v>
      </c>
      <c r="C25" s="10"/>
      <c r="D25" s="103"/>
      <c r="E25" s="107"/>
      <c r="F25" s="108"/>
      <c r="G25" s="108"/>
      <c r="H25" s="108"/>
      <c r="I25" s="108"/>
      <c r="J25" s="109"/>
    </row>
    <row r="26" spans="1:10" ht="15" customHeight="1" x14ac:dyDescent="0.2">
      <c r="A26" s="100"/>
      <c r="B26" s="9" t="s">
        <v>41</v>
      </c>
      <c r="C26" s="10"/>
      <c r="D26" s="103"/>
      <c r="E26" s="107"/>
      <c r="F26" s="108"/>
      <c r="G26" s="108"/>
      <c r="H26" s="108"/>
      <c r="I26" s="108"/>
      <c r="J26" s="109"/>
    </row>
    <row r="27" spans="1:10" ht="15" customHeight="1" thickBot="1" x14ac:dyDescent="0.25">
      <c r="A27" s="101"/>
      <c r="B27" s="13" t="s">
        <v>42</v>
      </c>
      <c r="C27" s="14"/>
      <c r="D27" s="104"/>
      <c r="E27" s="110"/>
      <c r="F27" s="111"/>
      <c r="G27" s="111"/>
      <c r="H27" s="111"/>
      <c r="I27" s="111"/>
      <c r="J27" s="112"/>
    </row>
    <row r="28" spans="1:10" ht="15" customHeight="1" x14ac:dyDescent="0.2">
      <c r="A28" s="99" t="s">
        <v>181</v>
      </c>
      <c r="B28" s="11" t="s">
        <v>37</v>
      </c>
      <c r="C28" s="12"/>
      <c r="D28" s="102" t="str">
        <f>+IF(OR(C28="",C29="",C30=""),"Valide todos los criterios",IF(AND(C28="Cumple",C29="Cumple",C30="Cumple"),"Cumple variable","No cumple variable"))</f>
        <v>Valide todos los criterios</v>
      </c>
      <c r="E28" s="105" t="s">
        <v>46</v>
      </c>
      <c r="F28" s="105"/>
      <c r="G28" s="105"/>
      <c r="H28" s="105"/>
      <c r="I28" s="105"/>
      <c r="J28" s="106"/>
    </row>
    <row r="29" spans="1:10" ht="39.950000000000003" customHeight="1" x14ac:dyDescent="0.2">
      <c r="A29" s="100"/>
      <c r="B29" s="9" t="s">
        <v>38</v>
      </c>
      <c r="C29" s="10"/>
      <c r="D29" s="103"/>
      <c r="E29" s="107"/>
      <c r="F29" s="108"/>
      <c r="G29" s="108"/>
      <c r="H29" s="108"/>
      <c r="I29" s="108"/>
      <c r="J29" s="109"/>
    </row>
    <row r="30" spans="1:10" ht="39.950000000000003" customHeight="1" thickBot="1" x14ac:dyDescent="0.25">
      <c r="A30" s="101"/>
      <c r="B30" s="13" t="s">
        <v>39</v>
      </c>
      <c r="C30" s="14"/>
      <c r="D30" s="104"/>
      <c r="E30" s="110"/>
      <c r="F30" s="111"/>
      <c r="G30" s="111"/>
      <c r="H30" s="111"/>
      <c r="I30" s="111"/>
      <c r="J30" s="112"/>
    </row>
    <row r="31" spans="1:10" ht="14.1" customHeight="1" x14ac:dyDescent="0.2">
      <c r="A31" s="135" t="s">
        <v>182</v>
      </c>
      <c r="B31" s="11" t="s">
        <v>37</v>
      </c>
      <c r="C31" s="12"/>
      <c r="D31" s="102" t="str">
        <f>+IF(A46="No",IF(OR(C31="",C32="",C33="",C34="",C35="",C36="",C37="",C38="",C39="",C40="",C41="",C42="",C43="",C44=""),"Valide todos los criterios",IF(AND(C31="Cumple",C32="Cumple",C33="Cumple",C34="Cumple",C35="Cumple",C36="Cumple",C37="Cumple",C38="Cumple",C39="Cumple",C40="Cumple",C41="Cumple",C42="Cumple",C43="Cumple",C44="Cumple"),"Cumple variable","No cumple variable")),IF(OR(C45="",C46=""),"Valide todos los criterios",IF(AND(C45="Cumple",C46="Cumple"),"Cumple variable","No cumple variable")))</f>
        <v>Valide todos los criterios</v>
      </c>
      <c r="E31" s="105" t="s">
        <v>46</v>
      </c>
      <c r="F31" s="105"/>
      <c r="G31" s="105"/>
      <c r="H31" s="105"/>
      <c r="I31" s="105"/>
      <c r="J31" s="106"/>
    </row>
    <row r="32" spans="1:10" ht="14.1" customHeight="1" x14ac:dyDescent="0.2">
      <c r="A32" s="136"/>
      <c r="B32" s="9" t="s">
        <v>38</v>
      </c>
      <c r="C32" s="10"/>
      <c r="D32" s="103"/>
      <c r="E32" s="107"/>
      <c r="F32" s="108"/>
      <c r="G32" s="108"/>
      <c r="H32" s="108"/>
      <c r="I32" s="108"/>
      <c r="J32" s="109"/>
    </row>
    <row r="33" spans="1:10" ht="14.1" customHeight="1" x14ac:dyDescent="0.2">
      <c r="A33" s="136"/>
      <c r="B33" s="9" t="s">
        <v>39</v>
      </c>
      <c r="C33" s="10"/>
      <c r="D33" s="103"/>
      <c r="E33" s="107"/>
      <c r="F33" s="108"/>
      <c r="G33" s="108"/>
      <c r="H33" s="108"/>
      <c r="I33" s="108"/>
      <c r="J33" s="109"/>
    </row>
    <row r="34" spans="1:10" ht="14.1" customHeight="1" x14ac:dyDescent="0.2">
      <c r="A34" s="136"/>
      <c r="B34" s="9" t="s">
        <v>40</v>
      </c>
      <c r="C34" s="10"/>
      <c r="D34" s="103"/>
      <c r="E34" s="107"/>
      <c r="F34" s="108"/>
      <c r="G34" s="108"/>
      <c r="H34" s="108"/>
      <c r="I34" s="108"/>
      <c r="J34" s="109"/>
    </row>
    <row r="35" spans="1:10" ht="14.1" customHeight="1" x14ac:dyDescent="0.2">
      <c r="A35" s="136"/>
      <c r="B35" s="9" t="s">
        <v>41</v>
      </c>
      <c r="C35" s="10"/>
      <c r="D35" s="103"/>
      <c r="E35" s="107"/>
      <c r="F35" s="108"/>
      <c r="G35" s="108"/>
      <c r="H35" s="108"/>
      <c r="I35" s="108"/>
      <c r="J35" s="109"/>
    </row>
    <row r="36" spans="1:10" ht="14.1" customHeight="1" x14ac:dyDescent="0.2">
      <c r="A36" s="136"/>
      <c r="B36" s="9" t="s">
        <v>42</v>
      </c>
      <c r="C36" s="10"/>
      <c r="D36" s="103"/>
      <c r="E36" s="107"/>
      <c r="F36" s="108"/>
      <c r="G36" s="108"/>
      <c r="H36" s="108"/>
      <c r="I36" s="108"/>
      <c r="J36" s="109"/>
    </row>
    <row r="37" spans="1:10" ht="14.1" customHeight="1" x14ac:dyDescent="0.2">
      <c r="A37" s="136"/>
      <c r="B37" s="9" t="s">
        <v>43</v>
      </c>
      <c r="C37" s="10"/>
      <c r="D37" s="103"/>
      <c r="E37" s="107"/>
      <c r="F37" s="108"/>
      <c r="G37" s="108"/>
      <c r="H37" s="108"/>
      <c r="I37" s="108"/>
      <c r="J37" s="109"/>
    </row>
    <row r="38" spans="1:10" ht="14.1" customHeight="1" x14ac:dyDescent="0.2">
      <c r="A38" s="136"/>
      <c r="B38" s="9" t="s">
        <v>44</v>
      </c>
      <c r="C38" s="10"/>
      <c r="D38" s="103"/>
      <c r="E38" s="107"/>
      <c r="F38" s="108"/>
      <c r="G38" s="108"/>
      <c r="H38" s="108"/>
      <c r="I38" s="108"/>
      <c r="J38" s="109"/>
    </row>
    <row r="39" spans="1:10" ht="14.1" customHeight="1" x14ac:dyDescent="0.2">
      <c r="A39" s="136"/>
      <c r="B39" s="9" t="s">
        <v>49</v>
      </c>
      <c r="C39" s="10"/>
      <c r="D39" s="103"/>
      <c r="E39" s="107"/>
      <c r="F39" s="108"/>
      <c r="G39" s="108"/>
      <c r="H39" s="108"/>
      <c r="I39" s="108"/>
      <c r="J39" s="109"/>
    </row>
    <row r="40" spans="1:10" ht="14.1" customHeight="1" x14ac:dyDescent="0.2">
      <c r="A40" s="136"/>
      <c r="B40" s="9" t="s">
        <v>50</v>
      </c>
      <c r="C40" s="10"/>
      <c r="D40" s="103"/>
      <c r="E40" s="107"/>
      <c r="F40" s="108"/>
      <c r="G40" s="108"/>
      <c r="H40" s="108"/>
      <c r="I40" s="108"/>
      <c r="J40" s="109"/>
    </row>
    <row r="41" spans="1:10" ht="14.1" customHeight="1" x14ac:dyDescent="0.2">
      <c r="A41" s="136"/>
      <c r="B41" s="9" t="s">
        <v>57</v>
      </c>
      <c r="C41" s="10"/>
      <c r="D41" s="103"/>
      <c r="E41" s="107"/>
      <c r="F41" s="108"/>
      <c r="G41" s="108"/>
      <c r="H41" s="108"/>
      <c r="I41" s="108"/>
      <c r="J41" s="109"/>
    </row>
    <row r="42" spans="1:10" ht="14.1" customHeight="1" x14ac:dyDescent="0.2">
      <c r="A42" s="136"/>
      <c r="B42" s="9" t="s">
        <v>185</v>
      </c>
      <c r="C42" s="10"/>
      <c r="D42" s="103"/>
      <c r="E42" s="107"/>
      <c r="F42" s="108"/>
      <c r="G42" s="108"/>
      <c r="H42" s="108"/>
      <c r="I42" s="108"/>
      <c r="J42" s="109"/>
    </row>
    <row r="43" spans="1:10" ht="14.1" customHeight="1" x14ac:dyDescent="0.2">
      <c r="A43" s="121"/>
      <c r="B43" s="9" t="s">
        <v>186</v>
      </c>
      <c r="C43" s="10"/>
      <c r="D43" s="103"/>
      <c r="E43" s="107"/>
      <c r="F43" s="108"/>
      <c r="G43" s="108"/>
      <c r="H43" s="108"/>
      <c r="I43" s="108"/>
      <c r="J43" s="109"/>
    </row>
    <row r="44" spans="1:10" ht="14.1" customHeight="1" x14ac:dyDescent="0.2">
      <c r="A44" s="133" t="s">
        <v>54</v>
      </c>
      <c r="B44" s="9" t="s">
        <v>187</v>
      </c>
      <c r="C44" s="10"/>
      <c r="D44" s="103"/>
      <c r="E44" s="107"/>
      <c r="F44" s="108"/>
      <c r="G44" s="108"/>
      <c r="H44" s="108"/>
      <c r="I44" s="108"/>
      <c r="J44" s="109"/>
    </row>
    <row r="45" spans="1:10" ht="15" customHeight="1" x14ac:dyDescent="0.2">
      <c r="A45" s="134"/>
      <c r="B45" s="50" t="s">
        <v>37</v>
      </c>
      <c r="C45" s="10"/>
      <c r="D45" s="103"/>
      <c r="E45" s="107"/>
      <c r="F45" s="108"/>
      <c r="G45" s="108"/>
      <c r="H45" s="108"/>
      <c r="I45" s="108"/>
      <c r="J45" s="109"/>
    </row>
    <row r="46" spans="1:10" ht="15" customHeight="1" thickBot="1" x14ac:dyDescent="0.25">
      <c r="A46" s="18"/>
      <c r="B46" s="37" t="s">
        <v>38</v>
      </c>
      <c r="C46" s="46"/>
      <c r="D46" s="104"/>
      <c r="E46" s="110"/>
      <c r="F46" s="111"/>
      <c r="G46" s="111"/>
      <c r="H46" s="111"/>
      <c r="I46" s="111"/>
      <c r="J46" s="112"/>
    </row>
    <row r="47" spans="1:10" ht="14.1" customHeight="1" x14ac:dyDescent="0.2">
      <c r="A47" s="121" t="s">
        <v>183</v>
      </c>
      <c r="B47" s="48" t="s">
        <v>37</v>
      </c>
      <c r="C47" s="49"/>
      <c r="D47" s="122" t="str">
        <f>+IF(A46="No",IF(OR(C47="",C48="",C49="",C50="",C51="",C52=""),"Valide todos los criterios",IF(AND(C47="Cumple",C48="Cumple",C49="Cumple",C50="Cumple",C51="Cumple",C52="Cumple"),"Cumple variable","No cumple variable")),IF(OR(C53=""),"Valide todos los criterios",IF(AND(C53="Cumple"),"Cumple variable","No cumple variable")))</f>
        <v>Valide todos los criterios</v>
      </c>
      <c r="E47" s="123" t="s">
        <v>46</v>
      </c>
      <c r="F47" s="123"/>
      <c r="G47" s="123"/>
      <c r="H47" s="123"/>
      <c r="I47" s="123"/>
      <c r="J47" s="124"/>
    </row>
    <row r="48" spans="1:10" ht="14.1" customHeight="1" x14ac:dyDescent="0.2">
      <c r="A48" s="100"/>
      <c r="B48" s="9" t="s">
        <v>38</v>
      </c>
      <c r="C48" s="10"/>
      <c r="D48" s="103"/>
      <c r="E48" s="107"/>
      <c r="F48" s="108"/>
      <c r="G48" s="108"/>
      <c r="H48" s="108"/>
      <c r="I48" s="108"/>
      <c r="J48" s="109"/>
    </row>
    <row r="49" spans="1:10" ht="14.1" customHeight="1" x14ac:dyDescent="0.2">
      <c r="A49" s="100"/>
      <c r="B49" s="9" t="s">
        <v>39</v>
      </c>
      <c r="C49" s="10"/>
      <c r="D49" s="103"/>
      <c r="E49" s="107"/>
      <c r="F49" s="108"/>
      <c r="G49" s="108"/>
      <c r="H49" s="108"/>
      <c r="I49" s="108"/>
      <c r="J49" s="109"/>
    </row>
    <row r="50" spans="1:10" ht="14.1" customHeight="1" x14ac:dyDescent="0.2">
      <c r="A50" s="100"/>
      <c r="B50" s="9" t="s">
        <v>40</v>
      </c>
      <c r="C50" s="10"/>
      <c r="D50" s="103"/>
      <c r="E50" s="107"/>
      <c r="F50" s="108"/>
      <c r="G50" s="108"/>
      <c r="H50" s="108"/>
      <c r="I50" s="108"/>
      <c r="J50" s="109"/>
    </row>
    <row r="51" spans="1:10" ht="14.1" customHeight="1" x14ac:dyDescent="0.2">
      <c r="A51" s="100"/>
      <c r="B51" s="9" t="s">
        <v>41</v>
      </c>
      <c r="C51" s="10"/>
      <c r="D51" s="103"/>
      <c r="E51" s="107"/>
      <c r="F51" s="108"/>
      <c r="G51" s="108"/>
      <c r="H51" s="108"/>
      <c r="I51" s="108"/>
      <c r="J51" s="109"/>
    </row>
    <row r="52" spans="1:10" ht="14.1" customHeight="1" x14ac:dyDescent="0.2">
      <c r="A52" s="100"/>
      <c r="B52" s="9" t="s">
        <v>42</v>
      </c>
      <c r="C52" s="10"/>
      <c r="D52" s="103"/>
      <c r="E52" s="107"/>
      <c r="F52" s="108"/>
      <c r="G52" s="108"/>
      <c r="H52" s="108"/>
      <c r="I52" s="108"/>
      <c r="J52" s="109"/>
    </row>
    <row r="53" spans="1:10" ht="14.1" customHeight="1" thickBot="1" x14ac:dyDescent="0.25">
      <c r="A53" s="101"/>
      <c r="B53" s="37" t="s">
        <v>37</v>
      </c>
      <c r="C53" s="46"/>
      <c r="D53" s="104"/>
      <c r="E53" s="110"/>
      <c r="F53" s="111"/>
      <c r="G53" s="111"/>
      <c r="H53" s="111"/>
      <c r="I53" s="111"/>
      <c r="J53" s="112"/>
    </row>
    <row r="54" spans="1:10" ht="14.1" customHeight="1" x14ac:dyDescent="0.2">
      <c r="A54" s="99" t="s">
        <v>184</v>
      </c>
      <c r="B54" s="11" t="s">
        <v>37</v>
      </c>
      <c r="C54" s="12"/>
      <c r="D54" s="102" t="str">
        <f>+IF(A46="No",IF(OR(C54="",C55="",C56="",C57="",C58="",C59="",C60=""),"Valide todos los criterios",IF(AND(C54="Cumple",C55="Cumple",C56="Cumple",C57="Cumple",C58="Cumple",C59="Cumple",C60="Cumple"),"Cumple variable","No cumple variable")),IF(OR(C61=""),"Valide todos los criterios",IF(AND(C61="Cumple"),"Cumple variable","No cumple variable")))</f>
        <v>Valide todos los criterios</v>
      </c>
      <c r="E54" s="105" t="s">
        <v>46</v>
      </c>
      <c r="F54" s="105"/>
      <c r="G54" s="105"/>
      <c r="H54" s="105"/>
      <c r="I54" s="105"/>
      <c r="J54" s="106"/>
    </row>
    <row r="55" spans="1:10" ht="14.1" customHeight="1" x14ac:dyDescent="0.2">
      <c r="A55" s="100"/>
      <c r="B55" s="9" t="s">
        <v>38</v>
      </c>
      <c r="C55" s="10"/>
      <c r="D55" s="103"/>
      <c r="E55" s="107"/>
      <c r="F55" s="108"/>
      <c r="G55" s="108"/>
      <c r="H55" s="108"/>
      <c r="I55" s="108"/>
      <c r="J55" s="109"/>
    </row>
    <row r="56" spans="1:10" ht="14.1" customHeight="1" x14ac:dyDescent="0.2">
      <c r="A56" s="100"/>
      <c r="B56" s="9" t="s">
        <v>39</v>
      </c>
      <c r="C56" s="10"/>
      <c r="D56" s="103"/>
      <c r="E56" s="107"/>
      <c r="F56" s="108"/>
      <c r="G56" s="108"/>
      <c r="H56" s="108"/>
      <c r="I56" s="108"/>
      <c r="J56" s="109"/>
    </row>
    <row r="57" spans="1:10" ht="14.1" customHeight="1" x14ac:dyDescent="0.2">
      <c r="A57" s="100"/>
      <c r="B57" s="9" t="s">
        <v>40</v>
      </c>
      <c r="C57" s="10"/>
      <c r="D57" s="103"/>
      <c r="E57" s="107"/>
      <c r="F57" s="108"/>
      <c r="G57" s="108"/>
      <c r="H57" s="108"/>
      <c r="I57" s="108"/>
      <c r="J57" s="109"/>
    </row>
    <row r="58" spans="1:10" ht="14.1" customHeight="1" x14ac:dyDescent="0.2">
      <c r="A58" s="100"/>
      <c r="B58" s="9" t="s">
        <v>41</v>
      </c>
      <c r="C58" s="10"/>
      <c r="D58" s="103"/>
      <c r="E58" s="107"/>
      <c r="F58" s="108"/>
      <c r="G58" s="108"/>
      <c r="H58" s="108"/>
      <c r="I58" s="108"/>
      <c r="J58" s="109"/>
    </row>
    <row r="59" spans="1:10" ht="14.1" customHeight="1" x14ac:dyDescent="0.2">
      <c r="A59" s="100"/>
      <c r="B59" s="9" t="s">
        <v>42</v>
      </c>
      <c r="C59" s="10"/>
      <c r="D59" s="103"/>
      <c r="E59" s="107"/>
      <c r="F59" s="108"/>
      <c r="G59" s="108"/>
      <c r="H59" s="108"/>
      <c r="I59" s="108"/>
      <c r="J59" s="109"/>
    </row>
    <row r="60" spans="1:10" ht="14.1" customHeight="1" x14ac:dyDescent="0.2">
      <c r="A60" s="100"/>
      <c r="B60" s="9" t="s">
        <v>43</v>
      </c>
      <c r="C60" s="10"/>
      <c r="D60" s="103"/>
      <c r="E60" s="107"/>
      <c r="F60" s="108"/>
      <c r="G60" s="108"/>
      <c r="H60" s="108"/>
      <c r="I60" s="108"/>
      <c r="J60" s="109"/>
    </row>
    <row r="61" spans="1:10" ht="14.1" customHeight="1" thickBot="1" x14ac:dyDescent="0.25">
      <c r="A61" s="101"/>
      <c r="B61" s="37" t="s">
        <v>37</v>
      </c>
      <c r="C61" s="14"/>
      <c r="D61" s="104"/>
      <c r="E61" s="110"/>
      <c r="F61" s="111"/>
      <c r="G61" s="111"/>
      <c r="H61" s="111"/>
      <c r="I61" s="111"/>
      <c r="J61" s="112"/>
    </row>
    <row r="62" spans="1:10" ht="35.1" customHeight="1" thickBot="1" x14ac:dyDescent="0.25">
      <c r="A62" s="113" t="s">
        <v>226</v>
      </c>
      <c r="B62" s="114"/>
      <c r="C62" s="114"/>
      <c r="D62" s="114"/>
      <c r="E62" s="114"/>
      <c r="F62" s="114"/>
      <c r="G62" s="114"/>
      <c r="H62" s="115"/>
      <c r="I62" s="116" t="str">
        <f>IF(OR(D63="Valide todos los criterios",D72="Valide todos los criterios",D77="Valide todos los criterios"),"Valide todas las variables",IF(AND(D63="Cumple variable",D72="Cumple variable",D77="Cumple variable"),"Cumple obligación","No cumple obligación"))</f>
        <v>Valide todas las variables</v>
      </c>
      <c r="J62" s="117"/>
    </row>
    <row r="63" spans="1:10" ht="15" customHeight="1" x14ac:dyDescent="0.2">
      <c r="A63" s="99" t="s">
        <v>188</v>
      </c>
      <c r="B63" s="11" t="s">
        <v>37</v>
      </c>
      <c r="C63" s="12"/>
      <c r="D63" s="102" t="str">
        <f>+IF(OR(C63="",C64="",C65="",C66="",C67="",C68="",C69="",C70="",C71=""),"Valide todos los criterios",IF(AND(C66="No aplica",C71="No aplica"),IF(AND(C63="Cumple",C64="Cumple",C65="Cumple",C67="Cumple",C68="Cumple",C69="Cumple",C70="Cumple"),"Cumple variable","No cumple variable"),IF(AND(C66="No aplica"),IF(AND(C63="Cumple",C64="Cumple",C65="Cumple",C67="Cumple",C68="Cumple",C69="Cumple",C70="Cumple",C71="Cumple"),"Cumple variable","No cumple variable"),IF(AND(C71="No aplica"),IF(AND(C63="Cumple",C64="Cumple",C65="Cumple",C66="Cumple",C67="Cumple",C68="Cumple",C69="Cumple",C70="Cumple"),"Cumple variable","No cumple variable"),IF(AND(C63="Cumple",C64="Cumple",C65="Cumple",C66="Cumple",C67="Cumple",C68="Cumple",C69="Cumple",C70="Cumple",C71="Cumple"),"Cumple variable","No cumple variable")))))</f>
        <v>Valide todos los criterios</v>
      </c>
      <c r="E63" s="105" t="s">
        <v>46</v>
      </c>
      <c r="F63" s="105"/>
      <c r="G63" s="105"/>
      <c r="H63" s="105"/>
      <c r="I63" s="105"/>
      <c r="J63" s="106"/>
    </row>
    <row r="64" spans="1:10" ht="15" customHeight="1" x14ac:dyDescent="0.2">
      <c r="A64" s="100"/>
      <c r="B64" s="9" t="s">
        <v>38</v>
      </c>
      <c r="C64" s="10"/>
      <c r="D64" s="103"/>
      <c r="E64" s="107"/>
      <c r="F64" s="108"/>
      <c r="G64" s="108"/>
      <c r="H64" s="108"/>
      <c r="I64" s="108"/>
      <c r="J64" s="109"/>
    </row>
    <row r="65" spans="1:10" ht="15" customHeight="1" x14ac:dyDescent="0.2">
      <c r="A65" s="100"/>
      <c r="B65" s="9" t="s">
        <v>39</v>
      </c>
      <c r="C65" s="10"/>
      <c r="D65" s="103"/>
      <c r="E65" s="107"/>
      <c r="F65" s="108"/>
      <c r="G65" s="108"/>
      <c r="H65" s="108"/>
      <c r="I65" s="108"/>
      <c r="J65" s="109"/>
    </row>
    <row r="66" spans="1:10" ht="15" customHeight="1" x14ac:dyDescent="0.2">
      <c r="A66" s="100"/>
      <c r="B66" s="9" t="s">
        <v>40</v>
      </c>
      <c r="C66" s="10"/>
      <c r="D66" s="103"/>
      <c r="E66" s="107"/>
      <c r="F66" s="108"/>
      <c r="G66" s="108"/>
      <c r="H66" s="108"/>
      <c r="I66" s="108"/>
      <c r="J66" s="109"/>
    </row>
    <row r="67" spans="1:10" ht="15" customHeight="1" x14ac:dyDescent="0.2">
      <c r="A67" s="100"/>
      <c r="B67" s="9" t="s">
        <v>41</v>
      </c>
      <c r="C67" s="10"/>
      <c r="D67" s="103"/>
      <c r="E67" s="107"/>
      <c r="F67" s="108"/>
      <c r="G67" s="108"/>
      <c r="H67" s="108"/>
      <c r="I67" s="108"/>
      <c r="J67" s="109"/>
    </row>
    <row r="68" spans="1:10" ht="15" customHeight="1" x14ac:dyDescent="0.2">
      <c r="A68" s="100"/>
      <c r="B68" s="9" t="s">
        <v>42</v>
      </c>
      <c r="C68" s="10"/>
      <c r="D68" s="103"/>
      <c r="E68" s="107"/>
      <c r="F68" s="108"/>
      <c r="G68" s="108"/>
      <c r="H68" s="108"/>
      <c r="I68" s="108"/>
      <c r="J68" s="109"/>
    </row>
    <row r="69" spans="1:10" ht="15" customHeight="1" x14ac:dyDescent="0.2">
      <c r="A69" s="100"/>
      <c r="B69" s="9" t="s">
        <v>43</v>
      </c>
      <c r="C69" s="10"/>
      <c r="D69" s="103"/>
      <c r="E69" s="107"/>
      <c r="F69" s="108"/>
      <c r="G69" s="108"/>
      <c r="H69" s="108"/>
      <c r="I69" s="108"/>
      <c r="J69" s="109"/>
    </row>
    <row r="70" spans="1:10" ht="15" customHeight="1" x14ac:dyDescent="0.2">
      <c r="A70" s="100"/>
      <c r="B70" s="9" t="s">
        <v>44</v>
      </c>
      <c r="C70" s="10"/>
      <c r="D70" s="103"/>
      <c r="E70" s="107"/>
      <c r="F70" s="108"/>
      <c r="G70" s="108"/>
      <c r="H70" s="108"/>
      <c r="I70" s="108"/>
      <c r="J70" s="109"/>
    </row>
    <row r="71" spans="1:10" ht="15" customHeight="1" thickBot="1" x14ac:dyDescent="0.25">
      <c r="A71" s="101"/>
      <c r="B71" s="13" t="s">
        <v>49</v>
      </c>
      <c r="C71" s="46"/>
      <c r="D71" s="104"/>
      <c r="E71" s="110"/>
      <c r="F71" s="111"/>
      <c r="G71" s="111"/>
      <c r="H71" s="111"/>
      <c r="I71" s="111"/>
      <c r="J71" s="112"/>
    </row>
    <row r="72" spans="1:10" ht="15" customHeight="1" x14ac:dyDescent="0.2">
      <c r="A72" s="99" t="s">
        <v>189</v>
      </c>
      <c r="B72" s="11" t="s">
        <v>37</v>
      </c>
      <c r="C72" s="12"/>
      <c r="D72" s="102" t="str">
        <f>+IF(OR(C72="",C73="",C74="",C75="",C76=""),"Valide todos los criterios",IF(AND(C72="Cumple",C73="Cumple",C74="Cumple",C75="Cumple",C76="Cumple"),"Cumple variable","No cumple variable"))</f>
        <v>Valide todos los criterios</v>
      </c>
      <c r="E72" s="105" t="s">
        <v>46</v>
      </c>
      <c r="F72" s="105"/>
      <c r="G72" s="105"/>
      <c r="H72" s="105"/>
      <c r="I72" s="105"/>
      <c r="J72" s="106"/>
    </row>
    <row r="73" spans="1:10" ht="15" customHeight="1" x14ac:dyDescent="0.2">
      <c r="A73" s="100"/>
      <c r="B73" s="9" t="s">
        <v>38</v>
      </c>
      <c r="C73" s="10"/>
      <c r="D73" s="103"/>
      <c r="E73" s="107"/>
      <c r="F73" s="108"/>
      <c r="G73" s="108"/>
      <c r="H73" s="108"/>
      <c r="I73" s="108"/>
      <c r="J73" s="109"/>
    </row>
    <row r="74" spans="1:10" ht="15" customHeight="1" x14ac:dyDescent="0.2">
      <c r="A74" s="100"/>
      <c r="B74" s="9" t="s">
        <v>39</v>
      </c>
      <c r="C74" s="10"/>
      <c r="D74" s="103"/>
      <c r="E74" s="107"/>
      <c r="F74" s="108"/>
      <c r="G74" s="108"/>
      <c r="H74" s="108"/>
      <c r="I74" s="108"/>
      <c r="J74" s="109"/>
    </row>
    <row r="75" spans="1:10" ht="15" customHeight="1" x14ac:dyDescent="0.2">
      <c r="A75" s="100"/>
      <c r="B75" s="9" t="s">
        <v>40</v>
      </c>
      <c r="C75" s="10"/>
      <c r="D75" s="103"/>
      <c r="E75" s="107"/>
      <c r="F75" s="108"/>
      <c r="G75" s="108"/>
      <c r="H75" s="108"/>
      <c r="I75" s="108"/>
      <c r="J75" s="109"/>
    </row>
    <row r="76" spans="1:10" ht="15" customHeight="1" thickBot="1" x14ac:dyDescent="0.25">
      <c r="A76" s="101"/>
      <c r="B76" s="13" t="s">
        <v>41</v>
      </c>
      <c r="C76" s="17"/>
      <c r="D76" s="104"/>
      <c r="E76" s="110"/>
      <c r="F76" s="111"/>
      <c r="G76" s="111"/>
      <c r="H76" s="111"/>
      <c r="I76" s="111"/>
      <c r="J76" s="112"/>
    </row>
    <row r="77" spans="1:10" ht="24.95" customHeight="1" x14ac:dyDescent="0.2">
      <c r="A77" s="99" t="s">
        <v>192</v>
      </c>
      <c r="B77" s="11" t="s">
        <v>37</v>
      </c>
      <c r="C77" s="12"/>
      <c r="D77" s="102" t="str">
        <f>+IF(OR(C77="",C78="",C79="",C80=""),"Valide todos los criterios",IF(AND(C77="Cumple",C78="Cumple",C79="Cumple",C80="Cumple"),"Cumple variable","No cumple variable"))</f>
        <v>Valide todos los criterios</v>
      </c>
      <c r="E77" s="105" t="s">
        <v>46</v>
      </c>
      <c r="F77" s="105"/>
      <c r="G77" s="105"/>
      <c r="H77" s="105"/>
      <c r="I77" s="105"/>
      <c r="J77" s="106"/>
    </row>
    <row r="78" spans="1:10" ht="24.95" customHeight="1" x14ac:dyDescent="0.2">
      <c r="A78" s="100"/>
      <c r="B78" s="9" t="s">
        <v>38</v>
      </c>
      <c r="C78" s="10"/>
      <c r="D78" s="103"/>
      <c r="E78" s="107"/>
      <c r="F78" s="108"/>
      <c r="G78" s="108"/>
      <c r="H78" s="108"/>
      <c r="I78" s="108"/>
      <c r="J78" s="109"/>
    </row>
    <row r="79" spans="1:10" ht="24.95" customHeight="1" x14ac:dyDescent="0.2">
      <c r="A79" s="100"/>
      <c r="B79" s="9" t="s">
        <v>39</v>
      </c>
      <c r="C79" s="10"/>
      <c r="D79" s="103"/>
      <c r="E79" s="107"/>
      <c r="F79" s="108"/>
      <c r="G79" s="108"/>
      <c r="H79" s="108"/>
      <c r="I79" s="108"/>
      <c r="J79" s="109"/>
    </row>
    <row r="80" spans="1:10" ht="24.95" customHeight="1" thickBot="1" x14ac:dyDescent="0.25">
      <c r="A80" s="101"/>
      <c r="B80" s="13" t="s">
        <v>40</v>
      </c>
      <c r="C80" s="46"/>
      <c r="D80" s="104"/>
      <c r="E80" s="110"/>
      <c r="F80" s="111"/>
      <c r="G80" s="111"/>
      <c r="H80" s="111"/>
      <c r="I80" s="111"/>
      <c r="J80" s="112"/>
    </row>
    <row r="81" spans="1:10" ht="35.1" customHeight="1" thickBot="1" x14ac:dyDescent="0.25">
      <c r="A81" s="113" t="s">
        <v>194</v>
      </c>
      <c r="B81" s="114"/>
      <c r="C81" s="114"/>
      <c r="D81" s="114"/>
      <c r="E81" s="114"/>
      <c r="F81" s="114"/>
      <c r="G81" s="114"/>
      <c r="H81" s="115"/>
      <c r="I81" s="116" t="str">
        <f>+IF(OR(D82="Valide todos los criterios"),"Valide todas las variables",IF(AND(D82="Cumple variable"),"Cumple obligación","No cumple obligación"))</f>
        <v>Valide todas las variables</v>
      </c>
      <c r="J81" s="117"/>
    </row>
    <row r="82" spans="1:10" ht="15" customHeight="1" x14ac:dyDescent="0.2">
      <c r="A82" s="99" t="s">
        <v>194</v>
      </c>
      <c r="B82" s="11" t="s">
        <v>37</v>
      </c>
      <c r="C82" s="12"/>
      <c r="D82" s="125" t="str">
        <f>IF(OR(C82="",C83=""),"Valide todos los criterios",IF(AND(C82="Cumple",C83="Cumple"),"Cumple variable","No cumple variable"))</f>
        <v>Valide todos los criterios</v>
      </c>
      <c r="E82" s="105" t="s">
        <v>46</v>
      </c>
      <c r="F82" s="105"/>
      <c r="G82" s="105"/>
      <c r="H82" s="105"/>
      <c r="I82" s="105"/>
      <c r="J82" s="106"/>
    </row>
    <row r="83" spans="1:10" ht="90" customHeight="1" thickBot="1" x14ac:dyDescent="0.25">
      <c r="A83" s="100"/>
      <c r="B83" s="9" t="s">
        <v>38</v>
      </c>
      <c r="C83" s="10"/>
      <c r="D83" s="126"/>
      <c r="E83" s="107"/>
      <c r="F83" s="108"/>
      <c r="G83" s="108"/>
      <c r="H83" s="108"/>
      <c r="I83" s="108"/>
      <c r="J83" s="109"/>
    </row>
    <row r="84" spans="1:10" ht="30" customHeight="1" thickBot="1" x14ac:dyDescent="0.25">
      <c r="A84" s="118" t="s">
        <v>59</v>
      </c>
      <c r="B84" s="119"/>
      <c r="C84" s="119"/>
      <c r="D84" s="119"/>
      <c r="E84" s="119"/>
      <c r="F84" s="119"/>
      <c r="G84" s="119"/>
      <c r="H84" s="119"/>
      <c r="I84" s="119"/>
      <c r="J84" s="120"/>
    </row>
    <row r="85" spans="1:10" ht="69.95" customHeight="1" thickBot="1" x14ac:dyDescent="0.25">
      <c r="A85" s="113" t="s">
        <v>208</v>
      </c>
      <c r="B85" s="114"/>
      <c r="C85" s="114"/>
      <c r="D85" s="114"/>
      <c r="E85" s="114"/>
      <c r="F85" s="114"/>
      <c r="G85" s="114"/>
      <c r="H85" s="115"/>
      <c r="I85" s="116" t="str">
        <f>+IF(OR(D86="Valide todos los criterios"),"Valide todas las variables",IF(AND(D86="Cumple variable"),"Cumple obligación","No cumple obligación"))</f>
        <v>Valide todas las variables</v>
      </c>
      <c r="J85" s="117"/>
    </row>
    <row r="86" spans="1:10" ht="15" customHeight="1" x14ac:dyDescent="0.2">
      <c r="A86" s="99" t="s">
        <v>209</v>
      </c>
      <c r="B86" s="11" t="s">
        <v>37</v>
      </c>
      <c r="C86" s="12"/>
      <c r="D86" s="102" t="str">
        <f>+IF(OR(C86="",C87="",C88="",C89="",C90="",C91="",C92="",C93="",C94=""),"Valide todos los criterios",IF(AND(C86="Cumple",C87="Cumple",C88="Cumple",C89="Cumple",C90="Cumple",C91="Cumple",C92="Cumple",C93="Cumple",C94="Cumple"),"Cumple variable","No cumple variable"))</f>
        <v>Valide todos los criterios</v>
      </c>
      <c r="E86" s="105" t="s">
        <v>46</v>
      </c>
      <c r="F86" s="105"/>
      <c r="G86" s="105"/>
      <c r="H86" s="105"/>
      <c r="I86" s="105"/>
      <c r="J86" s="106"/>
    </row>
    <row r="87" spans="1:10" ht="15" customHeight="1" x14ac:dyDescent="0.2">
      <c r="A87" s="100"/>
      <c r="B87" s="9" t="s">
        <v>38</v>
      </c>
      <c r="C87" s="10"/>
      <c r="D87" s="103"/>
      <c r="E87" s="107"/>
      <c r="F87" s="108"/>
      <c r="G87" s="108"/>
      <c r="H87" s="108"/>
      <c r="I87" s="108"/>
      <c r="J87" s="109"/>
    </row>
    <row r="88" spans="1:10" ht="15" customHeight="1" x14ac:dyDescent="0.2">
      <c r="A88" s="100"/>
      <c r="B88" s="9" t="s">
        <v>39</v>
      </c>
      <c r="C88" s="10"/>
      <c r="D88" s="103"/>
      <c r="E88" s="107"/>
      <c r="F88" s="108"/>
      <c r="G88" s="108"/>
      <c r="H88" s="108"/>
      <c r="I88" s="108"/>
      <c r="J88" s="109"/>
    </row>
    <row r="89" spans="1:10" ht="15" customHeight="1" x14ac:dyDescent="0.2">
      <c r="A89" s="100"/>
      <c r="B89" s="9" t="s">
        <v>40</v>
      </c>
      <c r="C89" s="10"/>
      <c r="D89" s="103"/>
      <c r="E89" s="107"/>
      <c r="F89" s="108"/>
      <c r="G89" s="108"/>
      <c r="H89" s="108"/>
      <c r="I89" s="108"/>
      <c r="J89" s="109"/>
    </row>
    <row r="90" spans="1:10" ht="15" customHeight="1" x14ac:dyDescent="0.2">
      <c r="A90" s="100"/>
      <c r="B90" s="9" t="s">
        <v>41</v>
      </c>
      <c r="C90" s="10"/>
      <c r="D90" s="103"/>
      <c r="E90" s="107"/>
      <c r="F90" s="108"/>
      <c r="G90" s="108"/>
      <c r="H90" s="108"/>
      <c r="I90" s="108"/>
      <c r="J90" s="109"/>
    </row>
    <row r="91" spans="1:10" ht="15" customHeight="1" x14ac:dyDescent="0.2">
      <c r="A91" s="100"/>
      <c r="B91" s="9" t="s">
        <v>42</v>
      </c>
      <c r="C91" s="10"/>
      <c r="D91" s="103"/>
      <c r="E91" s="107"/>
      <c r="F91" s="108"/>
      <c r="G91" s="108"/>
      <c r="H91" s="108"/>
      <c r="I91" s="108"/>
      <c r="J91" s="109"/>
    </row>
    <row r="92" spans="1:10" ht="15" customHeight="1" x14ac:dyDescent="0.2">
      <c r="A92" s="100"/>
      <c r="B92" s="9" t="s">
        <v>43</v>
      </c>
      <c r="C92" s="10"/>
      <c r="D92" s="103"/>
      <c r="E92" s="107"/>
      <c r="F92" s="108"/>
      <c r="G92" s="108"/>
      <c r="H92" s="108"/>
      <c r="I92" s="108"/>
      <c r="J92" s="109"/>
    </row>
    <row r="93" spans="1:10" ht="15" customHeight="1" x14ac:dyDescent="0.2">
      <c r="A93" s="100"/>
      <c r="B93" s="9" t="s">
        <v>44</v>
      </c>
      <c r="C93" s="10"/>
      <c r="D93" s="103"/>
      <c r="E93" s="107"/>
      <c r="F93" s="108"/>
      <c r="G93" s="108"/>
      <c r="H93" s="108"/>
      <c r="I93" s="108"/>
      <c r="J93" s="109"/>
    </row>
    <row r="94" spans="1:10" ht="15" customHeight="1" thickBot="1" x14ac:dyDescent="0.25">
      <c r="A94" s="101"/>
      <c r="B94" s="13" t="s">
        <v>49</v>
      </c>
      <c r="C94" s="17"/>
      <c r="D94" s="104"/>
      <c r="E94" s="110"/>
      <c r="F94" s="111"/>
      <c r="G94" s="111"/>
      <c r="H94" s="111"/>
      <c r="I94" s="111"/>
      <c r="J94" s="112"/>
    </row>
    <row r="95" spans="1:10" ht="60" customHeight="1" thickBot="1" x14ac:dyDescent="0.25">
      <c r="A95" s="113" t="s">
        <v>229</v>
      </c>
      <c r="B95" s="114"/>
      <c r="C95" s="114"/>
      <c r="D95" s="114"/>
      <c r="E95" s="114"/>
      <c r="F95" s="114"/>
      <c r="G95" s="114"/>
      <c r="H95" s="115"/>
      <c r="I95" s="116" t="str">
        <f>+IF(OR(D96="Valide todos los criterios"),"Valide todas las variables",IF(AND(D96="Cumple variable"),"Cumple obligación","No cumple obligación"))</f>
        <v>Valide todas las variables</v>
      </c>
      <c r="J95" s="117"/>
    </row>
    <row r="96" spans="1:10" ht="15" customHeight="1" x14ac:dyDescent="0.2">
      <c r="A96" s="99" t="s">
        <v>210</v>
      </c>
      <c r="B96" s="11" t="s">
        <v>37</v>
      </c>
      <c r="C96" s="12"/>
      <c r="D96" s="125" t="str">
        <f>+IF(OR(C96="",C97=""),"Valide todos los criterios",IF(AND(C96="Cumple",C97="Cumple"),"Cumple variable","No cumple variable"))</f>
        <v>Valide todos los criterios</v>
      </c>
      <c r="E96" s="105" t="s">
        <v>46</v>
      </c>
      <c r="F96" s="105"/>
      <c r="G96" s="105"/>
      <c r="H96" s="105"/>
      <c r="I96" s="105"/>
      <c r="J96" s="106"/>
    </row>
    <row r="97" spans="1:10" ht="90" customHeight="1" thickBot="1" x14ac:dyDescent="0.25">
      <c r="A97" s="101"/>
      <c r="B97" s="13" t="s">
        <v>38</v>
      </c>
      <c r="C97" s="17"/>
      <c r="D97" s="157"/>
      <c r="E97" s="110"/>
      <c r="F97" s="111"/>
      <c r="G97" s="111"/>
      <c r="H97" s="111"/>
      <c r="I97" s="111"/>
      <c r="J97" s="112"/>
    </row>
    <row r="98" spans="1:10" ht="45" customHeight="1" thickBot="1" x14ac:dyDescent="0.25">
      <c r="A98" s="113" t="s">
        <v>213</v>
      </c>
      <c r="B98" s="114"/>
      <c r="C98" s="114"/>
      <c r="D98" s="114"/>
      <c r="E98" s="114"/>
      <c r="F98" s="114"/>
      <c r="G98" s="114"/>
      <c r="H98" s="115"/>
      <c r="I98" s="116" t="str">
        <f>+IF(OR(D99="Valide todos los criterios"),"Valide todas las variables",IF(AND(D99="Cumple variable"),"Cumple obligación","No cumple obligación"))</f>
        <v>Valide todas las variables</v>
      </c>
      <c r="J98" s="117"/>
    </row>
    <row r="99" spans="1:10" ht="15" customHeight="1" x14ac:dyDescent="0.2">
      <c r="A99" s="99" t="s">
        <v>212</v>
      </c>
      <c r="B99" s="160" t="s">
        <v>37</v>
      </c>
      <c r="C99" s="158"/>
      <c r="D99" s="125" t="str">
        <f>+IF(OR(C99=""),"Valide todos los criterios",IF(AND(C99="Cumple"),"Cumple variable","No cumple variable"))</f>
        <v>Valide todos los criterios</v>
      </c>
      <c r="E99" s="105" t="s">
        <v>46</v>
      </c>
      <c r="F99" s="105"/>
      <c r="G99" s="105"/>
      <c r="H99" s="105"/>
      <c r="I99" s="105"/>
      <c r="J99" s="106"/>
    </row>
    <row r="100" spans="1:10" ht="90" customHeight="1" thickBot="1" x14ac:dyDescent="0.25">
      <c r="A100" s="101"/>
      <c r="B100" s="161"/>
      <c r="C100" s="159"/>
      <c r="D100" s="157"/>
      <c r="E100" s="110"/>
      <c r="F100" s="111"/>
      <c r="G100" s="111"/>
      <c r="H100" s="111"/>
      <c r="I100" s="111"/>
      <c r="J100" s="112"/>
    </row>
    <row r="101" spans="1:10" ht="80.099999999999994" customHeight="1" thickBot="1" x14ac:dyDescent="0.25">
      <c r="A101" s="113" t="s">
        <v>227</v>
      </c>
      <c r="B101" s="114"/>
      <c r="C101" s="114"/>
      <c r="D101" s="114"/>
      <c r="E101" s="114"/>
      <c r="F101" s="114"/>
      <c r="G101" s="114"/>
      <c r="H101" s="115"/>
      <c r="I101" s="116" t="str">
        <f>+IF(OR(D102="Valide todos los criterios"),"Valide todas las variables",IF(AND(D102="Cumple variable"),"Cumple obligación","No cumple obligación"))</f>
        <v>Valide todas las variables</v>
      </c>
      <c r="J101" s="117"/>
    </row>
    <row r="102" spans="1:10" ht="15" customHeight="1" x14ac:dyDescent="0.2">
      <c r="A102" s="99" t="s">
        <v>215</v>
      </c>
      <c r="B102" s="11" t="s">
        <v>37</v>
      </c>
      <c r="C102" s="12"/>
      <c r="D102" s="102" t="str">
        <f>+IF(OR(C102="",C103="",C104="",C105="",C106=""),"Valide todos los criterios",IF(AND(C102="Cumple",C103="Cumple",C104="Cumple",C105="Cumple",C106="Cumple"),"Cumple variable","No cumple variable"))</f>
        <v>Valide todos los criterios</v>
      </c>
      <c r="E102" s="105" t="s">
        <v>46</v>
      </c>
      <c r="F102" s="105"/>
      <c r="G102" s="105"/>
      <c r="H102" s="105"/>
      <c r="I102" s="105"/>
      <c r="J102" s="106"/>
    </row>
    <row r="103" spans="1:10" ht="30" customHeight="1" x14ac:dyDescent="0.2">
      <c r="A103" s="100"/>
      <c r="B103" s="9" t="s">
        <v>38</v>
      </c>
      <c r="C103" s="10"/>
      <c r="D103" s="103"/>
      <c r="E103" s="107"/>
      <c r="F103" s="108"/>
      <c r="G103" s="108"/>
      <c r="H103" s="108"/>
      <c r="I103" s="108"/>
      <c r="J103" s="109"/>
    </row>
    <row r="104" spans="1:10" ht="30" customHeight="1" x14ac:dyDescent="0.2">
      <c r="A104" s="100"/>
      <c r="B104" s="9" t="s">
        <v>39</v>
      </c>
      <c r="C104" s="10"/>
      <c r="D104" s="103"/>
      <c r="E104" s="107"/>
      <c r="F104" s="108"/>
      <c r="G104" s="108"/>
      <c r="H104" s="108"/>
      <c r="I104" s="108"/>
      <c r="J104" s="109"/>
    </row>
    <row r="105" spans="1:10" ht="30" customHeight="1" x14ac:dyDescent="0.2">
      <c r="A105" s="100"/>
      <c r="B105" s="9" t="s">
        <v>40</v>
      </c>
      <c r="C105" s="10"/>
      <c r="D105" s="103"/>
      <c r="E105" s="107"/>
      <c r="F105" s="108"/>
      <c r="G105" s="108"/>
      <c r="H105" s="108"/>
      <c r="I105" s="108"/>
      <c r="J105" s="109"/>
    </row>
    <row r="106" spans="1:10" ht="30" customHeight="1" thickBot="1" x14ac:dyDescent="0.25">
      <c r="A106" s="101"/>
      <c r="B106" s="13" t="s">
        <v>41</v>
      </c>
      <c r="C106" s="19"/>
      <c r="D106" s="104"/>
      <c r="E106" s="110"/>
      <c r="F106" s="111"/>
      <c r="G106" s="111"/>
      <c r="H106" s="111"/>
      <c r="I106" s="111"/>
      <c r="J106" s="112"/>
    </row>
    <row r="107" spans="1:10" ht="30" customHeight="1" thickBot="1" x14ac:dyDescent="0.25">
      <c r="A107" s="118" t="s">
        <v>60</v>
      </c>
      <c r="B107" s="119"/>
      <c r="C107" s="119"/>
      <c r="D107" s="119"/>
      <c r="E107" s="119"/>
      <c r="F107" s="119"/>
      <c r="G107" s="119"/>
      <c r="H107" s="119"/>
      <c r="I107" s="119"/>
      <c r="J107" s="120"/>
    </row>
    <row r="108" spans="1:10" ht="45" customHeight="1" thickBot="1" x14ac:dyDescent="0.25">
      <c r="A108" s="113" t="s">
        <v>216</v>
      </c>
      <c r="B108" s="114"/>
      <c r="C108" s="114"/>
      <c r="D108" s="114"/>
      <c r="E108" s="114"/>
      <c r="F108" s="114"/>
      <c r="G108" s="114"/>
      <c r="H108" s="115"/>
      <c r="I108" s="116" t="str">
        <f>+IF(OR(D109="Valide todos los criterios"),"Valide todas las variables",IF(AND(D109="Cumple variable"),"Cumple obligación","No cumple obligación"))</f>
        <v>Valide todas las variables</v>
      </c>
      <c r="J108" s="117"/>
    </row>
    <row r="109" spans="1:10" ht="15" customHeight="1" x14ac:dyDescent="0.2">
      <c r="A109" s="99" t="s">
        <v>217</v>
      </c>
      <c r="B109" s="11" t="s">
        <v>37</v>
      </c>
      <c r="C109" s="12"/>
      <c r="D109" s="102" t="str">
        <f>+IF(OR(C109="",C110="",C111="",C112="",C113=""),"Valide todos los criterios",IF(AND(C109="Cumple",C110="Cumple",C111="Cumple",C112="Cumple",C113="Cumple"),"Cumple variable","No cumple variable"))</f>
        <v>Valide todos los criterios</v>
      </c>
      <c r="E109" s="105" t="s">
        <v>46</v>
      </c>
      <c r="F109" s="105"/>
      <c r="G109" s="105"/>
      <c r="H109" s="105"/>
      <c r="I109" s="105"/>
      <c r="J109" s="106"/>
    </row>
    <row r="110" spans="1:10" ht="24.95" customHeight="1" x14ac:dyDescent="0.2">
      <c r="A110" s="100"/>
      <c r="B110" s="9" t="s">
        <v>38</v>
      </c>
      <c r="C110" s="10"/>
      <c r="D110" s="103"/>
      <c r="E110" s="107"/>
      <c r="F110" s="108"/>
      <c r="G110" s="108"/>
      <c r="H110" s="108"/>
      <c r="I110" s="108"/>
      <c r="J110" s="109"/>
    </row>
    <row r="111" spans="1:10" ht="24.95" customHeight="1" x14ac:dyDescent="0.2">
      <c r="A111" s="100"/>
      <c r="B111" s="9" t="s">
        <v>39</v>
      </c>
      <c r="C111" s="10"/>
      <c r="D111" s="103"/>
      <c r="E111" s="107"/>
      <c r="F111" s="108"/>
      <c r="G111" s="108"/>
      <c r="H111" s="108"/>
      <c r="I111" s="108"/>
      <c r="J111" s="109"/>
    </row>
    <row r="112" spans="1:10" ht="24.95" customHeight="1" x14ac:dyDescent="0.2">
      <c r="A112" s="100"/>
      <c r="B112" s="9" t="s">
        <v>40</v>
      </c>
      <c r="C112" s="10"/>
      <c r="D112" s="103"/>
      <c r="E112" s="107"/>
      <c r="F112" s="108"/>
      <c r="G112" s="108"/>
      <c r="H112" s="108"/>
      <c r="I112" s="108"/>
      <c r="J112" s="109"/>
    </row>
    <row r="113" spans="1:10" ht="24.95" customHeight="1" thickBot="1" x14ac:dyDescent="0.25">
      <c r="A113" s="101"/>
      <c r="B113" s="13" t="s">
        <v>41</v>
      </c>
      <c r="C113" s="19"/>
      <c r="D113" s="104"/>
      <c r="E113" s="110"/>
      <c r="F113" s="111"/>
      <c r="G113" s="111"/>
      <c r="H113" s="111"/>
      <c r="I113" s="111"/>
      <c r="J113" s="112"/>
    </row>
    <row r="114" spans="1:10" ht="35.1" customHeight="1" thickBot="1" x14ac:dyDescent="0.25">
      <c r="A114" s="113" t="s">
        <v>218</v>
      </c>
      <c r="B114" s="114"/>
      <c r="C114" s="114"/>
      <c r="D114" s="114"/>
      <c r="E114" s="114"/>
      <c r="F114" s="114"/>
      <c r="G114" s="114"/>
      <c r="H114" s="115"/>
      <c r="I114" s="116" t="str">
        <f>+IF(OR(D115="Valide todos los criterios"),"Valide todas las variables",IF(AND(D115="Cumple variable"),"Cumple obligación","No cumple obligación"))</f>
        <v>Valide todas las variables</v>
      </c>
      <c r="J114" s="117"/>
    </row>
    <row r="115" spans="1:10" ht="15" customHeight="1" x14ac:dyDescent="0.2">
      <c r="A115" s="99" t="s">
        <v>219</v>
      </c>
      <c r="B115" s="11" t="s">
        <v>37</v>
      </c>
      <c r="C115" s="12"/>
      <c r="D115" s="102" t="str">
        <f>+IF(OR(C115="",C116="",C117="",C118="",C119="",C120="",C121="",C122="",C123=""),"Valide todos los criterios",IF(AND(C115="Cumple",C116="Cumple",C117="Cumple",C118="Cumple",C119="Cumple",C120="Cumple",C121="Cumple",C122="Cumple",C123="Cumple"),"Cumple variable","No cumple variable"))</f>
        <v>Valide todos los criterios</v>
      </c>
      <c r="E115" s="105" t="s">
        <v>46</v>
      </c>
      <c r="F115" s="105"/>
      <c r="G115" s="105"/>
      <c r="H115" s="105"/>
      <c r="I115" s="105"/>
      <c r="J115" s="106"/>
    </row>
    <row r="116" spans="1:10" ht="15" customHeight="1" x14ac:dyDescent="0.2">
      <c r="A116" s="100"/>
      <c r="B116" s="9" t="s">
        <v>38</v>
      </c>
      <c r="C116" s="10"/>
      <c r="D116" s="103"/>
      <c r="E116" s="107"/>
      <c r="F116" s="108"/>
      <c r="G116" s="108"/>
      <c r="H116" s="108"/>
      <c r="I116" s="108"/>
      <c r="J116" s="109"/>
    </row>
    <row r="117" spans="1:10" ht="15" customHeight="1" x14ac:dyDescent="0.2">
      <c r="A117" s="100"/>
      <c r="B117" s="9" t="s">
        <v>39</v>
      </c>
      <c r="C117" s="10"/>
      <c r="D117" s="103"/>
      <c r="E117" s="107"/>
      <c r="F117" s="108"/>
      <c r="G117" s="108"/>
      <c r="H117" s="108"/>
      <c r="I117" s="108"/>
      <c r="J117" s="109"/>
    </row>
    <row r="118" spans="1:10" ht="15" customHeight="1" x14ac:dyDescent="0.2">
      <c r="A118" s="100"/>
      <c r="B118" s="9" t="s">
        <v>40</v>
      </c>
      <c r="C118" s="10"/>
      <c r="D118" s="103"/>
      <c r="E118" s="107"/>
      <c r="F118" s="108"/>
      <c r="G118" s="108"/>
      <c r="H118" s="108"/>
      <c r="I118" s="108"/>
      <c r="J118" s="109"/>
    </row>
    <row r="119" spans="1:10" ht="15" customHeight="1" x14ac:dyDescent="0.2">
      <c r="A119" s="100"/>
      <c r="B119" s="9" t="s">
        <v>41</v>
      </c>
      <c r="C119" s="10"/>
      <c r="D119" s="103"/>
      <c r="E119" s="107"/>
      <c r="F119" s="108"/>
      <c r="G119" s="108"/>
      <c r="H119" s="108"/>
      <c r="I119" s="108"/>
      <c r="J119" s="109"/>
    </row>
    <row r="120" spans="1:10" ht="15" customHeight="1" x14ac:dyDescent="0.2">
      <c r="A120" s="100"/>
      <c r="B120" s="9" t="s">
        <v>42</v>
      </c>
      <c r="C120" s="10"/>
      <c r="D120" s="103"/>
      <c r="E120" s="107"/>
      <c r="F120" s="108"/>
      <c r="G120" s="108"/>
      <c r="H120" s="108"/>
      <c r="I120" s="108"/>
      <c r="J120" s="109"/>
    </row>
    <row r="121" spans="1:10" ht="15" customHeight="1" x14ac:dyDescent="0.2">
      <c r="A121" s="100"/>
      <c r="B121" s="9" t="s">
        <v>43</v>
      </c>
      <c r="C121" s="10"/>
      <c r="D121" s="103"/>
      <c r="E121" s="107"/>
      <c r="F121" s="108"/>
      <c r="G121" s="108"/>
      <c r="H121" s="108"/>
      <c r="I121" s="108"/>
      <c r="J121" s="109"/>
    </row>
    <row r="122" spans="1:10" ht="15" customHeight="1" x14ac:dyDescent="0.2">
      <c r="A122" s="100"/>
      <c r="B122" s="9" t="s">
        <v>44</v>
      </c>
      <c r="C122" s="10"/>
      <c r="D122" s="103"/>
      <c r="E122" s="107"/>
      <c r="F122" s="108"/>
      <c r="G122" s="108"/>
      <c r="H122" s="108"/>
      <c r="I122" s="108"/>
      <c r="J122" s="109"/>
    </row>
    <row r="123" spans="1:10" ht="15" customHeight="1" thickBot="1" x14ac:dyDescent="0.25">
      <c r="A123" s="101"/>
      <c r="B123" s="13" t="s">
        <v>49</v>
      </c>
      <c r="C123" s="19"/>
      <c r="D123" s="104"/>
      <c r="E123" s="110"/>
      <c r="F123" s="111"/>
      <c r="G123" s="111"/>
      <c r="H123" s="111"/>
      <c r="I123" s="111"/>
      <c r="J123" s="112"/>
    </row>
    <row r="124" spans="1:10" ht="45" customHeight="1" thickBot="1" x14ac:dyDescent="0.25">
      <c r="A124" s="113" t="s">
        <v>220</v>
      </c>
      <c r="B124" s="114"/>
      <c r="C124" s="114"/>
      <c r="D124" s="114"/>
      <c r="E124" s="114"/>
      <c r="F124" s="114"/>
      <c r="G124" s="114"/>
      <c r="H124" s="115"/>
      <c r="I124" s="116" t="str">
        <f>+IF(OR(D125="Valide todos los criterios"),"Valide todas las variables",IF(AND(D125="Cumple variable"),"Cumple obligación","No cumple obligación"))</f>
        <v>Valide todas las variables</v>
      </c>
      <c r="J124" s="117"/>
    </row>
    <row r="125" spans="1:10" ht="15" customHeight="1" x14ac:dyDescent="0.2">
      <c r="A125" s="99" t="s">
        <v>221</v>
      </c>
      <c r="B125" s="11" t="s">
        <v>37</v>
      </c>
      <c r="C125" s="12"/>
      <c r="D125" s="102" t="str">
        <f>+IF(OR(C125="",C126="",C127="",C128=""),"Valide todos los criterios",IF(AND(C125="Cumple",C126="Cumple",C127="Cumple",C128="Cumple"),"Cumple variable","No cumple variable"))</f>
        <v>Valide todos los criterios</v>
      </c>
      <c r="E125" s="105" t="s">
        <v>46</v>
      </c>
      <c r="F125" s="105"/>
      <c r="G125" s="105"/>
      <c r="H125" s="105"/>
      <c r="I125" s="105"/>
      <c r="J125" s="106"/>
    </row>
    <row r="126" spans="1:10" ht="30" customHeight="1" x14ac:dyDescent="0.2">
      <c r="A126" s="100"/>
      <c r="B126" s="9" t="s">
        <v>38</v>
      </c>
      <c r="C126" s="10"/>
      <c r="D126" s="103"/>
      <c r="E126" s="107"/>
      <c r="F126" s="108"/>
      <c r="G126" s="108"/>
      <c r="H126" s="108"/>
      <c r="I126" s="108"/>
      <c r="J126" s="109"/>
    </row>
    <row r="127" spans="1:10" ht="30" customHeight="1" x14ac:dyDescent="0.2">
      <c r="A127" s="100"/>
      <c r="B127" s="9" t="s">
        <v>39</v>
      </c>
      <c r="C127" s="10"/>
      <c r="D127" s="103"/>
      <c r="E127" s="107"/>
      <c r="F127" s="108"/>
      <c r="G127" s="108"/>
      <c r="H127" s="108"/>
      <c r="I127" s="108"/>
      <c r="J127" s="109"/>
    </row>
    <row r="128" spans="1:10" ht="30" customHeight="1" thickBot="1" x14ac:dyDescent="0.25">
      <c r="A128" s="101"/>
      <c r="B128" s="13" t="s">
        <v>40</v>
      </c>
      <c r="C128" s="19"/>
      <c r="D128" s="104"/>
      <c r="E128" s="110"/>
      <c r="F128" s="111"/>
      <c r="G128" s="111"/>
      <c r="H128" s="111"/>
      <c r="I128" s="111"/>
      <c r="J128" s="112"/>
    </row>
    <row r="129" spans="1:10" ht="15" customHeight="1" x14ac:dyDescent="0.2">
      <c r="A129" s="162" t="s">
        <v>81</v>
      </c>
      <c r="B129" s="163"/>
      <c r="C129" s="163"/>
      <c r="D129" s="163"/>
      <c r="E129" s="163"/>
      <c r="F129" s="163"/>
      <c r="G129" s="163"/>
      <c r="H129" s="163"/>
      <c r="I129" s="163"/>
      <c r="J129" s="164"/>
    </row>
    <row r="130" spans="1:10" ht="249.95" customHeight="1" x14ac:dyDescent="0.2">
      <c r="A130" s="172"/>
      <c r="B130" s="173"/>
      <c r="C130" s="173"/>
      <c r="D130" s="173"/>
      <c r="E130" s="173"/>
      <c r="F130" s="173"/>
      <c r="G130" s="173"/>
      <c r="H130" s="173"/>
      <c r="I130" s="173"/>
      <c r="J130" s="174"/>
    </row>
    <row r="131" spans="1:10" ht="15" customHeight="1" x14ac:dyDescent="0.2">
      <c r="A131" s="175" t="s">
        <v>82</v>
      </c>
      <c r="B131" s="176"/>
      <c r="C131" s="176"/>
      <c r="D131" s="176"/>
      <c r="E131" s="176"/>
      <c r="F131" s="176"/>
      <c r="G131" s="176"/>
      <c r="H131" s="176"/>
      <c r="I131" s="176"/>
      <c r="J131" s="177"/>
    </row>
    <row r="132" spans="1:10" ht="249.95" customHeight="1" thickBot="1" x14ac:dyDescent="0.25">
      <c r="A132" s="178"/>
      <c r="B132" s="179"/>
      <c r="C132" s="179"/>
      <c r="D132" s="179"/>
      <c r="E132" s="179"/>
      <c r="F132" s="179"/>
      <c r="G132" s="179"/>
      <c r="H132" s="179"/>
      <c r="I132" s="179"/>
      <c r="J132" s="180"/>
    </row>
    <row r="133" spans="1:10" ht="12.75" x14ac:dyDescent="0.2">
      <c r="A133" s="165" t="s">
        <v>80</v>
      </c>
      <c r="B133" s="166"/>
      <c r="C133" s="166"/>
      <c r="D133" s="166"/>
      <c r="E133" s="166"/>
      <c r="F133" s="166"/>
      <c r="G133" s="166"/>
      <c r="H133" s="166"/>
      <c r="I133" s="166"/>
      <c r="J133" s="167"/>
    </row>
    <row r="134" spans="1:10" ht="20.100000000000001" customHeight="1" x14ac:dyDescent="0.2">
      <c r="A134" s="39" t="s">
        <v>83</v>
      </c>
      <c r="B134" s="168"/>
      <c r="C134" s="168"/>
      <c r="D134" s="168"/>
      <c r="E134" s="168"/>
      <c r="F134" s="38" t="s">
        <v>84</v>
      </c>
      <c r="G134" s="168"/>
      <c r="H134" s="168"/>
      <c r="I134" s="168"/>
      <c r="J134" s="169"/>
    </row>
    <row r="135" spans="1:10" ht="20.100000000000001" customHeight="1" x14ac:dyDescent="0.2">
      <c r="A135" s="39" t="s">
        <v>74</v>
      </c>
      <c r="B135" s="168"/>
      <c r="C135" s="168"/>
      <c r="D135" s="168"/>
      <c r="E135" s="168"/>
      <c r="F135" s="38" t="s">
        <v>74</v>
      </c>
      <c r="G135" s="168"/>
      <c r="H135" s="168"/>
      <c r="I135" s="168"/>
      <c r="J135" s="169"/>
    </row>
    <row r="136" spans="1:10" ht="20.100000000000001" customHeight="1" x14ac:dyDescent="0.2">
      <c r="A136" s="39" t="s">
        <v>76</v>
      </c>
      <c r="B136" s="168"/>
      <c r="C136" s="168"/>
      <c r="D136" s="168"/>
      <c r="E136" s="168"/>
      <c r="F136" s="38" t="s">
        <v>76</v>
      </c>
      <c r="G136" s="168"/>
      <c r="H136" s="168"/>
      <c r="I136" s="168"/>
      <c r="J136" s="169"/>
    </row>
    <row r="137" spans="1:10" ht="20.100000000000001" customHeight="1" x14ac:dyDescent="0.2">
      <c r="A137" s="39" t="s">
        <v>77</v>
      </c>
      <c r="B137" s="168"/>
      <c r="C137" s="168"/>
      <c r="D137" s="168"/>
      <c r="E137" s="168"/>
      <c r="F137" s="38" t="s">
        <v>77</v>
      </c>
      <c r="G137" s="168"/>
      <c r="H137" s="168"/>
      <c r="I137" s="168"/>
      <c r="J137" s="169"/>
    </row>
    <row r="138" spans="1:10" ht="30" customHeight="1" x14ac:dyDescent="0.2">
      <c r="A138" s="39" t="s">
        <v>75</v>
      </c>
      <c r="B138" s="168"/>
      <c r="C138" s="168"/>
      <c r="D138" s="168"/>
      <c r="E138" s="168"/>
      <c r="F138" s="38" t="s">
        <v>75</v>
      </c>
      <c r="G138" s="168"/>
      <c r="H138" s="168"/>
      <c r="I138" s="168"/>
      <c r="J138" s="169"/>
    </row>
    <row r="139" spans="1:10" ht="12.75" x14ac:dyDescent="0.2">
      <c r="A139" s="127"/>
      <c r="B139" s="128"/>
      <c r="C139" s="128"/>
      <c r="D139" s="128"/>
      <c r="E139" s="128"/>
      <c r="F139" s="128"/>
      <c r="G139" s="128"/>
      <c r="H139" s="128"/>
      <c r="I139" s="128"/>
      <c r="J139" s="129"/>
    </row>
    <row r="140" spans="1:10" ht="20.100000000000001" customHeight="1" x14ac:dyDescent="0.2">
      <c r="A140" s="39" t="s">
        <v>85</v>
      </c>
      <c r="B140" s="168"/>
      <c r="C140" s="168"/>
      <c r="D140" s="168"/>
      <c r="E140" s="168"/>
      <c r="F140" s="38" t="s">
        <v>86</v>
      </c>
      <c r="G140" s="168"/>
      <c r="H140" s="168"/>
      <c r="I140" s="168"/>
      <c r="J140" s="169"/>
    </row>
    <row r="141" spans="1:10" ht="20.100000000000001" customHeight="1" x14ac:dyDescent="0.2">
      <c r="A141" s="39" t="s">
        <v>74</v>
      </c>
      <c r="B141" s="168"/>
      <c r="C141" s="168"/>
      <c r="D141" s="168"/>
      <c r="E141" s="168"/>
      <c r="F141" s="38" t="s">
        <v>74</v>
      </c>
      <c r="G141" s="168"/>
      <c r="H141" s="168"/>
      <c r="I141" s="168"/>
      <c r="J141" s="169"/>
    </row>
    <row r="142" spans="1:10" ht="20.100000000000001" customHeight="1" x14ac:dyDescent="0.2">
      <c r="A142" s="39" t="s">
        <v>76</v>
      </c>
      <c r="B142" s="168"/>
      <c r="C142" s="168"/>
      <c r="D142" s="168"/>
      <c r="E142" s="168"/>
      <c r="F142" s="38" t="s">
        <v>76</v>
      </c>
      <c r="G142" s="168"/>
      <c r="H142" s="168"/>
      <c r="I142" s="168"/>
      <c r="J142" s="169"/>
    </row>
    <row r="143" spans="1:10" ht="20.100000000000001" customHeight="1" x14ac:dyDescent="0.2">
      <c r="A143" s="39" t="s">
        <v>77</v>
      </c>
      <c r="B143" s="168"/>
      <c r="C143" s="168"/>
      <c r="D143" s="168"/>
      <c r="E143" s="168"/>
      <c r="F143" s="38" t="s">
        <v>77</v>
      </c>
      <c r="G143" s="168"/>
      <c r="H143" s="168"/>
      <c r="I143" s="168"/>
      <c r="J143" s="169"/>
    </row>
    <row r="144" spans="1:10" ht="30" customHeight="1" thickBot="1" x14ac:dyDescent="0.25">
      <c r="A144" s="40" t="s">
        <v>75</v>
      </c>
      <c r="B144" s="170"/>
      <c r="C144" s="170"/>
      <c r="D144" s="170"/>
      <c r="E144" s="170"/>
      <c r="F144" s="41" t="s">
        <v>75</v>
      </c>
      <c r="G144" s="170"/>
      <c r="H144" s="170"/>
      <c r="I144" s="170"/>
      <c r="J144" s="171"/>
    </row>
    <row r="145" spans="1:10" ht="12.75" x14ac:dyDescent="0.2">
      <c r="A145" s="181" t="s">
        <v>79</v>
      </c>
      <c r="B145" s="182"/>
      <c r="C145" s="182"/>
      <c r="D145" s="182"/>
      <c r="E145" s="182"/>
      <c r="F145" s="182"/>
      <c r="G145" s="182"/>
      <c r="H145" s="182"/>
      <c r="I145" s="182"/>
      <c r="J145" s="183"/>
    </row>
    <row r="146" spans="1:10" ht="20.100000000000001" customHeight="1" x14ac:dyDescent="0.2">
      <c r="A146" s="39" t="s">
        <v>83</v>
      </c>
      <c r="B146" s="168"/>
      <c r="C146" s="168"/>
      <c r="D146" s="168"/>
      <c r="E146" s="168"/>
      <c r="F146" s="38" t="s">
        <v>84</v>
      </c>
      <c r="G146" s="168"/>
      <c r="H146" s="168"/>
      <c r="I146" s="168"/>
      <c r="J146" s="169"/>
    </row>
    <row r="147" spans="1:10" ht="20.100000000000001" customHeight="1" x14ac:dyDescent="0.2">
      <c r="A147" s="39" t="s">
        <v>74</v>
      </c>
      <c r="B147" s="168"/>
      <c r="C147" s="168"/>
      <c r="D147" s="168"/>
      <c r="E147" s="168"/>
      <c r="F147" s="38" t="s">
        <v>74</v>
      </c>
      <c r="G147" s="168"/>
      <c r="H147" s="168"/>
      <c r="I147" s="168"/>
      <c r="J147" s="169"/>
    </row>
    <row r="148" spans="1:10" ht="20.100000000000001" customHeight="1" x14ac:dyDescent="0.2">
      <c r="A148" s="39" t="s">
        <v>78</v>
      </c>
      <c r="B148" s="168"/>
      <c r="C148" s="168"/>
      <c r="D148" s="168"/>
      <c r="E148" s="168"/>
      <c r="F148" s="38" t="s">
        <v>78</v>
      </c>
      <c r="G148" s="168"/>
      <c r="H148" s="168"/>
      <c r="I148" s="168"/>
      <c r="J148" s="169"/>
    </row>
    <row r="149" spans="1:10" ht="20.100000000000001" customHeight="1" x14ac:dyDescent="0.2">
      <c r="A149" s="39" t="s">
        <v>77</v>
      </c>
      <c r="B149" s="168"/>
      <c r="C149" s="168"/>
      <c r="D149" s="168"/>
      <c r="E149" s="168"/>
      <c r="F149" s="38" t="s">
        <v>77</v>
      </c>
      <c r="G149" s="168"/>
      <c r="H149" s="168"/>
      <c r="I149" s="168"/>
      <c r="J149" s="169"/>
    </row>
    <row r="150" spans="1:10" ht="30" customHeight="1" x14ac:dyDescent="0.2">
      <c r="A150" s="39" t="s">
        <v>75</v>
      </c>
      <c r="B150" s="168"/>
      <c r="C150" s="168"/>
      <c r="D150" s="168"/>
      <c r="E150" s="168"/>
      <c r="F150" s="38" t="s">
        <v>75</v>
      </c>
      <c r="G150" s="168"/>
      <c r="H150" s="168"/>
      <c r="I150" s="168"/>
      <c r="J150" s="169"/>
    </row>
    <row r="151" spans="1:10" ht="12.75" x14ac:dyDescent="0.2">
      <c r="A151" s="127"/>
      <c r="B151" s="128"/>
      <c r="C151" s="128"/>
      <c r="D151" s="128"/>
      <c r="E151" s="128"/>
      <c r="F151" s="128"/>
      <c r="G151" s="128"/>
      <c r="H151" s="128"/>
      <c r="I151" s="128"/>
      <c r="J151" s="129"/>
    </row>
    <row r="152" spans="1:10" ht="20.100000000000001" customHeight="1" x14ac:dyDescent="0.2">
      <c r="A152" s="39" t="s">
        <v>85</v>
      </c>
      <c r="B152" s="168"/>
      <c r="C152" s="168"/>
      <c r="D152" s="168"/>
      <c r="E152" s="168"/>
      <c r="F152" s="38" t="s">
        <v>86</v>
      </c>
      <c r="G152" s="168"/>
      <c r="H152" s="168"/>
      <c r="I152" s="168"/>
      <c r="J152" s="169"/>
    </row>
    <row r="153" spans="1:10" ht="20.100000000000001" customHeight="1" x14ac:dyDescent="0.2">
      <c r="A153" s="39" t="s">
        <v>74</v>
      </c>
      <c r="B153" s="168"/>
      <c r="C153" s="168"/>
      <c r="D153" s="168"/>
      <c r="E153" s="168"/>
      <c r="F153" s="38" t="s">
        <v>74</v>
      </c>
      <c r="G153" s="168"/>
      <c r="H153" s="168"/>
      <c r="I153" s="168"/>
      <c r="J153" s="169"/>
    </row>
    <row r="154" spans="1:10" ht="20.100000000000001" customHeight="1" x14ac:dyDescent="0.2">
      <c r="A154" s="39" t="s">
        <v>78</v>
      </c>
      <c r="B154" s="168"/>
      <c r="C154" s="168"/>
      <c r="D154" s="168"/>
      <c r="E154" s="168"/>
      <c r="F154" s="38" t="s">
        <v>78</v>
      </c>
      <c r="G154" s="168"/>
      <c r="H154" s="168"/>
      <c r="I154" s="168"/>
      <c r="J154" s="169"/>
    </row>
    <row r="155" spans="1:10" ht="20.100000000000001" customHeight="1" x14ac:dyDescent="0.2">
      <c r="A155" s="39" t="s">
        <v>77</v>
      </c>
      <c r="B155" s="168"/>
      <c r="C155" s="168"/>
      <c r="D155" s="168"/>
      <c r="E155" s="168"/>
      <c r="F155" s="38" t="s">
        <v>77</v>
      </c>
      <c r="G155" s="168"/>
      <c r="H155" s="168"/>
      <c r="I155" s="168"/>
      <c r="J155" s="169"/>
    </row>
    <row r="156" spans="1:10" ht="30" customHeight="1" thickBot="1" x14ac:dyDescent="0.25">
      <c r="A156" s="40" t="s">
        <v>75</v>
      </c>
      <c r="B156" s="170"/>
      <c r="C156" s="170"/>
      <c r="D156" s="170"/>
      <c r="E156" s="170"/>
      <c r="F156" s="41" t="s">
        <v>75</v>
      </c>
      <c r="G156" s="170"/>
      <c r="H156" s="170"/>
      <c r="I156" s="170"/>
      <c r="J156" s="171"/>
    </row>
  </sheetData>
  <sheetProtection algorithmName="SHA-512" hashValue="p5LQYAX0Tb0QWfL6gE6GkxO+BxNLlEp1P+viAj514D5o4PIzYAOKh1nYbvp9T+WanOpOQ/1DdN41Z4qTVabnmA==" saltValue="VFrElbczRlf1BfhkSPOx7w==" spinCount="100000" sheet="1" formatRows="0"/>
  <mergeCells count="188">
    <mergeCell ref="B154:E154"/>
    <mergeCell ref="G154:J154"/>
    <mergeCell ref="B155:E155"/>
    <mergeCell ref="G155:J155"/>
    <mergeCell ref="B156:E156"/>
    <mergeCell ref="G156:J156"/>
    <mergeCell ref="A130:J130"/>
    <mergeCell ref="A131:J131"/>
    <mergeCell ref="A132:J132"/>
    <mergeCell ref="B149:E149"/>
    <mergeCell ref="G149:J149"/>
    <mergeCell ref="B150:E150"/>
    <mergeCell ref="G150:J150"/>
    <mergeCell ref="A151:J151"/>
    <mergeCell ref="B152:E152"/>
    <mergeCell ref="G152:J152"/>
    <mergeCell ref="B153:E153"/>
    <mergeCell ref="G153:J153"/>
    <mergeCell ref="B144:E144"/>
    <mergeCell ref="G144:J144"/>
    <mergeCell ref="A145:J145"/>
    <mergeCell ref="B146:E146"/>
    <mergeCell ref="G146:J146"/>
    <mergeCell ref="B147:E147"/>
    <mergeCell ref="G147:J147"/>
    <mergeCell ref="B148:E148"/>
    <mergeCell ref="G148:J148"/>
    <mergeCell ref="A139:J139"/>
    <mergeCell ref="B140:E140"/>
    <mergeCell ref="G140:J140"/>
    <mergeCell ref="B141:E141"/>
    <mergeCell ref="G141:J141"/>
    <mergeCell ref="B142:E142"/>
    <mergeCell ref="G142:J142"/>
    <mergeCell ref="B143:E143"/>
    <mergeCell ref="G143:J143"/>
    <mergeCell ref="A129:J129"/>
    <mergeCell ref="A133:J133"/>
    <mergeCell ref="B134:E134"/>
    <mergeCell ref="B135:E135"/>
    <mergeCell ref="B136:E136"/>
    <mergeCell ref="B137:E137"/>
    <mergeCell ref="B138:E138"/>
    <mergeCell ref="G134:J134"/>
    <mergeCell ref="G135:J135"/>
    <mergeCell ref="G136:J136"/>
    <mergeCell ref="G137:J137"/>
    <mergeCell ref="G138:J138"/>
    <mergeCell ref="A99:A100"/>
    <mergeCell ref="D99:D100"/>
    <mergeCell ref="E99:J99"/>
    <mergeCell ref="E100:J100"/>
    <mergeCell ref="C99:C100"/>
    <mergeCell ref="B99:B100"/>
    <mergeCell ref="A96:A97"/>
    <mergeCell ref="D96:D97"/>
    <mergeCell ref="E96:J96"/>
    <mergeCell ref="E97:J97"/>
    <mergeCell ref="A62:H62"/>
    <mergeCell ref="I62:J62"/>
    <mergeCell ref="A86:A94"/>
    <mergeCell ref="D86:D94"/>
    <mergeCell ref="E86:J86"/>
    <mergeCell ref="E87:J94"/>
    <mergeCell ref="A95:H95"/>
    <mergeCell ref="I95:J95"/>
    <mergeCell ref="A98:H98"/>
    <mergeCell ref="I98:J98"/>
    <mergeCell ref="A84:J84"/>
    <mergeCell ref="A85:H85"/>
    <mergeCell ref="I85:J85"/>
    <mergeCell ref="A21:H21"/>
    <mergeCell ref="I21:J21"/>
    <mergeCell ref="A22:A27"/>
    <mergeCell ref="D22:D27"/>
    <mergeCell ref="E22:J22"/>
    <mergeCell ref="E23:J27"/>
    <mergeCell ref="A54:A61"/>
    <mergeCell ref="D54:D61"/>
    <mergeCell ref="E54:J54"/>
    <mergeCell ref="E55:J61"/>
    <mergeCell ref="A28:A30"/>
    <mergeCell ref="D28:D30"/>
    <mergeCell ref="H13:J13"/>
    <mergeCell ref="A10:C10"/>
    <mergeCell ref="D10:F10"/>
    <mergeCell ref="G10:J10"/>
    <mergeCell ref="A11:J11"/>
    <mergeCell ref="A12:D12"/>
    <mergeCell ref="A20:J20"/>
    <mergeCell ref="A16:C16"/>
    <mergeCell ref="D16:J16"/>
    <mergeCell ref="A17:C17"/>
    <mergeCell ref="D17:J17"/>
    <mergeCell ref="D14:F14"/>
    <mergeCell ref="A15:C15"/>
    <mergeCell ref="D15:F15"/>
    <mergeCell ref="G15:H15"/>
    <mergeCell ref="I15:J15"/>
    <mergeCell ref="G14:H14"/>
    <mergeCell ref="I14:J14"/>
    <mergeCell ref="A14:C14"/>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E28:J28"/>
    <mergeCell ref="E29:J30"/>
    <mergeCell ref="D31:D46"/>
    <mergeCell ref="E31:J31"/>
    <mergeCell ref="E32:J46"/>
    <mergeCell ref="A44:A45"/>
    <mergeCell ref="A31:A43"/>
    <mergeCell ref="H7:J7"/>
    <mergeCell ref="A8:D8"/>
    <mergeCell ref="E8:G8"/>
    <mergeCell ref="H8:J8"/>
    <mergeCell ref="A9:C9"/>
    <mergeCell ref="D9:F9"/>
    <mergeCell ref="G9:J9"/>
    <mergeCell ref="A13:D13"/>
    <mergeCell ref="E12:G12"/>
    <mergeCell ref="H12:J12"/>
    <mergeCell ref="E13:G13"/>
    <mergeCell ref="A101:H101"/>
    <mergeCell ref="I101:J101"/>
    <mergeCell ref="A47:A53"/>
    <mergeCell ref="D47:D53"/>
    <mergeCell ref="E47:J47"/>
    <mergeCell ref="E48:J53"/>
    <mergeCell ref="A77:A80"/>
    <mergeCell ref="D77:D80"/>
    <mergeCell ref="E77:J77"/>
    <mergeCell ref="E78:J80"/>
    <mergeCell ref="A81:H81"/>
    <mergeCell ref="I81:J81"/>
    <mergeCell ref="A82:A83"/>
    <mergeCell ref="D82:D83"/>
    <mergeCell ref="E82:J82"/>
    <mergeCell ref="E83:J83"/>
    <mergeCell ref="A63:A71"/>
    <mergeCell ref="D63:D71"/>
    <mergeCell ref="E63:J63"/>
    <mergeCell ref="E64:J71"/>
    <mergeCell ref="A72:A76"/>
    <mergeCell ref="D72:D76"/>
    <mergeCell ref="E72:J72"/>
    <mergeCell ref="E73:J76"/>
    <mergeCell ref="A102:A106"/>
    <mergeCell ref="D102:D106"/>
    <mergeCell ref="E102:J102"/>
    <mergeCell ref="E103:J106"/>
    <mergeCell ref="A107:J107"/>
    <mergeCell ref="A108:H108"/>
    <mergeCell ref="I108:J108"/>
    <mergeCell ref="A124:H124"/>
    <mergeCell ref="I124:J124"/>
    <mergeCell ref="A125:A128"/>
    <mergeCell ref="D125:D128"/>
    <mergeCell ref="E125:J125"/>
    <mergeCell ref="E126:J128"/>
    <mergeCell ref="A109:A113"/>
    <mergeCell ref="D109:D113"/>
    <mergeCell ref="E109:J109"/>
    <mergeCell ref="E110:J113"/>
    <mergeCell ref="A114:H114"/>
    <mergeCell ref="I114:J114"/>
    <mergeCell ref="A115:A123"/>
    <mergeCell ref="D115:D123"/>
    <mergeCell ref="E115:J115"/>
    <mergeCell ref="E116:J123"/>
  </mergeCells>
  <conditionalFormatting sqref="C1:D1 F1 H1:J1 C19:E19 H19:J19 A4:J4 A6:J6 A8:J8 A10:J10 A13:J13 A15:J15 A17:J17 C22:C30 C102:C106 C109:C113 C125:C128 C47:C53 C63:C76">
    <cfRule type="containsBlanks" dxfId="16" priority="57">
      <formula>LEN(TRIM(A1))=0</formula>
    </cfRule>
  </conditionalFormatting>
  <conditionalFormatting sqref="C31:C44 C46">
    <cfRule type="containsBlanks" dxfId="15" priority="43">
      <formula>LEN(TRIM(C31))=0</formula>
    </cfRule>
  </conditionalFormatting>
  <conditionalFormatting sqref="A46">
    <cfRule type="containsBlanks" dxfId="14" priority="42">
      <formula>LEN(TRIM(A46))=0</formula>
    </cfRule>
  </conditionalFormatting>
  <conditionalFormatting sqref="C31:C44 C47:C52">
    <cfRule type="cellIs" dxfId="13" priority="41" operator="equal">
      <formula>$A$46="No"</formula>
    </cfRule>
  </conditionalFormatting>
  <conditionalFormatting sqref="C46">
    <cfRule type="cellIs" dxfId="12" priority="39" operator="equal">
      <formula>$A$46="Si"</formula>
    </cfRule>
  </conditionalFormatting>
  <conditionalFormatting sqref="C54:C61">
    <cfRule type="containsBlanks" dxfId="11" priority="37">
      <formula>LEN(TRIM(C54))=0</formula>
    </cfRule>
  </conditionalFormatting>
  <conditionalFormatting sqref="C61">
    <cfRule type="cellIs" dxfId="10" priority="36" operator="equal">
      <formula>$A$46="Si"</formula>
    </cfRule>
  </conditionalFormatting>
  <conditionalFormatting sqref="C54:C60">
    <cfRule type="cellIs" dxfId="9" priority="35" operator="equal">
      <formula>$A$46="No"</formula>
    </cfRule>
  </conditionalFormatting>
  <conditionalFormatting sqref="C96:C97">
    <cfRule type="containsBlanks" dxfId="8" priority="22">
      <formula>LEN(TRIM(C96))=0</formula>
    </cfRule>
  </conditionalFormatting>
  <conditionalFormatting sqref="C86:C94">
    <cfRule type="containsBlanks" dxfId="7" priority="23">
      <formula>LEN(TRIM(C86))=0</formula>
    </cfRule>
  </conditionalFormatting>
  <conditionalFormatting sqref="C115:C123">
    <cfRule type="containsBlanks" dxfId="6" priority="19">
      <formula>LEN(TRIM(C115))=0</formula>
    </cfRule>
  </conditionalFormatting>
  <conditionalFormatting sqref="C53">
    <cfRule type="cellIs" dxfId="5" priority="10" operator="equal">
      <formula>$A$46="Si"</formula>
    </cfRule>
  </conditionalFormatting>
  <conditionalFormatting sqref="C45">
    <cfRule type="containsBlanks" dxfId="4" priority="8">
      <formula>LEN(TRIM(C45))=0</formula>
    </cfRule>
  </conditionalFormatting>
  <conditionalFormatting sqref="C45">
    <cfRule type="cellIs" dxfId="3" priority="7" operator="equal">
      <formula>$A$46="Si"</formula>
    </cfRule>
  </conditionalFormatting>
  <conditionalFormatting sqref="C77:C80">
    <cfRule type="containsBlanks" dxfId="2" priority="6">
      <formula>LEN(TRIM(C77))=0</formula>
    </cfRule>
  </conditionalFormatting>
  <conditionalFormatting sqref="C82:C83">
    <cfRule type="containsBlanks" dxfId="1" priority="5">
      <formula>LEN(TRIM(C82))=0</formula>
    </cfRule>
  </conditionalFormatting>
  <conditionalFormatting sqref="C99">
    <cfRule type="containsBlanks" dxfId="0" priority="3">
      <formula>LEN(TRIM(C99))=0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
PROCESO 
PROTECCIÓN
REGISTRO CENTRO TRANSITORIO SRPA&amp;R&amp;"Arial,Normal"&amp;10F5.A6.G19.P
Versión 1
Página &amp;P de &amp;N
08/04/2019
Clasificación de la Información
Clasificada</oddHeader>
    <oddFooter>&amp;C&amp;G</oddFooter>
  </headerFooter>
  <rowBreaks count="6" manualBreakCount="6">
    <brk id="30" max="9" man="1"/>
    <brk id="61" max="9" man="1"/>
    <brk id="83" max="9" man="1"/>
    <brk id="113" max="9" man="1"/>
    <brk id="128" max="9" man="1"/>
    <brk id="132" max="9"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Tablas!$A$2:$A$5</xm:f>
          </x14:formula1>
          <xm:sqref>F1</xm:sqref>
        </x14:dataValidation>
        <x14:dataValidation type="list" allowBlank="1" showInputMessage="1" showErrorMessage="1">
          <x14:formula1>
            <xm:f>Tablas!$B$2:$B$3</xm:f>
          </x14:formula1>
          <xm:sqref>C82:C83 C86:C94 C102:C106 C109:C113 C115:C123 C125:C128 C22:C61 C63:C65 C67:C70 C96:C97 C99 C72:C80</xm:sqref>
        </x14:dataValidation>
        <x14:dataValidation type="list" allowBlank="1" showInputMessage="1" showErrorMessage="1">
          <x14:formula1>
            <xm:f>Tablas!$E$2:$E$3</xm:f>
          </x14:formula1>
          <xm:sqref>A46</xm:sqref>
        </x14:dataValidation>
        <x14:dataValidation type="list" allowBlank="1" showInputMessage="1" showErrorMessage="1">
          <x14:formula1>
            <xm:f>Tablas!$B$2:$B$4</xm:f>
          </x14:formula1>
          <xm:sqref>C66 C71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S1" zoomScale="70" zoomScaleNormal="70" workbookViewId="0">
      <pane ySplit="6" topLeftCell="A7" activePane="bottomLeft" state="frozen"/>
      <selection pane="bottomLeft" activeCell="ME1" sqref="ME1"/>
    </sheetView>
  </sheetViews>
  <sheetFormatPr baseColWidth="10" defaultColWidth="25.7109375" defaultRowHeight="15" customHeight="1" x14ac:dyDescent="0.25"/>
  <cols>
    <col min="1" max="13" width="15.7109375" style="3" customWidth="1"/>
    <col min="14" max="14" width="23" style="3" bestFit="1" customWidth="1"/>
    <col min="15" max="22" width="15.7109375" style="3" customWidth="1"/>
    <col min="23" max="23" width="18" style="3" bestFit="1" customWidth="1"/>
    <col min="24" max="25" width="15.7109375" style="3" customWidth="1"/>
    <col min="26" max="50" width="35.7109375" style="3" customWidth="1"/>
    <col min="51" max="56" width="25.7109375" style="3" customWidth="1"/>
    <col min="57" max="136" width="25.7109375" style="3"/>
    <col min="137" max="193" width="11.7109375" style="3" customWidth="1"/>
    <col min="194" max="194" width="15.7109375" style="3" customWidth="1"/>
    <col min="195" max="309" width="11.7109375" style="3" customWidth="1"/>
    <col min="310" max="16384" width="25.7109375" style="3"/>
  </cols>
  <sheetData>
    <row r="1" spans="1:343" ht="30" customHeight="1" x14ac:dyDescent="0.25">
      <c r="A1" s="195"/>
      <c r="B1" s="186" t="s">
        <v>442</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c r="CD1" s="187"/>
      <c r="CE1" s="187"/>
      <c r="CF1" s="187"/>
      <c r="CG1" s="187"/>
      <c r="CH1" s="187"/>
      <c r="CI1" s="187"/>
      <c r="CJ1" s="187"/>
      <c r="CK1" s="187"/>
      <c r="CL1" s="187"/>
      <c r="CM1" s="187"/>
      <c r="CN1" s="187"/>
      <c r="CO1" s="187"/>
      <c r="CP1" s="187"/>
      <c r="CQ1" s="187"/>
      <c r="CR1" s="187"/>
      <c r="CS1" s="187"/>
      <c r="CT1" s="187"/>
      <c r="CU1" s="187"/>
      <c r="CV1" s="187"/>
      <c r="CW1" s="187"/>
      <c r="CX1" s="187"/>
      <c r="CY1" s="187"/>
      <c r="CZ1" s="187"/>
      <c r="DA1" s="187"/>
      <c r="DB1" s="187"/>
      <c r="DC1" s="187"/>
      <c r="DD1" s="187"/>
      <c r="DE1" s="187"/>
      <c r="DF1" s="187"/>
      <c r="DG1" s="187"/>
      <c r="DH1" s="187"/>
      <c r="DI1" s="187"/>
      <c r="DJ1" s="187"/>
      <c r="DK1" s="187"/>
      <c r="DL1" s="187"/>
      <c r="DM1" s="187"/>
      <c r="DN1" s="187"/>
      <c r="DO1" s="187"/>
      <c r="DP1" s="187"/>
      <c r="DQ1" s="187"/>
      <c r="DR1" s="187"/>
      <c r="DS1" s="187"/>
      <c r="DT1" s="187"/>
      <c r="DU1" s="187"/>
      <c r="DV1" s="187"/>
      <c r="DW1" s="187"/>
      <c r="DX1" s="187"/>
      <c r="DY1" s="187"/>
      <c r="DZ1" s="187"/>
      <c r="EA1" s="187"/>
      <c r="EB1" s="187"/>
      <c r="EC1" s="187"/>
      <c r="ED1" s="187"/>
      <c r="EE1" s="187"/>
      <c r="EF1" s="187"/>
      <c r="EG1" s="187"/>
      <c r="EH1" s="187"/>
      <c r="EI1" s="187"/>
      <c r="EJ1" s="187"/>
      <c r="EK1" s="187"/>
      <c r="EL1" s="187"/>
      <c r="EM1" s="187"/>
      <c r="EN1" s="187"/>
      <c r="EO1" s="187"/>
      <c r="EP1" s="187"/>
      <c r="EQ1" s="187"/>
      <c r="ER1" s="187"/>
      <c r="ES1" s="187"/>
      <c r="ET1" s="187"/>
      <c r="EU1" s="187"/>
      <c r="EV1" s="187"/>
      <c r="EW1" s="187"/>
      <c r="EX1" s="187"/>
      <c r="EY1" s="187"/>
      <c r="EZ1" s="187"/>
      <c r="FA1" s="187"/>
      <c r="FB1" s="187"/>
      <c r="FC1" s="187"/>
      <c r="FD1" s="187"/>
      <c r="FE1" s="187"/>
      <c r="FF1" s="187"/>
      <c r="FG1" s="187"/>
      <c r="FH1" s="187"/>
      <c r="FI1" s="187"/>
      <c r="FJ1" s="187"/>
      <c r="FK1" s="187"/>
      <c r="FL1" s="187"/>
      <c r="FM1" s="187"/>
      <c r="FN1" s="187"/>
      <c r="FO1" s="187"/>
      <c r="FP1" s="187"/>
      <c r="FQ1" s="187"/>
      <c r="FR1" s="187"/>
      <c r="FS1" s="187"/>
      <c r="FT1" s="187"/>
      <c r="FU1" s="187"/>
      <c r="FV1" s="187"/>
      <c r="FW1" s="187"/>
      <c r="FX1" s="187"/>
      <c r="FY1" s="187"/>
      <c r="FZ1" s="187"/>
      <c r="GA1" s="187"/>
      <c r="GB1" s="187"/>
      <c r="GC1" s="187"/>
      <c r="GD1" s="187"/>
      <c r="GE1" s="187"/>
      <c r="GF1" s="187"/>
      <c r="GG1" s="187"/>
      <c r="GH1" s="187"/>
      <c r="GI1" s="187"/>
      <c r="GJ1" s="187"/>
      <c r="GK1" s="187"/>
      <c r="GL1" s="187"/>
      <c r="GM1" s="187"/>
      <c r="GN1" s="187"/>
      <c r="GO1" s="187"/>
      <c r="GP1" s="187"/>
      <c r="GQ1" s="187"/>
      <c r="GR1" s="187"/>
      <c r="GS1" s="187"/>
      <c r="GT1" s="187"/>
      <c r="GU1" s="187"/>
      <c r="GV1" s="187"/>
      <c r="GW1" s="187"/>
      <c r="GX1" s="187"/>
      <c r="GY1" s="187"/>
      <c r="GZ1" s="187"/>
      <c r="HA1" s="187"/>
      <c r="HB1" s="187"/>
      <c r="HC1" s="187"/>
      <c r="HD1" s="187"/>
      <c r="HE1" s="187"/>
      <c r="HF1" s="187"/>
      <c r="HG1" s="187"/>
      <c r="HH1" s="187"/>
      <c r="HI1" s="187"/>
      <c r="HJ1" s="187"/>
      <c r="HK1" s="187"/>
      <c r="HL1" s="187"/>
      <c r="HM1" s="187"/>
      <c r="HN1" s="187"/>
      <c r="HO1" s="187"/>
      <c r="HP1" s="187"/>
      <c r="HQ1" s="187"/>
      <c r="HR1" s="187"/>
      <c r="HS1" s="187"/>
      <c r="HT1" s="187"/>
      <c r="HU1" s="187"/>
      <c r="HV1" s="187"/>
      <c r="HW1" s="187"/>
      <c r="HX1" s="187"/>
      <c r="HY1" s="187"/>
      <c r="HZ1" s="187"/>
      <c r="IA1" s="187"/>
      <c r="IB1" s="187"/>
      <c r="IC1" s="187"/>
      <c r="ID1" s="187"/>
      <c r="IE1" s="187"/>
      <c r="IF1" s="187"/>
      <c r="IG1" s="187"/>
      <c r="IH1" s="187"/>
      <c r="II1" s="187"/>
      <c r="IJ1" s="187"/>
      <c r="IK1" s="187"/>
      <c r="IL1" s="187"/>
      <c r="IM1" s="187"/>
      <c r="IN1" s="187"/>
      <c r="IO1" s="187"/>
      <c r="IP1" s="187"/>
      <c r="IQ1" s="187"/>
      <c r="IR1" s="187"/>
      <c r="IS1" s="187"/>
      <c r="IT1" s="187"/>
      <c r="IU1" s="187"/>
      <c r="IV1" s="187"/>
      <c r="IW1" s="187"/>
      <c r="IX1" s="187"/>
      <c r="IY1" s="187"/>
      <c r="IZ1" s="187"/>
      <c r="JA1" s="187"/>
      <c r="JB1" s="187"/>
      <c r="JC1" s="187"/>
      <c r="JD1" s="187"/>
      <c r="JE1" s="187"/>
      <c r="JF1" s="187"/>
      <c r="JG1" s="187"/>
      <c r="JH1" s="187"/>
      <c r="JI1" s="187"/>
      <c r="JJ1" s="187"/>
      <c r="JK1" s="187"/>
      <c r="JL1" s="187"/>
      <c r="JM1" s="187"/>
      <c r="JN1" s="187"/>
      <c r="JO1" s="187"/>
      <c r="JP1" s="187"/>
      <c r="JQ1" s="187"/>
      <c r="JR1" s="187"/>
      <c r="JS1" s="187"/>
      <c r="JT1" s="187"/>
      <c r="JU1" s="187"/>
      <c r="JV1" s="187"/>
      <c r="JW1" s="187"/>
      <c r="JX1" s="187"/>
      <c r="JY1" s="187"/>
      <c r="JZ1" s="187"/>
      <c r="KA1" s="187"/>
      <c r="KB1" s="187"/>
      <c r="KC1" s="187"/>
      <c r="KD1" s="187"/>
      <c r="KE1" s="187"/>
      <c r="KF1" s="187"/>
      <c r="KG1" s="187"/>
      <c r="KH1" s="187"/>
      <c r="KI1" s="187"/>
      <c r="KJ1" s="187"/>
      <c r="KK1" s="187"/>
      <c r="KL1" s="187"/>
      <c r="KM1" s="187"/>
      <c r="KN1" s="187"/>
      <c r="KO1" s="187"/>
      <c r="KP1" s="187"/>
      <c r="KQ1" s="187"/>
      <c r="KR1" s="187"/>
      <c r="KS1" s="187"/>
      <c r="KT1" s="187"/>
      <c r="KU1" s="187"/>
      <c r="KV1" s="187"/>
      <c r="KW1" s="187"/>
      <c r="KX1" s="187"/>
      <c r="KY1" s="187"/>
      <c r="KZ1" s="187"/>
      <c r="LA1" s="187"/>
      <c r="LB1" s="187"/>
      <c r="LC1" s="187"/>
      <c r="LD1" s="187"/>
      <c r="LE1" s="187"/>
      <c r="LF1" s="187"/>
      <c r="LG1" s="187"/>
      <c r="LH1" s="187"/>
      <c r="LI1" s="187"/>
      <c r="LJ1" s="187"/>
      <c r="LK1" s="187"/>
      <c r="LL1" s="187"/>
      <c r="LM1" s="187"/>
      <c r="LN1" s="187"/>
      <c r="LO1" s="187"/>
      <c r="LP1" s="187"/>
      <c r="LQ1" s="187"/>
      <c r="LR1" s="187"/>
      <c r="LS1" s="187"/>
      <c r="LT1" s="187"/>
      <c r="LU1" s="187"/>
      <c r="LV1" s="187"/>
      <c r="LW1" s="187"/>
      <c r="LX1" s="187"/>
      <c r="LY1" s="187"/>
      <c r="LZ1" s="187"/>
      <c r="MA1" s="187"/>
      <c r="MB1" s="187"/>
      <c r="MC1" s="188"/>
      <c r="MD1" s="92" t="s">
        <v>443</v>
      </c>
      <c r="ME1" s="1">
        <v>43681</v>
      </c>
    </row>
    <row r="2" spans="1:343" ht="30" customHeight="1" x14ac:dyDescent="0.25">
      <c r="A2" s="196"/>
      <c r="B2" s="189"/>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1"/>
      <c r="MD2" s="93" t="s">
        <v>438</v>
      </c>
      <c r="ME2" s="47" t="s">
        <v>439</v>
      </c>
    </row>
    <row r="3" spans="1:343" ht="30" customHeight="1" thickBot="1" x14ac:dyDescent="0.3">
      <c r="A3" s="197"/>
      <c r="B3" s="192"/>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3"/>
      <c r="HM3" s="193"/>
      <c r="HN3" s="193"/>
      <c r="HO3" s="193"/>
      <c r="HP3" s="193"/>
      <c r="HQ3" s="193"/>
      <c r="HR3" s="193"/>
      <c r="HS3" s="193"/>
      <c r="HT3" s="193"/>
      <c r="HU3" s="193"/>
      <c r="HV3" s="193"/>
      <c r="HW3" s="193"/>
      <c r="HX3" s="193"/>
      <c r="HY3" s="193"/>
      <c r="HZ3" s="193"/>
      <c r="IA3" s="193"/>
      <c r="IB3" s="193"/>
      <c r="IC3" s="193"/>
      <c r="ID3" s="193"/>
      <c r="IE3" s="193"/>
      <c r="IF3" s="193"/>
      <c r="IG3" s="193"/>
      <c r="IH3" s="193"/>
      <c r="II3" s="193"/>
      <c r="IJ3" s="193"/>
      <c r="IK3" s="193"/>
      <c r="IL3" s="193"/>
      <c r="IM3" s="193"/>
      <c r="IN3" s="193"/>
      <c r="IO3" s="193"/>
      <c r="IP3" s="193"/>
      <c r="IQ3" s="193"/>
      <c r="IR3" s="193"/>
      <c r="IS3" s="193"/>
      <c r="IT3" s="193"/>
      <c r="IU3" s="193"/>
      <c r="IV3" s="193"/>
      <c r="IW3" s="193"/>
      <c r="IX3" s="193"/>
      <c r="IY3" s="193"/>
      <c r="IZ3" s="193"/>
      <c r="JA3" s="193"/>
      <c r="JB3" s="193"/>
      <c r="JC3" s="193"/>
      <c r="JD3" s="193"/>
      <c r="JE3" s="193"/>
      <c r="JF3" s="193"/>
      <c r="JG3" s="193"/>
      <c r="JH3" s="193"/>
      <c r="JI3" s="193"/>
      <c r="JJ3" s="193"/>
      <c r="JK3" s="193"/>
      <c r="JL3" s="193"/>
      <c r="JM3" s="193"/>
      <c r="JN3" s="193"/>
      <c r="JO3" s="193"/>
      <c r="JP3" s="193"/>
      <c r="JQ3" s="193"/>
      <c r="JR3" s="193"/>
      <c r="JS3" s="193"/>
      <c r="JT3" s="193"/>
      <c r="JU3" s="193"/>
      <c r="JV3" s="193"/>
      <c r="JW3" s="193"/>
      <c r="JX3" s="193"/>
      <c r="JY3" s="193"/>
      <c r="JZ3" s="193"/>
      <c r="KA3" s="193"/>
      <c r="KB3" s="193"/>
      <c r="KC3" s="193"/>
      <c r="KD3" s="193"/>
      <c r="KE3" s="193"/>
      <c r="KF3" s="193"/>
      <c r="KG3" s="193"/>
      <c r="KH3" s="193"/>
      <c r="KI3" s="193"/>
      <c r="KJ3" s="193"/>
      <c r="KK3" s="193"/>
      <c r="KL3" s="193"/>
      <c r="KM3" s="193"/>
      <c r="KN3" s="193"/>
      <c r="KO3" s="193"/>
      <c r="KP3" s="193"/>
      <c r="KQ3" s="193"/>
      <c r="KR3" s="193"/>
      <c r="KS3" s="193"/>
      <c r="KT3" s="193"/>
      <c r="KU3" s="193"/>
      <c r="KV3" s="193"/>
      <c r="KW3" s="193"/>
      <c r="KX3" s="193"/>
      <c r="KY3" s="193"/>
      <c r="KZ3" s="193"/>
      <c r="LA3" s="193"/>
      <c r="LB3" s="193"/>
      <c r="LC3" s="193"/>
      <c r="LD3" s="193"/>
      <c r="LE3" s="193"/>
      <c r="LF3" s="193"/>
      <c r="LG3" s="193"/>
      <c r="LH3" s="193"/>
      <c r="LI3" s="193"/>
      <c r="LJ3" s="193"/>
      <c r="LK3" s="193"/>
      <c r="LL3" s="193"/>
      <c r="LM3" s="193"/>
      <c r="LN3" s="193"/>
      <c r="LO3" s="193"/>
      <c r="LP3" s="193"/>
      <c r="LQ3" s="193"/>
      <c r="LR3" s="193"/>
      <c r="LS3" s="193"/>
      <c r="LT3" s="193"/>
      <c r="LU3" s="193"/>
      <c r="LV3" s="193"/>
      <c r="LW3" s="193"/>
      <c r="LX3" s="193"/>
      <c r="LY3" s="193"/>
      <c r="LZ3" s="193"/>
      <c r="MA3" s="193"/>
      <c r="MB3" s="193"/>
      <c r="MC3" s="194"/>
      <c r="MD3" s="184" t="s">
        <v>440</v>
      </c>
      <c r="ME3" s="185"/>
    </row>
    <row r="4" spans="1:343" ht="12.75" x14ac:dyDescent="0.25">
      <c r="A4" s="23"/>
      <c r="B4" s="23"/>
      <c r="C4" s="23"/>
      <c r="D4" s="23"/>
      <c r="E4" s="23"/>
      <c r="F4" s="23"/>
      <c r="G4" s="23"/>
      <c r="H4" s="23"/>
      <c r="I4" s="24"/>
      <c r="J4" s="24"/>
      <c r="Z4" s="94" t="s">
        <v>87</v>
      </c>
      <c r="AA4" s="94" t="s">
        <v>87</v>
      </c>
      <c r="AB4" s="94" t="s">
        <v>87</v>
      </c>
      <c r="AC4" s="94" t="s">
        <v>87</v>
      </c>
      <c r="AD4" s="94" t="s">
        <v>87</v>
      </c>
      <c r="AE4" s="94" t="s">
        <v>87</v>
      </c>
      <c r="AF4" s="94" t="s">
        <v>87</v>
      </c>
      <c r="AG4" s="94" t="s">
        <v>87</v>
      </c>
      <c r="AH4" s="94" t="s">
        <v>87</v>
      </c>
      <c r="AI4" s="94" t="s">
        <v>87</v>
      </c>
      <c r="AJ4" s="94" t="s">
        <v>87</v>
      </c>
      <c r="AK4" s="94" t="s">
        <v>87</v>
      </c>
      <c r="AL4" s="94" t="s">
        <v>87</v>
      </c>
      <c r="AM4" s="94" t="s">
        <v>87</v>
      </c>
      <c r="AN4" s="94" t="s">
        <v>87</v>
      </c>
      <c r="AO4" s="94" t="s">
        <v>87</v>
      </c>
      <c r="AP4" s="94" t="s">
        <v>87</v>
      </c>
      <c r="AQ4" s="94" t="s">
        <v>87</v>
      </c>
      <c r="AR4" s="94" t="s">
        <v>87</v>
      </c>
      <c r="AS4" s="94" t="s">
        <v>87</v>
      </c>
      <c r="AT4" s="94" t="s">
        <v>87</v>
      </c>
      <c r="AU4" s="94" t="s">
        <v>87</v>
      </c>
      <c r="AV4" s="94" t="s">
        <v>87</v>
      </c>
      <c r="AW4" s="94" t="s">
        <v>87</v>
      </c>
      <c r="AX4" s="94" t="s">
        <v>87</v>
      </c>
      <c r="AY4" s="95" t="s">
        <v>88</v>
      </c>
      <c r="AZ4" s="95" t="s">
        <v>88</v>
      </c>
      <c r="BA4" s="95" t="s">
        <v>88</v>
      </c>
      <c r="BB4" s="95" t="s">
        <v>88</v>
      </c>
      <c r="BC4" s="95" t="s">
        <v>88</v>
      </c>
      <c r="BD4" s="95" t="s">
        <v>88</v>
      </c>
      <c r="BE4" s="95" t="s">
        <v>88</v>
      </c>
      <c r="BF4" s="95" t="s">
        <v>88</v>
      </c>
      <c r="BG4" s="95" t="s">
        <v>88</v>
      </c>
      <c r="BH4" s="95" t="s">
        <v>88</v>
      </c>
      <c r="BI4" s="95" t="s">
        <v>88</v>
      </c>
      <c r="BJ4" s="95" t="s">
        <v>88</v>
      </c>
      <c r="BK4" s="95" t="s">
        <v>88</v>
      </c>
      <c r="BL4" s="95" t="s">
        <v>88</v>
      </c>
      <c r="BM4" s="95" t="s">
        <v>88</v>
      </c>
      <c r="BN4" s="95" t="s">
        <v>88</v>
      </c>
      <c r="BO4" s="95" t="s">
        <v>88</v>
      </c>
      <c r="BP4" s="95" t="s">
        <v>88</v>
      </c>
      <c r="BQ4" s="95" t="s">
        <v>88</v>
      </c>
      <c r="BR4" s="95" t="s">
        <v>88</v>
      </c>
      <c r="BS4" s="95" t="s">
        <v>88</v>
      </c>
      <c r="BT4" s="95" t="s">
        <v>88</v>
      </c>
      <c r="BU4" s="95" t="s">
        <v>88</v>
      </c>
      <c r="BV4" s="95" t="s">
        <v>88</v>
      </c>
      <c r="BW4" s="95" t="s">
        <v>88</v>
      </c>
      <c r="BX4" s="95" t="s">
        <v>88</v>
      </c>
      <c r="BY4" s="95" t="s">
        <v>88</v>
      </c>
      <c r="BZ4" s="95" t="s">
        <v>88</v>
      </c>
      <c r="CA4" s="95" t="s">
        <v>88</v>
      </c>
      <c r="CB4" s="95" t="s">
        <v>88</v>
      </c>
      <c r="CC4" s="95" t="s">
        <v>88</v>
      </c>
      <c r="CD4" s="95" t="s">
        <v>88</v>
      </c>
      <c r="CE4" s="95" t="s">
        <v>88</v>
      </c>
      <c r="CF4" s="95" t="s">
        <v>88</v>
      </c>
      <c r="CG4" s="95" t="s">
        <v>88</v>
      </c>
      <c r="CH4" s="95" t="s">
        <v>88</v>
      </c>
      <c r="CI4" s="95" t="s">
        <v>88</v>
      </c>
      <c r="CJ4" s="95" t="s">
        <v>88</v>
      </c>
      <c r="CK4" s="95" t="s">
        <v>88</v>
      </c>
      <c r="CL4" s="95" t="s">
        <v>88</v>
      </c>
      <c r="CM4" s="95" t="s">
        <v>88</v>
      </c>
      <c r="CN4" s="95" t="s">
        <v>88</v>
      </c>
      <c r="CO4" s="95" t="s">
        <v>88</v>
      </c>
      <c r="CP4" s="96" t="s">
        <v>168</v>
      </c>
      <c r="CQ4" s="96" t="s">
        <v>168</v>
      </c>
      <c r="CR4" s="96" t="s">
        <v>168</v>
      </c>
      <c r="CS4" s="96" t="s">
        <v>168</v>
      </c>
      <c r="CT4" s="96" t="s">
        <v>168</v>
      </c>
      <c r="CU4" s="96" t="s">
        <v>168</v>
      </c>
      <c r="CV4" s="96" t="s">
        <v>168</v>
      </c>
      <c r="CW4" s="96" t="s">
        <v>168</v>
      </c>
      <c r="CX4" s="96" t="s">
        <v>168</v>
      </c>
      <c r="CY4" s="96" t="s">
        <v>168</v>
      </c>
      <c r="CZ4" s="96" t="s">
        <v>168</v>
      </c>
      <c r="DA4" s="96" t="s">
        <v>168</v>
      </c>
      <c r="DB4" s="96" t="s">
        <v>168</v>
      </c>
      <c r="DC4" s="96" t="s">
        <v>168</v>
      </c>
      <c r="DD4" s="96" t="s">
        <v>168</v>
      </c>
      <c r="DE4" s="96" t="s">
        <v>168</v>
      </c>
      <c r="DF4" s="96" t="s">
        <v>168</v>
      </c>
      <c r="DG4" s="96" t="s">
        <v>168</v>
      </c>
      <c r="DH4" s="96" t="s">
        <v>168</v>
      </c>
      <c r="DI4" s="96" t="s">
        <v>168</v>
      </c>
      <c r="DJ4" s="96" t="s">
        <v>168</v>
      </c>
      <c r="DK4" s="96" t="s">
        <v>168</v>
      </c>
      <c r="DL4" s="96" t="s">
        <v>168</v>
      </c>
      <c r="DM4" s="96" t="s">
        <v>168</v>
      </c>
      <c r="DN4" s="96" t="s">
        <v>168</v>
      </c>
      <c r="DO4" s="96" t="s">
        <v>168</v>
      </c>
      <c r="DP4" s="96" t="s">
        <v>168</v>
      </c>
      <c r="DQ4" s="96" t="s">
        <v>168</v>
      </c>
      <c r="DR4" s="96" t="s">
        <v>168</v>
      </c>
      <c r="DS4" s="96" t="s">
        <v>168</v>
      </c>
      <c r="DT4" s="96" t="s">
        <v>168</v>
      </c>
      <c r="DU4" s="96" t="s">
        <v>168</v>
      </c>
      <c r="DV4" s="96" t="s">
        <v>168</v>
      </c>
      <c r="DW4" s="96" t="s">
        <v>168</v>
      </c>
      <c r="DX4" s="96" t="s">
        <v>168</v>
      </c>
      <c r="DY4" s="96" t="s">
        <v>168</v>
      </c>
      <c r="DZ4" s="96" t="s">
        <v>168</v>
      </c>
      <c r="EA4" s="96" t="s">
        <v>168</v>
      </c>
      <c r="EB4" s="96" t="s">
        <v>168</v>
      </c>
      <c r="EC4" s="96" t="s">
        <v>168</v>
      </c>
      <c r="ED4" s="96" t="s">
        <v>168</v>
      </c>
      <c r="EE4" s="96" t="s">
        <v>168</v>
      </c>
      <c r="EF4" s="96" t="s">
        <v>168</v>
      </c>
      <c r="EG4" s="97" t="s">
        <v>89</v>
      </c>
      <c r="EH4" s="97" t="s">
        <v>89</v>
      </c>
      <c r="EI4" s="97" t="s">
        <v>89</v>
      </c>
      <c r="EJ4" s="97" t="s">
        <v>89</v>
      </c>
      <c r="EK4" s="97" t="s">
        <v>89</v>
      </c>
      <c r="EL4" s="97" t="s">
        <v>89</v>
      </c>
      <c r="EM4" s="97" t="s">
        <v>89</v>
      </c>
      <c r="EN4" s="97" t="s">
        <v>89</v>
      </c>
      <c r="EO4" s="97" t="s">
        <v>89</v>
      </c>
      <c r="EP4" s="97" t="s">
        <v>89</v>
      </c>
      <c r="EQ4" s="97" t="s">
        <v>89</v>
      </c>
      <c r="ER4" s="97" t="s">
        <v>89</v>
      </c>
      <c r="ES4" s="97" t="s">
        <v>89</v>
      </c>
      <c r="ET4" s="97" t="s">
        <v>89</v>
      </c>
      <c r="EU4" s="97" t="s">
        <v>89</v>
      </c>
      <c r="EV4" s="97" t="s">
        <v>89</v>
      </c>
      <c r="EW4" s="97" t="s">
        <v>89</v>
      </c>
      <c r="EX4" s="97" t="s">
        <v>89</v>
      </c>
      <c r="EY4" s="97" t="s">
        <v>89</v>
      </c>
      <c r="EZ4" s="97" t="s">
        <v>89</v>
      </c>
      <c r="FA4" s="97" t="s">
        <v>89</v>
      </c>
      <c r="FB4" s="97" t="s">
        <v>89</v>
      </c>
      <c r="FC4" s="97" t="s">
        <v>89</v>
      </c>
      <c r="FD4" s="97" t="s">
        <v>89</v>
      </c>
      <c r="FE4" s="97" t="s">
        <v>89</v>
      </c>
      <c r="FF4" s="97" t="s">
        <v>89</v>
      </c>
      <c r="FG4" s="97" t="s">
        <v>89</v>
      </c>
      <c r="FH4" s="97" t="s">
        <v>89</v>
      </c>
      <c r="FI4" s="97" t="s">
        <v>89</v>
      </c>
      <c r="FJ4" s="97" t="s">
        <v>89</v>
      </c>
      <c r="FK4" s="97" t="s">
        <v>89</v>
      </c>
      <c r="FL4" s="97" t="s">
        <v>89</v>
      </c>
      <c r="FM4" s="97" t="s">
        <v>89</v>
      </c>
      <c r="FN4" s="97" t="s">
        <v>89</v>
      </c>
      <c r="FO4" s="97" t="s">
        <v>89</v>
      </c>
      <c r="FP4" s="97" t="s">
        <v>89</v>
      </c>
      <c r="FQ4" s="97" t="s">
        <v>89</v>
      </c>
      <c r="FR4" s="97" t="s">
        <v>89</v>
      </c>
      <c r="FS4" s="97" t="s">
        <v>89</v>
      </c>
      <c r="FT4" s="97" t="s">
        <v>89</v>
      </c>
      <c r="FU4" s="97" t="s">
        <v>89</v>
      </c>
      <c r="FV4" s="97" t="s">
        <v>89</v>
      </c>
      <c r="FW4" s="97" t="s">
        <v>89</v>
      </c>
      <c r="FX4" s="97" t="s">
        <v>89</v>
      </c>
      <c r="FY4" s="97" t="s">
        <v>89</v>
      </c>
      <c r="FZ4" s="97" t="s">
        <v>89</v>
      </c>
      <c r="GA4" s="97" t="s">
        <v>89</v>
      </c>
      <c r="GB4" s="97" t="s">
        <v>89</v>
      </c>
      <c r="GC4" s="97" t="s">
        <v>89</v>
      </c>
      <c r="GD4" s="97" t="s">
        <v>89</v>
      </c>
      <c r="GE4" s="97" t="s">
        <v>89</v>
      </c>
      <c r="GF4" s="97" t="s">
        <v>89</v>
      </c>
      <c r="GG4" s="97" t="s">
        <v>89</v>
      </c>
      <c r="GH4" s="97" t="s">
        <v>89</v>
      </c>
      <c r="GI4" s="97" t="s">
        <v>89</v>
      </c>
      <c r="GJ4" s="97" t="s">
        <v>89</v>
      </c>
      <c r="GK4" s="97" t="s">
        <v>89</v>
      </c>
      <c r="GL4" s="97"/>
      <c r="GM4" s="97" t="s">
        <v>89</v>
      </c>
      <c r="GN4" s="97" t="s">
        <v>89</v>
      </c>
      <c r="GO4" s="97" t="s">
        <v>89</v>
      </c>
      <c r="GP4" s="97" t="s">
        <v>89</v>
      </c>
      <c r="GQ4" s="97" t="s">
        <v>89</v>
      </c>
      <c r="GR4" s="97" t="s">
        <v>89</v>
      </c>
      <c r="GS4" s="97" t="s">
        <v>89</v>
      </c>
      <c r="GT4" s="97" t="s">
        <v>89</v>
      </c>
      <c r="GU4" s="97" t="s">
        <v>89</v>
      </c>
      <c r="GV4" s="97" t="s">
        <v>89</v>
      </c>
      <c r="GW4" s="97" t="s">
        <v>89</v>
      </c>
      <c r="GX4" s="97" t="s">
        <v>89</v>
      </c>
      <c r="GY4" s="97" t="s">
        <v>89</v>
      </c>
      <c r="GZ4" s="97" t="s">
        <v>89</v>
      </c>
      <c r="HA4" s="97" t="s">
        <v>89</v>
      </c>
      <c r="HB4" s="97" t="s">
        <v>89</v>
      </c>
      <c r="HC4" s="97" t="s">
        <v>89</v>
      </c>
      <c r="HD4" s="97" t="s">
        <v>89</v>
      </c>
      <c r="HE4" s="97" t="s">
        <v>89</v>
      </c>
      <c r="HF4" s="97" t="s">
        <v>89</v>
      </c>
      <c r="HG4" s="97" t="s">
        <v>89</v>
      </c>
      <c r="HH4" s="97" t="s">
        <v>89</v>
      </c>
      <c r="HI4" s="97" t="s">
        <v>89</v>
      </c>
      <c r="HJ4" s="97" t="s">
        <v>89</v>
      </c>
      <c r="HK4" s="97" t="s">
        <v>89</v>
      </c>
      <c r="HL4" s="97" t="s">
        <v>89</v>
      </c>
      <c r="HM4" s="97" t="s">
        <v>89</v>
      </c>
      <c r="HN4" s="97" t="s">
        <v>89</v>
      </c>
      <c r="HO4" s="97" t="s">
        <v>89</v>
      </c>
      <c r="HP4" s="97" t="s">
        <v>89</v>
      </c>
      <c r="HQ4" s="97" t="s">
        <v>89</v>
      </c>
      <c r="HR4" s="97" t="s">
        <v>89</v>
      </c>
      <c r="HS4" s="97" t="s">
        <v>89</v>
      </c>
      <c r="HT4" s="97" t="s">
        <v>89</v>
      </c>
      <c r="HU4" s="97" t="s">
        <v>89</v>
      </c>
      <c r="HV4" s="97" t="s">
        <v>89</v>
      </c>
      <c r="HW4" s="97" t="s">
        <v>89</v>
      </c>
      <c r="HX4" s="97" t="s">
        <v>89</v>
      </c>
      <c r="HY4" s="97" t="s">
        <v>89</v>
      </c>
      <c r="HZ4" s="97" t="s">
        <v>89</v>
      </c>
      <c r="IA4" s="97" t="s">
        <v>89</v>
      </c>
      <c r="IB4" s="97" t="s">
        <v>89</v>
      </c>
      <c r="IC4" s="97" t="s">
        <v>89</v>
      </c>
      <c r="ID4" s="97" t="s">
        <v>89</v>
      </c>
      <c r="IE4" s="97" t="s">
        <v>89</v>
      </c>
      <c r="IF4" s="97" t="s">
        <v>89</v>
      </c>
      <c r="IG4" s="97" t="s">
        <v>89</v>
      </c>
      <c r="IH4" s="97" t="s">
        <v>89</v>
      </c>
      <c r="II4" s="97" t="s">
        <v>89</v>
      </c>
      <c r="IJ4" s="97" t="s">
        <v>89</v>
      </c>
      <c r="IK4" s="97" t="s">
        <v>89</v>
      </c>
      <c r="IL4" s="97" t="s">
        <v>89</v>
      </c>
      <c r="IM4" s="97" t="s">
        <v>89</v>
      </c>
      <c r="IN4" s="97" t="s">
        <v>89</v>
      </c>
      <c r="IO4" s="97" t="s">
        <v>89</v>
      </c>
      <c r="IP4" s="97" t="s">
        <v>89</v>
      </c>
      <c r="IQ4" s="97" t="s">
        <v>89</v>
      </c>
      <c r="IR4" s="97" t="s">
        <v>89</v>
      </c>
      <c r="IS4" s="97" t="s">
        <v>89</v>
      </c>
      <c r="IT4" s="97" t="s">
        <v>89</v>
      </c>
      <c r="IU4" s="97" t="s">
        <v>89</v>
      </c>
      <c r="IV4" s="97" t="s">
        <v>89</v>
      </c>
      <c r="IW4" s="97" t="s">
        <v>89</v>
      </c>
      <c r="IX4" s="97" t="s">
        <v>89</v>
      </c>
      <c r="IY4" s="97" t="s">
        <v>89</v>
      </c>
      <c r="IZ4" s="97" t="s">
        <v>89</v>
      </c>
      <c r="JA4" s="97" t="s">
        <v>89</v>
      </c>
      <c r="JB4" s="97" t="s">
        <v>89</v>
      </c>
      <c r="JC4" s="97" t="s">
        <v>89</v>
      </c>
      <c r="JD4" s="97" t="s">
        <v>89</v>
      </c>
      <c r="JE4" s="97" t="s">
        <v>89</v>
      </c>
      <c r="JF4" s="97" t="s">
        <v>89</v>
      </c>
      <c r="JG4" s="97" t="s">
        <v>89</v>
      </c>
      <c r="JH4" s="97" t="s">
        <v>89</v>
      </c>
      <c r="JI4" s="97" t="s">
        <v>89</v>
      </c>
      <c r="JJ4" s="97" t="s">
        <v>89</v>
      </c>
      <c r="JK4" s="97" t="s">
        <v>89</v>
      </c>
      <c r="JL4" s="97" t="s">
        <v>89</v>
      </c>
      <c r="JM4" s="97" t="s">
        <v>89</v>
      </c>
      <c r="JN4" s="97" t="s">
        <v>89</v>
      </c>
      <c r="JO4" s="97" t="s">
        <v>89</v>
      </c>
      <c r="JP4" s="97" t="s">
        <v>89</v>
      </c>
      <c r="JQ4" s="97" t="s">
        <v>89</v>
      </c>
      <c r="JR4" s="97" t="s">
        <v>89</v>
      </c>
      <c r="JS4" s="97" t="s">
        <v>89</v>
      </c>
      <c r="JT4" s="97" t="s">
        <v>89</v>
      </c>
      <c r="JU4" s="97" t="s">
        <v>89</v>
      </c>
      <c r="JV4" s="97" t="s">
        <v>89</v>
      </c>
      <c r="JW4" s="97" t="s">
        <v>89</v>
      </c>
      <c r="JX4" s="97" t="s">
        <v>89</v>
      </c>
      <c r="JY4" s="97" t="s">
        <v>89</v>
      </c>
      <c r="JZ4" s="97" t="s">
        <v>89</v>
      </c>
      <c r="KA4" s="97" t="s">
        <v>89</v>
      </c>
      <c r="KB4" s="97" t="s">
        <v>89</v>
      </c>
      <c r="KC4" s="97" t="s">
        <v>89</v>
      </c>
      <c r="KD4" s="97" t="s">
        <v>89</v>
      </c>
      <c r="KE4" s="97" t="s">
        <v>89</v>
      </c>
      <c r="KF4" s="97" t="s">
        <v>89</v>
      </c>
      <c r="KG4" s="97" t="s">
        <v>89</v>
      </c>
      <c r="KH4" s="97" t="s">
        <v>89</v>
      </c>
      <c r="KI4" s="97" t="s">
        <v>89</v>
      </c>
      <c r="KJ4" s="97" t="s">
        <v>89</v>
      </c>
      <c r="KK4" s="97" t="s">
        <v>89</v>
      </c>
      <c r="KL4" s="97" t="s">
        <v>89</v>
      </c>
      <c r="KM4" s="97" t="s">
        <v>89</v>
      </c>
      <c r="KN4" s="97" t="s">
        <v>89</v>
      </c>
      <c r="KO4" s="97" t="s">
        <v>89</v>
      </c>
      <c r="KP4" s="97" t="s">
        <v>89</v>
      </c>
      <c r="KQ4" s="97" t="s">
        <v>89</v>
      </c>
      <c r="KR4" s="97" t="s">
        <v>89</v>
      </c>
      <c r="KS4" s="97" t="s">
        <v>89</v>
      </c>
      <c r="KT4" s="97" t="s">
        <v>89</v>
      </c>
      <c r="KU4" s="97" t="s">
        <v>89</v>
      </c>
      <c r="KV4" s="97" t="s">
        <v>89</v>
      </c>
      <c r="KW4" s="97" t="s">
        <v>89</v>
      </c>
    </row>
    <row r="5" spans="1:343" ht="15" customHeight="1" x14ac:dyDescent="0.25">
      <c r="D5" s="198" t="s">
        <v>2</v>
      </c>
      <c r="E5" s="198"/>
      <c r="F5" s="198"/>
      <c r="G5" s="198"/>
      <c r="H5" s="198"/>
      <c r="I5" s="198"/>
      <c r="J5" s="198"/>
      <c r="K5" s="198"/>
      <c r="L5" s="198"/>
      <c r="M5" s="198"/>
      <c r="N5" s="198"/>
      <c r="O5" s="198" t="s">
        <v>14</v>
      </c>
      <c r="P5" s="198"/>
      <c r="Q5" s="198"/>
      <c r="R5" s="198"/>
      <c r="S5" s="198"/>
      <c r="T5" s="198"/>
      <c r="U5" s="198"/>
      <c r="V5" s="198"/>
      <c r="W5" s="198"/>
      <c r="X5" s="198" t="s">
        <v>69</v>
      </c>
      <c r="Y5" s="198"/>
      <c r="Z5" s="25" t="s">
        <v>70</v>
      </c>
      <c r="AA5" s="25" t="s">
        <v>70</v>
      </c>
      <c r="AB5" s="25" t="s">
        <v>70</v>
      </c>
      <c r="AC5" s="25" t="s">
        <v>70</v>
      </c>
      <c r="AD5" s="25" t="s">
        <v>70</v>
      </c>
      <c r="AE5" s="25" t="s">
        <v>70</v>
      </c>
      <c r="AF5" s="25" t="s">
        <v>70</v>
      </c>
      <c r="AG5" s="25" t="s">
        <v>70</v>
      </c>
      <c r="AH5" s="25" t="s">
        <v>70</v>
      </c>
      <c r="AI5" s="25" t="s">
        <v>70</v>
      </c>
      <c r="AJ5" s="25" t="s">
        <v>70</v>
      </c>
      <c r="AK5" s="25" t="s">
        <v>70</v>
      </c>
      <c r="AL5" s="25" t="s">
        <v>70</v>
      </c>
      <c r="AM5" s="25" t="s">
        <v>70</v>
      </c>
      <c r="AN5" s="25" t="s">
        <v>70</v>
      </c>
      <c r="AO5" s="25" t="s">
        <v>70</v>
      </c>
      <c r="AP5" s="25" t="s">
        <v>71</v>
      </c>
      <c r="AQ5" s="25" t="s">
        <v>71</v>
      </c>
      <c r="AR5" s="25" t="s">
        <v>71</v>
      </c>
      <c r="AS5" s="25" t="s">
        <v>71</v>
      </c>
      <c r="AT5" s="25" t="s">
        <v>72</v>
      </c>
      <c r="AU5" s="25" t="s">
        <v>72</v>
      </c>
      <c r="AV5" s="25" t="s">
        <v>72</v>
      </c>
      <c r="AW5" s="25" t="s">
        <v>73</v>
      </c>
      <c r="AX5" s="25" t="s">
        <v>73</v>
      </c>
      <c r="AY5" s="25" t="s">
        <v>70</v>
      </c>
      <c r="AZ5" s="25" t="s">
        <v>70</v>
      </c>
      <c r="BA5" s="25" t="s">
        <v>70</v>
      </c>
      <c r="BB5" s="25" t="s">
        <v>70</v>
      </c>
      <c r="BC5" s="25" t="s">
        <v>70</v>
      </c>
      <c r="BD5" s="25" t="s">
        <v>70</v>
      </c>
      <c r="BE5" s="25" t="s">
        <v>70</v>
      </c>
      <c r="BF5" s="25" t="s">
        <v>70</v>
      </c>
      <c r="BG5" s="25" t="s">
        <v>70</v>
      </c>
      <c r="BH5" s="25" t="s">
        <v>70</v>
      </c>
      <c r="BI5" s="25" t="s">
        <v>70</v>
      </c>
      <c r="BJ5" s="25" t="s">
        <v>70</v>
      </c>
      <c r="BK5" s="25" t="s">
        <v>70</v>
      </c>
      <c r="BL5" s="25" t="s">
        <v>70</v>
      </c>
      <c r="BM5" s="25" t="s">
        <v>70</v>
      </c>
      <c r="BN5" s="25" t="s">
        <v>70</v>
      </c>
      <c r="BO5" s="25" t="s">
        <v>70</v>
      </c>
      <c r="BP5" s="25" t="s">
        <v>70</v>
      </c>
      <c r="BQ5" s="25" t="s">
        <v>70</v>
      </c>
      <c r="BR5" s="25" t="s">
        <v>70</v>
      </c>
      <c r="BS5" s="25" t="s">
        <v>70</v>
      </c>
      <c r="BT5" s="25" t="s">
        <v>70</v>
      </c>
      <c r="BU5" s="25" t="s">
        <v>70</v>
      </c>
      <c r="BV5" s="25" t="s">
        <v>70</v>
      </c>
      <c r="BW5" s="25" t="s">
        <v>70</v>
      </c>
      <c r="BX5" s="25" t="s">
        <v>70</v>
      </c>
      <c r="BY5" s="25" t="s">
        <v>70</v>
      </c>
      <c r="BZ5" s="25" t="s">
        <v>70</v>
      </c>
      <c r="CA5" s="25" t="s">
        <v>70</v>
      </c>
      <c r="CB5" s="25" t="s">
        <v>70</v>
      </c>
      <c r="CC5" s="25" t="s">
        <v>70</v>
      </c>
      <c r="CD5" s="25" t="s">
        <v>70</v>
      </c>
      <c r="CE5" s="25" t="s">
        <v>70</v>
      </c>
      <c r="CF5" s="25" t="s">
        <v>70</v>
      </c>
      <c r="CG5" s="25" t="s">
        <v>71</v>
      </c>
      <c r="CH5" s="25" t="s">
        <v>71</v>
      </c>
      <c r="CI5" s="25" t="s">
        <v>71</v>
      </c>
      <c r="CJ5" s="25" t="s">
        <v>71</v>
      </c>
      <c r="CK5" s="25" t="s">
        <v>72</v>
      </c>
      <c r="CL5" s="25" t="s">
        <v>72</v>
      </c>
      <c r="CM5" s="25" t="s">
        <v>72</v>
      </c>
      <c r="CN5" s="25" t="s">
        <v>73</v>
      </c>
      <c r="CO5" s="25" t="s">
        <v>73</v>
      </c>
      <c r="CP5" s="25" t="s">
        <v>70</v>
      </c>
      <c r="CQ5" s="25" t="s">
        <v>70</v>
      </c>
      <c r="CR5" s="25" t="s">
        <v>70</v>
      </c>
      <c r="CS5" s="25" t="s">
        <v>70</v>
      </c>
      <c r="CT5" s="25" t="s">
        <v>70</v>
      </c>
      <c r="CU5" s="25" t="s">
        <v>70</v>
      </c>
      <c r="CV5" s="25" t="s">
        <v>70</v>
      </c>
      <c r="CW5" s="25" t="s">
        <v>70</v>
      </c>
      <c r="CX5" s="25" t="s">
        <v>70</v>
      </c>
      <c r="CY5" s="25" t="s">
        <v>70</v>
      </c>
      <c r="CZ5" s="25" t="s">
        <v>70</v>
      </c>
      <c r="DA5" s="25" t="s">
        <v>70</v>
      </c>
      <c r="DB5" s="25" t="s">
        <v>70</v>
      </c>
      <c r="DC5" s="25" t="s">
        <v>70</v>
      </c>
      <c r="DD5" s="25" t="s">
        <v>70</v>
      </c>
      <c r="DE5" s="25" t="s">
        <v>70</v>
      </c>
      <c r="DF5" s="25" t="s">
        <v>70</v>
      </c>
      <c r="DG5" s="25" t="s">
        <v>70</v>
      </c>
      <c r="DH5" s="25" t="s">
        <v>70</v>
      </c>
      <c r="DI5" s="25" t="s">
        <v>70</v>
      </c>
      <c r="DJ5" s="25" t="s">
        <v>70</v>
      </c>
      <c r="DK5" s="25" t="s">
        <v>70</v>
      </c>
      <c r="DL5" s="25" t="s">
        <v>70</v>
      </c>
      <c r="DM5" s="25" t="s">
        <v>70</v>
      </c>
      <c r="DN5" s="25" t="s">
        <v>70</v>
      </c>
      <c r="DO5" s="25" t="s">
        <v>70</v>
      </c>
      <c r="DP5" s="25" t="s">
        <v>70</v>
      </c>
      <c r="DQ5" s="25" t="s">
        <v>70</v>
      </c>
      <c r="DR5" s="25" t="s">
        <v>70</v>
      </c>
      <c r="DS5" s="25" t="s">
        <v>70</v>
      </c>
      <c r="DT5" s="25" t="s">
        <v>70</v>
      </c>
      <c r="DU5" s="25" t="s">
        <v>70</v>
      </c>
      <c r="DV5" s="25" t="s">
        <v>70</v>
      </c>
      <c r="DW5" s="25" t="s">
        <v>70</v>
      </c>
      <c r="DX5" s="25" t="s">
        <v>71</v>
      </c>
      <c r="DY5" s="25" t="s">
        <v>71</v>
      </c>
      <c r="DZ5" s="25" t="s">
        <v>71</v>
      </c>
      <c r="EA5" s="25" t="s">
        <v>71</v>
      </c>
      <c r="EB5" s="25" t="s">
        <v>72</v>
      </c>
      <c r="EC5" s="25" t="s">
        <v>72</v>
      </c>
      <c r="ED5" s="25" t="s">
        <v>72</v>
      </c>
      <c r="EE5" s="25" t="s">
        <v>73</v>
      </c>
      <c r="EF5" s="25" t="s">
        <v>73</v>
      </c>
      <c r="EG5" s="25" t="s">
        <v>70</v>
      </c>
      <c r="EH5" s="25" t="s">
        <v>70</v>
      </c>
      <c r="EI5" s="25" t="s">
        <v>70</v>
      </c>
      <c r="EJ5" s="25" t="s">
        <v>70</v>
      </c>
      <c r="EK5" s="25" t="s">
        <v>70</v>
      </c>
      <c r="EL5" s="25" t="s">
        <v>70</v>
      </c>
      <c r="EM5" s="25" t="s">
        <v>70</v>
      </c>
      <c r="EN5" s="25" t="s">
        <v>70</v>
      </c>
      <c r="EO5" s="25" t="s">
        <v>70</v>
      </c>
      <c r="EP5" s="25" t="s">
        <v>70</v>
      </c>
      <c r="EQ5" s="25" t="s">
        <v>70</v>
      </c>
      <c r="ER5" s="25" t="s">
        <v>70</v>
      </c>
      <c r="ES5" s="25" t="s">
        <v>70</v>
      </c>
      <c r="ET5" s="25" t="s">
        <v>70</v>
      </c>
      <c r="EU5" s="25" t="s">
        <v>70</v>
      </c>
      <c r="EV5" s="25" t="s">
        <v>70</v>
      </c>
      <c r="EW5" s="25" t="s">
        <v>70</v>
      </c>
      <c r="EX5" s="25" t="s">
        <v>70</v>
      </c>
      <c r="EY5" s="25" t="s">
        <v>70</v>
      </c>
      <c r="EZ5" s="25" t="s">
        <v>70</v>
      </c>
      <c r="FA5" s="25" t="s">
        <v>70</v>
      </c>
      <c r="FB5" s="25" t="s">
        <v>70</v>
      </c>
      <c r="FC5" s="25" t="s">
        <v>70</v>
      </c>
      <c r="FD5" s="25" t="s">
        <v>70</v>
      </c>
      <c r="FE5" s="25" t="s">
        <v>70</v>
      </c>
      <c r="FF5" s="25" t="s">
        <v>70</v>
      </c>
      <c r="FG5" s="25" t="s">
        <v>70</v>
      </c>
      <c r="FH5" s="25" t="s">
        <v>70</v>
      </c>
      <c r="FI5" s="25" t="s">
        <v>70</v>
      </c>
      <c r="FJ5" s="25" t="s">
        <v>70</v>
      </c>
      <c r="FK5" s="25" t="s">
        <v>70</v>
      </c>
      <c r="FL5" s="25" t="s">
        <v>70</v>
      </c>
      <c r="FM5" s="25" t="s">
        <v>70</v>
      </c>
      <c r="FN5" s="25" t="s">
        <v>70</v>
      </c>
      <c r="FO5" s="25" t="s">
        <v>70</v>
      </c>
      <c r="FP5" s="25" t="s">
        <v>70</v>
      </c>
      <c r="FQ5" s="25" t="s">
        <v>70</v>
      </c>
      <c r="FR5" s="25" t="s">
        <v>70</v>
      </c>
      <c r="FS5" s="25" t="s">
        <v>70</v>
      </c>
      <c r="FT5" s="25" t="s">
        <v>70</v>
      </c>
      <c r="FU5" s="25" t="s">
        <v>70</v>
      </c>
      <c r="FV5" s="25" t="s">
        <v>70</v>
      </c>
      <c r="FW5" s="25" t="s">
        <v>70</v>
      </c>
      <c r="FX5" s="25" t="s">
        <v>70</v>
      </c>
      <c r="FY5" s="25" t="s">
        <v>70</v>
      </c>
      <c r="FZ5" s="25" t="s">
        <v>70</v>
      </c>
      <c r="GA5" s="25" t="s">
        <v>70</v>
      </c>
      <c r="GB5" s="25" t="s">
        <v>70</v>
      </c>
      <c r="GC5" s="25" t="s">
        <v>70</v>
      </c>
      <c r="GD5" s="25" t="s">
        <v>70</v>
      </c>
      <c r="GE5" s="25" t="s">
        <v>70</v>
      </c>
      <c r="GF5" s="25" t="s">
        <v>70</v>
      </c>
      <c r="GG5" s="25" t="s">
        <v>70</v>
      </c>
      <c r="GH5" s="25" t="s">
        <v>70</v>
      </c>
      <c r="GI5" s="25" t="s">
        <v>70</v>
      </c>
      <c r="GJ5" s="25" t="s">
        <v>70</v>
      </c>
      <c r="GK5" s="25" t="s">
        <v>70</v>
      </c>
      <c r="GL5" s="25"/>
      <c r="GM5" s="25" t="s">
        <v>70</v>
      </c>
      <c r="GN5" s="25" t="s">
        <v>70</v>
      </c>
      <c r="GO5" s="25" t="s">
        <v>70</v>
      </c>
      <c r="GP5" s="25" t="s">
        <v>70</v>
      </c>
      <c r="GQ5" s="25" t="s">
        <v>70</v>
      </c>
      <c r="GR5" s="25" t="s">
        <v>70</v>
      </c>
      <c r="GS5" s="25" t="s">
        <v>70</v>
      </c>
      <c r="GT5" s="25" t="s">
        <v>70</v>
      </c>
      <c r="GU5" s="25" t="s">
        <v>70</v>
      </c>
      <c r="GV5" s="25" t="s">
        <v>70</v>
      </c>
      <c r="GW5" s="25" t="s">
        <v>70</v>
      </c>
      <c r="GX5" s="25" t="s">
        <v>70</v>
      </c>
      <c r="GY5" s="25" t="s">
        <v>70</v>
      </c>
      <c r="GZ5" s="25" t="s">
        <v>70</v>
      </c>
      <c r="HA5" s="25" t="s">
        <v>70</v>
      </c>
      <c r="HB5" s="25" t="s">
        <v>70</v>
      </c>
      <c r="HC5" s="25" t="s">
        <v>70</v>
      </c>
      <c r="HD5" s="25" t="s">
        <v>70</v>
      </c>
      <c r="HE5" s="25" t="s">
        <v>70</v>
      </c>
      <c r="HF5" s="25" t="s">
        <v>70</v>
      </c>
      <c r="HG5" s="25" t="s">
        <v>70</v>
      </c>
      <c r="HH5" s="25" t="s">
        <v>70</v>
      </c>
      <c r="HI5" s="25" t="s">
        <v>70</v>
      </c>
      <c r="HJ5" s="25" t="s">
        <v>70</v>
      </c>
      <c r="HK5" s="25" t="s">
        <v>70</v>
      </c>
      <c r="HL5" s="25" t="s">
        <v>70</v>
      </c>
      <c r="HM5" s="25" t="s">
        <v>70</v>
      </c>
      <c r="HN5" s="25" t="s">
        <v>70</v>
      </c>
      <c r="HO5" s="25" t="s">
        <v>70</v>
      </c>
      <c r="HP5" s="25" t="s">
        <v>70</v>
      </c>
      <c r="HQ5" s="25" t="s">
        <v>70</v>
      </c>
      <c r="HR5" s="25" t="s">
        <v>70</v>
      </c>
      <c r="HS5" s="25" t="s">
        <v>70</v>
      </c>
      <c r="HT5" s="25" t="s">
        <v>70</v>
      </c>
      <c r="HU5" s="25" t="s">
        <v>70</v>
      </c>
      <c r="HV5" s="25" t="s">
        <v>70</v>
      </c>
      <c r="HW5" s="25" t="s">
        <v>70</v>
      </c>
      <c r="HX5" s="25" t="s">
        <v>70</v>
      </c>
      <c r="HY5" s="25" t="s">
        <v>70</v>
      </c>
      <c r="HZ5" s="25" t="s">
        <v>70</v>
      </c>
      <c r="IA5" s="25" t="s">
        <v>70</v>
      </c>
      <c r="IB5" s="25" t="s">
        <v>70</v>
      </c>
      <c r="IC5" s="25" t="s">
        <v>70</v>
      </c>
      <c r="ID5" s="25" t="s">
        <v>70</v>
      </c>
      <c r="IE5" s="25" t="s">
        <v>70</v>
      </c>
      <c r="IF5" s="25" t="s">
        <v>70</v>
      </c>
      <c r="IG5" s="25" t="s">
        <v>70</v>
      </c>
      <c r="IH5" s="25" t="s">
        <v>70</v>
      </c>
      <c r="II5" s="25" t="s">
        <v>70</v>
      </c>
      <c r="IJ5" s="25" t="s">
        <v>70</v>
      </c>
      <c r="IK5" s="25" t="s">
        <v>70</v>
      </c>
      <c r="IL5" s="25" t="s">
        <v>70</v>
      </c>
      <c r="IM5" s="25" t="s">
        <v>70</v>
      </c>
      <c r="IN5" s="25" t="s">
        <v>70</v>
      </c>
      <c r="IO5" s="25" t="s">
        <v>70</v>
      </c>
      <c r="IP5" s="25" t="s">
        <v>70</v>
      </c>
      <c r="IQ5" s="25" t="s">
        <v>70</v>
      </c>
      <c r="IR5" s="25" t="s">
        <v>70</v>
      </c>
      <c r="IS5" s="25" t="s">
        <v>70</v>
      </c>
      <c r="IT5" s="25" t="s">
        <v>70</v>
      </c>
      <c r="IU5" s="25" t="s">
        <v>70</v>
      </c>
      <c r="IV5" s="25" t="s">
        <v>70</v>
      </c>
      <c r="IW5" s="25" t="s">
        <v>70</v>
      </c>
      <c r="IX5" s="25" t="s">
        <v>70</v>
      </c>
      <c r="IY5" s="25" t="s">
        <v>70</v>
      </c>
      <c r="IZ5" s="25" t="s">
        <v>70</v>
      </c>
      <c r="JA5" s="25" t="s">
        <v>70</v>
      </c>
      <c r="JB5" s="25" t="s">
        <v>70</v>
      </c>
      <c r="JC5" s="25" t="s">
        <v>70</v>
      </c>
      <c r="JD5" s="25" t="s">
        <v>70</v>
      </c>
      <c r="JE5" s="25" t="s">
        <v>70</v>
      </c>
      <c r="JF5" s="25" t="s">
        <v>70</v>
      </c>
      <c r="JG5" s="25" t="s">
        <v>70</v>
      </c>
      <c r="JH5" s="25" t="s">
        <v>71</v>
      </c>
      <c r="JI5" s="25" t="s">
        <v>71</v>
      </c>
      <c r="JJ5" s="25" t="s">
        <v>71</v>
      </c>
      <c r="JK5" s="25" t="s">
        <v>71</v>
      </c>
      <c r="JL5" s="25" t="s">
        <v>71</v>
      </c>
      <c r="JM5" s="25" t="s">
        <v>71</v>
      </c>
      <c r="JN5" s="25" t="s">
        <v>71</v>
      </c>
      <c r="JO5" s="25" t="s">
        <v>71</v>
      </c>
      <c r="JP5" s="25" t="s">
        <v>71</v>
      </c>
      <c r="JQ5" s="25" t="s">
        <v>71</v>
      </c>
      <c r="JR5" s="25" t="s">
        <v>71</v>
      </c>
      <c r="JS5" s="25" t="s">
        <v>71</v>
      </c>
      <c r="JT5" s="25" t="s">
        <v>71</v>
      </c>
      <c r="JU5" s="25" t="s">
        <v>71</v>
      </c>
      <c r="JV5" s="25" t="s">
        <v>71</v>
      </c>
      <c r="JW5" s="25" t="s">
        <v>71</v>
      </c>
      <c r="JX5" s="25" t="s">
        <v>71</v>
      </c>
      <c r="JY5" s="25" t="s">
        <v>72</v>
      </c>
      <c r="JZ5" s="25" t="s">
        <v>72</v>
      </c>
      <c r="KA5" s="25" t="s">
        <v>72</v>
      </c>
      <c r="KB5" s="25" t="s">
        <v>72</v>
      </c>
      <c r="KC5" s="25" t="s">
        <v>72</v>
      </c>
      <c r="KD5" s="25" t="s">
        <v>72</v>
      </c>
      <c r="KE5" s="25" t="s">
        <v>72</v>
      </c>
      <c r="KF5" s="25" t="s">
        <v>72</v>
      </c>
      <c r="KG5" s="25" t="s">
        <v>72</v>
      </c>
      <c r="KH5" s="25" t="s">
        <v>72</v>
      </c>
      <c r="KI5" s="25" t="s">
        <v>72</v>
      </c>
      <c r="KJ5" s="25" t="s">
        <v>72</v>
      </c>
      <c r="KK5" s="25" t="s">
        <v>72</v>
      </c>
      <c r="KL5" s="25" t="s">
        <v>72</v>
      </c>
      <c r="KM5" s="25" t="s">
        <v>72</v>
      </c>
      <c r="KN5" s="25" t="s">
        <v>72</v>
      </c>
      <c r="KO5" s="25" t="s">
        <v>72</v>
      </c>
      <c r="KP5" s="25" t="s">
        <v>72</v>
      </c>
      <c r="KQ5" s="25" t="s">
        <v>73</v>
      </c>
      <c r="KR5" s="25" t="s">
        <v>73</v>
      </c>
      <c r="KS5" s="25" t="s">
        <v>73</v>
      </c>
      <c r="KT5" s="25" t="s">
        <v>73</v>
      </c>
      <c r="KU5" s="25" t="s">
        <v>73</v>
      </c>
      <c r="KV5" s="25" t="s">
        <v>73</v>
      </c>
      <c r="KW5" s="25" t="s">
        <v>73</v>
      </c>
      <c r="KX5" s="198" t="s">
        <v>167</v>
      </c>
      <c r="KY5" s="198"/>
      <c r="KZ5" s="198" t="s">
        <v>159</v>
      </c>
      <c r="LA5" s="198"/>
      <c r="LB5" s="198"/>
      <c r="LC5" s="198"/>
      <c r="LD5" s="198" t="s">
        <v>160</v>
      </c>
      <c r="LE5" s="198"/>
      <c r="LF5" s="198"/>
      <c r="LG5" s="198"/>
      <c r="LH5" s="198" t="s">
        <v>161</v>
      </c>
      <c r="LI5" s="198"/>
      <c r="LJ5" s="198"/>
      <c r="LK5" s="198"/>
      <c r="LL5" s="198" t="s">
        <v>162</v>
      </c>
      <c r="LM5" s="198"/>
      <c r="LN5" s="198"/>
      <c r="LO5" s="198"/>
      <c r="LP5" s="198" t="s">
        <v>163</v>
      </c>
      <c r="LQ5" s="198"/>
      <c r="LR5" s="198"/>
      <c r="LS5" s="198"/>
      <c r="LT5" s="198" t="s">
        <v>164</v>
      </c>
      <c r="LU5" s="198"/>
      <c r="LV5" s="198"/>
      <c r="LW5" s="198"/>
      <c r="LX5" s="198" t="s">
        <v>165</v>
      </c>
      <c r="LY5" s="198"/>
      <c r="LZ5" s="198"/>
      <c r="MA5" s="198"/>
      <c r="MB5" s="198" t="s">
        <v>166</v>
      </c>
      <c r="MC5" s="198"/>
      <c r="MD5" s="198"/>
      <c r="ME5" s="198"/>
    </row>
    <row r="6" spans="1:343" ht="311.25" customHeight="1" x14ac:dyDescent="0.25">
      <c r="A6" s="36" t="s">
        <v>68</v>
      </c>
      <c r="B6" s="36" t="s">
        <v>0</v>
      </c>
      <c r="C6" s="22" t="s">
        <v>61</v>
      </c>
      <c r="D6" s="36" t="s">
        <v>3</v>
      </c>
      <c r="E6" s="36" t="s">
        <v>4</v>
      </c>
      <c r="F6" s="36" t="s">
        <v>62</v>
      </c>
      <c r="G6" s="36" t="s">
        <v>63</v>
      </c>
      <c r="H6" s="36" t="s">
        <v>6</v>
      </c>
      <c r="I6" s="36" t="s">
        <v>8</v>
      </c>
      <c r="J6" s="36" t="s">
        <v>9</v>
      </c>
      <c r="K6" s="36" t="s">
        <v>10</v>
      </c>
      <c r="L6" s="36" t="s">
        <v>11</v>
      </c>
      <c r="M6" s="36" t="s">
        <v>12</v>
      </c>
      <c r="N6" s="36" t="s">
        <v>13</v>
      </c>
      <c r="O6" s="36" t="s">
        <v>15</v>
      </c>
      <c r="P6" s="36" t="s">
        <v>64</v>
      </c>
      <c r="Q6" s="36" t="s">
        <v>17</v>
      </c>
      <c r="R6" s="36" t="s">
        <v>18</v>
      </c>
      <c r="S6" s="36" t="s">
        <v>65</v>
      </c>
      <c r="T6" s="36" t="s">
        <v>66</v>
      </c>
      <c r="U6" s="36" t="s">
        <v>67</v>
      </c>
      <c r="V6" s="36" t="s">
        <v>22</v>
      </c>
      <c r="W6" s="36" t="s">
        <v>23</v>
      </c>
      <c r="X6" s="36" t="s">
        <v>24</v>
      </c>
      <c r="Y6" s="36" t="s">
        <v>26</v>
      </c>
      <c r="Z6" s="35" t="s">
        <v>169</v>
      </c>
      <c r="AA6" s="35" t="s">
        <v>170</v>
      </c>
      <c r="AB6" s="35" t="s">
        <v>224</v>
      </c>
      <c r="AC6" s="35" t="s">
        <v>179</v>
      </c>
      <c r="AD6" s="34" t="s">
        <v>225</v>
      </c>
      <c r="AE6" s="34" t="s">
        <v>226</v>
      </c>
      <c r="AF6" s="34" t="s">
        <v>194</v>
      </c>
      <c r="AG6" s="35" t="s">
        <v>195</v>
      </c>
      <c r="AH6" s="35" t="s">
        <v>196</v>
      </c>
      <c r="AI6" s="35" t="s">
        <v>200</v>
      </c>
      <c r="AJ6" s="35" t="s">
        <v>201</v>
      </c>
      <c r="AK6" s="35" t="s">
        <v>202</v>
      </c>
      <c r="AL6" s="35" t="s">
        <v>203</v>
      </c>
      <c r="AM6" s="35" t="s">
        <v>204</v>
      </c>
      <c r="AN6" s="35" t="s">
        <v>205</v>
      </c>
      <c r="AO6" s="35" t="s">
        <v>207</v>
      </c>
      <c r="AP6" s="34" t="s">
        <v>208</v>
      </c>
      <c r="AQ6" s="34" t="s">
        <v>211</v>
      </c>
      <c r="AR6" s="34" t="s">
        <v>213</v>
      </c>
      <c r="AS6" s="34" t="s">
        <v>227</v>
      </c>
      <c r="AT6" s="34" t="s">
        <v>216</v>
      </c>
      <c r="AU6" s="34" t="s">
        <v>218</v>
      </c>
      <c r="AV6" s="34" t="s">
        <v>220</v>
      </c>
      <c r="AW6" s="35" t="s">
        <v>222</v>
      </c>
      <c r="AX6" s="35" t="s">
        <v>223</v>
      </c>
      <c r="AY6" s="35" t="s">
        <v>169</v>
      </c>
      <c r="AZ6" s="35" t="s">
        <v>171</v>
      </c>
      <c r="BA6" s="35" t="s">
        <v>172</v>
      </c>
      <c r="BB6" s="35" t="s">
        <v>173</v>
      </c>
      <c r="BC6" s="35" t="s">
        <v>174</v>
      </c>
      <c r="BD6" s="35" t="s">
        <v>175</v>
      </c>
      <c r="BE6" s="35" t="s">
        <v>176</v>
      </c>
      <c r="BF6" s="35" t="s">
        <v>177</v>
      </c>
      <c r="BG6" s="35" t="s">
        <v>178</v>
      </c>
      <c r="BH6" s="35" t="s">
        <v>179</v>
      </c>
      <c r="BI6" s="42" t="s">
        <v>180</v>
      </c>
      <c r="BJ6" s="42" t="s">
        <v>181</v>
      </c>
      <c r="BK6" s="42" t="s">
        <v>182</v>
      </c>
      <c r="BL6" s="42" t="s">
        <v>183</v>
      </c>
      <c r="BM6" s="42" t="s">
        <v>184</v>
      </c>
      <c r="BN6" s="42" t="s">
        <v>188</v>
      </c>
      <c r="BO6" s="42" t="s">
        <v>189</v>
      </c>
      <c r="BP6" s="35" t="s">
        <v>190</v>
      </c>
      <c r="BQ6" s="35" t="s">
        <v>191</v>
      </c>
      <c r="BR6" s="42" t="s">
        <v>192</v>
      </c>
      <c r="BS6" s="35" t="s">
        <v>193</v>
      </c>
      <c r="BT6" s="42" t="s">
        <v>194</v>
      </c>
      <c r="BU6" s="35" t="s">
        <v>195</v>
      </c>
      <c r="BV6" s="35" t="s">
        <v>196</v>
      </c>
      <c r="BW6" s="35" t="s">
        <v>197</v>
      </c>
      <c r="BX6" s="35" t="s">
        <v>198</v>
      </c>
      <c r="BY6" s="35" t="s">
        <v>199</v>
      </c>
      <c r="BZ6" s="35" t="s">
        <v>201</v>
      </c>
      <c r="CA6" s="35" t="s">
        <v>202</v>
      </c>
      <c r="CB6" s="35" t="s">
        <v>203</v>
      </c>
      <c r="CC6" s="35" t="s">
        <v>204</v>
      </c>
      <c r="CD6" s="35" t="s">
        <v>206</v>
      </c>
      <c r="CE6" s="35" t="s">
        <v>228</v>
      </c>
      <c r="CF6" s="35" t="s">
        <v>207</v>
      </c>
      <c r="CG6" s="42" t="s">
        <v>208</v>
      </c>
      <c r="CH6" s="42" t="s">
        <v>210</v>
      </c>
      <c r="CI6" s="42" t="s">
        <v>213</v>
      </c>
      <c r="CJ6" s="42" t="s">
        <v>214</v>
      </c>
      <c r="CK6" s="42" t="s">
        <v>216</v>
      </c>
      <c r="CL6" s="42" t="s">
        <v>218</v>
      </c>
      <c r="CM6" s="42" t="s">
        <v>220</v>
      </c>
      <c r="CN6" s="35" t="s">
        <v>222</v>
      </c>
      <c r="CO6" s="35" t="s">
        <v>223</v>
      </c>
      <c r="CP6" s="35" t="s">
        <v>230</v>
      </c>
      <c r="CQ6" s="35" t="s">
        <v>231</v>
      </c>
      <c r="CR6" s="35" t="s">
        <v>232</v>
      </c>
      <c r="CS6" s="35" t="s">
        <v>233</v>
      </c>
      <c r="CT6" s="35" t="s">
        <v>234</v>
      </c>
      <c r="CU6" s="35" t="s">
        <v>235</v>
      </c>
      <c r="CV6" s="35" t="s">
        <v>236</v>
      </c>
      <c r="CW6" s="35" t="s">
        <v>237</v>
      </c>
      <c r="CX6" s="35" t="s">
        <v>238</v>
      </c>
      <c r="CY6" s="35" t="s">
        <v>239</v>
      </c>
      <c r="CZ6" s="45" t="s">
        <v>240</v>
      </c>
      <c r="DA6" s="45" t="s">
        <v>241</v>
      </c>
      <c r="DB6" s="45" t="s">
        <v>242</v>
      </c>
      <c r="DC6" s="45" t="s">
        <v>243</v>
      </c>
      <c r="DD6" s="45" t="s">
        <v>244</v>
      </c>
      <c r="DE6" s="45" t="s">
        <v>245</v>
      </c>
      <c r="DF6" s="45" t="s">
        <v>246</v>
      </c>
      <c r="DG6" s="35" t="s">
        <v>247</v>
      </c>
      <c r="DH6" s="35" t="s">
        <v>248</v>
      </c>
      <c r="DI6" s="45" t="s">
        <v>249</v>
      </c>
      <c r="DJ6" s="35" t="s">
        <v>250</v>
      </c>
      <c r="DK6" s="45" t="s">
        <v>251</v>
      </c>
      <c r="DL6" s="35" t="s">
        <v>252</v>
      </c>
      <c r="DM6" s="35" t="s">
        <v>253</v>
      </c>
      <c r="DN6" s="35" t="s">
        <v>254</v>
      </c>
      <c r="DO6" s="35" t="s">
        <v>255</v>
      </c>
      <c r="DP6" s="35" t="s">
        <v>256</v>
      </c>
      <c r="DQ6" s="35" t="s">
        <v>257</v>
      </c>
      <c r="DR6" s="35" t="s">
        <v>258</v>
      </c>
      <c r="DS6" s="35" t="s">
        <v>259</v>
      </c>
      <c r="DT6" s="35" t="s">
        <v>260</v>
      </c>
      <c r="DU6" s="35" t="s">
        <v>261</v>
      </c>
      <c r="DV6" s="35" t="s">
        <v>262</v>
      </c>
      <c r="DW6" s="35" t="s">
        <v>263</v>
      </c>
      <c r="DX6" s="45" t="s">
        <v>264</v>
      </c>
      <c r="DY6" s="45" t="s">
        <v>265</v>
      </c>
      <c r="DZ6" s="45" t="s">
        <v>266</v>
      </c>
      <c r="EA6" s="45" t="s">
        <v>267</v>
      </c>
      <c r="EB6" s="45" t="s">
        <v>268</v>
      </c>
      <c r="EC6" s="45" t="s">
        <v>269</v>
      </c>
      <c r="ED6" s="45" t="s">
        <v>270</v>
      </c>
      <c r="EE6" s="35" t="s">
        <v>271</v>
      </c>
      <c r="EF6" s="35" t="s">
        <v>272</v>
      </c>
      <c r="EG6" s="44" t="s">
        <v>273</v>
      </c>
      <c r="EH6" s="44" t="s">
        <v>274</v>
      </c>
      <c r="EI6" s="44" t="s">
        <v>275</v>
      </c>
      <c r="EJ6" s="44" t="s">
        <v>276</v>
      </c>
      <c r="EK6" s="44" t="s">
        <v>277</v>
      </c>
      <c r="EL6" s="44" t="s">
        <v>278</v>
      </c>
      <c r="EM6" s="44" t="s">
        <v>90</v>
      </c>
      <c r="EN6" s="44" t="s">
        <v>91</v>
      </c>
      <c r="EO6" s="44" t="s">
        <v>92</v>
      </c>
      <c r="EP6" s="44" t="s">
        <v>93</v>
      </c>
      <c r="EQ6" s="44" t="s">
        <v>94</v>
      </c>
      <c r="ER6" s="44" t="s">
        <v>95</v>
      </c>
      <c r="ES6" s="44" t="s">
        <v>96</v>
      </c>
      <c r="ET6" s="44" t="s">
        <v>279</v>
      </c>
      <c r="EU6" s="44" t="s">
        <v>280</v>
      </c>
      <c r="EV6" s="44" t="s">
        <v>281</v>
      </c>
      <c r="EW6" s="44" t="s">
        <v>97</v>
      </c>
      <c r="EX6" s="44" t="s">
        <v>98</v>
      </c>
      <c r="EY6" s="44" t="s">
        <v>282</v>
      </c>
      <c r="EZ6" s="44" t="s">
        <v>283</v>
      </c>
      <c r="FA6" s="44" t="s">
        <v>284</v>
      </c>
      <c r="FB6" s="44" t="s">
        <v>285</v>
      </c>
      <c r="FC6" s="44" t="s">
        <v>286</v>
      </c>
      <c r="FD6" s="44" t="s">
        <v>287</v>
      </c>
      <c r="FE6" s="44" t="s">
        <v>288</v>
      </c>
      <c r="FF6" s="44" t="s">
        <v>289</v>
      </c>
      <c r="FG6" s="44" t="s">
        <v>290</v>
      </c>
      <c r="FH6" s="44" t="s">
        <v>291</v>
      </c>
      <c r="FI6" s="44" t="s">
        <v>292</v>
      </c>
      <c r="FJ6" s="44" t="s">
        <v>293</v>
      </c>
      <c r="FK6" s="44" t="s">
        <v>294</v>
      </c>
      <c r="FL6" s="44" t="s">
        <v>295</v>
      </c>
      <c r="FM6" s="44" t="s">
        <v>296</v>
      </c>
      <c r="FN6" s="44" t="s">
        <v>297</v>
      </c>
      <c r="FO6" s="44" t="s">
        <v>298</v>
      </c>
      <c r="FP6" s="44" t="s">
        <v>299</v>
      </c>
      <c r="FQ6" s="44" t="s">
        <v>300</v>
      </c>
      <c r="FR6" s="44" t="s">
        <v>301</v>
      </c>
      <c r="FS6" s="44" t="s">
        <v>302</v>
      </c>
      <c r="FT6" s="44" t="s">
        <v>303</v>
      </c>
      <c r="FU6" s="44" t="s">
        <v>304</v>
      </c>
      <c r="FV6" s="44" t="s">
        <v>305</v>
      </c>
      <c r="FW6" s="44" t="s">
        <v>306</v>
      </c>
      <c r="FX6" s="44" t="s">
        <v>307</v>
      </c>
      <c r="FY6" s="44" t="s">
        <v>308</v>
      </c>
      <c r="FZ6" s="44" t="s">
        <v>309</v>
      </c>
      <c r="GA6" s="44" t="s">
        <v>310</v>
      </c>
      <c r="GB6" s="44" t="s">
        <v>311</v>
      </c>
      <c r="GC6" s="43" t="s">
        <v>99</v>
      </c>
      <c r="GD6" s="43" t="s">
        <v>100</v>
      </c>
      <c r="GE6" s="43" t="s">
        <v>101</v>
      </c>
      <c r="GF6" s="43" t="s">
        <v>102</v>
      </c>
      <c r="GG6" s="43" t="s">
        <v>103</v>
      </c>
      <c r="GH6" s="43" t="s">
        <v>104</v>
      </c>
      <c r="GI6" s="43" t="s">
        <v>105</v>
      </c>
      <c r="GJ6" s="43" t="s">
        <v>106</v>
      </c>
      <c r="GK6" s="43" t="s">
        <v>107</v>
      </c>
      <c r="GL6" s="30" t="s">
        <v>54</v>
      </c>
      <c r="GM6" s="43" t="s">
        <v>108</v>
      </c>
      <c r="GN6" s="43" t="s">
        <v>109</v>
      </c>
      <c r="GO6" s="43" t="s">
        <v>110</v>
      </c>
      <c r="GP6" s="43" t="s">
        <v>111</v>
      </c>
      <c r="GQ6" s="43" t="s">
        <v>312</v>
      </c>
      <c r="GR6" s="43" t="s">
        <v>313</v>
      </c>
      <c r="GS6" s="43" t="s">
        <v>314</v>
      </c>
      <c r="GT6" s="43" t="s">
        <v>315</v>
      </c>
      <c r="GU6" s="43" t="s">
        <v>316</v>
      </c>
      <c r="GV6" s="43" t="s">
        <v>317</v>
      </c>
      <c r="GW6" s="43" t="s">
        <v>318</v>
      </c>
      <c r="GX6" s="43" t="s">
        <v>319</v>
      </c>
      <c r="GY6" s="43" t="s">
        <v>320</v>
      </c>
      <c r="GZ6" s="43" t="s">
        <v>321</v>
      </c>
      <c r="HA6" s="43" t="s">
        <v>322</v>
      </c>
      <c r="HB6" s="43" t="s">
        <v>323</v>
      </c>
      <c r="HC6" s="43" t="s">
        <v>112</v>
      </c>
      <c r="HD6" s="43" t="s">
        <v>113</v>
      </c>
      <c r="HE6" s="43" t="s">
        <v>114</v>
      </c>
      <c r="HF6" s="43" t="s">
        <v>115</v>
      </c>
      <c r="HG6" s="43" t="s">
        <v>116</v>
      </c>
      <c r="HH6" s="43" t="s">
        <v>117</v>
      </c>
      <c r="HI6" s="43" t="s">
        <v>324</v>
      </c>
      <c r="HJ6" s="43" t="s">
        <v>325</v>
      </c>
      <c r="HK6" s="43" t="s">
        <v>326</v>
      </c>
      <c r="HL6" s="43" t="s">
        <v>327</v>
      </c>
      <c r="HM6" s="43" t="s">
        <v>328</v>
      </c>
      <c r="HN6" s="43" t="s">
        <v>329</v>
      </c>
      <c r="HO6" s="43" t="s">
        <v>330</v>
      </c>
      <c r="HP6" s="43" t="s">
        <v>331</v>
      </c>
      <c r="HQ6" s="43" t="s">
        <v>332</v>
      </c>
      <c r="HR6" s="43" t="s">
        <v>333</v>
      </c>
      <c r="HS6" s="43" t="s">
        <v>334</v>
      </c>
      <c r="HT6" s="43" t="s">
        <v>335</v>
      </c>
      <c r="HU6" s="43" t="s">
        <v>336</v>
      </c>
      <c r="HV6" s="43" t="s">
        <v>337</v>
      </c>
      <c r="HW6" s="43" t="s">
        <v>338</v>
      </c>
      <c r="HX6" s="43" t="s">
        <v>339</v>
      </c>
      <c r="HY6" s="43" t="s">
        <v>340</v>
      </c>
      <c r="HZ6" s="43" t="s">
        <v>341</v>
      </c>
      <c r="IA6" s="43" t="s">
        <v>342</v>
      </c>
      <c r="IB6" s="43" t="s">
        <v>343</v>
      </c>
      <c r="IC6" s="43" t="s">
        <v>344</v>
      </c>
      <c r="ID6" s="43" t="s">
        <v>345</v>
      </c>
      <c r="IE6" s="43" t="s">
        <v>346</v>
      </c>
      <c r="IF6" s="44" t="s">
        <v>347</v>
      </c>
      <c r="IG6" s="44" t="s">
        <v>348</v>
      </c>
      <c r="IH6" s="44" t="s">
        <v>349</v>
      </c>
      <c r="II6" s="44" t="s">
        <v>350</v>
      </c>
      <c r="IJ6" s="43" t="s">
        <v>351</v>
      </c>
      <c r="IK6" s="43" t="s">
        <v>352</v>
      </c>
      <c r="IL6" s="43" t="s">
        <v>353</v>
      </c>
      <c r="IM6" s="43" t="s">
        <v>354</v>
      </c>
      <c r="IN6" s="43" t="s">
        <v>118</v>
      </c>
      <c r="IO6" s="43" t="s">
        <v>119</v>
      </c>
      <c r="IP6" s="44" t="s">
        <v>377</v>
      </c>
      <c r="IQ6" s="44" t="s">
        <v>355</v>
      </c>
      <c r="IR6" s="44" t="s">
        <v>356</v>
      </c>
      <c r="IS6" s="44" t="s">
        <v>357</v>
      </c>
      <c r="IT6" s="44" t="s">
        <v>120</v>
      </c>
      <c r="IU6" s="44" t="s">
        <v>121</v>
      </c>
      <c r="IV6" s="44" t="s">
        <v>122</v>
      </c>
      <c r="IW6" s="44" t="s">
        <v>123</v>
      </c>
      <c r="IX6" s="44" t="s">
        <v>124</v>
      </c>
      <c r="IY6" s="44" t="s">
        <v>125</v>
      </c>
      <c r="IZ6" s="44" t="s">
        <v>126</v>
      </c>
      <c r="JA6" s="44" t="s">
        <v>358</v>
      </c>
      <c r="JB6" s="44" t="s">
        <v>359</v>
      </c>
      <c r="JC6" s="44" t="s">
        <v>360</v>
      </c>
      <c r="JD6" s="44" t="s">
        <v>361</v>
      </c>
      <c r="JE6" s="44" t="s">
        <v>362</v>
      </c>
      <c r="JF6" s="44" t="s">
        <v>363</v>
      </c>
      <c r="JG6" s="44" t="s">
        <v>364</v>
      </c>
      <c r="JH6" s="43" t="s">
        <v>127</v>
      </c>
      <c r="JI6" s="43" t="s">
        <v>128</v>
      </c>
      <c r="JJ6" s="43" t="s">
        <v>129</v>
      </c>
      <c r="JK6" s="43" t="s">
        <v>130</v>
      </c>
      <c r="JL6" s="43" t="s">
        <v>131</v>
      </c>
      <c r="JM6" s="43" t="s">
        <v>132</v>
      </c>
      <c r="JN6" s="43" t="s">
        <v>133</v>
      </c>
      <c r="JO6" s="43" t="s">
        <v>134</v>
      </c>
      <c r="JP6" s="43" t="s">
        <v>135</v>
      </c>
      <c r="JQ6" s="43" t="s">
        <v>136</v>
      </c>
      <c r="JR6" s="43" t="s">
        <v>137</v>
      </c>
      <c r="JS6" s="43" t="s">
        <v>138</v>
      </c>
      <c r="JT6" s="43" t="s">
        <v>139</v>
      </c>
      <c r="JU6" s="43" t="s">
        <v>140</v>
      </c>
      <c r="JV6" s="43" t="s">
        <v>141</v>
      </c>
      <c r="JW6" s="43" t="s">
        <v>142</v>
      </c>
      <c r="JX6" s="43" t="s">
        <v>143</v>
      </c>
      <c r="JY6" s="43" t="s">
        <v>144</v>
      </c>
      <c r="JZ6" s="43" t="s">
        <v>145</v>
      </c>
      <c r="KA6" s="43" t="s">
        <v>146</v>
      </c>
      <c r="KB6" s="43" t="s">
        <v>147</v>
      </c>
      <c r="KC6" s="43" t="s">
        <v>148</v>
      </c>
      <c r="KD6" s="43" t="s">
        <v>149</v>
      </c>
      <c r="KE6" s="43" t="s">
        <v>150</v>
      </c>
      <c r="KF6" s="43" t="s">
        <v>151</v>
      </c>
      <c r="KG6" s="43" t="s">
        <v>152</v>
      </c>
      <c r="KH6" s="43" t="s">
        <v>365</v>
      </c>
      <c r="KI6" s="43" t="s">
        <v>366</v>
      </c>
      <c r="KJ6" s="43" t="s">
        <v>367</v>
      </c>
      <c r="KK6" s="43" t="s">
        <v>368</v>
      </c>
      <c r="KL6" s="43" t="s">
        <v>369</v>
      </c>
      <c r="KM6" s="43" t="s">
        <v>153</v>
      </c>
      <c r="KN6" s="43" t="s">
        <v>154</v>
      </c>
      <c r="KO6" s="43" t="s">
        <v>370</v>
      </c>
      <c r="KP6" s="43" t="s">
        <v>371</v>
      </c>
      <c r="KQ6" s="44" t="s">
        <v>155</v>
      </c>
      <c r="KR6" s="44" t="s">
        <v>156</v>
      </c>
      <c r="KS6" s="44" t="s">
        <v>372</v>
      </c>
      <c r="KT6" s="44" t="s">
        <v>373</v>
      </c>
      <c r="KU6" s="44" t="s">
        <v>374</v>
      </c>
      <c r="KV6" s="44" t="s">
        <v>375</v>
      </c>
      <c r="KW6" s="44" t="s">
        <v>376</v>
      </c>
      <c r="KX6" s="36" t="s">
        <v>157</v>
      </c>
      <c r="KY6" s="36" t="s">
        <v>158</v>
      </c>
      <c r="KZ6" s="36" t="s">
        <v>83</v>
      </c>
      <c r="LA6" s="36" t="s">
        <v>74</v>
      </c>
      <c r="LB6" s="36" t="s">
        <v>76</v>
      </c>
      <c r="LC6" s="36" t="s">
        <v>77</v>
      </c>
      <c r="LD6" s="36" t="s">
        <v>84</v>
      </c>
      <c r="LE6" s="36" t="s">
        <v>74</v>
      </c>
      <c r="LF6" s="36" t="s">
        <v>76</v>
      </c>
      <c r="LG6" s="36" t="s">
        <v>77</v>
      </c>
      <c r="LH6" s="36" t="s">
        <v>85</v>
      </c>
      <c r="LI6" s="36" t="s">
        <v>74</v>
      </c>
      <c r="LJ6" s="36" t="s">
        <v>76</v>
      </c>
      <c r="LK6" s="36" t="s">
        <v>77</v>
      </c>
      <c r="LL6" s="36" t="s">
        <v>86</v>
      </c>
      <c r="LM6" s="36" t="s">
        <v>74</v>
      </c>
      <c r="LN6" s="36" t="s">
        <v>76</v>
      </c>
      <c r="LO6" s="36" t="s">
        <v>77</v>
      </c>
      <c r="LP6" s="36" t="s">
        <v>83</v>
      </c>
      <c r="LQ6" s="36" t="s">
        <v>74</v>
      </c>
      <c r="LR6" s="36" t="s">
        <v>78</v>
      </c>
      <c r="LS6" s="36" t="s">
        <v>77</v>
      </c>
      <c r="LT6" s="36" t="s">
        <v>84</v>
      </c>
      <c r="LU6" s="36" t="s">
        <v>74</v>
      </c>
      <c r="LV6" s="36" t="s">
        <v>78</v>
      </c>
      <c r="LW6" s="36" t="s">
        <v>77</v>
      </c>
      <c r="LX6" s="36" t="s">
        <v>85</v>
      </c>
      <c r="LY6" s="36" t="s">
        <v>74</v>
      </c>
      <c r="LZ6" s="36" t="s">
        <v>78</v>
      </c>
      <c r="MA6" s="36" t="s">
        <v>77</v>
      </c>
      <c r="MB6" s="36" t="s">
        <v>86</v>
      </c>
      <c r="MC6" s="36" t="s">
        <v>74</v>
      </c>
      <c r="MD6" s="36" t="s">
        <v>78</v>
      </c>
      <c r="ME6" s="36" t="s">
        <v>77</v>
      </c>
    </row>
    <row r="7" spans="1:343" ht="120" customHeight="1" x14ac:dyDescent="0.25">
      <c r="A7" s="27">
        <f>+Registro!C1</f>
        <v>0</v>
      </c>
      <c r="B7" s="29">
        <f>+Registro!F1</f>
        <v>0</v>
      </c>
      <c r="C7" s="30">
        <f>+Registro!H1</f>
        <v>0</v>
      </c>
      <c r="D7" s="26" t="str">
        <f>+Registro!A4</f>
        <v/>
      </c>
      <c r="E7" s="29" t="str">
        <f>+Registro!C4</f>
        <v/>
      </c>
      <c r="F7" s="26" t="str">
        <f>+Registro!I4</f>
        <v/>
      </c>
      <c r="G7" s="28" t="str">
        <f>+Registro!A6</f>
        <v/>
      </c>
      <c r="H7" s="28" t="str">
        <f>+Registro!E6</f>
        <v/>
      </c>
      <c r="I7" s="28" t="str">
        <f>+Registro!A8</f>
        <v/>
      </c>
      <c r="J7" s="31" t="str">
        <f>+Registro!E8</f>
        <v/>
      </c>
      <c r="K7" s="26" t="str">
        <f>+Registro!H8</f>
        <v/>
      </c>
      <c r="L7" s="26" t="str">
        <f>+Registro!A10</f>
        <v/>
      </c>
      <c r="M7" s="26" t="str">
        <f>+Registro!D10</f>
        <v/>
      </c>
      <c r="N7" s="32" t="str">
        <f>+Registro!G10</f>
        <v/>
      </c>
      <c r="O7" s="26" t="str">
        <f>+Registro!A13</f>
        <v/>
      </c>
      <c r="P7" s="26" t="str">
        <f>+Registro!E13</f>
        <v/>
      </c>
      <c r="Q7" s="26" t="str">
        <f>+Registro!H13</f>
        <v/>
      </c>
      <c r="R7" s="26" t="str">
        <f>+Registro!A15</f>
        <v/>
      </c>
      <c r="S7" s="26" t="str">
        <f>+Registro!D15</f>
        <v/>
      </c>
      <c r="T7" s="27" t="str">
        <f>+Registro!G15</f>
        <v/>
      </c>
      <c r="U7" s="27" t="str">
        <f>+Registro!I15</f>
        <v/>
      </c>
      <c r="V7" s="33" t="str">
        <f>+Registro!A17</f>
        <v/>
      </c>
      <c r="W7" s="27" t="str">
        <f>+Registro!D17</f>
        <v/>
      </c>
      <c r="X7" s="29">
        <f>+Registro!C19</f>
        <v>0</v>
      </c>
      <c r="Y7" s="29">
        <f>+Registro!H19</f>
        <v>0</v>
      </c>
      <c r="Z7" s="35"/>
      <c r="AA7" s="35"/>
      <c r="AB7" s="35"/>
      <c r="AC7" s="35"/>
      <c r="AD7" s="26" t="str">
        <f>+Registro!I21</f>
        <v>Valide todas las variables</v>
      </c>
      <c r="AE7" s="26" t="str">
        <f>+Registro!I62</f>
        <v>Valide todas las variables</v>
      </c>
      <c r="AF7" s="26" t="str">
        <f>+Registro!I81</f>
        <v>Valide todas las variables</v>
      </c>
      <c r="AG7" s="35"/>
      <c r="AH7" s="35"/>
      <c r="AI7" s="35"/>
      <c r="AJ7" s="35"/>
      <c r="AK7" s="35"/>
      <c r="AL7" s="35"/>
      <c r="AM7" s="35"/>
      <c r="AN7" s="35"/>
      <c r="AO7" s="35"/>
      <c r="AP7" s="26" t="str">
        <f>+Registro!I85</f>
        <v>Valide todas las variables</v>
      </c>
      <c r="AQ7" s="26" t="str">
        <f>+Registro!I95</f>
        <v>Valide todas las variables</v>
      </c>
      <c r="AR7" s="26" t="str">
        <f>+Registro!I98</f>
        <v>Valide todas las variables</v>
      </c>
      <c r="AS7" s="26" t="str">
        <f>+Registro!I101</f>
        <v>Valide todas las variables</v>
      </c>
      <c r="AT7" s="26" t="str">
        <f>+Registro!I108</f>
        <v>Valide todas las variables</v>
      </c>
      <c r="AU7" s="26" t="str">
        <f>+Registro!I114</f>
        <v>Valide todas las variables</v>
      </c>
      <c r="AV7" s="26" t="str">
        <f>+Registro!I124</f>
        <v>Valide todas las variables</v>
      </c>
      <c r="AW7" s="35"/>
      <c r="AX7" s="35"/>
      <c r="AY7" s="35"/>
      <c r="AZ7" s="35"/>
      <c r="BA7" s="35"/>
      <c r="BB7" s="35"/>
      <c r="BC7" s="35"/>
      <c r="BD7" s="35"/>
      <c r="BE7" s="35"/>
      <c r="BF7" s="35"/>
      <c r="BG7" s="35"/>
      <c r="BH7" s="35"/>
      <c r="BI7" s="26" t="str">
        <f>+Registro!D22</f>
        <v>Valide todos los criterios</v>
      </c>
      <c r="BJ7" s="26" t="str">
        <f>+Registro!D28</f>
        <v>Valide todos los criterios</v>
      </c>
      <c r="BK7" s="26" t="str">
        <f>+Registro!D31</f>
        <v>Valide todos los criterios</v>
      </c>
      <c r="BL7" s="26" t="str">
        <f>+Registro!D47</f>
        <v>Valide todos los criterios</v>
      </c>
      <c r="BM7" s="26" t="str">
        <f>+Registro!D54</f>
        <v>Valide todos los criterios</v>
      </c>
      <c r="BN7" s="26" t="str">
        <f>+Registro!D63</f>
        <v>Valide todos los criterios</v>
      </c>
      <c r="BO7" s="26" t="str">
        <f>+Registro!D72</f>
        <v>Valide todos los criterios</v>
      </c>
      <c r="BP7" s="35"/>
      <c r="BQ7" s="35"/>
      <c r="BR7" s="26" t="str">
        <f>+Registro!D77</f>
        <v>Valide todos los criterios</v>
      </c>
      <c r="BS7" s="35"/>
      <c r="BT7" s="26" t="str">
        <f>+Registro!D82</f>
        <v>Valide todos los criterios</v>
      </c>
      <c r="BU7" s="35"/>
      <c r="BV7" s="35"/>
      <c r="BW7" s="35"/>
      <c r="BX7" s="35"/>
      <c r="BY7" s="35"/>
      <c r="BZ7" s="35"/>
      <c r="CA7" s="35"/>
      <c r="CB7" s="35"/>
      <c r="CC7" s="35"/>
      <c r="CD7" s="35"/>
      <c r="CE7" s="35"/>
      <c r="CF7" s="35"/>
      <c r="CG7" s="26" t="str">
        <f>+Registro!D86</f>
        <v>Valide todos los criterios</v>
      </c>
      <c r="CH7" s="26" t="str">
        <f>+Registro!D96</f>
        <v>Valide todos los criterios</v>
      </c>
      <c r="CI7" s="26" t="str">
        <f>+Registro!D99</f>
        <v>Valide todos los criterios</v>
      </c>
      <c r="CJ7" s="26" t="str">
        <f>+Registro!D102</f>
        <v>Valide todos los criterios</v>
      </c>
      <c r="CK7" s="26" t="str">
        <f>+Registro!D109</f>
        <v>Valide todos los criterios</v>
      </c>
      <c r="CL7" s="26" t="str">
        <f>+Registro!D115</f>
        <v>Valide todos los criterios</v>
      </c>
      <c r="CM7" s="26" t="str">
        <f>+Registro!D125</f>
        <v>Valide todos los criterios</v>
      </c>
      <c r="CN7" s="35"/>
      <c r="CO7" s="35"/>
      <c r="CP7" s="35"/>
      <c r="CQ7" s="35"/>
      <c r="CR7" s="35"/>
      <c r="CS7" s="35"/>
      <c r="CT7" s="35"/>
      <c r="CU7" s="35"/>
      <c r="CV7" s="35"/>
      <c r="CW7" s="35"/>
      <c r="CX7" s="35"/>
      <c r="CY7" s="35"/>
      <c r="CZ7" s="26">
        <f>+Registro!E23</f>
        <v>0</v>
      </c>
      <c r="DA7" s="26">
        <f>+Registro!E29</f>
        <v>0</v>
      </c>
      <c r="DB7" s="26">
        <f>+Registro!E32</f>
        <v>0</v>
      </c>
      <c r="DC7" s="26" t="s">
        <v>378</v>
      </c>
      <c r="DD7" s="26">
        <f>+Registro!E55</f>
        <v>0</v>
      </c>
      <c r="DE7" s="26">
        <f>+Registro!E64</f>
        <v>0</v>
      </c>
      <c r="DF7" s="26">
        <f>+Registro!E73</f>
        <v>0</v>
      </c>
      <c r="DG7" s="35"/>
      <c r="DH7" s="35"/>
      <c r="DI7" s="26">
        <f>+Registro!E78</f>
        <v>0</v>
      </c>
      <c r="DJ7" s="35"/>
      <c r="DK7" s="26">
        <f>+Registro!E83</f>
        <v>0</v>
      </c>
      <c r="DL7" s="35"/>
      <c r="DM7" s="35"/>
      <c r="DN7" s="35"/>
      <c r="DO7" s="35"/>
      <c r="DP7" s="35"/>
      <c r="DQ7" s="35"/>
      <c r="DR7" s="35"/>
      <c r="DS7" s="35"/>
      <c r="DT7" s="35"/>
      <c r="DU7" s="35"/>
      <c r="DV7" s="35"/>
      <c r="DW7" s="35"/>
      <c r="DX7" s="26">
        <f>+Registro!E87</f>
        <v>0</v>
      </c>
      <c r="DY7" s="26">
        <f>+Registro!E97</f>
        <v>0</v>
      </c>
      <c r="DZ7" s="26">
        <f>+Registro!E100</f>
        <v>0</v>
      </c>
      <c r="EA7" s="26">
        <f>+Registro!E103</f>
        <v>0</v>
      </c>
      <c r="EB7" s="26">
        <f>+Registro!E110</f>
        <v>0</v>
      </c>
      <c r="EC7" s="26">
        <f>+Registro!E116</f>
        <v>0</v>
      </c>
      <c r="ED7" s="26">
        <f>+Registro!E126</f>
        <v>0</v>
      </c>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26">
        <f>+Registro!C22</f>
        <v>0</v>
      </c>
      <c r="GD7" s="26">
        <f>+Registro!C23</f>
        <v>0</v>
      </c>
      <c r="GE7" s="26">
        <f>+Registro!C24</f>
        <v>0</v>
      </c>
      <c r="GF7" s="26">
        <f>+Registro!C25</f>
        <v>0</v>
      </c>
      <c r="GG7" s="26">
        <f>+Registro!C26</f>
        <v>0</v>
      </c>
      <c r="GH7" s="26">
        <f>+Registro!C27</f>
        <v>0</v>
      </c>
      <c r="GI7" s="26">
        <f>+Registro!C28</f>
        <v>0</v>
      </c>
      <c r="GJ7" s="26">
        <f>+Registro!C29</f>
        <v>0</v>
      </c>
      <c r="GK7" s="26">
        <f>+Registro!C30</f>
        <v>0</v>
      </c>
      <c r="GL7" s="26">
        <f>+Registro!A46</f>
        <v>0</v>
      </c>
      <c r="GM7" s="26">
        <f>+Registro!C31</f>
        <v>0</v>
      </c>
      <c r="GN7" s="26">
        <f>+Registro!C32</f>
        <v>0</v>
      </c>
      <c r="GO7" s="26">
        <f>+Registro!C33</f>
        <v>0</v>
      </c>
      <c r="GP7" s="26">
        <f>+Registro!C34</f>
        <v>0</v>
      </c>
      <c r="GQ7" s="26">
        <f>+Registro!C35</f>
        <v>0</v>
      </c>
      <c r="GR7" s="26">
        <f>+Registro!C36</f>
        <v>0</v>
      </c>
      <c r="GS7" s="26">
        <f>+Registro!C37</f>
        <v>0</v>
      </c>
      <c r="GT7" s="26">
        <f>+Registro!C38</f>
        <v>0</v>
      </c>
      <c r="GU7" s="26">
        <f>+Registro!C39</f>
        <v>0</v>
      </c>
      <c r="GV7" s="26">
        <f>+Registro!C40</f>
        <v>0</v>
      </c>
      <c r="GW7" s="26">
        <f>+Registro!C41</f>
        <v>0</v>
      </c>
      <c r="GX7" s="26">
        <f>+Registro!C42</f>
        <v>0</v>
      </c>
      <c r="GY7" s="26">
        <f>+Registro!C43</f>
        <v>0</v>
      </c>
      <c r="GZ7" s="26">
        <f>+Registro!C44</f>
        <v>0</v>
      </c>
      <c r="HA7" s="26">
        <f>+Registro!C45</f>
        <v>0</v>
      </c>
      <c r="HB7" s="26">
        <f>+Registro!C46</f>
        <v>0</v>
      </c>
      <c r="HC7" s="26">
        <f>+Registro!C47</f>
        <v>0</v>
      </c>
      <c r="HD7" s="26">
        <f>+Registro!C48</f>
        <v>0</v>
      </c>
      <c r="HE7" s="26">
        <f>+Registro!C49</f>
        <v>0</v>
      </c>
      <c r="HF7" s="26">
        <f>+Registro!C50</f>
        <v>0</v>
      </c>
      <c r="HG7" s="26">
        <f>+Registro!C51</f>
        <v>0</v>
      </c>
      <c r="HH7" s="26">
        <f>+Registro!C52</f>
        <v>0</v>
      </c>
      <c r="HI7" s="26">
        <f>+Registro!C53</f>
        <v>0</v>
      </c>
      <c r="HJ7" s="26">
        <f>+Registro!C54</f>
        <v>0</v>
      </c>
      <c r="HK7" s="26">
        <f>+Registro!C55</f>
        <v>0</v>
      </c>
      <c r="HL7" s="26">
        <f>+Registro!C56</f>
        <v>0</v>
      </c>
      <c r="HM7" s="26">
        <f>+Registro!C57</f>
        <v>0</v>
      </c>
      <c r="HN7" s="26">
        <f>+Registro!C58</f>
        <v>0</v>
      </c>
      <c r="HO7" s="26">
        <f>+Registro!C59</f>
        <v>0</v>
      </c>
      <c r="HP7" s="26">
        <f>+Registro!C60</f>
        <v>0</v>
      </c>
      <c r="HQ7" s="26">
        <f>+Registro!C61</f>
        <v>0</v>
      </c>
      <c r="HR7" s="26">
        <f>+Registro!C63</f>
        <v>0</v>
      </c>
      <c r="HS7" s="26">
        <f>+Registro!C64</f>
        <v>0</v>
      </c>
      <c r="HT7" s="26">
        <f>+Registro!C65</f>
        <v>0</v>
      </c>
      <c r="HU7" s="26">
        <f>+Registro!C66</f>
        <v>0</v>
      </c>
      <c r="HV7" s="26">
        <f>+Registro!C67</f>
        <v>0</v>
      </c>
      <c r="HW7" s="26">
        <f>+Registro!C68</f>
        <v>0</v>
      </c>
      <c r="HX7" s="26">
        <f>+Registro!C69</f>
        <v>0</v>
      </c>
      <c r="HY7" s="26">
        <f>+Registro!C70</f>
        <v>0</v>
      </c>
      <c r="HZ7" s="26">
        <f>+Registro!C71</f>
        <v>0</v>
      </c>
      <c r="IA7" s="26">
        <f>+Registro!C72</f>
        <v>0</v>
      </c>
      <c r="IB7" s="26">
        <f>+Registro!C73</f>
        <v>0</v>
      </c>
      <c r="IC7" s="26">
        <f>+Registro!C74</f>
        <v>0</v>
      </c>
      <c r="ID7" s="26">
        <f>+Registro!C75</f>
        <v>0</v>
      </c>
      <c r="IE7" s="26">
        <f>+Registro!C76</f>
        <v>0</v>
      </c>
      <c r="IF7" s="35"/>
      <c r="IG7" s="35"/>
      <c r="IH7" s="35"/>
      <c r="II7" s="35"/>
      <c r="IJ7" s="26">
        <f>+Registro!C77</f>
        <v>0</v>
      </c>
      <c r="IK7" s="26">
        <f>+Registro!C78</f>
        <v>0</v>
      </c>
      <c r="IL7" s="26">
        <f>+Registro!C79</f>
        <v>0</v>
      </c>
      <c r="IM7" s="26">
        <f>+Registro!C80</f>
        <v>0</v>
      </c>
      <c r="IN7" s="26">
        <f>+Registro!C82</f>
        <v>0</v>
      </c>
      <c r="IO7" s="26">
        <f>+Registro!C83</f>
        <v>0</v>
      </c>
      <c r="IP7" s="35"/>
      <c r="IQ7" s="35"/>
      <c r="IR7" s="35"/>
      <c r="IS7" s="35"/>
      <c r="IT7" s="35"/>
      <c r="IU7" s="35"/>
      <c r="IV7" s="35"/>
      <c r="IW7" s="35"/>
      <c r="IX7" s="35"/>
      <c r="IY7" s="35"/>
      <c r="IZ7" s="35"/>
      <c r="JA7" s="35"/>
      <c r="JB7" s="35"/>
      <c r="JC7" s="35"/>
      <c r="JD7" s="35"/>
      <c r="JE7" s="35"/>
      <c r="JF7" s="35"/>
      <c r="JG7" s="35"/>
      <c r="JH7" s="26">
        <f>+Registro!C86</f>
        <v>0</v>
      </c>
      <c r="JI7" s="26">
        <f>+Registro!C87</f>
        <v>0</v>
      </c>
      <c r="JJ7" s="26">
        <f>+Registro!C88</f>
        <v>0</v>
      </c>
      <c r="JK7" s="26">
        <f>+Registro!C89</f>
        <v>0</v>
      </c>
      <c r="JL7" s="26">
        <f>+Registro!C90</f>
        <v>0</v>
      </c>
      <c r="JM7" s="26">
        <f>+Registro!C91</f>
        <v>0</v>
      </c>
      <c r="JN7" s="26">
        <f>+Registro!C92</f>
        <v>0</v>
      </c>
      <c r="JO7" s="26">
        <f>+Registro!C93</f>
        <v>0</v>
      </c>
      <c r="JP7" s="26">
        <f>+Registro!C94</f>
        <v>0</v>
      </c>
      <c r="JQ7" s="26">
        <f>+Registro!C96</f>
        <v>0</v>
      </c>
      <c r="JR7" s="26">
        <f>+Registro!C97</f>
        <v>0</v>
      </c>
      <c r="JS7" s="26">
        <f>+Registro!C100</f>
        <v>0</v>
      </c>
      <c r="JT7" s="26">
        <f>+Registro!C102</f>
        <v>0</v>
      </c>
      <c r="JU7" s="26">
        <f>+Registro!C103</f>
        <v>0</v>
      </c>
      <c r="JV7" s="26">
        <f>+Registro!C104</f>
        <v>0</v>
      </c>
      <c r="JW7" s="26">
        <f>+Registro!C105</f>
        <v>0</v>
      </c>
      <c r="JX7" s="26">
        <f>+Registro!C106</f>
        <v>0</v>
      </c>
      <c r="JY7" s="26">
        <f>+Registro!C109</f>
        <v>0</v>
      </c>
      <c r="JZ7" s="26">
        <f>+Registro!C110</f>
        <v>0</v>
      </c>
      <c r="KA7" s="26">
        <f>+Registro!C111</f>
        <v>0</v>
      </c>
      <c r="KB7" s="26">
        <f>+Registro!C112</f>
        <v>0</v>
      </c>
      <c r="KC7" s="26">
        <f>+Registro!C113</f>
        <v>0</v>
      </c>
      <c r="KD7" s="26">
        <f>+Registro!C115</f>
        <v>0</v>
      </c>
      <c r="KE7" s="26">
        <f>+Registro!C116</f>
        <v>0</v>
      </c>
      <c r="KF7" s="26">
        <f>+Registro!C117</f>
        <v>0</v>
      </c>
      <c r="KG7" s="26">
        <f>+Registro!C118</f>
        <v>0</v>
      </c>
      <c r="KH7" s="26">
        <f>+Registro!C119</f>
        <v>0</v>
      </c>
      <c r="KI7" s="26">
        <f>+Registro!C120</f>
        <v>0</v>
      </c>
      <c r="KJ7" s="26">
        <f>+Registro!C121</f>
        <v>0</v>
      </c>
      <c r="KK7" s="26">
        <f>+Registro!C122</f>
        <v>0</v>
      </c>
      <c r="KL7" s="26">
        <f>+Registro!C123</f>
        <v>0</v>
      </c>
      <c r="KM7" s="26">
        <f>+Registro!C125</f>
        <v>0</v>
      </c>
      <c r="KN7" s="26">
        <f>+Registro!C126</f>
        <v>0</v>
      </c>
      <c r="KO7" s="26">
        <f>+Registro!C127</f>
        <v>0</v>
      </c>
      <c r="KP7" s="26">
        <f>+Registro!C128</f>
        <v>0</v>
      </c>
      <c r="KQ7" s="35"/>
      <c r="KR7" s="35"/>
      <c r="KS7" s="35"/>
      <c r="KT7" s="35"/>
      <c r="KU7" s="35"/>
      <c r="KV7" s="35"/>
      <c r="KW7" s="35"/>
      <c r="KX7" s="29">
        <f>+Registro!A130</f>
        <v>0</v>
      </c>
      <c r="KY7" s="29">
        <f>+Registro!A132</f>
        <v>0</v>
      </c>
      <c r="KZ7" s="29">
        <f>+Registro!B134</f>
        <v>0</v>
      </c>
      <c r="LA7" s="29">
        <f>+Registro!B135</f>
        <v>0</v>
      </c>
      <c r="LB7" s="29">
        <f>+Registro!B136</f>
        <v>0</v>
      </c>
      <c r="LC7" s="29">
        <f>+Registro!B137</f>
        <v>0</v>
      </c>
      <c r="LD7" s="29">
        <f>+Registro!G134</f>
        <v>0</v>
      </c>
      <c r="LE7" s="29">
        <f>+Registro!G135</f>
        <v>0</v>
      </c>
      <c r="LF7" s="29">
        <f>+Registro!G136</f>
        <v>0</v>
      </c>
      <c r="LG7" s="29">
        <f>+Registro!G137</f>
        <v>0</v>
      </c>
      <c r="LH7" s="29">
        <f>+Registro!B140</f>
        <v>0</v>
      </c>
      <c r="LI7" s="29">
        <f>+Registro!B141</f>
        <v>0</v>
      </c>
      <c r="LJ7" s="29">
        <f>+Registro!B142</f>
        <v>0</v>
      </c>
      <c r="LK7" s="29">
        <f>+Registro!B143</f>
        <v>0</v>
      </c>
      <c r="LL7" s="29">
        <f>+Registro!G140</f>
        <v>0</v>
      </c>
      <c r="LM7" s="29">
        <f>+Registro!G141</f>
        <v>0</v>
      </c>
      <c r="LN7" s="29">
        <f>+Registro!G142</f>
        <v>0</v>
      </c>
      <c r="LO7" s="29">
        <f>+Registro!G143</f>
        <v>0</v>
      </c>
      <c r="LP7" s="29">
        <f>+Registro!B146</f>
        <v>0</v>
      </c>
      <c r="LQ7" s="29">
        <f>+Registro!B147</f>
        <v>0</v>
      </c>
      <c r="LR7" s="29">
        <f>+Registro!B148</f>
        <v>0</v>
      </c>
      <c r="LS7" s="29">
        <f>+Registro!B149</f>
        <v>0</v>
      </c>
      <c r="LT7" s="29">
        <f>+Registro!G146</f>
        <v>0</v>
      </c>
      <c r="LU7" s="29">
        <f>+Registro!G147</f>
        <v>0</v>
      </c>
      <c r="LV7" s="29">
        <f>+Registro!G148</f>
        <v>0</v>
      </c>
      <c r="LW7" s="29">
        <f>+Registro!G149</f>
        <v>0</v>
      </c>
      <c r="LX7" s="29">
        <f>+Registro!B152</f>
        <v>0</v>
      </c>
      <c r="LY7" s="29">
        <f>+Registro!B153</f>
        <v>0</v>
      </c>
      <c r="LZ7" s="29">
        <f>+Registro!B154</f>
        <v>0</v>
      </c>
      <c r="MA7" s="29">
        <f>+Registro!B155</f>
        <v>0</v>
      </c>
      <c r="MB7" s="29">
        <f>+Registro!G152</f>
        <v>0</v>
      </c>
      <c r="MC7" s="29">
        <f>+Registro!G153</f>
        <v>0</v>
      </c>
      <c r="MD7" s="29">
        <f>+Registro!G154</f>
        <v>0</v>
      </c>
      <c r="ME7" s="29">
        <f>+Registro!G155</f>
        <v>0</v>
      </c>
    </row>
  </sheetData>
  <sheetProtection algorithmName="SHA-512" hashValue="MVdgmpNfP/BmYhd3akU93GasCrSuwHkr1zdiHwAyEo1rcOAjPxNdVRvEbKWjfYSCPDdG/xFKbBKgP6Nhr4UlMA==" saltValue="k+41WykQ/d03kuqcduf4KQ==" spinCount="100000" sheet="1" objects="1" scenarios="1"/>
  <mergeCells count="15">
    <mergeCell ref="MD3:ME3"/>
    <mergeCell ref="B1:MC3"/>
    <mergeCell ref="A1:A3"/>
    <mergeCell ref="X5:Y5"/>
    <mergeCell ref="O5:W5"/>
    <mergeCell ref="D5:N5"/>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view="pageBreakPreview" zoomScale="85" zoomScaleNormal="100" zoomScaleSheetLayoutView="85" workbookViewId="0">
      <selection activeCell="C1" sqref="C1:L1"/>
    </sheetView>
  </sheetViews>
  <sheetFormatPr baseColWidth="10" defaultColWidth="11.5703125" defaultRowHeight="15" x14ac:dyDescent="0.25"/>
  <cols>
    <col min="1" max="1" width="4.7109375" style="67" customWidth="1"/>
    <col min="2" max="2" width="40.42578125" style="67" customWidth="1"/>
    <col min="3" max="8" width="7.85546875" style="67" customWidth="1"/>
    <col min="9" max="12" width="7.140625" style="67" customWidth="1"/>
    <col min="13" max="16384" width="11.5703125" style="51"/>
  </cols>
  <sheetData>
    <row r="1" spans="1:14" ht="14.45" customHeight="1" x14ac:dyDescent="0.25">
      <c r="A1" s="200" t="s">
        <v>379</v>
      </c>
      <c r="B1" s="202" t="s">
        <v>380</v>
      </c>
      <c r="C1" s="204" t="s">
        <v>381</v>
      </c>
      <c r="D1" s="204"/>
      <c r="E1" s="204"/>
      <c r="F1" s="204"/>
      <c r="G1" s="204"/>
      <c r="H1" s="204"/>
      <c r="I1" s="204"/>
      <c r="J1" s="204"/>
      <c r="K1" s="204"/>
      <c r="L1" s="205"/>
    </row>
    <row r="2" spans="1:14" ht="93" thickBot="1" x14ac:dyDescent="0.3">
      <c r="A2" s="201"/>
      <c r="B2" s="203"/>
      <c r="C2" s="52" t="s">
        <v>382</v>
      </c>
      <c r="D2" s="52" t="s">
        <v>383</v>
      </c>
      <c r="E2" s="52" t="s">
        <v>384</v>
      </c>
      <c r="F2" s="52" t="s">
        <v>385</v>
      </c>
      <c r="G2" s="52" t="s">
        <v>386</v>
      </c>
      <c r="H2" s="52" t="s">
        <v>387</v>
      </c>
      <c r="I2" s="52" t="s">
        <v>388</v>
      </c>
      <c r="J2" s="52" t="s">
        <v>389</v>
      </c>
      <c r="K2" s="52" t="s">
        <v>390</v>
      </c>
      <c r="L2" s="53" t="s">
        <v>391</v>
      </c>
      <c r="N2" s="54"/>
    </row>
    <row r="3" spans="1:14" ht="12" customHeight="1" x14ac:dyDescent="0.25">
      <c r="A3" s="55">
        <v>1</v>
      </c>
      <c r="B3" s="56"/>
      <c r="C3" s="56"/>
      <c r="D3" s="56"/>
      <c r="E3" s="56"/>
      <c r="F3" s="56"/>
      <c r="G3" s="56"/>
      <c r="H3" s="56"/>
      <c r="I3" s="56"/>
      <c r="J3" s="56"/>
      <c r="K3" s="56"/>
      <c r="L3" s="57"/>
    </row>
    <row r="4" spans="1:14" ht="12" customHeight="1" x14ac:dyDescent="0.25">
      <c r="A4" s="58">
        <v>2</v>
      </c>
      <c r="B4" s="59"/>
      <c r="C4" s="59"/>
      <c r="D4" s="59"/>
      <c r="E4" s="59"/>
      <c r="F4" s="59"/>
      <c r="G4" s="59"/>
      <c r="H4" s="59"/>
      <c r="I4" s="59"/>
      <c r="J4" s="59"/>
      <c r="K4" s="59"/>
      <c r="L4" s="60"/>
    </row>
    <row r="5" spans="1:14" ht="12" customHeight="1" x14ac:dyDescent="0.25">
      <c r="A5" s="58">
        <v>3</v>
      </c>
      <c r="B5" s="59"/>
      <c r="C5" s="59"/>
      <c r="D5" s="59"/>
      <c r="E5" s="59"/>
      <c r="F5" s="59"/>
      <c r="G5" s="59"/>
      <c r="H5" s="59"/>
      <c r="I5" s="59"/>
      <c r="J5" s="59"/>
      <c r="K5" s="59"/>
      <c r="L5" s="60"/>
    </row>
    <row r="6" spans="1:14" ht="12" customHeight="1" x14ac:dyDescent="0.25">
      <c r="A6" s="58">
        <v>4</v>
      </c>
      <c r="B6" s="59"/>
      <c r="C6" s="59"/>
      <c r="D6" s="59"/>
      <c r="E6" s="59"/>
      <c r="F6" s="59"/>
      <c r="G6" s="59"/>
      <c r="H6" s="59"/>
      <c r="I6" s="59"/>
      <c r="J6" s="59"/>
      <c r="K6" s="59"/>
      <c r="L6" s="60"/>
    </row>
    <row r="7" spans="1:14" ht="12" customHeight="1" x14ac:dyDescent="0.25">
      <c r="A7" s="58">
        <v>5</v>
      </c>
      <c r="B7" s="59"/>
      <c r="C7" s="59"/>
      <c r="D7" s="59"/>
      <c r="E7" s="59"/>
      <c r="F7" s="59"/>
      <c r="G7" s="59"/>
      <c r="H7" s="59"/>
      <c r="I7" s="59"/>
      <c r="J7" s="59"/>
      <c r="K7" s="59"/>
      <c r="L7" s="60"/>
    </row>
    <row r="8" spans="1:14" ht="12" customHeight="1" x14ac:dyDescent="0.25">
      <c r="A8" s="58">
        <v>6</v>
      </c>
      <c r="B8" s="59"/>
      <c r="C8" s="59"/>
      <c r="D8" s="59"/>
      <c r="E8" s="59"/>
      <c r="F8" s="59"/>
      <c r="G8" s="59"/>
      <c r="H8" s="59"/>
      <c r="I8" s="59"/>
      <c r="J8" s="59"/>
      <c r="K8" s="59"/>
      <c r="L8" s="60"/>
    </row>
    <row r="9" spans="1:14" ht="12" customHeight="1" x14ac:dyDescent="0.25">
      <c r="A9" s="58">
        <v>7</v>
      </c>
      <c r="B9" s="59"/>
      <c r="C9" s="59"/>
      <c r="D9" s="59"/>
      <c r="E9" s="59"/>
      <c r="F9" s="59"/>
      <c r="G9" s="59"/>
      <c r="H9" s="59"/>
      <c r="I9" s="59"/>
      <c r="J9" s="59"/>
      <c r="K9" s="59"/>
      <c r="L9" s="60"/>
    </row>
    <row r="10" spans="1:14" ht="12" customHeight="1" x14ac:dyDescent="0.25">
      <c r="A10" s="58">
        <v>8</v>
      </c>
      <c r="B10" s="59"/>
      <c r="C10" s="59"/>
      <c r="D10" s="59"/>
      <c r="E10" s="59"/>
      <c r="F10" s="59"/>
      <c r="G10" s="59"/>
      <c r="H10" s="59"/>
      <c r="I10" s="59"/>
      <c r="J10" s="59"/>
      <c r="K10" s="59"/>
      <c r="L10" s="60"/>
    </row>
    <row r="11" spans="1:14" ht="12" customHeight="1" x14ac:dyDescent="0.25">
      <c r="A11" s="58">
        <v>9</v>
      </c>
      <c r="B11" s="59"/>
      <c r="C11" s="59"/>
      <c r="D11" s="59"/>
      <c r="E11" s="59"/>
      <c r="F11" s="59"/>
      <c r="G11" s="59"/>
      <c r="H11" s="59"/>
      <c r="I11" s="59"/>
      <c r="J11" s="59"/>
      <c r="K11" s="59"/>
      <c r="L11" s="60"/>
    </row>
    <row r="12" spans="1:14" ht="12" customHeight="1" x14ac:dyDescent="0.25">
      <c r="A12" s="58">
        <v>10</v>
      </c>
      <c r="B12" s="59"/>
      <c r="C12" s="59"/>
      <c r="D12" s="59"/>
      <c r="E12" s="59"/>
      <c r="F12" s="59"/>
      <c r="G12" s="59"/>
      <c r="H12" s="59"/>
      <c r="I12" s="59"/>
      <c r="J12" s="59"/>
      <c r="K12" s="59"/>
      <c r="L12" s="60"/>
    </row>
    <row r="13" spans="1:14" ht="12" customHeight="1" x14ac:dyDescent="0.25">
      <c r="A13" s="58">
        <v>11</v>
      </c>
      <c r="B13" s="59"/>
      <c r="C13" s="59"/>
      <c r="D13" s="59"/>
      <c r="E13" s="59"/>
      <c r="F13" s="59"/>
      <c r="G13" s="59"/>
      <c r="H13" s="59"/>
      <c r="I13" s="59"/>
      <c r="J13" s="59"/>
      <c r="K13" s="59"/>
      <c r="L13" s="60"/>
    </row>
    <row r="14" spans="1:14" ht="12" customHeight="1" x14ac:dyDescent="0.25">
      <c r="A14" s="58">
        <v>12</v>
      </c>
      <c r="B14" s="59"/>
      <c r="C14" s="59"/>
      <c r="D14" s="59"/>
      <c r="E14" s="59"/>
      <c r="F14" s="59"/>
      <c r="G14" s="59"/>
      <c r="H14" s="59"/>
      <c r="I14" s="59"/>
      <c r="J14" s="59"/>
      <c r="K14" s="59"/>
      <c r="L14" s="60"/>
    </row>
    <row r="15" spans="1:14" ht="12" customHeight="1" x14ac:dyDescent="0.25">
      <c r="A15" s="58">
        <v>13</v>
      </c>
      <c r="B15" s="59"/>
      <c r="C15" s="59"/>
      <c r="D15" s="59"/>
      <c r="E15" s="59"/>
      <c r="F15" s="59"/>
      <c r="G15" s="59"/>
      <c r="H15" s="59"/>
      <c r="I15" s="59"/>
      <c r="J15" s="59"/>
      <c r="K15" s="59"/>
      <c r="L15" s="60"/>
    </row>
    <row r="16" spans="1:14" ht="12" customHeight="1" x14ac:dyDescent="0.25">
      <c r="A16" s="58">
        <v>14</v>
      </c>
      <c r="B16" s="59"/>
      <c r="C16" s="59"/>
      <c r="D16" s="59"/>
      <c r="E16" s="59"/>
      <c r="F16" s="59"/>
      <c r="G16" s="59"/>
      <c r="H16" s="59"/>
      <c r="I16" s="59"/>
      <c r="J16" s="59"/>
      <c r="K16" s="59"/>
      <c r="L16" s="60"/>
    </row>
    <row r="17" spans="1:12" ht="12" customHeight="1" x14ac:dyDescent="0.25">
      <c r="A17" s="58">
        <v>15</v>
      </c>
      <c r="B17" s="59"/>
      <c r="C17" s="59"/>
      <c r="D17" s="59"/>
      <c r="E17" s="59"/>
      <c r="F17" s="59"/>
      <c r="G17" s="59"/>
      <c r="H17" s="59"/>
      <c r="I17" s="59"/>
      <c r="J17" s="59"/>
      <c r="K17" s="59"/>
      <c r="L17" s="60"/>
    </row>
    <row r="18" spans="1:12" ht="12" customHeight="1" x14ac:dyDescent="0.25">
      <c r="A18" s="58">
        <v>16</v>
      </c>
      <c r="B18" s="59"/>
      <c r="C18" s="59"/>
      <c r="D18" s="59"/>
      <c r="E18" s="59"/>
      <c r="F18" s="59"/>
      <c r="G18" s="59"/>
      <c r="H18" s="59"/>
      <c r="I18" s="59"/>
      <c r="J18" s="59"/>
      <c r="K18" s="59"/>
      <c r="L18" s="60"/>
    </row>
    <row r="19" spans="1:12" ht="15.75" thickBot="1" x14ac:dyDescent="0.3">
      <c r="A19" s="61">
        <v>17</v>
      </c>
      <c r="B19" s="62"/>
      <c r="C19" s="62"/>
      <c r="D19" s="62"/>
      <c r="E19" s="62"/>
      <c r="F19" s="62"/>
      <c r="G19" s="62"/>
      <c r="H19" s="62"/>
      <c r="I19" s="62"/>
      <c r="J19" s="62"/>
      <c r="K19" s="62"/>
      <c r="L19" s="63"/>
    </row>
    <row r="20" spans="1:12" ht="15.75" thickBot="1" x14ac:dyDescent="0.3">
      <c r="A20" s="64"/>
      <c r="B20" s="64"/>
      <c r="C20" s="64"/>
      <c r="D20" s="64"/>
      <c r="E20" s="64"/>
      <c r="F20" s="64"/>
      <c r="G20" s="64"/>
      <c r="H20" s="64"/>
      <c r="I20" s="64"/>
      <c r="J20" s="64"/>
      <c r="K20" s="64"/>
      <c r="L20" s="64"/>
    </row>
    <row r="21" spans="1:12" ht="14.45" customHeight="1" x14ac:dyDescent="0.25">
      <c r="A21" s="206" t="s">
        <v>392</v>
      </c>
      <c r="B21" s="207"/>
      <c r="C21" s="207"/>
      <c r="D21" s="207"/>
      <c r="E21" s="207"/>
      <c r="F21" s="207"/>
      <c r="G21" s="207"/>
      <c r="H21" s="207"/>
      <c r="I21" s="207"/>
      <c r="J21" s="207"/>
      <c r="K21" s="207"/>
      <c r="L21" s="208"/>
    </row>
    <row r="22" spans="1:12" ht="14.45" customHeight="1" x14ac:dyDescent="0.25">
      <c r="A22" s="98" t="s">
        <v>393</v>
      </c>
      <c r="B22" s="209" t="s">
        <v>394</v>
      </c>
      <c r="C22" s="209"/>
      <c r="D22" s="209"/>
      <c r="E22" s="209"/>
      <c r="F22" s="209"/>
      <c r="G22" s="209"/>
      <c r="H22" s="209"/>
      <c r="I22" s="209"/>
      <c r="J22" s="209"/>
      <c r="K22" s="209"/>
      <c r="L22" s="209"/>
    </row>
    <row r="23" spans="1:12" x14ac:dyDescent="0.25">
      <c r="A23" s="98" t="s">
        <v>395</v>
      </c>
      <c r="B23" s="209" t="s">
        <v>396</v>
      </c>
      <c r="C23" s="209"/>
      <c r="D23" s="209"/>
      <c r="E23" s="209"/>
      <c r="F23" s="209"/>
      <c r="G23" s="209"/>
      <c r="H23" s="209"/>
      <c r="I23" s="209"/>
      <c r="J23" s="209"/>
      <c r="K23" s="209"/>
      <c r="L23" s="209"/>
    </row>
    <row r="24" spans="1:12" x14ac:dyDescent="0.25">
      <c r="A24" s="210" t="s">
        <v>441</v>
      </c>
      <c r="B24" s="210"/>
      <c r="C24" s="210"/>
      <c r="D24" s="210"/>
      <c r="E24" s="210"/>
      <c r="F24" s="210"/>
      <c r="G24" s="210"/>
      <c r="H24" s="210"/>
      <c r="I24" s="210"/>
      <c r="J24" s="210"/>
      <c r="K24" s="210"/>
      <c r="L24" s="210"/>
    </row>
    <row r="25" spans="1:12" ht="72.599999999999994" customHeight="1" x14ac:dyDescent="0.25">
      <c r="A25" s="199" t="s">
        <v>397</v>
      </c>
      <c r="B25" s="199"/>
      <c r="C25" s="199"/>
      <c r="D25" s="199"/>
      <c r="E25" s="199"/>
      <c r="F25" s="199"/>
      <c r="G25" s="199"/>
      <c r="H25" s="199"/>
      <c r="I25" s="199"/>
      <c r="J25" s="199"/>
      <c r="K25" s="199"/>
      <c r="L25" s="199"/>
    </row>
    <row r="26" spans="1:12" x14ac:dyDescent="0.25">
      <c r="A26" s="51"/>
      <c r="B26" s="51"/>
      <c r="C26" s="51"/>
      <c r="D26" s="51"/>
      <c r="E26" s="51"/>
      <c r="F26" s="51"/>
      <c r="G26" s="51"/>
      <c r="H26" s="51"/>
      <c r="I26" s="51"/>
      <c r="J26" s="51"/>
      <c r="K26" s="51"/>
      <c r="L26" s="51"/>
    </row>
  </sheetData>
  <mergeCells count="8">
    <mergeCell ref="A25:L25"/>
    <mergeCell ref="A1:A2"/>
    <mergeCell ref="B1:B2"/>
    <mergeCell ref="C1:L1"/>
    <mergeCell ref="A21:L21"/>
    <mergeCell ref="B22:L22"/>
    <mergeCell ref="B23:L23"/>
    <mergeCell ref="A24:L24"/>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CENTRO TRANSITORIO SRPA&amp;R&amp;"Arial,Normal"&amp;10F5.A6.G19.P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view="pageBreakPreview" zoomScale="85" zoomScaleNormal="100" zoomScaleSheetLayoutView="85" workbookViewId="0">
      <selection activeCell="C1" sqref="C1:D1"/>
    </sheetView>
  </sheetViews>
  <sheetFormatPr baseColWidth="10" defaultColWidth="11.5703125" defaultRowHeight="15" x14ac:dyDescent="0.25"/>
  <cols>
    <col min="1" max="1" width="6.85546875" style="67" customWidth="1"/>
    <col min="2" max="2" width="36.85546875" style="51" customWidth="1"/>
    <col min="3" max="17" width="6.28515625" style="51" customWidth="1"/>
    <col min="18" max="18" width="9.7109375" style="51" customWidth="1"/>
    <col min="19" max="16384" width="11.5703125" style="51"/>
  </cols>
  <sheetData>
    <row r="1" spans="1:19" ht="16.899999999999999" customHeight="1" x14ac:dyDescent="0.25">
      <c r="A1" s="200" t="s">
        <v>379</v>
      </c>
      <c r="B1" s="204" t="s">
        <v>398</v>
      </c>
      <c r="C1" s="202" t="s">
        <v>399</v>
      </c>
      <c r="D1" s="202"/>
      <c r="E1" s="202"/>
      <c r="F1" s="202"/>
      <c r="G1" s="202"/>
      <c r="H1" s="202"/>
      <c r="I1" s="202"/>
      <c r="J1" s="202"/>
      <c r="K1" s="202"/>
      <c r="L1" s="202"/>
      <c r="M1" s="202"/>
      <c r="N1" s="202"/>
      <c r="O1" s="202"/>
      <c r="P1" s="202"/>
      <c r="Q1" s="216"/>
    </row>
    <row r="2" spans="1:19" ht="83.25" customHeight="1" thickBot="1" x14ac:dyDescent="0.3">
      <c r="A2" s="214"/>
      <c r="B2" s="215"/>
      <c r="C2" s="68" t="s">
        <v>400</v>
      </c>
      <c r="D2" s="68" t="s">
        <v>401</v>
      </c>
      <c r="E2" s="68" t="s">
        <v>402</v>
      </c>
      <c r="F2" s="68" t="s">
        <v>403</v>
      </c>
      <c r="G2" s="52" t="s">
        <v>404</v>
      </c>
      <c r="H2" s="52" t="s">
        <v>405</v>
      </c>
      <c r="I2" s="52" t="s">
        <v>406</v>
      </c>
      <c r="J2" s="52" t="s">
        <v>407</v>
      </c>
      <c r="K2" s="52" t="s">
        <v>408</v>
      </c>
      <c r="L2" s="52" t="s">
        <v>409</v>
      </c>
      <c r="M2" s="52" t="s">
        <v>410</v>
      </c>
      <c r="N2" s="52" t="s">
        <v>411</v>
      </c>
      <c r="O2" s="52" t="s">
        <v>412</v>
      </c>
      <c r="P2" s="52" t="s">
        <v>413</v>
      </c>
      <c r="Q2" s="53" t="s">
        <v>414</v>
      </c>
      <c r="S2" s="69"/>
    </row>
    <row r="3" spans="1:19" ht="13.15" customHeight="1" x14ac:dyDescent="0.25">
      <c r="A3" s="58">
        <v>1</v>
      </c>
      <c r="B3" s="59"/>
      <c r="C3" s="59"/>
      <c r="D3" s="59"/>
      <c r="E3" s="59"/>
      <c r="F3" s="59"/>
      <c r="G3" s="59"/>
      <c r="H3" s="59"/>
      <c r="I3" s="59"/>
      <c r="J3" s="59"/>
      <c r="K3" s="59"/>
      <c r="L3" s="59"/>
      <c r="M3" s="59"/>
      <c r="N3" s="59"/>
      <c r="O3" s="59"/>
      <c r="P3" s="59"/>
      <c r="Q3" s="60"/>
    </row>
    <row r="4" spans="1:19" ht="13.15" customHeight="1" x14ac:dyDescent="0.25">
      <c r="A4" s="58">
        <v>2</v>
      </c>
      <c r="B4" s="59"/>
      <c r="C4" s="59"/>
      <c r="D4" s="59"/>
      <c r="E4" s="59"/>
      <c r="F4" s="59"/>
      <c r="G4" s="59"/>
      <c r="H4" s="59"/>
      <c r="I4" s="59"/>
      <c r="J4" s="59"/>
      <c r="K4" s="59"/>
      <c r="L4" s="59"/>
      <c r="M4" s="59"/>
      <c r="N4" s="59"/>
      <c r="O4" s="59"/>
      <c r="P4" s="59"/>
      <c r="Q4" s="60"/>
    </row>
    <row r="5" spans="1:19" ht="13.15" customHeight="1" x14ac:dyDescent="0.25">
      <c r="A5" s="58">
        <v>3</v>
      </c>
      <c r="B5" s="59"/>
      <c r="C5" s="59"/>
      <c r="D5" s="59"/>
      <c r="E5" s="59"/>
      <c r="F5" s="59"/>
      <c r="G5" s="59"/>
      <c r="H5" s="59"/>
      <c r="I5" s="59"/>
      <c r="J5" s="59"/>
      <c r="K5" s="59"/>
      <c r="L5" s="59"/>
      <c r="M5" s="59"/>
      <c r="N5" s="59"/>
      <c r="O5" s="59"/>
      <c r="P5" s="59"/>
      <c r="Q5" s="60"/>
    </row>
    <row r="6" spans="1:19" ht="13.15" customHeight="1" x14ac:dyDescent="0.25">
      <c r="A6" s="58">
        <v>4</v>
      </c>
      <c r="B6" s="59"/>
      <c r="C6" s="59"/>
      <c r="D6" s="59"/>
      <c r="E6" s="59"/>
      <c r="F6" s="59"/>
      <c r="G6" s="59"/>
      <c r="H6" s="59"/>
      <c r="I6" s="59"/>
      <c r="J6" s="59"/>
      <c r="K6" s="59"/>
      <c r="L6" s="59"/>
      <c r="M6" s="59"/>
      <c r="N6" s="59"/>
      <c r="O6" s="59"/>
      <c r="P6" s="59"/>
      <c r="Q6" s="60"/>
    </row>
    <row r="7" spans="1:19" ht="13.15" customHeight="1" x14ac:dyDescent="0.25">
      <c r="A7" s="58">
        <v>5</v>
      </c>
      <c r="B7" s="59"/>
      <c r="C7" s="59"/>
      <c r="D7" s="59"/>
      <c r="E7" s="59"/>
      <c r="F7" s="59"/>
      <c r="G7" s="59"/>
      <c r="H7" s="59"/>
      <c r="I7" s="59"/>
      <c r="J7" s="59"/>
      <c r="K7" s="59"/>
      <c r="L7" s="59"/>
      <c r="M7" s="59"/>
      <c r="N7" s="59"/>
      <c r="O7" s="59"/>
      <c r="P7" s="59"/>
      <c r="Q7" s="60"/>
    </row>
    <row r="8" spans="1:19" ht="13.15" customHeight="1" x14ac:dyDescent="0.25">
      <c r="A8" s="58">
        <v>6</v>
      </c>
      <c r="B8" s="59"/>
      <c r="C8" s="59"/>
      <c r="D8" s="59"/>
      <c r="E8" s="59"/>
      <c r="F8" s="59"/>
      <c r="G8" s="59"/>
      <c r="H8" s="59"/>
      <c r="I8" s="59"/>
      <c r="J8" s="59"/>
      <c r="K8" s="59"/>
      <c r="L8" s="59"/>
      <c r="M8" s="59"/>
      <c r="N8" s="59"/>
      <c r="O8" s="59"/>
      <c r="P8" s="59"/>
      <c r="Q8" s="60"/>
    </row>
    <row r="9" spans="1:19" ht="13.15" customHeight="1" x14ac:dyDescent="0.25">
      <c r="A9" s="58">
        <v>7</v>
      </c>
      <c r="B9" s="59"/>
      <c r="C9" s="59"/>
      <c r="D9" s="59"/>
      <c r="E9" s="59"/>
      <c r="F9" s="59"/>
      <c r="G9" s="59"/>
      <c r="H9" s="59"/>
      <c r="I9" s="59"/>
      <c r="J9" s="59"/>
      <c r="K9" s="59"/>
      <c r="L9" s="59"/>
      <c r="M9" s="59"/>
      <c r="N9" s="59"/>
      <c r="O9" s="59"/>
      <c r="P9" s="59"/>
      <c r="Q9" s="60"/>
    </row>
    <row r="10" spans="1:19" ht="13.15" customHeight="1" x14ac:dyDescent="0.25">
      <c r="A10" s="58">
        <v>8</v>
      </c>
      <c r="B10" s="59"/>
      <c r="C10" s="59"/>
      <c r="D10" s="59"/>
      <c r="E10" s="59"/>
      <c r="F10" s="59"/>
      <c r="G10" s="59"/>
      <c r="H10" s="59"/>
      <c r="I10" s="59"/>
      <c r="J10" s="59"/>
      <c r="K10" s="59"/>
      <c r="L10" s="59"/>
      <c r="M10" s="59"/>
      <c r="N10" s="59"/>
      <c r="O10" s="59"/>
      <c r="P10" s="59"/>
      <c r="Q10" s="60"/>
    </row>
    <row r="11" spans="1:19" ht="13.15" customHeight="1" x14ac:dyDescent="0.25">
      <c r="A11" s="58">
        <v>9</v>
      </c>
      <c r="B11" s="59"/>
      <c r="C11" s="59"/>
      <c r="D11" s="59"/>
      <c r="E11" s="59"/>
      <c r="F11" s="59"/>
      <c r="G11" s="59"/>
      <c r="H11" s="59"/>
      <c r="I11" s="59"/>
      <c r="J11" s="59"/>
      <c r="K11" s="59"/>
      <c r="L11" s="59"/>
      <c r="M11" s="59"/>
      <c r="N11" s="59"/>
      <c r="O11" s="59"/>
      <c r="P11" s="59"/>
      <c r="Q11" s="60"/>
    </row>
    <row r="12" spans="1:19" ht="13.15" customHeight="1" x14ac:dyDescent="0.25">
      <c r="A12" s="58">
        <v>10</v>
      </c>
      <c r="B12" s="59"/>
      <c r="C12" s="59"/>
      <c r="D12" s="59"/>
      <c r="E12" s="59"/>
      <c r="F12" s="59"/>
      <c r="G12" s="59"/>
      <c r="H12" s="59"/>
      <c r="I12" s="59"/>
      <c r="J12" s="59"/>
      <c r="K12" s="59"/>
      <c r="L12" s="59"/>
      <c r="M12" s="59"/>
      <c r="N12" s="59"/>
      <c r="O12" s="59"/>
      <c r="P12" s="59"/>
      <c r="Q12" s="60"/>
    </row>
    <row r="13" spans="1:19" ht="13.15" customHeight="1" x14ac:dyDescent="0.25">
      <c r="A13" s="58">
        <v>11</v>
      </c>
      <c r="B13" s="59"/>
      <c r="C13" s="59"/>
      <c r="D13" s="59"/>
      <c r="E13" s="59"/>
      <c r="F13" s="59"/>
      <c r="G13" s="59"/>
      <c r="H13" s="59"/>
      <c r="I13" s="59"/>
      <c r="J13" s="59"/>
      <c r="K13" s="59"/>
      <c r="L13" s="59"/>
      <c r="M13" s="59"/>
      <c r="N13" s="59"/>
      <c r="O13" s="59"/>
      <c r="P13" s="59"/>
      <c r="Q13" s="60"/>
    </row>
    <row r="14" spans="1:19" ht="13.15" customHeight="1" x14ac:dyDescent="0.25">
      <c r="A14" s="58">
        <v>12</v>
      </c>
      <c r="B14" s="59"/>
      <c r="C14" s="59"/>
      <c r="D14" s="59"/>
      <c r="E14" s="59"/>
      <c r="F14" s="59"/>
      <c r="G14" s="59"/>
      <c r="H14" s="59"/>
      <c r="I14" s="59"/>
      <c r="J14" s="59"/>
      <c r="K14" s="59"/>
      <c r="L14" s="59"/>
      <c r="M14" s="59"/>
      <c r="N14" s="59"/>
      <c r="O14" s="59"/>
      <c r="P14" s="59"/>
      <c r="Q14" s="60"/>
    </row>
    <row r="15" spans="1:19" ht="13.15" customHeight="1" x14ac:dyDescent="0.25">
      <c r="A15" s="58">
        <v>13</v>
      </c>
      <c r="B15" s="59"/>
      <c r="C15" s="59"/>
      <c r="D15" s="59"/>
      <c r="E15" s="59"/>
      <c r="F15" s="59"/>
      <c r="G15" s="59"/>
      <c r="H15" s="59"/>
      <c r="I15" s="59"/>
      <c r="J15" s="59"/>
      <c r="K15" s="59"/>
      <c r="L15" s="59"/>
      <c r="M15" s="59"/>
      <c r="N15" s="59"/>
      <c r="O15" s="59"/>
      <c r="P15" s="59"/>
      <c r="Q15" s="60"/>
    </row>
    <row r="16" spans="1:19" ht="13.15" customHeight="1" x14ac:dyDescent="0.25">
      <c r="A16" s="58">
        <v>14</v>
      </c>
      <c r="B16" s="59"/>
      <c r="C16" s="59"/>
      <c r="D16" s="59"/>
      <c r="E16" s="59"/>
      <c r="F16" s="59"/>
      <c r="G16" s="59"/>
      <c r="H16" s="59"/>
      <c r="I16" s="59"/>
      <c r="J16" s="59"/>
      <c r="K16" s="59"/>
      <c r="L16" s="59"/>
      <c r="M16" s="59"/>
      <c r="N16" s="59"/>
      <c r="O16" s="59"/>
      <c r="P16" s="59"/>
      <c r="Q16" s="60"/>
    </row>
    <row r="17" spans="1:17" ht="13.15" customHeight="1" x14ac:dyDescent="0.25">
      <c r="A17" s="58">
        <v>15</v>
      </c>
      <c r="B17" s="59"/>
      <c r="C17" s="59"/>
      <c r="D17" s="59"/>
      <c r="E17" s="59"/>
      <c r="F17" s="59"/>
      <c r="G17" s="59"/>
      <c r="H17" s="59"/>
      <c r="I17" s="59"/>
      <c r="J17" s="59"/>
      <c r="K17" s="59"/>
      <c r="L17" s="59"/>
      <c r="M17" s="59"/>
      <c r="N17" s="59"/>
      <c r="O17" s="59"/>
      <c r="P17" s="59"/>
      <c r="Q17" s="60"/>
    </row>
    <row r="18" spans="1:17" ht="13.15" customHeight="1" x14ac:dyDescent="0.25">
      <c r="A18" s="58">
        <v>16</v>
      </c>
      <c r="B18" s="59"/>
      <c r="C18" s="59"/>
      <c r="D18" s="59"/>
      <c r="E18" s="59"/>
      <c r="F18" s="59"/>
      <c r="G18" s="59"/>
      <c r="H18" s="59"/>
      <c r="I18" s="59"/>
      <c r="J18" s="59"/>
      <c r="K18" s="59"/>
      <c r="L18" s="59"/>
      <c r="M18" s="59"/>
      <c r="N18" s="59"/>
      <c r="O18" s="59"/>
      <c r="P18" s="59"/>
      <c r="Q18" s="60"/>
    </row>
    <row r="19" spans="1:17" ht="15.75" thickBot="1" x14ac:dyDescent="0.3">
      <c r="A19" s="61">
        <v>17</v>
      </c>
      <c r="B19" s="62"/>
      <c r="C19" s="62"/>
      <c r="D19" s="62"/>
      <c r="E19" s="62"/>
      <c r="F19" s="62"/>
      <c r="G19" s="62"/>
      <c r="H19" s="62"/>
      <c r="I19" s="62"/>
      <c r="J19" s="62"/>
      <c r="K19" s="62"/>
      <c r="L19" s="62"/>
      <c r="M19" s="62"/>
      <c r="N19" s="62"/>
      <c r="O19" s="62"/>
      <c r="P19" s="62"/>
      <c r="Q19" s="63"/>
    </row>
    <row r="20" spans="1:17" ht="8.4499999999999993" customHeight="1" thickBot="1" x14ac:dyDescent="0.3">
      <c r="A20" s="64"/>
      <c r="B20" s="64"/>
      <c r="C20" s="64"/>
      <c r="D20" s="64"/>
      <c r="E20" s="64"/>
      <c r="F20" s="64"/>
      <c r="G20" s="64"/>
      <c r="H20" s="64"/>
      <c r="I20" s="64"/>
      <c r="J20" s="64"/>
      <c r="K20" s="64"/>
      <c r="L20" s="64"/>
      <c r="M20" s="64"/>
      <c r="N20" s="64"/>
      <c r="O20" s="64"/>
      <c r="P20" s="64"/>
      <c r="Q20" s="64"/>
    </row>
    <row r="21" spans="1:17" x14ac:dyDescent="0.25">
      <c r="A21" s="206" t="s">
        <v>392</v>
      </c>
      <c r="B21" s="207"/>
      <c r="C21" s="207"/>
      <c r="D21" s="207"/>
      <c r="E21" s="207"/>
      <c r="F21" s="207"/>
      <c r="G21" s="207"/>
      <c r="H21" s="207"/>
      <c r="I21" s="207"/>
      <c r="J21" s="207"/>
      <c r="K21" s="207"/>
      <c r="L21" s="207"/>
      <c r="M21" s="207"/>
      <c r="N21" s="207"/>
      <c r="O21" s="207"/>
      <c r="P21" s="207"/>
      <c r="Q21" s="208"/>
    </row>
    <row r="22" spans="1:17" ht="27" customHeight="1" x14ac:dyDescent="0.25">
      <c r="A22" s="65" t="s">
        <v>393</v>
      </c>
      <c r="B22" s="209" t="s">
        <v>415</v>
      </c>
      <c r="C22" s="209"/>
      <c r="D22" s="209"/>
      <c r="E22" s="209"/>
      <c r="F22" s="209"/>
      <c r="G22" s="209"/>
      <c r="H22" s="209"/>
      <c r="I22" s="209"/>
      <c r="J22" s="209"/>
      <c r="K22" s="209"/>
      <c r="L22" s="209"/>
      <c r="M22" s="209"/>
      <c r="N22" s="209"/>
      <c r="O22" s="209"/>
      <c r="P22" s="209"/>
      <c r="Q22" s="217"/>
    </row>
    <row r="23" spans="1:17" ht="28.9" customHeight="1" thickBot="1" x14ac:dyDescent="0.3">
      <c r="A23" s="66" t="s">
        <v>395</v>
      </c>
      <c r="B23" s="218" t="s">
        <v>416</v>
      </c>
      <c r="C23" s="218"/>
      <c r="D23" s="218"/>
      <c r="E23" s="218"/>
      <c r="F23" s="218"/>
      <c r="G23" s="218"/>
      <c r="H23" s="218"/>
      <c r="I23" s="218"/>
      <c r="J23" s="218"/>
      <c r="K23" s="218"/>
      <c r="L23" s="218"/>
      <c r="M23" s="218"/>
      <c r="N23" s="218"/>
      <c r="O23" s="218"/>
      <c r="P23" s="218"/>
      <c r="Q23" s="219"/>
    </row>
    <row r="24" spans="1:17" ht="7.9" customHeight="1" thickBot="1" x14ac:dyDescent="0.3">
      <c r="A24" s="70"/>
      <c r="B24" s="71"/>
      <c r="C24" s="72"/>
      <c r="D24" s="64"/>
      <c r="E24" s="64"/>
      <c r="F24" s="64"/>
      <c r="G24" s="64"/>
      <c r="H24" s="64"/>
      <c r="I24" s="64"/>
      <c r="J24" s="64"/>
      <c r="K24" s="64"/>
      <c r="L24" s="64"/>
      <c r="M24" s="64"/>
      <c r="N24" s="64"/>
      <c r="O24" s="64"/>
      <c r="P24" s="64"/>
      <c r="Q24" s="64"/>
    </row>
    <row r="25" spans="1:17" ht="54.75" customHeight="1" thickBot="1" x14ac:dyDescent="0.3">
      <c r="A25" s="211" t="s">
        <v>417</v>
      </c>
      <c r="B25" s="212"/>
      <c r="C25" s="212"/>
      <c r="D25" s="212"/>
      <c r="E25" s="212"/>
      <c r="F25" s="212"/>
      <c r="G25" s="212"/>
      <c r="H25" s="212"/>
      <c r="I25" s="212"/>
      <c r="J25" s="212"/>
      <c r="K25" s="212"/>
      <c r="L25" s="212"/>
      <c r="M25" s="212"/>
      <c r="N25" s="212"/>
      <c r="O25" s="212"/>
      <c r="P25" s="212"/>
      <c r="Q25" s="213"/>
    </row>
    <row r="26" spans="1:17" x14ac:dyDescent="0.25">
      <c r="A26" s="51"/>
    </row>
  </sheetData>
  <mergeCells count="7">
    <mergeCell ref="A25:Q25"/>
    <mergeCell ref="A1:A2"/>
    <mergeCell ref="B1:B2"/>
    <mergeCell ref="C1:Q1"/>
    <mergeCell ref="A21:Q21"/>
    <mergeCell ref="B22:Q22"/>
    <mergeCell ref="B23:Q23"/>
  </mergeCells>
  <printOptions horizontalCentered="1"/>
  <pageMargins left="0.23622047244094491" right="0.23622047244094491" top="1.2204724409448819" bottom="0.74803149606299213" header="0.31496062992125984" footer="0.31496062992125984"/>
  <pageSetup scale="97" fitToHeight="0" orientation="landscape" r:id="rId1"/>
  <headerFooter>
    <oddHeader>&amp;L&amp;G&amp;C&amp;"Arial,Normal"&amp;10
PROCESO 
PROTECCIÓN
REGISTRO CENTRO TRANSITORIO SRPA&amp;R&amp;"Arial,Normal"&amp;10F5.A6.G19.P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5.42578125" style="82" customWidth="1"/>
    <col min="2" max="2" width="37.5703125" style="82" customWidth="1"/>
    <col min="3" max="12" width="5.28515625" style="82" customWidth="1"/>
    <col min="13" max="16" width="6.28515625" style="82" customWidth="1"/>
    <col min="17" max="16384" width="11.42578125" style="82"/>
  </cols>
  <sheetData>
    <row r="1" spans="1:16" s="77" customFormat="1" ht="115.15" customHeight="1" thickBot="1" x14ac:dyDescent="0.25">
      <c r="A1" s="73" t="s">
        <v>379</v>
      </c>
      <c r="B1" s="74" t="s">
        <v>418</v>
      </c>
      <c r="C1" s="75" t="s">
        <v>419</v>
      </c>
      <c r="D1" s="75" t="s">
        <v>420</v>
      </c>
      <c r="E1" s="75" t="s">
        <v>421</v>
      </c>
      <c r="F1" s="75" t="s">
        <v>422</v>
      </c>
      <c r="G1" s="75" t="s">
        <v>423</v>
      </c>
      <c r="H1" s="75" t="s">
        <v>424</v>
      </c>
      <c r="I1" s="75" t="s">
        <v>425</v>
      </c>
      <c r="J1" s="75" t="s">
        <v>426</v>
      </c>
      <c r="K1" s="75" t="s">
        <v>427</v>
      </c>
      <c r="L1" s="75" t="s">
        <v>428</v>
      </c>
      <c r="M1" s="75" t="s">
        <v>429</v>
      </c>
      <c r="N1" s="75" t="s">
        <v>430</v>
      </c>
      <c r="O1" s="75" t="s">
        <v>431</v>
      </c>
      <c r="P1" s="76" t="s">
        <v>432</v>
      </c>
    </row>
    <row r="2" spans="1:16" ht="14.25" customHeight="1" x14ac:dyDescent="0.2">
      <c r="A2" s="78">
        <v>1</v>
      </c>
      <c r="B2" s="79"/>
      <c r="C2" s="80"/>
      <c r="D2" s="80"/>
      <c r="E2" s="80"/>
      <c r="F2" s="80"/>
      <c r="G2" s="80"/>
      <c r="H2" s="80"/>
      <c r="I2" s="80"/>
      <c r="J2" s="80"/>
      <c r="K2" s="80"/>
      <c r="L2" s="80"/>
      <c r="M2" s="80"/>
      <c r="N2" s="80"/>
      <c r="O2" s="80"/>
      <c r="P2" s="81"/>
    </row>
    <row r="3" spans="1:16" ht="14.45" customHeight="1" x14ac:dyDescent="0.2">
      <c r="A3" s="83">
        <v>2</v>
      </c>
      <c r="B3" s="79"/>
      <c r="C3" s="80"/>
      <c r="D3" s="80"/>
      <c r="E3" s="80"/>
      <c r="F3" s="80"/>
      <c r="G3" s="80"/>
      <c r="H3" s="80"/>
      <c r="I3" s="80"/>
      <c r="J3" s="80"/>
      <c r="K3" s="80"/>
      <c r="L3" s="80"/>
      <c r="M3" s="80"/>
      <c r="N3" s="80"/>
      <c r="O3" s="80"/>
      <c r="P3" s="81"/>
    </row>
    <row r="4" spans="1:16" ht="14.45" customHeight="1" x14ac:dyDescent="0.2">
      <c r="A4" s="83">
        <v>3</v>
      </c>
      <c r="B4" s="79"/>
      <c r="C4" s="80"/>
      <c r="D4" s="80"/>
      <c r="E4" s="80"/>
      <c r="F4" s="80"/>
      <c r="G4" s="80"/>
      <c r="H4" s="80"/>
      <c r="I4" s="80"/>
      <c r="J4" s="80"/>
      <c r="K4" s="80"/>
      <c r="L4" s="80"/>
      <c r="M4" s="80"/>
      <c r="N4" s="80"/>
      <c r="O4" s="80"/>
      <c r="P4" s="81"/>
    </row>
    <row r="5" spans="1:16" ht="14.45" customHeight="1" x14ac:dyDescent="0.2">
      <c r="A5" s="83">
        <v>4</v>
      </c>
      <c r="B5" s="79"/>
      <c r="C5" s="80"/>
      <c r="D5" s="80"/>
      <c r="E5" s="80"/>
      <c r="F5" s="80"/>
      <c r="G5" s="80"/>
      <c r="H5" s="80"/>
      <c r="I5" s="80"/>
      <c r="J5" s="80"/>
      <c r="K5" s="80"/>
      <c r="L5" s="80"/>
      <c r="M5" s="80"/>
      <c r="N5" s="80"/>
      <c r="O5" s="80"/>
      <c r="P5" s="81"/>
    </row>
    <row r="6" spans="1:16" ht="14.45" customHeight="1" x14ac:dyDescent="0.2">
      <c r="A6" s="83">
        <v>5</v>
      </c>
      <c r="B6" s="79"/>
      <c r="C6" s="80"/>
      <c r="D6" s="80"/>
      <c r="E6" s="80"/>
      <c r="F6" s="80"/>
      <c r="G6" s="80"/>
      <c r="H6" s="80"/>
      <c r="I6" s="80"/>
      <c r="J6" s="80"/>
      <c r="K6" s="80"/>
      <c r="L6" s="80"/>
      <c r="M6" s="80"/>
      <c r="N6" s="80"/>
      <c r="O6" s="80"/>
      <c r="P6" s="81"/>
    </row>
    <row r="7" spans="1:16" ht="14.45" customHeight="1" x14ac:dyDescent="0.2">
      <c r="A7" s="83">
        <v>6</v>
      </c>
      <c r="B7" s="79"/>
      <c r="C7" s="80"/>
      <c r="D7" s="80"/>
      <c r="E7" s="80"/>
      <c r="F7" s="80"/>
      <c r="G7" s="80"/>
      <c r="H7" s="80"/>
      <c r="I7" s="80"/>
      <c r="J7" s="80"/>
      <c r="K7" s="80"/>
      <c r="L7" s="80"/>
      <c r="M7" s="80"/>
      <c r="N7" s="80"/>
      <c r="O7" s="80"/>
      <c r="P7" s="81"/>
    </row>
    <row r="8" spans="1:16" ht="14.45" customHeight="1" x14ac:dyDescent="0.2">
      <c r="A8" s="83">
        <v>7</v>
      </c>
      <c r="B8" s="79"/>
      <c r="C8" s="80"/>
      <c r="D8" s="80"/>
      <c r="E8" s="80"/>
      <c r="F8" s="80"/>
      <c r="G8" s="80"/>
      <c r="H8" s="80"/>
      <c r="I8" s="80"/>
      <c r="J8" s="80"/>
      <c r="K8" s="80"/>
      <c r="L8" s="80"/>
      <c r="M8" s="80"/>
      <c r="N8" s="80"/>
      <c r="O8" s="80"/>
      <c r="P8" s="81"/>
    </row>
    <row r="9" spans="1:16" ht="14.45" customHeight="1" x14ac:dyDescent="0.2">
      <c r="A9" s="83">
        <v>8</v>
      </c>
      <c r="B9" s="79"/>
      <c r="C9" s="80"/>
      <c r="D9" s="80"/>
      <c r="E9" s="80"/>
      <c r="F9" s="80"/>
      <c r="G9" s="80"/>
      <c r="H9" s="80"/>
      <c r="I9" s="80"/>
      <c r="J9" s="80"/>
      <c r="K9" s="80"/>
      <c r="L9" s="80"/>
      <c r="M9" s="80"/>
      <c r="N9" s="80"/>
      <c r="O9" s="80"/>
      <c r="P9" s="81"/>
    </row>
    <row r="10" spans="1:16" ht="14.45" customHeight="1" x14ac:dyDescent="0.2">
      <c r="A10" s="83">
        <v>9</v>
      </c>
      <c r="B10" s="79"/>
      <c r="C10" s="80"/>
      <c r="D10" s="80"/>
      <c r="E10" s="80"/>
      <c r="F10" s="80"/>
      <c r="G10" s="80"/>
      <c r="H10" s="80"/>
      <c r="I10" s="80"/>
      <c r="J10" s="80"/>
      <c r="K10" s="80"/>
      <c r="L10" s="80"/>
      <c r="M10" s="80"/>
      <c r="N10" s="80"/>
      <c r="O10" s="80"/>
      <c r="P10" s="81"/>
    </row>
    <row r="11" spans="1:16" ht="14.45" customHeight="1" x14ac:dyDescent="0.2">
      <c r="A11" s="83">
        <v>10</v>
      </c>
      <c r="B11" s="79"/>
      <c r="C11" s="80"/>
      <c r="D11" s="80"/>
      <c r="E11" s="80"/>
      <c r="F11" s="80"/>
      <c r="G11" s="80"/>
      <c r="H11" s="80"/>
      <c r="I11" s="80"/>
      <c r="J11" s="80"/>
      <c r="K11" s="80"/>
      <c r="L11" s="80"/>
      <c r="M11" s="80"/>
      <c r="N11" s="80"/>
      <c r="O11" s="80"/>
      <c r="P11" s="81"/>
    </row>
    <row r="12" spans="1:16" ht="14.45" customHeight="1" x14ac:dyDescent="0.2">
      <c r="A12" s="83">
        <v>11</v>
      </c>
      <c r="B12" s="79"/>
      <c r="C12" s="80"/>
      <c r="D12" s="80"/>
      <c r="E12" s="80"/>
      <c r="F12" s="80"/>
      <c r="G12" s="80"/>
      <c r="H12" s="80"/>
      <c r="I12" s="80"/>
      <c r="J12" s="80"/>
      <c r="K12" s="80"/>
      <c r="L12" s="80"/>
      <c r="M12" s="80"/>
      <c r="N12" s="80"/>
      <c r="O12" s="80"/>
      <c r="P12" s="81"/>
    </row>
    <row r="13" spans="1:16" ht="14.45" customHeight="1" x14ac:dyDescent="0.2">
      <c r="A13" s="83">
        <v>12</v>
      </c>
      <c r="B13" s="79"/>
      <c r="C13" s="80"/>
      <c r="D13" s="80"/>
      <c r="E13" s="80"/>
      <c r="F13" s="80"/>
      <c r="G13" s="80"/>
      <c r="H13" s="80"/>
      <c r="I13" s="80"/>
      <c r="J13" s="80"/>
      <c r="K13" s="80"/>
      <c r="L13" s="80"/>
      <c r="M13" s="80"/>
      <c r="N13" s="80"/>
      <c r="O13" s="80"/>
      <c r="P13" s="81"/>
    </row>
    <row r="14" spans="1:16" ht="14.45" customHeight="1" x14ac:dyDescent="0.2">
      <c r="A14" s="83">
        <v>13</v>
      </c>
      <c r="B14" s="79"/>
      <c r="C14" s="80"/>
      <c r="D14" s="80"/>
      <c r="E14" s="80"/>
      <c r="F14" s="80"/>
      <c r="G14" s="80"/>
      <c r="H14" s="80"/>
      <c r="I14" s="80"/>
      <c r="J14" s="80"/>
      <c r="K14" s="80"/>
      <c r="L14" s="80"/>
      <c r="M14" s="80"/>
      <c r="N14" s="80"/>
      <c r="O14" s="80"/>
      <c r="P14" s="81"/>
    </row>
    <row r="15" spans="1:16" ht="14.45" customHeight="1" x14ac:dyDescent="0.2">
      <c r="A15" s="83">
        <v>14</v>
      </c>
      <c r="B15" s="79"/>
      <c r="C15" s="80"/>
      <c r="D15" s="80"/>
      <c r="E15" s="80"/>
      <c r="F15" s="80"/>
      <c r="G15" s="80"/>
      <c r="H15" s="80"/>
      <c r="I15" s="80"/>
      <c r="J15" s="80"/>
      <c r="K15" s="80"/>
      <c r="L15" s="80"/>
      <c r="M15" s="80"/>
      <c r="N15" s="80"/>
      <c r="O15" s="80"/>
      <c r="P15" s="81"/>
    </row>
    <row r="16" spans="1:16" ht="14.45" customHeight="1" x14ac:dyDescent="0.2">
      <c r="A16" s="83">
        <v>15</v>
      </c>
      <c r="B16" s="79"/>
      <c r="C16" s="80"/>
      <c r="D16" s="80"/>
      <c r="E16" s="80"/>
      <c r="F16" s="80"/>
      <c r="G16" s="80"/>
      <c r="H16" s="80"/>
      <c r="I16" s="80"/>
      <c r="J16" s="80"/>
      <c r="K16" s="80"/>
      <c r="L16" s="80"/>
      <c r="M16" s="80"/>
      <c r="N16" s="80"/>
      <c r="O16" s="80"/>
      <c r="P16" s="81"/>
    </row>
    <row r="17" spans="1:16" ht="14.45" customHeight="1" x14ac:dyDescent="0.2">
      <c r="A17" s="83">
        <v>16</v>
      </c>
      <c r="B17" s="79"/>
      <c r="C17" s="80"/>
      <c r="D17" s="80"/>
      <c r="E17" s="80"/>
      <c r="F17" s="80"/>
      <c r="G17" s="80"/>
      <c r="H17" s="80"/>
      <c r="I17" s="80"/>
      <c r="J17" s="80"/>
      <c r="K17" s="80"/>
      <c r="L17" s="80"/>
      <c r="M17" s="80"/>
      <c r="N17" s="80"/>
      <c r="O17" s="80"/>
      <c r="P17" s="81"/>
    </row>
    <row r="18" spans="1:16" ht="14.45" customHeight="1" thickBot="1" x14ac:dyDescent="0.25">
      <c r="A18" s="84">
        <v>17</v>
      </c>
      <c r="B18" s="85"/>
      <c r="C18" s="86"/>
      <c r="D18" s="86"/>
      <c r="E18" s="86"/>
      <c r="F18" s="86"/>
      <c r="G18" s="86"/>
      <c r="H18" s="86"/>
      <c r="I18" s="86"/>
      <c r="J18" s="86"/>
      <c r="K18" s="86"/>
      <c r="L18" s="86"/>
      <c r="M18" s="86"/>
      <c r="N18" s="86"/>
      <c r="O18" s="86"/>
      <c r="P18" s="87"/>
    </row>
    <row r="19" spans="1:16" ht="10.15" customHeight="1" thickBot="1" x14ac:dyDescent="0.25">
      <c r="A19" s="88"/>
      <c r="B19" s="88"/>
      <c r="C19" s="88"/>
      <c r="D19" s="88"/>
      <c r="E19" s="88"/>
      <c r="F19" s="88"/>
      <c r="G19" s="88"/>
      <c r="H19" s="88"/>
      <c r="I19" s="88"/>
      <c r="J19" s="88"/>
      <c r="K19" s="88"/>
      <c r="L19" s="88"/>
      <c r="M19" s="88"/>
      <c r="N19" s="88"/>
      <c r="O19" s="88"/>
      <c r="P19" s="88"/>
    </row>
    <row r="20" spans="1:16" ht="11.45" customHeight="1" x14ac:dyDescent="0.2">
      <c r="A20" s="220" t="s">
        <v>392</v>
      </c>
      <c r="B20" s="221"/>
      <c r="C20" s="221"/>
      <c r="D20" s="221"/>
      <c r="E20" s="221"/>
      <c r="F20" s="221"/>
      <c r="G20" s="221"/>
      <c r="H20" s="221"/>
      <c r="I20" s="222"/>
      <c r="J20" s="89"/>
      <c r="K20" s="89"/>
      <c r="L20" s="89"/>
      <c r="M20" s="89"/>
      <c r="N20" s="89"/>
      <c r="O20" s="89"/>
      <c r="P20" s="89"/>
    </row>
    <row r="21" spans="1:16" ht="12.6" customHeight="1" x14ac:dyDescent="0.2">
      <c r="A21" s="90" t="s">
        <v>393</v>
      </c>
      <c r="B21" s="223" t="s">
        <v>433</v>
      </c>
      <c r="C21" s="223"/>
      <c r="D21" s="223"/>
      <c r="E21" s="223"/>
      <c r="F21" s="223"/>
      <c r="G21" s="223"/>
      <c r="H21" s="223"/>
      <c r="I21" s="224"/>
      <c r="J21" s="89"/>
      <c r="K21" s="89"/>
      <c r="L21" s="89"/>
      <c r="M21" s="89"/>
      <c r="N21" s="89"/>
      <c r="O21" s="89"/>
      <c r="P21" s="89"/>
    </row>
    <row r="22" spans="1:16" ht="12.6" customHeight="1" x14ac:dyDescent="0.2">
      <c r="A22" s="90" t="s">
        <v>395</v>
      </c>
      <c r="B22" s="223" t="s">
        <v>434</v>
      </c>
      <c r="C22" s="223"/>
      <c r="D22" s="223"/>
      <c r="E22" s="223"/>
      <c r="F22" s="223"/>
      <c r="G22" s="223"/>
      <c r="H22" s="223"/>
      <c r="I22" s="224"/>
      <c r="J22" s="89"/>
      <c r="K22" s="89"/>
      <c r="L22" s="89"/>
      <c r="M22" s="89"/>
      <c r="N22" s="89"/>
      <c r="O22" s="89"/>
      <c r="P22" s="89"/>
    </row>
    <row r="23" spans="1:16" ht="12.6" customHeight="1" thickBot="1" x14ac:dyDescent="0.25">
      <c r="A23" s="91" t="s">
        <v>435</v>
      </c>
      <c r="B23" s="225" t="s">
        <v>436</v>
      </c>
      <c r="C23" s="225"/>
      <c r="D23" s="225"/>
      <c r="E23" s="225"/>
      <c r="F23" s="225"/>
      <c r="G23" s="225"/>
      <c r="H23" s="225"/>
      <c r="I23" s="226"/>
      <c r="J23" s="89"/>
      <c r="K23" s="89"/>
      <c r="L23" s="89"/>
      <c r="M23" s="89"/>
      <c r="N23" s="89"/>
      <c r="O23" s="89"/>
      <c r="P23" s="89"/>
    </row>
    <row r="24" spans="1:16" ht="7.9" customHeight="1" thickBot="1" x14ac:dyDescent="0.25">
      <c r="A24" s="89"/>
      <c r="B24" s="89"/>
      <c r="C24" s="89"/>
      <c r="D24" s="89"/>
      <c r="E24" s="89"/>
      <c r="F24" s="89"/>
      <c r="G24" s="89"/>
      <c r="H24" s="89"/>
      <c r="I24" s="89"/>
      <c r="J24" s="89"/>
      <c r="K24" s="89"/>
      <c r="L24" s="89"/>
      <c r="M24" s="89"/>
      <c r="N24" s="89"/>
      <c r="O24" s="89"/>
      <c r="P24" s="89"/>
    </row>
    <row r="25" spans="1:16" ht="12" customHeight="1" x14ac:dyDescent="0.2">
      <c r="A25" s="227" t="s">
        <v>437</v>
      </c>
      <c r="B25" s="228"/>
      <c r="C25" s="228"/>
      <c r="D25" s="228"/>
      <c r="E25" s="228"/>
      <c r="F25" s="228"/>
      <c r="G25" s="228"/>
      <c r="H25" s="228"/>
      <c r="I25" s="228"/>
      <c r="J25" s="228"/>
      <c r="K25" s="228"/>
      <c r="L25" s="228"/>
      <c r="M25" s="228"/>
      <c r="N25" s="228"/>
      <c r="O25" s="228"/>
      <c r="P25" s="229"/>
    </row>
    <row r="26" spans="1:16" ht="12" customHeight="1" thickBot="1" x14ac:dyDescent="0.25">
      <c r="A26" s="230"/>
      <c r="B26" s="231"/>
      <c r="C26" s="231"/>
      <c r="D26" s="231"/>
      <c r="E26" s="231"/>
      <c r="F26" s="231"/>
      <c r="G26" s="231"/>
      <c r="H26" s="231"/>
      <c r="I26" s="231"/>
      <c r="J26" s="231"/>
      <c r="K26" s="231"/>
      <c r="L26" s="231"/>
      <c r="M26" s="231"/>
      <c r="N26" s="231"/>
      <c r="O26" s="231"/>
      <c r="P26" s="232"/>
    </row>
  </sheetData>
  <mergeCells count="5">
    <mergeCell ref="A20:I20"/>
    <mergeCell ref="B21:I21"/>
    <mergeCell ref="B22:I22"/>
    <mergeCell ref="B23:I23"/>
    <mergeCell ref="A25:P26"/>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
PROCESO 
PROTECCIÓN
REGISTRO CENTRO TRANSITORIO SRPA&amp;R&amp;"Arial,Normal"&amp;10F5.A6.G19.P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7" t="s">
        <v>32</v>
      </c>
      <c r="B1" s="7" t="s">
        <v>45</v>
      </c>
      <c r="C1" s="7" t="s">
        <v>47</v>
      </c>
      <c r="D1" s="15" t="s">
        <v>53</v>
      </c>
      <c r="E1" s="15" t="s">
        <v>45</v>
      </c>
    </row>
    <row r="2" spans="1:5" x14ac:dyDescent="0.25">
      <c r="A2" s="6" t="s">
        <v>33</v>
      </c>
      <c r="B2" s="6" t="s">
        <v>29</v>
      </c>
      <c r="C2" s="16" t="s">
        <v>31</v>
      </c>
      <c r="D2" s="5" t="s">
        <v>51</v>
      </c>
      <c r="E2" s="5" t="s">
        <v>55</v>
      </c>
    </row>
    <row r="3" spans="1:5" x14ac:dyDescent="0.25">
      <c r="A3" s="6" t="s">
        <v>34</v>
      </c>
      <c r="B3" s="6" t="s">
        <v>30</v>
      </c>
      <c r="D3" s="5" t="s">
        <v>52</v>
      </c>
      <c r="E3" s="5" t="s">
        <v>56</v>
      </c>
    </row>
    <row r="4" spans="1:5" x14ac:dyDescent="0.25">
      <c r="A4" s="6" t="s">
        <v>35</v>
      </c>
      <c r="B4" s="21" t="s">
        <v>58</v>
      </c>
      <c r="D4" s="20" t="s">
        <v>48</v>
      </c>
    </row>
    <row r="5" spans="1:5" x14ac:dyDescent="0.25">
      <c r="A5" s="6"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DP</vt:lpstr>
      <vt:lpstr>DAP</vt:lpstr>
      <vt:lpstr>DTH</vt:lpstr>
      <vt:lpstr>Tablas</vt:lpstr>
      <vt:lpstr>DAP!Área_de_impresión</vt:lpstr>
      <vt:lpstr>DP!Área_de_impresión</vt:lpstr>
      <vt:lpstr>DTH!Área_de_impresión</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2019-04-08T23:15:44Z</cp:lastPrinted>
  <dcterms:created xsi:type="dcterms:W3CDTF">2019-01-30T14:18:32Z</dcterms:created>
  <dcterms:modified xsi:type="dcterms:W3CDTF">2019-04-08T23:16:08Z</dcterms:modified>
</cp:coreProperties>
</file>