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comments2.xml" ContentType="application/vnd.openxmlformats-officedocument.spreadsheetml.comments+xml"/>
  <Override PartName="/xl/drawings/drawing3.xml" ContentType="application/vnd.openxmlformats-officedocument.drawing+xml"/>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comments3.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showInkAnnotation="0" updateLinks="never" codeName="ThisWorkbook" autoCompressPictures="0" defaultThemeVersion="153222"/>
  <mc:AlternateContent xmlns:mc="http://schemas.openxmlformats.org/markup-compatibility/2006">
    <mc:Choice Requires="x15">
      <x15ac:absPath xmlns:x15ac="http://schemas.microsoft.com/office/spreadsheetml/2010/11/ac" url="C:\Users\jose.navarrete\Desktop\CARGUE\"/>
    </mc:Choice>
  </mc:AlternateContent>
  <bookViews>
    <workbookView xWindow="0" yWindow="0" windowWidth="20490" windowHeight="8025" tabRatio="778"/>
  </bookViews>
  <sheets>
    <sheet name="Riesgos" sheetId="13" r:id="rId1"/>
    <sheet name="Tratamiento" sheetId="14" r:id="rId2"/>
    <sheet name="Resultados" sheetId="16" r:id="rId3"/>
    <sheet name="Informe" sheetId="17" r:id="rId4"/>
    <sheet name="AYUDA" sheetId="9" state="hidden" r:id="rId5"/>
    <sheet name="DATOS" sheetId="8" state="hidden" r:id="rId6"/>
  </sheets>
  <externalReferences>
    <externalReference r:id="rId7"/>
    <externalReference r:id="rId8"/>
    <externalReference r:id="rId9"/>
    <externalReference r:id="rId10"/>
    <externalReference r:id="rId11"/>
  </externalReferences>
  <definedNames>
    <definedName name="_xlnm._FilterDatabase" localSheetId="0" hidden="1">Riesgos!$C$15:$W$120</definedName>
    <definedName name="a">[1]!Tabla39[PROCESO]</definedName>
    <definedName name="CONSECUENCIAS">[2]!Tabla43[CONSECUENCIAS]</definedName>
    <definedName name="CONTROL">[3]DATOS!$AS$2:$AS$5</definedName>
    <definedName name="CONTROLES" localSheetId="2">DATOS!#REF!</definedName>
    <definedName name="CONTROLES" localSheetId="0">DATOS!#REF!</definedName>
    <definedName name="CONTROLES">DATOS!#REF!</definedName>
    <definedName name="d">[4]!Tabla42[PROBABILIDAD]</definedName>
    <definedName name="e">[4]!Tabla42[PROBABILIDAD]</definedName>
    <definedName name="FUENTE">[2]!Tabla41[FUENTE]</definedName>
    <definedName name="IMPACTO" localSheetId="2">Tabla44[IMPACTO]</definedName>
    <definedName name="IMPACTO" localSheetId="0">Tabla44[IMPACTO]</definedName>
    <definedName name="IMPACTO">Tabla44[IMPACTO]</definedName>
    <definedName name="MATRIZ_OBJETIVOS">[2]DATOS!$A$2:$B$33</definedName>
    <definedName name="MATRIZ_RIESGOS">DATOS!$D$25:$H$29</definedName>
    <definedName name="PROBABILIDAD" localSheetId="2">Tabla42[PROBABILIDAD]</definedName>
    <definedName name="PROBABILIDAD" localSheetId="0">Tabla42[PROBABILIDAD]</definedName>
    <definedName name="PROBABILIDAD">Tabla42[PROBABILIDAD]</definedName>
    <definedName name="PROCESO">[2]!Tabla39[PROCESO]</definedName>
    <definedName name="PROCESOS">DATOS!$B$32:$D$47</definedName>
    <definedName name="RESULTADO">Resultados!$A$14:$K$120</definedName>
    <definedName name="RIESGOS">Riesgos!$A$16:$X$120</definedName>
    <definedName name="s">[4]DATOS!$D$25:$H$29</definedName>
    <definedName name="ww">[5]!Tabla42[PROBABILIDAD]</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7" i="13" l="1"/>
  <c r="A18" i="13"/>
  <c r="A19" i="13"/>
  <c r="A20" i="13"/>
  <c r="A21" i="13"/>
  <c r="A22" i="13"/>
  <c r="A23" i="13"/>
  <c r="A24" i="13"/>
  <c r="A25" i="13"/>
  <c r="A26" i="13"/>
  <c r="A27" i="13"/>
  <c r="A28" i="13"/>
  <c r="A29" i="13"/>
  <c r="A30" i="13"/>
  <c r="A31" i="13"/>
  <c r="A32" i="13"/>
  <c r="A33" i="13"/>
  <c r="A34" i="13"/>
  <c r="A35" i="13"/>
  <c r="A36" i="13"/>
  <c r="A37" i="13"/>
  <c r="A38" i="13"/>
  <c r="A39" i="13"/>
  <c r="A40" i="13"/>
  <c r="A41" i="13"/>
  <c r="A42" i="13"/>
  <c r="A43" i="13"/>
  <c r="A44" i="13"/>
  <c r="A45" i="13"/>
  <c r="A46" i="13"/>
  <c r="A47" i="13"/>
  <c r="A48" i="13"/>
  <c r="A49" i="13"/>
  <c r="A50" i="13"/>
  <c r="A51" i="13"/>
  <c r="A52" i="13"/>
  <c r="A53" i="13"/>
  <c r="A54" i="13"/>
  <c r="A55" i="13"/>
  <c r="A56" i="13"/>
  <c r="A57" i="13"/>
  <c r="A58" i="13"/>
  <c r="A59" i="13"/>
  <c r="A60" i="13"/>
  <c r="A61" i="13"/>
  <c r="A62" i="13"/>
  <c r="A63" i="13"/>
  <c r="A64" i="13"/>
  <c r="A65" i="13"/>
  <c r="A66" i="13"/>
  <c r="A67" i="13"/>
  <c r="A68" i="13"/>
  <c r="A69" i="13"/>
  <c r="A70" i="13"/>
  <c r="A71" i="13"/>
  <c r="A72" i="13"/>
  <c r="A73" i="13"/>
  <c r="A74" i="13"/>
  <c r="A75" i="13"/>
  <c r="A76" i="13"/>
  <c r="A77" i="13"/>
  <c r="A78" i="13"/>
  <c r="A79" i="13"/>
  <c r="A80" i="13"/>
  <c r="A81" i="13"/>
  <c r="A82" i="13"/>
  <c r="A83" i="13"/>
  <c r="A84" i="13"/>
  <c r="A85" i="13"/>
  <c r="A86" i="13"/>
  <c r="A87" i="13"/>
  <c r="A88" i="13"/>
  <c r="A89" i="13"/>
  <c r="A90" i="13"/>
  <c r="A91" i="13"/>
  <c r="A92" i="13"/>
  <c r="A93" i="13"/>
  <c r="A94" i="13"/>
  <c r="A95" i="13"/>
  <c r="A96" i="13"/>
  <c r="A97" i="13"/>
  <c r="A98" i="13"/>
  <c r="A99" i="13"/>
  <c r="A100" i="13"/>
  <c r="A101" i="13"/>
  <c r="A102" i="13"/>
  <c r="A103" i="13"/>
  <c r="A104" i="13"/>
  <c r="A105" i="13"/>
  <c r="A106" i="13"/>
  <c r="A107" i="13"/>
  <c r="A108" i="13"/>
  <c r="A109" i="13"/>
  <c r="A110" i="13"/>
  <c r="A111" i="13"/>
  <c r="A112" i="13"/>
  <c r="A113" i="13"/>
  <c r="A114" i="13"/>
  <c r="A115" i="13"/>
  <c r="A116" i="13"/>
  <c r="A117" i="13"/>
  <c r="A118" i="13"/>
  <c r="A119" i="13"/>
  <c r="A120" i="13"/>
  <c r="A16" i="13"/>
  <c r="I16" i="16"/>
  <c r="I17" i="16"/>
  <c r="C14" i="16" l="1"/>
  <c r="R16" i="13"/>
  <c r="U16" i="13" s="1"/>
  <c r="U18" i="13"/>
  <c r="U19" i="13"/>
  <c r="U20" i="13"/>
  <c r="U21" i="13"/>
  <c r="U22" i="13"/>
  <c r="U23" i="13"/>
  <c r="U24" i="13"/>
  <c r="U25" i="13"/>
  <c r="C17" i="16" l="1"/>
  <c r="C23" i="16"/>
  <c r="C28" i="16"/>
  <c r="C32" i="16"/>
  <c r="C36" i="16"/>
  <c r="C40" i="16"/>
  <c r="C44" i="16"/>
  <c r="C48" i="16"/>
  <c r="C52" i="16"/>
  <c r="C56" i="16"/>
  <c r="C60" i="16"/>
  <c r="C64" i="16"/>
  <c r="C68" i="16"/>
  <c r="C72" i="16"/>
  <c r="C76" i="16"/>
  <c r="C80" i="16"/>
  <c r="C84" i="16"/>
  <c r="C88" i="16"/>
  <c r="C92" i="16"/>
  <c r="C96" i="16"/>
  <c r="C100" i="16"/>
  <c r="C104" i="16"/>
  <c r="C108" i="16"/>
  <c r="C112" i="16"/>
  <c r="C120" i="16"/>
  <c r="C30" i="16"/>
  <c r="C42" i="16"/>
  <c r="C54" i="16"/>
  <c r="C66" i="16"/>
  <c r="C86" i="16"/>
  <c r="C98" i="16"/>
  <c r="C110" i="16"/>
  <c r="C19" i="16"/>
  <c r="C24" i="16"/>
  <c r="C29" i="16"/>
  <c r="C33" i="16"/>
  <c r="C37" i="16"/>
  <c r="C41" i="16"/>
  <c r="C45" i="16"/>
  <c r="C49" i="16"/>
  <c r="C53" i="16"/>
  <c r="C57" i="16"/>
  <c r="C61" i="16"/>
  <c r="C65" i="16"/>
  <c r="C69" i="16"/>
  <c r="C73" i="16"/>
  <c r="C77" i="16"/>
  <c r="C81" i="16"/>
  <c r="C85" i="16"/>
  <c r="C89" i="16"/>
  <c r="C93" i="16"/>
  <c r="C97" i="16"/>
  <c r="C101" i="16"/>
  <c r="C105" i="16"/>
  <c r="C109" i="16"/>
  <c r="C113" i="16"/>
  <c r="C117" i="16"/>
  <c r="C20" i="16"/>
  <c r="C34" i="16"/>
  <c r="C46" i="16"/>
  <c r="C62" i="16"/>
  <c r="C74" i="16"/>
  <c r="C82" i="16"/>
  <c r="C90" i="16"/>
  <c r="C102" i="16"/>
  <c r="C118" i="16"/>
  <c r="C16" i="16"/>
  <c r="C21" i="16"/>
  <c r="C27" i="16"/>
  <c r="C31" i="16"/>
  <c r="C35" i="16"/>
  <c r="C39" i="16"/>
  <c r="C43" i="16"/>
  <c r="C47" i="16"/>
  <c r="C51" i="16"/>
  <c r="C55" i="16"/>
  <c r="C59" i="16"/>
  <c r="C63" i="16"/>
  <c r="C67" i="16"/>
  <c r="C71" i="16"/>
  <c r="C75" i="16"/>
  <c r="C79" i="16"/>
  <c r="C83" i="16"/>
  <c r="C87" i="16"/>
  <c r="C91" i="16"/>
  <c r="C95" i="16"/>
  <c r="C99" i="16"/>
  <c r="C103" i="16"/>
  <c r="C107" i="16"/>
  <c r="C111" i="16"/>
  <c r="C115" i="16"/>
  <c r="C119" i="16"/>
  <c r="C116" i="16"/>
  <c r="C25" i="16"/>
  <c r="C38" i="16"/>
  <c r="C50" i="16"/>
  <c r="C58" i="16"/>
  <c r="C70" i="16"/>
  <c r="C78" i="16"/>
  <c r="C94" i="16"/>
  <c r="C106" i="16"/>
  <c r="C114" i="16"/>
  <c r="C18" i="16"/>
  <c r="C22" i="16"/>
  <c r="C26" i="16"/>
  <c r="C15" i="16"/>
  <c r="B14" i="16"/>
  <c r="F14" i="16"/>
  <c r="I14" i="16" s="1"/>
  <c r="H4" i="17" l="1"/>
  <c r="H3" i="17"/>
  <c r="H2" i="17"/>
  <c r="E16" i="13"/>
  <c r="B18" i="16" l="1"/>
  <c r="B19" i="16"/>
  <c r="B20" i="16"/>
  <c r="B21" i="16"/>
  <c r="B22" i="16"/>
  <c r="B23" i="16"/>
  <c r="B24" i="16"/>
  <c r="B25" i="16"/>
  <c r="B26" i="16"/>
  <c r="B27" i="16"/>
  <c r="B28" i="16"/>
  <c r="B29" i="16"/>
  <c r="B30" i="16"/>
  <c r="B31" i="16"/>
  <c r="B32" i="16"/>
  <c r="B33" i="16"/>
  <c r="B34" i="16"/>
  <c r="B35" i="16"/>
  <c r="B36" i="16"/>
  <c r="B37" i="16"/>
  <c r="B38" i="16"/>
  <c r="B39" i="16"/>
  <c r="B40" i="16"/>
  <c r="B41" i="16"/>
  <c r="B42" i="16"/>
  <c r="B43" i="16"/>
  <c r="B44" i="16"/>
  <c r="B45" i="16"/>
  <c r="B46" i="16"/>
  <c r="B47" i="16"/>
  <c r="B48" i="16"/>
  <c r="B49" i="16"/>
  <c r="B50" i="16"/>
  <c r="B51" i="16"/>
  <c r="B52" i="16"/>
  <c r="B53" i="16"/>
  <c r="B54" i="16"/>
  <c r="B55" i="16"/>
  <c r="B56" i="16"/>
  <c r="B57" i="16"/>
  <c r="B58" i="16"/>
  <c r="B59" i="16"/>
  <c r="B60" i="16"/>
  <c r="B61" i="16"/>
  <c r="B62" i="16"/>
  <c r="B63" i="16"/>
  <c r="B64" i="16"/>
  <c r="B65" i="16"/>
  <c r="B66" i="16"/>
  <c r="B67" i="16"/>
  <c r="B68" i="16"/>
  <c r="B69" i="16"/>
  <c r="B70" i="16"/>
  <c r="B71" i="16"/>
  <c r="B72" i="16"/>
  <c r="B73" i="16"/>
  <c r="B74" i="16"/>
  <c r="B75" i="16"/>
  <c r="B76" i="16"/>
  <c r="B77" i="16"/>
  <c r="B78" i="16"/>
  <c r="B79" i="16"/>
  <c r="B80" i="16"/>
  <c r="B81" i="16"/>
  <c r="B82" i="16"/>
  <c r="B83" i="16"/>
  <c r="B84" i="16"/>
  <c r="B85" i="16"/>
  <c r="B86" i="16"/>
  <c r="B87" i="16"/>
  <c r="B88" i="16"/>
  <c r="B89" i="16"/>
  <c r="B90" i="16"/>
  <c r="B91" i="16"/>
  <c r="B92" i="16"/>
  <c r="B93" i="16"/>
  <c r="B94" i="16"/>
  <c r="B95" i="16"/>
  <c r="B96" i="16"/>
  <c r="B97" i="16"/>
  <c r="B98" i="16"/>
  <c r="B99" i="16"/>
  <c r="B100" i="16"/>
  <c r="B101" i="16"/>
  <c r="B102" i="16"/>
  <c r="B103" i="16"/>
  <c r="B104" i="16"/>
  <c r="B105" i="16"/>
  <c r="B106" i="16"/>
  <c r="B107" i="16"/>
  <c r="B108" i="16"/>
  <c r="B109" i="16"/>
  <c r="B110" i="16"/>
  <c r="B111" i="16"/>
  <c r="B112" i="16"/>
  <c r="B113" i="16"/>
  <c r="B114" i="16"/>
  <c r="B115" i="16"/>
  <c r="B116" i="16"/>
  <c r="B117" i="16"/>
  <c r="B118" i="16"/>
  <c r="B119" i="16"/>
  <c r="B120" i="16"/>
  <c r="B17" i="16"/>
  <c r="F17" i="16" l="1"/>
  <c r="B15" i="16"/>
  <c r="F15" i="16"/>
  <c r="I15" i="16" s="1"/>
  <c r="B16" i="16"/>
  <c r="F16" i="16"/>
  <c r="B14" i="14" l="1"/>
  <c r="B15" i="14" l="1"/>
  <c r="B16" i="14"/>
  <c r="B17" i="14"/>
  <c r="B18" i="14"/>
  <c r="B19" i="14"/>
  <c r="B20" i="14"/>
  <c r="B21" i="14"/>
  <c r="B22" i="14"/>
  <c r="B23" i="14"/>
  <c r="B24" i="14"/>
  <c r="B25" i="14"/>
  <c r="B26" i="14"/>
  <c r="B27" i="14"/>
  <c r="B28" i="14"/>
  <c r="B29" i="14"/>
  <c r="B30" i="14"/>
  <c r="B31" i="14"/>
  <c r="B32" i="14"/>
  <c r="B33" i="14"/>
  <c r="B34" i="14"/>
  <c r="B35" i="14"/>
  <c r="B36" i="14"/>
  <c r="B37" i="14"/>
  <c r="B38" i="14"/>
  <c r="B39" i="14"/>
  <c r="B40" i="14"/>
  <c r="B41" i="14"/>
  <c r="B42" i="14"/>
  <c r="B43" i="14"/>
  <c r="B44" i="14"/>
  <c r="B45" i="14"/>
  <c r="B46" i="14"/>
  <c r="B47" i="14"/>
  <c r="B48" i="14"/>
  <c r="B49" i="14"/>
  <c r="B50" i="14"/>
  <c r="B51" i="14"/>
  <c r="B52" i="14"/>
  <c r="B53" i="14"/>
  <c r="B54" i="14"/>
  <c r="B55" i="14"/>
  <c r="B56" i="14"/>
  <c r="B57" i="14"/>
  <c r="B58" i="14"/>
  <c r="B59" i="14"/>
  <c r="B60" i="14"/>
  <c r="B61" i="14"/>
  <c r="B62" i="14"/>
  <c r="B63" i="14"/>
  <c r="B64" i="14"/>
  <c r="B65" i="14"/>
  <c r="B66" i="14"/>
  <c r="B67" i="14"/>
  <c r="B68" i="14"/>
  <c r="B69" i="14"/>
  <c r="B70" i="14"/>
  <c r="B71" i="14"/>
  <c r="B72" i="14"/>
  <c r="B73" i="14"/>
  <c r="B74" i="14"/>
  <c r="B75" i="14"/>
  <c r="B76" i="14"/>
  <c r="B77" i="14"/>
  <c r="B78" i="14"/>
  <c r="B79" i="14"/>
  <c r="B80" i="14"/>
  <c r="B81" i="14"/>
  <c r="B82" i="14"/>
  <c r="B83" i="14"/>
  <c r="B84" i="14"/>
  <c r="B85" i="14"/>
  <c r="B86" i="14"/>
  <c r="B87" i="14"/>
  <c r="B88" i="14"/>
  <c r="B89" i="14"/>
  <c r="B90" i="14"/>
  <c r="B91" i="14"/>
  <c r="B92" i="14"/>
  <c r="B93" i="14"/>
  <c r="B94" i="14"/>
  <c r="B95" i="14"/>
  <c r="B96" i="14"/>
  <c r="B97" i="14"/>
  <c r="B98" i="14"/>
  <c r="B99" i="14"/>
  <c r="B100" i="14"/>
  <c r="B101" i="14"/>
  <c r="B102" i="14"/>
  <c r="B103" i="14"/>
  <c r="B104" i="14"/>
  <c r="B105" i="14"/>
  <c r="B106" i="14"/>
  <c r="B107" i="14"/>
  <c r="B108" i="14"/>
  <c r="B109" i="14"/>
  <c r="B110" i="14"/>
  <c r="B111" i="14"/>
  <c r="B112" i="14"/>
  <c r="B113" i="14"/>
  <c r="B114" i="14"/>
  <c r="B115" i="14"/>
  <c r="B116" i="14"/>
  <c r="B117" i="14"/>
  <c r="B118" i="14"/>
  <c r="B119" i="14"/>
  <c r="R17" i="13" l="1"/>
  <c r="U17" i="13" s="1"/>
  <c r="C3" i="17" l="1"/>
  <c r="C2" i="17"/>
  <c r="C4" i="17"/>
  <c r="C5" i="17"/>
  <c r="E17" i="13"/>
  <c r="E18" i="13"/>
  <c r="R18" i="13"/>
  <c r="E19" i="13"/>
  <c r="R19" i="13"/>
  <c r="E20" i="13"/>
  <c r="R20" i="13"/>
  <c r="E21" i="13"/>
  <c r="R21" i="13"/>
  <c r="E22" i="13"/>
  <c r="R22" i="13"/>
  <c r="E23" i="13"/>
  <c r="R23" i="13"/>
  <c r="E24" i="13"/>
  <c r="R24" i="13"/>
  <c r="E25" i="13"/>
  <c r="R25" i="13"/>
  <c r="E26" i="13"/>
  <c r="R26" i="13"/>
  <c r="U26" i="13"/>
  <c r="E27" i="13"/>
  <c r="R27" i="13"/>
  <c r="U27" i="13"/>
  <c r="E28" i="13"/>
  <c r="R28" i="13"/>
  <c r="U28" i="13"/>
  <c r="E29" i="13"/>
  <c r="R29" i="13"/>
  <c r="U29" i="13"/>
  <c r="E30" i="13"/>
  <c r="R30" i="13"/>
  <c r="U30" i="13"/>
  <c r="E31" i="13"/>
  <c r="R31" i="13"/>
  <c r="U31" i="13"/>
  <c r="E32" i="13"/>
  <c r="R32" i="13"/>
  <c r="U32" i="13"/>
  <c r="E33" i="13"/>
  <c r="R33" i="13"/>
  <c r="U33" i="13"/>
  <c r="E34" i="13"/>
  <c r="R34" i="13"/>
  <c r="U34" i="13"/>
  <c r="E35" i="13"/>
  <c r="R35" i="13"/>
  <c r="U35" i="13"/>
  <c r="E36" i="13"/>
  <c r="R36" i="13"/>
  <c r="U36" i="13"/>
  <c r="E37" i="13"/>
  <c r="R37" i="13"/>
  <c r="U37" i="13"/>
  <c r="E38" i="13"/>
  <c r="R38" i="13"/>
  <c r="U38" i="13"/>
  <c r="E39" i="13"/>
  <c r="R39" i="13"/>
  <c r="U39" i="13"/>
  <c r="E40" i="13"/>
  <c r="R40" i="13"/>
  <c r="U40" i="13"/>
  <c r="E41" i="13"/>
  <c r="R41" i="13"/>
  <c r="U41" i="13"/>
  <c r="E42" i="13"/>
  <c r="R42" i="13"/>
  <c r="U42" i="13"/>
  <c r="E43" i="13"/>
  <c r="R43" i="13"/>
  <c r="U43" i="13"/>
  <c r="E44" i="13"/>
  <c r="R44" i="13"/>
  <c r="U44" i="13"/>
  <c r="E45" i="13"/>
  <c r="R45" i="13"/>
  <c r="U45" i="13"/>
  <c r="E46" i="13"/>
  <c r="R46" i="13"/>
  <c r="U46" i="13"/>
  <c r="E47" i="13"/>
  <c r="R47" i="13"/>
  <c r="U47" i="13"/>
  <c r="E48" i="13"/>
  <c r="R48" i="13"/>
  <c r="U48" i="13"/>
  <c r="E49" i="13"/>
  <c r="R49" i="13"/>
  <c r="U49" i="13"/>
  <c r="E50" i="13"/>
  <c r="R50" i="13"/>
  <c r="U50" i="13"/>
  <c r="E51" i="13"/>
  <c r="R51" i="13"/>
  <c r="U51" i="13"/>
  <c r="E52" i="13"/>
  <c r="R52" i="13"/>
  <c r="U52" i="13"/>
  <c r="E53" i="13"/>
  <c r="R53" i="13"/>
  <c r="U53" i="13"/>
  <c r="E54" i="13"/>
  <c r="R54" i="13"/>
  <c r="U54" i="13"/>
  <c r="E55" i="13"/>
  <c r="R55" i="13"/>
  <c r="U55" i="13"/>
  <c r="E56" i="13"/>
  <c r="R56" i="13"/>
  <c r="U56" i="13"/>
  <c r="E57" i="13"/>
  <c r="R57" i="13"/>
  <c r="U57" i="13"/>
  <c r="E58" i="13"/>
  <c r="R58" i="13"/>
  <c r="U58" i="13"/>
  <c r="E59" i="13"/>
  <c r="R59" i="13"/>
  <c r="U59" i="13"/>
  <c r="E60" i="13"/>
  <c r="R60" i="13"/>
  <c r="U60" i="13"/>
  <c r="E61" i="13"/>
  <c r="R61" i="13"/>
  <c r="U61" i="13"/>
  <c r="E62" i="13"/>
  <c r="R62" i="13"/>
  <c r="U62" i="13"/>
  <c r="E63" i="13"/>
  <c r="R63" i="13"/>
  <c r="U63" i="13"/>
  <c r="E64" i="13"/>
  <c r="R64" i="13"/>
  <c r="U64" i="13"/>
  <c r="E65" i="13"/>
  <c r="R65" i="13"/>
  <c r="U65" i="13"/>
  <c r="E66" i="13"/>
  <c r="R66" i="13"/>
  <c r="U66" i="13"/>
  <c r="E67" i="13"/>
  <c r="R67" i="13"/>
  <c r="U67" i="13"/>
  <c r="E68" i="13"/>
  <c r="R68" i="13"/>
  <c r="U68" i="13"/>
  <c r="E69" i="13"/>
  <c r="R69" i="13"/>
  <c r="U69" i="13"/>
  <c r="E70" i="13"/>
  <c r="R70" i="13"/>
  <c r="U70" i="13"/>
  <c r="E71" i="13"/>
  <c r="R71" i="13"/>
  <c r="U71" i="13"/>
  <c r="E72" i="13"/>
  <c r="R72" i="13"/>
  <c r="U72" i="13"/>
  <c r="E73" i="13"/>
  <c r="R73" i="13"/>
  <c r="U73" i="13"/>
  <c r="E74" i="13"/>
  <c r="R74" i="13"/>
  <c r="U74" i="13"/>
  <c r="E75" i="13"/>
  <c r="R75" i="13"/>
  <c r="U75" i="13"/>
  <c r="E76" i="13"/>
  <c r="R76" i="13"/>
  <c r="U76" i="13"/>
  <c r="E77" i="13"/>
  <c r="R77" i="13"/>
  <c r="U77" i="13"/>
  <c r="E78" i="13"/>
  <c r="R78" i="13"/>
  <c r="U78" i="13"/>
  <c r="E79" i="13"/>
  <c r="R79" i="13"/>
  <c r="U79" i="13"/>
  <c r="E80" i="13"/>
  <c r="R80" i="13"/>
  <c r="U80" i="13"/>
  <c r="E81" i="13"/>
  <c r="R81" i="13"/>
  <c r="U81" i="13"/>
  <c r="E82" i="13"/>
  <c r="R82" i="13"/>
  <c r="U82" i="13"/>
  <c r="E83" i="13"/>
  <c r="R83" i="13"/>
  <c r="U83" i="13"/>
  <c r="E84" i="13"/>
  <c r="R84" i="13"/>
  <c r="U84" i="13"/>
  <c r="E85" i="13"/>
  <c r="R85" i="13"/>
  <c r="U85" i="13"/>
  <c r="E86" i="13"/>
  <c r="R86" i="13"/>
  <c r="U86" i="13"/>
  <c r="E87" i="13"/>
  <c r="R87" i="13"/>
  <c r="U87" i="13"/>
  <c r="E88" i="13"/>
  <c r="R88" i="13"/>
  <c r="U88" i="13"/>
  <c r="E89" i="13"/>
  <c r="R89" i="13"/>
  <c r="U89" i="13"/>
  <c r="E90" i="13"/>
  <c r="R90" i="13"/>
  <c r="U90" i="13"/>
  <c r="E91" i="13"/>
  <c r="R91" i="13"/>
  <c r="U91" i="13"/>
  <c r="E92" i="13"/>
  <c r="R92" i="13"/>
  <c r="U92" i="13"/>
  <c r="E93" i="13"/>
  <c r="R93" i="13"/>
  <c r="U93" i="13"/>
  <c r="E94" i="13"/>
  <c r="R94" i="13"/>
  <c r="U94" i="13"/>
  <c r="E95" i="13"/>
  <c r="R95" i="13"/>
  <c r="U95" i="13"/>
  <c r="E96" i="13"/>
  <c r="R96" i="13"/>
  <c r="U96" i="13"/>
  <c r="E97" i="13"/>
  <c r="R97" i="13"/>
  <c r="U97" i="13"/>
  <c r="E98" i="13"/>
  <c r="R98" i="13"/>
  <c r="U98" i="13"/>
  <c r="E99" i="13"/>
  <c r="R99" i="13"/>
  <c r="U99" i="13"/>
  <c r="E100" i="13"/>
  <c r="R100" i="13"/>
  <c r="U100" i="13"/>
  <c r="E101" i="13"/>
  <c r="R101" i="13"/>
  <c r="U101" i="13"/>
  <c r="E102" i="13"/>
  <c r="R102" i="13"/>
  <c r="U102" i="13"/>
  <c r="E103" i="13"/>
  <c r="R103" i="13"/>
  <c r="U103" i="13"/>
  <c r="E104" i="13"/>
  <c r="R104" i="13"/>
  <c r="U104" i="13"/>
  <c r="E105" i="13"/>
  <c r="R105" i="13"/>
  <c r="U105" i="13"/>
  <c r="E106" i="13"/>
  <c r="R106" i="13"/>
  <c r="U106" i="13"/>
  <c r="E107" i="13"/>
  <c r="R107" i="13"/>
  <c r="U107" i="13"/>
  <c r="E108" i="13"/>
  <c r="R108" i="13"/>
  <c r="U108" i="13"/>
  <c r="E109" i="13"/>
  <c r="R109" i="13"/>
  <c r="U109" i="13"/>
  <c r="E110" i="13"/>
  <c r="R110" i="13"/>
  <c r="U110" i="13"/>
  <c r="E111" i="13"/>
  <c r="R111" i="13"/>
  <c r="U111" i="13"/>
  <c r="E112" i="13"/>
  <c r="R112" i="13"/>
  <c r="U112" i="13"/>
  <c r="E113" i="13"/>
  <c r="R113" i="13"/>
  <c r="U113" i="13"/>
  <c r="E114" i="13"/>
  <c r="R114" i="13"/>
  <c r="U114" i="13"/>
  <c r="E115" i="13"/>
  <c r="R115" i="13"/>
  <c r="U115" i="13"/>
  <c r="E116" i="13"/>
  <c r="R116" i="13"/>
  <c r="U116" i="13"/>
  <c r="E117" i="13"/>
  <c r="R117" i="13"/>
  <c r="U117" i="13"/>
  <c r="E118" i="13"/>
  <c r="R118" i="13"/>
  <c r="U118" i="13"/>
  <c r="E119" i="13"/>
  <c r="R119" i="13"/>
  <c r="U119" i="13"/>
  <c r="E120" i="13"/>
  <c r="R120" i="13"/>
  <c r="U120" i="13"/>
  <c r="B3" i="17" l="1"/>
  <c r="B4" i="17"/>
  <c r="B2" i="17"/>
  <c r="B5" i="17" l="1"/>
</calcChain>
</file>

<file path=xl/comments1.xml><?xml version="1.0" encoding="utf-8"?>
<comments xmlns="http://schemas.openxmlformats.org/spreadsheetml/2006/main">
  <authors>
    <author>Sergio Carreno Perez</author>
    <author>Diana Maribel Rey Gutierrez</author>
  </authors>
  <commentList>
    <comment ref="X12" authorId="0" shapeId="0">
      <text>
        <r>
          <rPr>
            <sz val="11"/>
            <color indexed="81"/>
            <rFont val="Tahoma"/>
            <family val="2"/>
          </rPr>
          <t>En este campo se deben incluir datos adicionales que puedan dar orientación al riesgo, ejemplo: acta o memorando de aceptación del riesgo.</t>
        </r>
      </text>
    </comment>
    <comment ref="A14" authorId="1" shapeId="0">
      <text>
        <r>
          <rPr>
            <b/>
            <sz val="14"/>
            <color indexed="81"/>
            <rFont val="Tahoma"/>
            <family val="2"/>
          </rPr>
          <t xml:space="preserve">ID: </t>
        </r>
        <r>
          <rPr>
            <sz val="14"/>
            <color indexed="81"/>
            <rFont val="Tahoma"/>
            <family val="2"/>
          </rPr>
          <t xml:space="preserve">Es el consecutivo del Riesgo identificado. </t>
        </r>
      </text>
    </comment>
    <comment ref="C14" authorId="1" shapeId="0">
      <text>
        <r>
          <rPr>
            <b/>
            <sz val="14"/>
            <color indexed="81"/>
            <rFont val="Tahoma"/>
            <family val="2"/>
          </rPr>
          <t xml:space="preserve">REGIONAL/SEDE NACIONAL: </t>
        </r>
        <r>
          <rPr>
            <sz val="14"/>
            <color indexed="81"/>
            <rFont val="Tahoma"/>
            <family val="2"/>
          </rPr>
          <t xml:space="preserve">Hace referencia al lugar o ubicación en el que es identificado el riesgo. </t>
        </r>
      </text>
    </comment>
    <comment ref="D14" authorId="1" shapeId="0">
      <text>
        <r>
          <rPr>
            <b/>
            <sz val="14"/>
            <color indexed="81"/>
            <rFont val="Tahoma"/>
            <family val="2"/>
          </rPr>
          <t xml:space="preserve">Dueño /Propietario del Riesgo: </t>
        </r>
        <r>
          <rPr>
            <sz val="14"/>
            <color indexed="81"/>
            <rFont val="Tahoma"/>
            <family val="2"/>
          </rPr>
          <t xml:space="preserve">Proceso del ICBF encargado de rendir cuentas y la autoridad para gestionar el riesgo. </t>
        </r>
      </text>
    </comment>
    <comment ref="E14" authorId="1" shapeId="0">
      <text>
        <r>
          <rPr>
            <sz val="14"/>
            <color indexed="81"/>
            <rFont val="Tahoma"/>
            <family val="2"/>
          </rPr>
          <t xml:space="preserve">ESTA CASILLA ES AUTOMÁTICA
</t>
        </r>
      </text>
    </comment>
    <comment ref="F14" authorId="1" shapeId="0">
      <text>
        <r>
          <rPr>
            <b/>
            <sz val="14"/>
            <color indexed="81"/>
            <rFont val="Tahoma"/>
            <family val="2"/>
          </rPr>
          <t xml:space="preserve">CONTEXTO INTERNO: </t>
        </r>
        <r>
          <rPr>
            <sz val="14"/>
            <color indexed="81"/>
            <rFont val="Tahoma"/>
            <family val="2"/>
          </rPr>
          <t xml:space="preserve">El ambiente interno en el cual busca alcanzar sus objetivos
</t>
        </r>
      </text>
    </comment>
    <comment ref="G14" authorId="1" shapeId="0">
      <text>
        <r>
          <rPr>
            <b/>
            <sz val="14"/>
            <color indexed="81"/>
            <rFont val="Tahoma"/>
            <family val="2"/>
          </rPr>
          <t xml:space="preserve">CONTEXTO EXTERNO: </t>
        </r>
        <r>
          <rPr>
            <sz val="14"/>
            <color indexed="81"/>
            <rFont val="Tahoma"/>
            <family val="2"/>
          </rPr>
          <t xml:space="preserve">Ambiente externo en el cual busca alcanzar sus objetivos
</t>
        </r>
      </text>
    </comment>
    <comment ref="H14" authorId="1" shapeId="0">
      <text>
        <r>
          <rPr>
            <b/>
            <sz val="14"/>
            <color indexed="81"/>
            <rFont val="Tahoma"/>
            <family val="2"/>
          </rPr>
          <t xml:space="preserve">PRIORIDAD: </t>
        </r>
        <r>
          <rPr>
            <sz val="14"/>
            <color indexed="81"/>
            <rFont val="Tahoma"/>
            <family val="2"/>
          </rPr>
          <t xml:space="preserve">Importancia del riesgo con respecto a los demás riesgos identificados.
</t>
        </r>
      </text>
    </comment>
    <comment ref="I14" authorId="1" shapeId="0">
      <text>
        <r>
          <rPr>
            <b/>
            <sz val="14"/>
            <color indexed="81"/>
            <rFont val="Tahoma"/>
            <family val="2"/>
          </rPr>
          <t>Activo Afectado:</t>
        </r>
        <r>
          <rPr>
            <sz val="14"/>
            <color indexed="81"/>
            <rFont val="Tahoma"/>
            <family val="2"/>
          </rPr>
          <t xml:space="preserve"> Hace referencia al tipo de activo de la información impactado por riesgo identificado, debe ser mínimo uno (selección multiple).</t>
        </r>
      </text>
    </comment>
    <comment ref="V14" authorId="1" shapeId="0">
      <text>
        <r>
          <rPr>
            <b/>
            <sz val="14"/>
            <color indexed="81"/>
            <rFont val="Tahoma"/>
            <family val="2"/>
          </rPr>
          <t>OPCIONES TRATAMIENTO:</t>
        </r>
        <r>
          <rPr>
            <sz val="14"/>
            <color indexed="81"/>
            <rFont val="Tahoma"/>
            <family val="2"/>
          </rPr>
          <t xml:space="preserve"> El objetivo de los controles a implementar, Compartir, Reducir, Transferir y Evitar.</t>
        </r>
      </text>
    </comment>
    <comment ref="J15" authorId="1" shapeId="0">
      <text>
        <r>
          <rPr>
            <b/>
            <sz val="14"/>
            <color indexed="81"/>
            <rFont val="Tahoma"/>
            <family val="2"/>
          </rPr>
          <t xml:space="preserve">Riesgo: </t>
        </r>
        <r>
          <rPr>
            <sz val="14"/>
            <color indexed="81"/>
            <rFont val="Tahoma"/>
            <family val="2"/>
          </rPr>
          <t xml:space="preserve">Efecto de la incertidumbre sobre los objetos. </t>
        </r>
        <r>
          <rPr>
            <sz val="9"/>
            <color indexed="81"/>
            <rFont val="Tahoma"/>
            <charset val="1"/>
          </rPr>
          <t xml:space="preserve">
</t>
        </r>
      </text>
    </comment>
    <comment ref="K15" authorId="1" shapeId="0">
      <text>
        <r>
          <rPr>
            <b/>
            <sz val="14"/>
            <color indexed="81"/>
            <rFont val="Tahoma"/>
            <family val="2"/>
          </rPr>
          <t xml:space="preserve">FUENTE DEL RIESGO: </t>
        </r>
        <r>
          <rPr>
            <sz val="14"/>
            <color indexed="81"/>
            <rFont val="Tahoma"/>
            <family val="2"/>
          </rPr>
          <t xml:space="preserve">Elemento que tiene potencial de originar el riesgo.
</t>
        </r>
      </text>
    </comment>
    <comment ref="L15" authorId="1" shapeId="0">
      <text>
        <r>
          <rPr>
            <b/>
            <sz val="14"/>
            <color indexed="81"/>
            <rFont val="Tahoma"/>
            <family val="2"/>
          </rPr>
          <t xml:space="preserve">CAUSA: </t>
        </r>
        <r>
          <rPr>
            <sz val="14"/>
            <color indexed="81"/>
            <rFont val="Tahoma"/>
            <family val="2"/>
          </rPr>
          <t xml:space="preserve">Dependiendo de la fuente del riesgo, que puede generar su materialización.
</t>
        </r>
      </text>
    </comment>
    <comment ref="M15" authorId="1" shapeId="0">
      <text>
        <r>
          <rPr>
            <b/>
            <sz val="14"/>
            <color indexed="81"/>
            <rFont val="Tahoma"/>
            <family val="2"/>
          </rPr>
          <t>Concecuencias Negativas:</t>
        </r>
        <r>
          <rPr>
            <sz val="14"/>
            <color indexed="81"/>
            <rFont val="Tahoma"/>
            <family val="2"/>
          </rPr>
          <t xml:space="preserve"> Resultado negativo de un evento. </t>
        </r>
        <r>
          <rPr>
            <sz val="9"/>
            <color indexed="81"/>
            <rFont val="Tahoma"/>
            <family val="2"/>
          </rPr>
          <t xml:space="preserve">
</t>
        </r>
      </text>
    </comment>
    <comment ref="N15" authorId="1" shapeId="0">
      <text>
        <r>
          <rPr>
            <b/>
            <sz val="14"/>
            <color indexed="81"/>
            <rFont val="Tahoma"/>
            <family val="2"/>
          </rPr>
          <t xml:space="preserve">CONSECUENCIAS POSITIVAS: </t>
        </r>
        <r>
          <rPr>
            <sz val="14"/>
            <color indexed="81"/>
            <rFont val="Tahoma"/>
            <family val="2"/>
          </rPr>
          <t>Resultado positivo de un evento.</t>
        </r>
      </text>
    </comment>
    <comment ref="O15" authorId="1" shapeId="0">
      <text>
        <r>
          <rPr>
            <b/>
            <sz val="14"/>
            <color indexed="81"/>
            <rFont val="Tahoma"/>
            <family val="2"/>
          </rPr>
          <t xml:space="preserve">REGIONALES A LAS QUE APLICA: </t>
        </r>
        <r>
          <rPr>
            <sz val="14"/>
            <color indexed="81"/>
            <rFont val="Tahoma"/>
            <family val="2"/>
          </rPr>
          <t xml:space="preserve">En caso de que el riesgo se materialice, que regionales afectaría. 
</t>
        </r>
      </text>
    </comment>
    <comment ref="P15" authorId="1" shapeId="0">
      <text>
        <r>
          <rPr>
            <b/>
            <sz val="14"/>
            <color indexed="81"/>
            <rFont val="Tahoma"/>
            <family val="2"/>
          </rPr>
          <t xml:space="preserve">CONTROLES: </t>
        </r>
        <r>
          <rPr>
            <sz val="14"/>
            <color indexed="81"/>
            <rFont val="Tahoma"/>
            <family val="2"/>
          </rPr>
          <t>Hace referencia a los controles actuales para evitar la materialización del riesgo. (Antes de generar un tratamiento).</t>
        </r>
        <r>
          <rPr>
            <sz val="9"/>
            <color indexed="81"/>
            <rFont val="Tahoma"/>
            <family val="2"/>
          </rPr>
          <t xml:space="preserve">
</t>
        </r>
      </text>
    </comment>
    <comment ref="Q15" authorId="1" shapeId="0">
      <text>
        <r>
          <rPr>
            <b/>
            <sz val="14"/>
            <color indexed="81"/>
            <rFont val="Tahoma"/>
            <family val="2"/>
          </rPr>
          <t xml:space="preserve">PROBABILIDAD: </t>
        </r>
        <r>
          <rPr>
            <sz val="14"/>
            <color indexed="81"/>
            <rFont val="Tahoma"/>
            <family val="2"/>
          </rPr>
          <t xml:space="preserve">Oportunidad de materialización del riesgo en el tiempo. </t>
        </r>
      </text>
    </comment>
    <comment ref="S15" authorId="1" shapeId="0">
      <text>
        <r>
          <rPr>
            <b/>
            <sz val="14"/>
            <color indexed="81"/>
            <rFont val="Tahoma"/>
            <family val="2"/>
          </rPr>
          <t xml:space="preserve">IMPACTO: </t>
        </r>
        <r>
          <rPr>
            <sz val="14"/>
            <color indexed="81"/>
            <rFont val="Tahoma"/>
            <family val="2"/>
          </rPr>
          <t xml:space="preserve">Afectación a la entidad en caso de que el riesgo se materialice. </t>
        </r>
      </text>
    </comment>
    <comment ref="U15" authorId="1" shapeId="0">
      <text>
        <r>
          <rPr>
            <b/>
            <sz val="14"/>
            <color indexed="81"/>
            <rFont val="Tahoma"/>
            <family val="2"/>
          </rPr>
          <t>ESTA CELDA ES AUTOMÁTICA</t>
        </r>
      </text>
    </comment>
  </commentList>
</comments>
</file>

<file path=xl/comments2.xml><?xml version="1.0" encoding="utf-8"?>
<comments xmlns="http://schemas.openxmlformats.org/spreadsheetml/2006/main">
  <authors>
    <author>Diana Maribel Rey Gutierrez</author>
  </authors>
  <commentList>
    <comment ref="B12" authorId="0" shapeId="0">
      <text>
        <r>
          <rPr>
            <b/>
            <sz val="14"/>
            <color indexed="81"/>
            <rFont val="Tahoma"/>
            <family val="2"/>
          </rPr>
          <t>ESTA CASILLA ES AUTOMÁTICA</t>
        </r>
      </text>
    </comment>
    <comment ref="C12" authorId="0" shapeId="0">
      <text>
        <r>
          <rPr>
            <sz val="14"/>
            <color indexed="81"/>
            <rFont val="Tahoma"/>
            <family val="2"/>
          </rPr>
          <t>Son los controles que se ejecutaran con el fin de mitigar el estado actual del riesgo.</t>
        </r>
      </text>
    </comment>
    <comment ref="D12" authorId="0" shapeId="0">
      <text>
        <r>
          <rPr>
            <b/>
            <sz val="14"/>
            <color indexed="81"/>
            <rFont val="Tahoma"/>
            <family val="2"/>
          </rPr>
          <t xml:space="preserve">RIESGO EMERGENTE: </t>
        </r>
        <r>
          <rPr>
            <sz val="14"/>
            <color indexed="81"/>
            <rFont val="Tahoma"/>
            <family val="2"/>
          </rPr>
          <t>Indica los riesgos que se pueden generar al realizar las actividades necesarias para ejecutar el  control planteado, y los controles que se ejecutaran para ese nuevo riesgo</t>
        </r>
      </text>
    </comment>
    <comment ref="E12" authorId="0" shapeId="0">
      <text>
        <r>
          <rPr>
            <b/>
            <sz val="14"/>
            <color indexed="81"/>
            <rFont val="Tahoma"/>
            <family val="2"/>
          </rPr>
          <t>PHVA:</t>
        </r>
        <r>
          <rPr>
            <sz val="14"/>
            <color indexed="81"/>
            <rFont val="Tahoma"/>
            <family val="2"/>
          </rPr>
          <t xml:space="preserve"> Ciclo que permite mantener en orden las actividades necesarias para la ejecución del tratamiento del riesgo.  </t>
        </r>
        <r>
          <rPr>
            <sz val="9"/>
            <color indexed="81"/>
            <rFont val="Tahoma"/>
            <family val="2"/>
          </rPr>
          <t xml:space="preserve">
</t>
        </r>
      </text>
    </comment>
    <comment ref="F12" authorId="0" shapeId="0">
      <text>
        <r>
          <rPr>
            <b/>
            <sz val="14"/>
            <color indexed="81"/>
            <rFont val="Tahoma"/>
            <family val="2"/>
          </rPr>
          <t>ESTA CASILLA ES AUTOMÁTICA</t>
        </r>
      </text>
    </comment>
    <comment ref="G12" authorId="0" shapeId="0">
      <text>
        <r>
          <rPr>
            <b/>
            <sz val="14"/>
            <color indexed="81"/>
            <rFont val="Tahoma"/>
            <family val="2"/>
          </rPr>
          <t>ESTA CASILLA ES AUTOMÁTICA</t>
        </r>
      </text>
    </comment>
    <comment ref="H12" authorId="0" shapeId="0">
      <text>
        <r>
          <rPr>
            <b/>
            <sz val="14"/>
            <color indexed="81"/>
            <rFont val="Tahoma"/>
            <family val="2"/>
          </rPr>
          <t xml:space="preserve">PERSPONSABLE: </t>
        </r>
        <r>
          <rPr>
            <sz val="14"/>
            <color indexed="81"/>
            <rFont val="Tahoma"/>
            <family val="2"/>
          </rPr>
          <t>Encargado del tratamiento del riesgo.</t>
        </r>
      </text>
    </comment>
    <comment ref="I12" authorId="0" shapeId="0">
      <text>
        <r>
          <rPr>
            <b/>
            <sz val="14"/>
            <color indexed="81"/>
            <rFont val="Tahoma"/>
            <family val="2"/>
          </rPr>
          <t xml:space="preserve">ESTADO: </t>
        </r>
        <r>
          <rPr>
            <sz val="14"/>
            <color indexed="81"/>
            <rFont val="Tahoma"/>
            <family val="2"/>
          </rPr>
          <t xml:space="preserve">Indica si las actividades planteadas van de acuerdo a las acciones y fechas planeadas. </t>
        </r>
        <r>
          <rPr>
            <sz val="9"/>
            <color indexed="81"/>
            <rFont val="Tahoma"/>
            <family val="2"/>
          </rPr>
          <t xml:space="preserve">
</t>
        </r>
      </text>
    </comment>
    <comment ref="J13" authorId="0" shapeId="0">
      <text>
        <r>
          <rPr>
            <sz val="14"/>
            <color indexed="81"/>
            <rFont val="Tahoma"/>
            <family val="2"/>
          </rPr>
          <t>Registrar la ubicación en el repositorio en donde se encuentran las evidencias de la ejecución de las actividades asociadas al control</t>
        </r>
        <r>
          <rPr>
            <sz val="9"/>
            <color indexed="81"/>
            <rFont val="Tahoma"/>
            <family val="2"/>
          </rPr>
          <t xml:space="preserve">
</t>
        </r>
      </text>
    </comment>
    <comment ref="K13" authorId="0" shapeId="0">
      <text>
        <r>
          <rPr>
            <sz val="14"/>
            <color indexed="81"/>
            <rFont val="Tahoma"/>
            <family val="2"/>
          </rPr>
          <t>Registrar la ubicación en el repositorio en donde se encuentran las evidencias de la ejecución de las actividades asociadas al control</t>
        </r>
        <r>
          <rPr>
            <sz val="9"/>
            <color indexed="81"/>
            <rFont val="Tahoma"/>
            <family val="2"/>
          </rPr>
          <t xml:space="preserve">
</t>
        </r>
      </text>
    </comment>
    <comment ref="L13" authorId="0" shapeId="0">
      <text>
        <r>
          <rPr>
            <sz val="14"/>
            <color indexed="81"/>
            <rFont val="Tahoma"/>
            <family val="2"/>
          </rPr>
          <t xml:space="preserve">Registrar la ubicación en el repositorio en donde se encuentran las evidencias de la ejecución de las actividades asociadas al control
</t>
        </r>
      </text>
    </comment>
    <comment ref="M13" authorId="0" shapeId="0">
      <text>
        <r>
          <rPr>
            <sz val="14"/>
            <color indexed="81"/>
            <rFont val="Tahoma"/>
            <family val="2"/>
          </rPr>
          <t>Registrar la ubicación en el repositorio en donde se encuentran las evidencias de la ejecución de las actividades asociadas al control</t>
        </r>
        <r>
          <rPr>
            <sz val="9"/>
            <color indexed="81"/>
            <rFont val="Tahoma"/>
            <family val="2"/>
          </rPr>
          <t xml:space="preserve">
</t>
        </r>
      </text>
    </comment>
    <comment ref="N13" authorId="0" shapeId="0">
      <text>
        <r>
          <rPr>
            <sz val="14"/>
            <color indexed="81"/>
            <rFont val="Tahoma"/>
            <family val="2"/>
          </rPr>
          <t>Registrar la ubicación en el repositorio en donde se encuentran las evidencias de la ejecución de las actividades asociadas al control</t>
        </r>
        <r>
          <rPr>
            <sz val="9"/>
            <color indexed="81"/>
            <rFont val="Tahoma"/>
            <family val="2"/>
          </rPr>
          <t xml:space="preserve">
</t>
        </r>
      </text>
    </comment>
    <comment ref="O13" authorId="0" shapeId="0">
      <text>
        <r>
          <rPr>
            <sz val="14"/>
            <color indexed="81"/>
            <rFont val="Tahoma"/>
            <family val="2"/>
          </rPr>
          <t xml:space="preserve">Indicar ubicación en el repositorio en donde se encuentran las evidencias del riesgo. 
</t>
        </r>
      </text>
    </comment>
    <comment ref="P13" authorId="0" shapeId="0">
      <text>
        <r>
          <rPr>
            <sz val="14"/>
            <color indexed="81"/>
            <rFont val="Tahoma"/>
            <family val="2"/>
          </rPr>
          <t xml:space="preserve">Registrar la ubicación en el repositorio en donde se encuentran las evidencias de la ejecución de las actividades asociadas al control </t>
        </r>
        <r>
          <rPr>
            <sz val="9"/>
            <color indexed="81"/>
            <rFont val="Tahoma"/>
            <family val="2"/>
          </rPr>
          <t xml:space="preserve">
</t>
        </r>
      </text>
    </comment>
    <comment ref="Q13" authorId="0" shapeId="0">
      <text>
        <r>
          <rPr>
            <sz val="14"/>
            <color indexed="81"/>
            <rFont val="Tahoma"/>
            <family val="2"/>
          </rPr>
          <t>Registrar la ubicación en el repositorio en donde se encuentran las evidencias de la ejecución de las actividades asociadas al control</t>
        </r>
        <r>
          <rPr>
            <sz val="9"/>
            <color indexed="81"/>
            <rFont val="Tahoma"/>
            <family val="2"/>
          </rPr>
          <t xml:space="preserve">
</t>
        </r>
      </text>
    </comment>
    <comment ref="R13" authorId="0" shapeId="0">
      <text>
        <r>
          <rPr>
            <sz val="14"/>
            <color indexed="81"/>
            <rFont val="Tahoma"/>
            <family val="2"/>
          </rPr>
          <t>Registrar la ubicación en el repositorio en donde se encuentran las evidencias de la ejecución de las actividades asociadas al control</t>
        </r>
      </text>
    </comment>
  </commentList>
</comments>
</file>

<file path=xl/comments3.xml><?xml version="1.0" encoding="utf-8"?>
<comments xmlns="http://schemas.openxmlformats.org/spreadsheetml/2006/main">
  <authors>
    <author>Diana Maribel Rey Gutierrez</author>
    <author>Sergio Carreno Perez</author>
  </authors>
  <commentList>
    <comment ref="B12" authorId="0" shapeId="0">
      <text>
        <r>
          <rPr>
            <b/>
            <sz val="14"/>
            <color indexed="81"/>
            <rFont val="Tahoma"/>
            <family val="2"/>
          </rPr>
          <t>ESTA CASILLA ES AUTOMÁTICA</t>
        </r>
      </text>
    </comment>
    <comment ref="C12" authorId="0" shapeId="0">
      <text>
        <r>
          <rPr>
            <b/>
            <sz val="14"/>
            <color indexed="81"/>
            <rFont val="Tahoma"/>
            <family val="2"/>
          </rPr>
          <t>ESTA CASILLA ES AUTOMÁTICA</t>
        </r>
      </text>
    </comment>
    <comment ref="D12" authorId="0" shapeId="0">
      <text>
        <r>
          <rPr>
            <sz val="14"/>
            <color indexed="81"/>
            <rFont val="Tahoma"/>
            <family val="2"/>
          </rPr>
          <t>Luego de las acciones es ejecutadas para el tratamiento, ¿se logró el objetico de mitigación?,</t>
        </r>
        <r>
          <rPr>
            <b/>
            <sz val="14"/>
            <color indexed="81"/>
            <rFont val="Tahoma"/>
            <family val="2"/>
          </rPr>
          <t xml:space="preserve"> seleccionar de acuerdo con las opciones que se despliegan</t>
        </r>
      </text>
    </comment>
    <comment ref="E12" authorId="0" shapeId="0">
      <text>
        <r>
          <rPr>
            <b/>
            <sz val="14"/>
            <color indexed="81"/>
            <rFont val="Tahoma"/>
            <family val="2"/>
          </rPr>
          <t xml:space="preserve">PROBABILIDAD: </t>
        </r>
        <r>
          <rPr>
            <sz val="14"/>
            <color indexed="81"/>
            <rFont val="Tahoma"/>
            <family val="2"/>
          </rPr>
          <t>Oportunidad de materialización del riesgo en el tiempo.</t>
        </r>
        <r>
          <rPr>
            <sz val="9"/>
            <color indexed="81"/>
            <rFont val="Tahoma"/>
            <family val="2"/>
          </rPr>
          <t xml:space="preserve"> </t>
        </r>
      </text>
    </comment>
    <comment ref="G12" authorId="0" shapeId="0">
      <text>
        <r>
          <rPr>
            <sz val="14"/>
            <color indexed="81"/>
            <rFont val="Tahoma"/>
            <family val="2"/>
          </rPr>
          <t>Afectación a la entidad en caso de que el riesgo se materialice</t>
        </r>
        <r>
          <rPr>
            <b/>
            <sz val="14"/>
            <color indexed="81"/>
            <rFont val="Tahoma"/>
            <family val="2"/>
          </rPr>
          <t xml:space="preserve"> seleccionar de acuerdo con las opciones que se despliegan”</t>
        </r>
      </text>
    </comment>
    <comment ref="I12" authorId="0" shapeId="0">
      <text>
        <r>
          <rPr>
            <b/>
            <sz val="14"/>
            <color indexed="81"/>
            <rFont val="Tahoma"/>
            <family val="2"/>
          </rPr>
          <t>ESTA CASILLA ES AUTOMÁTICA</t>
        </r>
      </text>
    </comment>
    <comment ref="J12" authorId="1" shapeId="0">
      <text>
        <r>
          <rPr>
            <sz val="11"/>
            <color indexed="81"/>
            <rFont val="Tahoma"/>
            <family val="2"/>
          </rPr>
          <t>Después del tratamiento del riesgo se debe analizar la posibilidad de obtener oportunidades de la actividad realizadas.</t>
        </r>
      </text>
    </comment>
  </commentList>
</comments>
</file>

<file path=xl/sharedStrings.xml><?xml version="1.0" encoding="utf-8"?>
<sst xmlns="http://schemas.openxmlformats.org/spreadsheetml/2006/main" count="563" uniqueCount="476">
  <si>
    <t>REGIONAL</t>
  </si>
  <si>
    <t>1. CONTEXTO</t>
  </si>
  <si>
    <t>2. IDENTIFICACIÓN DEL RIESGO</t>
  </si>
  <si>
    <t>FUENTE</t>
  </si>
  <si>
    <t>OBJETIVO DEL PROCESO</t>
  </si>
  <si>
    <t>PROBABILIDAD</t>
  </si>
  <si>
    <t>NIVEL</t>
  </si>
  <si>
    <t>ACCIONES (PHVA)</t>
  </si>
  <si>
    <t>FECHA
INICIO</t>
  </si>
  <si>
    <t>FECHA
TERMINACIÓN</t>
  </si>
  <si>
    <t>RESPONSABLE</t>
  </si>
  <si>
    <t>IMPACTO</t>
  </si>
  <si>
    <t>OPORTUNIDAD</t>
  </si>
  <si>
    <t>Reprocesos</t>
  </si>
  <si>
    <t>Direccionamiento Estratégico</t>
  </si>
  <si>
    <t>Gestión Financiera</t>
  </si>
  <si>
    <t>Gestión Jurídica</t>
  </si>
  <si>
    <t>Proveedores y Contratistas</t>
  </si>
  <si>
    <t>Control, Medición y seguimiento</t>
  </si>
  <si>
    <t>Recursos</t>
  </si>
  <si>
    <t>Sanciones</t>
  </si>
  <si>
    <t>Llamados de Atención</t>
  </si>
  <si>
    <t>Incumplimientos legales</t>
  </si>
  <si>
    <t>Pérdidas Financieras</t>
  </si>
  <si>
    <t>Interrupción de la Operación o del Servicio</t>
  </si>
  <si>
    <t>Los controles existen , no son efectivos</t>
  </si>
  <si>
    <t>No existen controles</t>
  </si>
  <si>
    <t>MODERADO</t>
  </si>
  <si>
    <t>RARO</t>
  </si>
  <si>
    <t>IMPROBABLE</t>
  </si>
  <si>
    <t xml:space="preserve">PROBABLE </t>
  </si>
  <si>
    <t>CASI CERTEZA</t>
  </si>
  <si>
    <t xml:space="preserve">MENOR </t>
  </si>
  <si>
    <t xml:space="preserve">DAÑINO
</t>
  </si>
  <si>
    <t xml:space="preserve">MODERADO </t>
  </si>
  <si>
    <t>MODERADO 6</t>
  </si>
  <si>
    <t>BAJO-ACEPTABLE 2</t>
  </si>
  <si>
    <t>BAJO-ACEPTABLE 4</t>
  </si>
  <si>
    <t>ALTA-IMPORTANTE 8</t>
  </si>
  <si>
    <t>EXTREMA-INACEPTABLE 20</t>
  </si>
  <si>
    <t>ALTA-IMPORTANTE 4</t>
  </si>
  <si>
    <t>ALTA-IMPORTANTE 12</t>
  </si>
  <si>
    <t>EXTREMA-INACEPTABLE 15</t>
  </si>
  <si>
    <t>ALTA-IMPORTANTE 9</t>
  </si>
  <si>
    <t>ALTA-IMPORTANTE 5</t>
  </si>
  <si>
    <t>MODERADO 3</t>
  </si>
  <si>
    <t>CALDAS</t>
  </si>
  <si>
    <t>MODERADO 4</t>
  </si>
  <si>
    <t>BAJO-TRIVIAL 3</t>
  </si>
  <si>
    <t>Normatividad</t>
  </si>
  <si>
    <t>Pérdida de Credibilidad</t>
  </si>
  <si>
    <t>Los controles son efectivos y están documentados</t>
  </si>
  <si>
    <t>BAJO-TRIVIAL 1</t>
  </si>
  <si>
    <t>VALLE</t>
  </si>
  <si>
    <t>ALTA-IMPORTANTE 10</t>
  </si>
  <si>
    <t>Los controles existen, son efectivos pero no están documentados</t>
  </si>
  <si>
    <t>RISARALDA</t>
  </si>
  <si>
    <t>EXTREMA-INACEPTABLE 12</t>
  </si>
  <si>
    <t>TOLIMA</t>
  </si>
  <si>
    <t>EXTREMA-INACEPTABLE 16</t>
  </si>
  <si>
    <t>MAGDALENA</t>
  </si>
  <si>
    <t>Evaluación Independiente</t>
  </si>
  <si>
    <t xml:space="preserve"> </t>
  </si>
  <si>
    <t>EXTREMADAMENTE DAÑINO</t>
  </si>
  <si>
    <t>Eventos Naturales</t>
  </si>
  <si>
    <t>CÓRDOBA</t>
  </si>
  <si>
    <t>CAUCA</t>
  </si>
  <si>
    <t>SUCRE</t>
  </si>
  <si>
    <t>AMAZONAS</t>
  </si>
  <si>
    <t>CESAR</t>
  </si>
  <si>
    <t>META</t>
  </si>
  <si>
    <t>BAJO-TRIVIAL 2</t>
  </si>
  <si>
    <t>EXTREMA-INACEPTABLE 25</t>
  </si>
  <si>
    <t>ANTIOQUIA</t>
  </si>
  <si>
    <t>ARAUCA</t>
  </si>
  <si>
    <t>BOGOTÁ</t>
  </si>
  <si>
    <t>BOYACÁ</t>
  </si>
  <si>
    <t>CASANARE</t>
  </si>
  <si>
    <t>CUNDINAMARCA</t>
  </si>
  <si>
    <t>GUAVIARE</t>
  </si>
  <si>
    <t>HUILA</t>
  </si>
  <si>
    <t>NARIÑO</t>
  </si>
  <si>
    <t>PUTUMAYO</t>
  </si>
  <si>
    <t>SANTANDER</t>
  </si>
  <si>
    <t>SEDE NACIONAL</t>
  </si>
  <si>
    <t>VICHADA</t>
  </si>
  <si>
    <t>OPCIONES
TRATAMIENTO</t>
  </si>
  <si>
    <r>
      <rPr>
        <b/>
        <u/>
        <sz val="11"/>
        <color theme="1"/>
        <rFont val="Calibri"/>
        <family val="2"/>
        <scheme val="minor"/>
      </rPr>
      <t>Reducir el riesgo</t>
    </r>
    <r>
      <rPr>
        <b/>
        <sz val="11"/>
        <color theme="1"/>
        <rFont val="Calibri"/>
        <family val="2"/>
        <scheme val="minor"/>
      </rPr>
      <t xml:space="preserve">
</t>
    </r>
    <r>
      <rPr>
        <sz val="11"/>
        <color theme="1"/>
        <rFont val="Calibri"/>
        <family val="2"/>
        <scheme val="minor"/>
      </rPr>
      <t xml:space="preserve"> implica tomar medidas encaminadas a disminuir tanto la probabilidad (medidas de prevención), como el impacto (medidas de protección). La reducción del riesgo es probablemente el método más sencillo y económico para superar las debilidades antes de aplicar medidas más costosas y difíciles. Se consigue mediante la optimización de los procedimientos y la implementación de controles.</t>
    </r>
  </si>
  <si>
    <t>Evitar el Riesgo</t>
  </si>
  <si>
    <t>Compartir o Transferir el Riesgo</t>
  </si>
  <si>
    <t>-</t>
  </si>
  <si>
    <t>Columna1</t>
  </si>
  <si>
    <t>LIGERAMENTE DAÑINO</t>
  </si>
  <si>
    <t>MENOR</t>
  </si>
  <si>
    <t>DAÑINO</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</si>
  <si>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</si>
  <si>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</si>
  <si>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</si>
  <si>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</si>
  <si>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</si>
  <si>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</si>
  <si>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</si>
  <si>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</si>
  <si>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</si>
  <si>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</si>
  <si>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</si>
  <si>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</si>
  <si>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</si>
  <si>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</si>
  <si>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</si>
  <si>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</si>
  <si>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</si>
  <si>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</si>
  <si>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</si>
  <si>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</si>
  <si>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</si>
  <si>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</si>
  <si>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</si>
  <si>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</si>
  <si>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</si>
  <si>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</si>
  <si>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</si>
  <si>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</si>
  <si>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</si>
  <si>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</si>
  <si>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</si>
  <si>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</si>
  <si>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</si>
  <si>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</si>
  <si>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</si>
  <si>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</si>
  <si>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</si>
  <si>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</si>
  <si>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</si>
  <si>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</si>
  <si>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</si>
  <si>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</si>
  <si>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</si>
  <si>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</si>
  <si>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</si>
  <si>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</si>
  <si>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</si>
  <si>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</si>
  <si>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</si>
  <si>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</si>
  <si>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</si>
  <si>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</si>
  <si>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</si>
  <si>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</si>
  <si>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</si>
  <si>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</si>
  <si>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</si>
  <si>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</si>
  <si>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</si>
  <si>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</si>
  <si>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</si>
  <si>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</si>
  <si>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</si>
  <si>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</si>
  <si>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</si>
  <si>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</si>
  <si>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</si>
  <si>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</si>
  <si>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</si>
  <si>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</si>
  <si>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</si>
  <si>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</si>
  <si>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</si>
  <si>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</si>
  <si>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</si>
  <si>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</si>
  <si>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</si>
  <si>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</si>
  <si>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</si>
  <si>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</si>
  <si>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</si>
  <si>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</si>
  <si>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</si>
  <si>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</si>
  <si>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</si>
  <si>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</si>
  <si>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</si>
  <si>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</si>
  <si>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</si>
  <si>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</si>
  <si>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</si>
  <si>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</si>
  <si>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</si>
  <si>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</si>
  <si>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</si>
  <si>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</si>
  <si>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</si>
  <si>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</si>
  <si>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</si>
  <si>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</si>
  <si>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</si>
  <si>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</si>
  <si>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</si>
  <si>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</si>
  <si>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</si>
  <si>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</si>
  <si>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</si>
  <si>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</si>
  <si>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</si>
  <si>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</si>
  <si>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</si>
  <si>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</si>
  <si>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</si>
  <si>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</si>
  <si>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</si>
  <si>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</si>
  <si>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</si>
  <si>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</si>
  <si>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</si>
  <si>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</si>
  <si>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</si>
  <si>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</si>
  <si>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</si>
  <si>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</si>
  <si>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</si>
  <si>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</si>
  <si>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</si>
  <si>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</si>
  <si>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</si>
  <si>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</si>
  <si>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</si>
  <si>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</si>
  <si>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</si>
  <si>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</si>
  <si>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</si>
  <si>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</si>
  <si>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</si>
  <si>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</si>
  <si>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</si>
  <si>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</si>
  <si>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</si>
  <si>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</si>
  <si>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</si>
  <si>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</si>
  <si>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</si>
  <si>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</si>
  <si>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</si>
  <si>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</si>
  <si>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</si>
  <si>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</si>
  <si>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</si>
  <si>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</si>
  <si>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</si>
  <si>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</si>
  <si>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</si>
  <si>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</si>
  <si>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</si>
  <si>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</si>
  <si>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BOLÍVAR</t>
  </si>
  <si>
    <t>CAQUETÁ</t>
  </si>
  <si>
    <r>
      <rPr>
        <b/>
        <u/>
        <sz val="11"/>
        <color theme="1"/>
        <rFont val="Calibri"/>
        <family val="2"/>
        <scheme val="minor"/>
      </rPr>
      <t xml:space="preserve">Compartir o Transferir el riesgo
</t>
    </r>
    <r>
      <rPr>
        <sz val="11"/>
        <color theme="1"/>
        <rFont val="Calibri"/>
        <family val="2"/>
        <scheme val="minor"/>
      </rPr>
      <t xml:space="preserve"> reduce su efecto a través del traspaso de las pérdidas a otras organizaciones, como en el caso de los contratos de seguros o a través de otros medios que permiten distribuir una porción del riesgo con otra Organización, como en los contratos a riesgo compartido. Es así como por ejemplo, la información de gran importancia se puede duplicar y almacenar en un lugar distante y de ubicación segura, en vez de dejarla concentrada en un solo lugar.</t>
    </r>
  </si>
  <si>
    <r>
      <rPr>
        <b/>
        <u/>
        <sz val="11"/>
        <color theme="1"/>
        <rFont val="Calibri"/>
        <family val="2"/>
        <scheme val="minor"/>
      </rPr>
      <t xml:space="preserve">Asumir o Aceptar un riesgo
</t>
    </r>
    <r>
      <rPr>
        <sz val="11"/>
        <color theme="1"/>
        <rFont val="Calibri"/>
        <family val="2"/>
        <scheme val="minor"/>
      </rPr>
      <t>luego de que el riesgo ha sido reducido o transferido puede quedar un riesgo residual que se mantiene, en este caso el dueño del proceso simplemente acepta la pérdida residual probable</t>
    </r>
  </si>
  <si>
    <t>Asumir o Aceptar el Riesgo</t>
  </si>
  <si>
    <t xml:space="preserve">Se requiere hacer un Plan de Acción. Se debe elaborar planes de contingencia para su manejo. </t>
  </si>
  <si>
    <t>\\172.16.9.31\ArchivosICBF\SharePoint\SGSI\RIESGO-2015</t>
  </si>
  <si>
    <t>REGIONAL/ÁREA/CARGO</t>
  </si>
  <si>
    <t>No aplica oportunidad de mejora</t>
  </si>
  <si>
    <t>CHOCO</t>
  </si>
  <si>
    <t>PROCESO</t>
  </si>
  <si>
    <t>OBJETIVOS</t>
  </si>
  <si>
    <t>CONSECUENCIAS</t>
  </si>
  <si>
    <t xml:space="preserve">Lesiones o Fallecimientos </t>
  </si>
  <si>
    <t>CONTROL</t>
  </si>
  <si>
    <t>CRITERIOS</t>
  </si>
  <si>
    <t>OPCIONES</t>
  </si>
  <si>
    <t>REGIONAL/SEDE NACIONAL</t>
  </si>
  <si>
    <t>EXTREMO</t>
  </si>
  <si>
    <t>ALTO</t>
  </si>
  <si>
    <t>BAJO</t>
  </si>
  <si>
    <t>OPCIONES
TRATAMIENTO 
RIESGO</t>
  </si>
  <si>
    <t>CALIFICACIÓN DEL 
RIESGO</t>
  </si>
  <si>
    <t>ACCIÓN A
 REALIZAR</t>
  </si>
  <si>
    <t>APLICA 
OPORTUNIDAD
DE MEJORA</t>
  </si>
  <si>
    <t>Planes de contingencia para su manejo bajo el ciclo PHVA.</t>
  </si>
  <si>
    <t>Plan tratamiento Riesgo bajo el ciclo PHVA.</t>
  </si>
  <si>
    <t>Aplica Oportunidad de mejora en ISOLUCION (Mejoramiento/Notas de Mejora) es decir en este campo ingresamos el Numero Generado por ISOLUCIÖN, bajo ciclo PHVA y el tiempo lo determina el dueño del riesgo.</t>
  </si>
  <si>
    <t>No requiere hacer tratamiento de Riesgos,  pero se debe describir la justificacion del porque se asume o acepta el riesgo</t>
  </si>
  <si>
    <t xml:space="preserve">No requiere hacer tratamiento de Riesgos. </t>
  </si>
  <si>
    <t>TRIMESTRE 3</t>
  </si>
  <si>
    <t>TRIMESTRE 4</t>
  </si>
  <si>
    <t>TRIMESTRE 1</t>
  </si>
  <si>
    <t>TRIMESTRE 2</t>
  </si>
  <si>
    <t>Enero-Marzo</t>
  </si>
  <si>
    <t>Abril-Junio</t>
  </si>
  <si>
    <t>Julio-Septiembre</t>
  </si>
  <si>
    <t>Octubre-Diciembre</t>
  </si>
  <si>
    <t>INICIO Y TERMINACIÓN TRATAMIENTOS RIESGOS</t>
  </si>
  <si>
    <t>CONTROL Y REVISION
EVIDENCIAS PHVA</t>
  </si>
  <si>
    <t>ANEXO A: NORMA ISO 27001:2013</t>
  </si>
  <si>
    <t xml:space="preserve"> A.14.2.4. Restricciones sobre los cambios de paquetes de software.</t>
  </si>
  <si>
    <t>A.14.2.3. Revisión técnica de aplicaciones después de cambios en la plataforma de operaciones.</t>
  </si>
  <si>
    <t xml:space="preserve"> A.17.2. Redundancia</t>
  </si>
  <si>
    <t>A.17.1.3. Verificación, revisión y evaluación de la continuidad de la seguridad de la información.</t>
  </si>
  <si>
    <t>Infraestructura Tecnológica</t>
  </si>
  <si>
    <t>Talento y/o Factor Humano</t>
  </si>
  <si>
    <t>Infraestructura Física y/o Apoyo</t>
  </si>
  <si>
    <t>CONTROLES ANEXO A  ISO 27001:2013</t>
  </si>
  <si>
    <t>PRIORIDAD</t>
  </si>
  <si>
    <t>SÍ/NO</t>
  </si>
  <si>
    <t>SÍ</t>
  </si>
  <si>
    <t>NO</t>
  </si>
  <si>
    <t>FUENTE DEL RIESGO</t>
  </si>
  <si>
    <t>NÚMERO NOTA DE MEJORA (ISOLUCION)</t>
  </si>
  <si>
    <t>Información</t>
  </si>
  <si>
    <t>CONTROLES MAS EFECTIVOS A IMPLEMENTAR</t>
  </si>
  <si>
    <t>CAUSA Y/O CAUSAS</t>
  </si>
  <si>
    <t>Director General Sede Nacional</t>
  </si>
  <si>
    <t>Director Regional</t>
  </si>
  <si>
    <t>Subdirector General</t>
  </si>
  <si>
    <t>Secretario General Sede Nacional</t>
  </si>
  <si>
    <t>Director de Área</t>
  </si>
  <si>
    <t>Subdirectores de Área</t>
  </si>
  <si>
    <t>Jefes de Oficina</t>
  </si>
  <si>
    <t>Coordinadores Áreas</t>
  </si>
  <si>
    <t>Coordinadores Regional</t>
  </si>
  <si>
    <t>Profesional Especializado</t>
  </si>
  <si>
    <t>Varias veces al día</t>
  </si>
  <si>
    <t>Diaria</t>
  </si>
  <si>
    <t>Semanal</t>
  </si>
  <si>
    <t>Mensual</t>
  </si>
  <si>
    <t>Trimestral</t>
  </si>
  <si>
    <t>Semestral</t>
  </si>
  <si>
    <t>Anual</t>
  </si>
  <si>
    <t>No establecida</t>
  </si>
  <si>
    <t>Correctivo</t>
  </si>
  <si>
    <t>Preventivo</t>
  </si>
  <si>
    <t>Automático</t>
  </si>
  <si>
    <t>Manual</t>
  </si>
  <si>
    <t>Evitar el riesgo 
Tomar las medidas encaminadas a prevenir su materialización. Es siempre la primera alternativa a considerar, se logra cuando al interior de los procesos se genera cambios sustanciales por mejoramiento, rediseño o eliminación, resultado de unos adecuados controles y acciones emprendidas, y se debe elaborar planes de contingencia para su manejo. Un ejemplo de esto puede ser el control de calidad, manejo de los insumos, mantenimiento preventivo de los equipos, desarrollo tecnológico, etc.
CONTROL: UNO
RESPONSABLE: Director Regional
FRECUENCIA: Diaria
TIPO DE CONTROL: Correctivo
NATURALEZA DEL CONTROL: Automático
CONTROL DOCUMENTADO: SÍ
CALIFICACIÓN DEL CONTROLES: No existen controles.
CONTROL: UNO
RESPONSABLE: Director Regional
FRECUENCIA: Diaria
TIPO DE CONTROL: Correctivo
NATURALEZA DEL CONTROL: Automático
CONTROL DOCUMENTADO: SÍ
CALIFICACIÓN DEL CONTROLES: Los controles son efectivos y están documentados</t>
  </si>
  <si>
    <t>RIESGO: AFECTACIÓN A LA ORGANIZACIÓN + CAUSA ESPECIFICA + AFECTACIÓN TRIADA</t>
  </si>
  <si>
    <t>CONTEXTO INTERNO</t>
  </si>
  <si>
    <t>CONTEXTO EXTERNO</t>
  </si>
  <si>
    <t>ENERO</t>
  </si>
  <si>
    <t>FEBRERO</t>
  </si>
  <si>
    <t>MARZO</t>
  </si>
  <si>
    <t>ABRIL</t>
  </si>
  <si>
    <t>MAYO</t>
  </si>
  <si>
    <t>JUNIO</t>
  </si>
  <si>
    <t>JULIO</t>
  </si>
  <si>
    <t>AGOSTO</t>
  </si>
  <si>
    <t>SEPTIEMBRE</t>
  </si>
  <si>
    <t>OCTUBRE</t>
  </si>
  <si>
    <t>NOVIEMBRE</t>
  </si>
  <si>
    <t>DICIEMBRE</t>
  </si>
  <si>
    <t>EXTREMA-INACEPTABLE 10</t>
  </si>
  <si>
    <t>Reducir el Riesgo</t>
  </si>
  <si>
    <t>REGIONALES A LAS QUE APLICA</t>
  </si>
  <si>
    <t>2.2 Análisis del riesgo</t>
  </si>
  <si>
    <t>2.3 Evaluación del riesgo</t>
  </si>
  <si>
    <t>TIPO DE ACTIVO AFECTADO</t>
  </si>
  <si>
    <t>Tipo de Activo</t>
  </si>
  <si>
    <t>INFORMACIÓN FÍSICA</t>
  </si>
  <si>
    <t>INFORMACIÓN DIGITAL</t>
  </si>
  <si>
    <t>SERVICIO</t>
  </si>
  <si>
    <t>RECURSO HUMANO PLANTA</t>
  </si>
  <si>
    <t>RECURSO HUMANO CONTRATISTA</t>
  </si>
  <si>
    <t>HARDWARE</t>
  </si>
  <si>
    <t>SOFTWARE</t>
  </si>
  <si>
    <t>Página 1 de 1</t>
  </si>
  <si>
    <t>Clasificación de la Información</t>
  </si>
  <si>
    <t>Uso Interno</t>
  </si>
  <si>
    <t>MATRIZ DE RIESGOS DE SEGURIDAD DE LA INFORMACIÓN</t>
  </si>
  <si>
    <t xml:space="preserve"> PROCESO 
(DUEÑO DEL RIESGO)</t>
  </si>
  <si>
    <t>Comunicación Estratégica</t>
  </si>
  <si>
    <t>Coordinación y Articulación del SNBF y Agentes</t>
  </si>
  <si>
    <t>Gestión de la Tecnología e Información</t>
  </si>
  <si>
    <t>Orientar las gestiones de la tecnología de la información y las comunicaciones TIC articuladas con las estrategias de negocio generando valor en el marco de las políticas y lineamientos establecidos por la autoridad competente.</t>
  </si>
  <si>
    <t>Mejora e Innovación</t>
  </si>
  <si>
    <t>Promoción y Prevención</t>
  </si>
  <si>
    <t>Protección</t>
  </si>
  <si>
    <t>Relación con el Ciudadano</t>
  </si>
  <si>
    <t>Adquisición de Bienes y Servicios</t>
  </si>
  <si>
    <t>Gestión del Talento Humano</t>
  </si>
  <si>
    <t>Servicios Administrativos</t>
  </si>
  <si>
    <t>Inspección, Vigilancia y Control</t>
  </si>
  <si>
    <t>Monitoreo y Seguimiento a la Gestión</t>
  </si>
  <si>
    <t>Contribuir a la toma de decisiones y a la mejora continua de la entidad partir del monitoreo y evaluación de la gestión institucional.</t>
  </si>
  <si>
    <t>Versión 1</t>
  </si>
  <si>
    <t>PROCESO MEJORA E INNOVACIÓN</t>
  </si>
  <si>
    <t>F3.G3.MI</t>
  </si>
  <si>
    <t>SEGUIMIENTO MATRIZ DE RIESGOS DE SEGURIDAD DE LA INFORMACIÓN</t>
  </si>
  <si>
    <t>ID</t>
  </si>
  <si>
    <t>FECHA DE IDENTIFCACIÓN</t>
  </si>
  <si>
    <t xml:space="preserve">3. OPCIONES DE TRATAMIENTO </t>
  </si>
  <si>
    <t>OBSERVACIONES</t>
  </si>
  <si>
    <t>INSTITUTO COLOMBIANO DE BIENESTAR FAMILIAR MATRIZ DE RIESGOS EJE SEGURIDAD DE LA INFORMACIÓN</t>
  </si>
  <si>
    <t>INSTITUTO COLOMBIANO DE BIENESTAR FAMILIAR MATRIZ DE RIESGOS EJE SEGURIDAD DE LA INFORMACIÓN (TRATAMIENTO)</t>
  </si>
  <si>
    <t>INSTITUTO COLOMBIANO DE BIENESTAR FAMILIAR HOJA DILIGENCIAMIENTO MATRIZ DE RIESGOS EJE SEGURIDAD DE LA INFORMACIÓN (EVALUACIÓN)</t>
  </si>
  <si>
    <t>ESTADO</t>
  </si>
  <si>
    <t>FINALIZADO</t>
  </si>
  <si>
    <t>ATRASADO</t>
  </si>
  <si>
    <t>EN PROCESO</t>
  </si>
  <si>
    <t>Asesorar , diseñar e implementar estrategias de comunicación para la movilidad y pedagogía social en la promoción de la garantía de derechos de las niñas ,niños, adolescentes y las familias, así como divulgar la gestión del ICBF y posicionar su imagen</t>
  </si>
  <si>
    <t>Coordinar a los agentes e instancias del Sistema Nacional de Bienestar Familiar, para lograr la protección integral de Niños, Niñas, Adolecentes y el fortalecimiento familiar con enfoque diferencial en todo el territorio nacional.</t>
  </si>
  <si>
    <t>Orientar a la entidad en la definición, formulación y evaluación de las políticas , planes, programas , lineamientos y proyectos para lograr el cumplimiento de la misión institucional y responsabilidades asignadas al instituto</t>
  </si>
  <si>
    <t>ATLÁNTICO</t>
  </si>
  <si>
    <t>Daños a la infraestructura Física</t>
  </si>
  <si>
    <t>Incrementar la eficacia, eficiencia y efectividad de la gestión y la excelencia en la prestación de los servicios del ICBF con un enfoque de gestión por procesos y orientado al resultado de los objetivos institucionales</t>
  </si>
  <si>
    <t>Liderar el diseño y desarrollo de planes, programas, proyectos, modalidades de la promoción de derechos y la prevención de vulneraciones en el marco de un enfoque integral para la población objetivo del ICBF</t>
  </si>
  <si>
    <t>Liderar el diseño y desarrollo de planes ,programas , proyectos y modalidades, asegurando actuaciones oportunas y con calidad, que restablezcan los derechos de los niños ,las niñas y los adolecentes en situación de inobservancia, amenaza o vulneración</t>
  </si>
  <si>
    <t>Acercar el ICBF a la ciudadanía, facilitando el acceso a la información y a los servicios y promoviendo la participación ciudadana </t>
  </si>
  <si>
    <t>Atraer, vincular o contratar y desarrollar al mejor talento humano, garantizando la aplicación de las normas que rigen a los colaboradores para lograr el cumplimiento de los objetivos institucionales</t>
  </si>
  <si>
    <t>Daños a la infraestructura Tecnológica</t>
  </si>
  <si>
    <t>Liderar el manejo eficiente de los recursos financieros, el seguimiento y control de recaudo, presupuesto, tesorería y contabilidad .</t>
  </si>
  <si>
    <t>Asesorar jurídicamente a los asuntos de carácter administrativo, misional, realizar el cobro coactivo ejercer la defensa judicial, administrativa y extrajudicial del ICBF, para garantizar el efectivo cumplimiento de los objetivos de la entidad</t>
  </si>
  <si>
    <t>Gestionar administrar y controlar los recursos, bienes y servicios de apoyo para la Institución</t>
  </si>
  <si>
    <t>Medir y evaluar en forma independiente y objetiva de los SG y el sistema de control interno promoviendo la cultura de autoevaluación autocontrol atreves del seguimiento accesoria y acompañamiento a los procesos con el fin de contribuir a la mejora continua del ICBF. </t>
  </si>
  <si>
    <t>Realizar inspección vigilancia y control de la prestación de servicio publico de bienestar familiar para determinar las condiciones de cumplimiento de la normatividad vigente de acuerdo a la modalidad de servicio prestado</t>
  </si>
  <si>
    <t>GUAINÍA</t>
  </si>
  <si>
    <t>AGUAJIRA</t>
  </si>
  <si>
    <t>QUINDÍO</t>
  </si>
  <si>
    <t>SAN ANDRÉS</t>
  </si>
  <si>
    <t>VAUPÉS</t>
  </si>
  <si>
    <t>NORTE DE SANTANDER</t>
  </si>
  <si>
    <t>Adquirir los bienes y servicios que requiere al Entidad para el cumplimiento de su misión institucional, con criterios de calidad, eficiencia, oportunidad y bajo los parámetros legales establecidos</t>
  </si>
  <si>
    <t>ALTA</t>
  </si>
  <si>
    <t>EXTREMA</t>
  </si>
  <si>
    <t>INHERENTE</t>
  </si>
  <si>
    <t>RESIDUAL</t>
  </si>
  <si>
    <t>Estado de Riesgos</t>
  </si>
  <si>
    <t>ATRASADOS</t>
  </si>
  <si>
    <t>FINALIZADOS</t>
  </si>
  <si>
    <t>RIESGO EMERGENTE</t>
  </si>
  <si>
    <t>CONSECUENCIAS POSITIVAS</t>
  </si>
  <si>
    <t>CONSECUENCIAS NEGATIVAS</t>
  </si>
  <si>
    <t>Semiautomático</t>
  </si>
  <si>
    <t>Detectivo</t>
  </si>
  <si>
    <t>No establecido</t>
  </si>
  <si>
    <t>Quincenal</t>
  </si>
  <si>
    <t>Cuando ocurra</t>
  </si>
  <si>
    <t>EVALUACIÓN DEL CONTROL</t>
  </si>
  <si>
    <t>Fuerte</t>
  </si>
  <si>
    <t>Débil</t>
  </si>
  <si>
    <t>Efectivo</t>
  </si>
  <si>
    <t>Poco efectivo</t>
  </si>
  <si>
    <t>Moderadamente efectivo</t>
  </si>
  <si>
    <t>Adecuado</t>
  </si>
  <si>
    <t>Susceptible a mejorar</t>
  </si>
  <si>
    <t>Inadecuado</t>
  </si>
  <si>
    <t>El control establecido se considera: DÉBIL</t>
  </si>
  <si>
    <t>Moderado</t>
  </si>
  <si>
    <t>DESCRIPCIÓN DE LOS CONTROLES ACTUALES</t>
  </si>
  <si>
    <t>NIVEL INHERENTE</t>
  </si>
  <si>
    <t>TRIMESTRE (ENERO-ABRIL)</t>
  </si>
  <si>
    <t>TRIMESTRE (MAYO-AGOSTO)</t>
  </si>
  <si>
    <t>TRIMESTRE (SEPTIEMBRE-DICIEMBRE)</t>
  </si>
  <si>
    <t>1. RIESGO</t>
  </si>
  <si>
    <t>2. TRATAMIENTO</t>
  </si>
  <si>
    <t>3. SEGUIMIENTO AL TRATAMIENTO DEL RIESGO</t>
  </si>
  <si>
    <t>2. RIESGOS RESIDUAL</t>
  </si>
  <si>
    <t>3. OPORTUNIDAD</t>
  </si>
  <si>
    <t>CE</t>
  </si>
  <si>
    <t>MI</t>
  </si>
  <si>
    <t>Abreviatura</t>
  </si>
  <si>
    <t>SNBF</t>
  </si>
  <si>
    <t>DE</t>
  </si>
  <si>
    <t>GTI</t>
  </si>
  <si>
    <t>PP</t>
  </si>
  <si>
    <t>P</t>
  </si>
  <si>
    <t>RC</t>
  </si>
  <si>
    <t>AB</t>
  </si>
  <si>
    <t>GTH</t>
  </si>
  <si>
    <t>GF</t>
  </si>
  <si>
    <t>GJ</t>
  </si>
  <si>
    <t>SA</t>
  </si>
  <si>
    <t>EI</t>
  </si>
  <si>
    <t>IVC</t>
  </si>
  <si>
    <t>MS</t>
  </si>
  <si>
    <t xml:space="preserve">PROCESO Y RIESGO IDENTIFICADO </t>
  </si>
  <si>
    <t>DE1</t>
  </si>
  <si>
    <t>Versión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</si>
</sst>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5" x14ac:knownFonts="1">
    <font>
      <sz val="11"/>
      <color theme="1"/>
      <name val="Calibri"/>
      <family val="2"/>
      <scheme val="minor"/>
    </font>
    <font>
      <sz val="9"/>
      <color theme="0"/>
      <name val="Calibri"/>
      <family val="2"/>
      <scheme val="minor"/>
    </font>
    <font>
      <sz val="9"/>
      <color theme="1"/>
      <name val="Calibri"/>
      <family val="2"/>
      <scheme val="minor"/>
    </font>
    <font>
      <b/>
      <sz val="9"/>
      <color theme="1"/>
      <name val="Calibri"/>
      <family val="2"/>
      <scheme val="minor"/>
    </font>
    <font>
      <sz val="9"/>
      <color rgb="FFE7F5D7"/>
      <name val="Calibri"/>
      <family val="2"/>
      <scheme val="minor"/>
    </font>
    <font>
      <b/>
      <sz val="9"/>
      <color rgb="FFE7F5D7"/>
      <name val="Calibri"/>
      <family val="2"/>
      <scheme val="minor"/>
    </font>
    <font>
      <sz val="10"/>
      <color theme="1"/>
      <name val="Calibri"/>
      <family val="2"/>
      <scheme val="minor"/>
    </font>
    <font>
      <b/>
      <sz val="26"/>
      <name val="Calibri Light"/>
      <family val="2"/>
    </font>
    <font>
      <b/>
      <sz val="11"/>
      <color theme="1"/>
      <name val="Calibri"/>
      <family val="2"/>
      <scheme val="minor"/>
    </font>
    <font>
      <b/>
      <u/>
      <sz val="11"/>
      <color theme="1"/>
      <name val="Calibri"/>
      <family val="2"/>
      <scheme val="minor"/>
    </font>
    <font>
      <sz val="8"/>
      <color theme="0"/>
      <name val="Calibri"/>
      <family val="2"/>
      <scheme val="minor"/>
    </font>
    <font>
      <sz val="10"/>
      <name val="Arial"/>
      <family val="2"/>
    </font>
    <font>
      <sz val="8"/>
      <name val="Calibri"/>
      <family val="2"/>
      <scheme val="minor"/>
    </font>
    <font>
      <sz val="8"/>
      <color theme="1"/>
      <name val="Calibri"/>
      <family val="2"/>
      <scheme val="minor"/>
    </font>
    <font>
      <b/>
      <sz val="10"/>
      <color theme="1"/>
      <name val="Calibri"/>
      <family val="2"/>
      <scheme val="minor"/>
    </font>
    <font>
      <u/>
      <sz val="11"/>
      <color theme="10"/>
      <name val="Calibri"/>
      <family val="2"/>
      <scheme val="minor"/>
    </font>
    <font>
      <u/>
      <sz val="11"/>
      <color theme="11"/>
      <name val="Calibri"/>
      <family val="2"/>
      <scheme val="minor"/>
    </font>
    <font>
      <b/>
      <u/>
      <sz val="12"/>
      <color theme="1"/>
      <name val="Arial"/>
      <family val="2"/>
    </font>
    <font>
      <sz val="12"/>
      <color theme="1"/>
      <name val="Arial"/>
      <family val="2"/>
    </font>
    <font>
      <b/>
      <sz val="10"/>
      <color theme="1"/>
      <name val="Calibri"/>
      <family val="2"/>
      <scheme val="minor"/>
    </font>
    <font>
      <b/>
      <sz val="9"/>
      <name val="Arial"/>
      <family val="2"/>
    </font>
    <font>
      <sz val="9"/>
      <name val="Arial"/>
      <family val="2"/>
    </font>
    <font>
      <sz val="10"/>
      <color rgb="FF000000"/>
      <name val="Arial"/>
      <family val="2"/>
    </font>
    <font>
      <sz val="8"/>
      <color rgb="FF000000"/>
      <name val="Arial"/>
      <family val="2"/>
    </font>
    <font>
      <b/>
      <sz val="11"/>
      <color theme="0"/>
      <name val="Calibri"/>
      <family val="2"/>
      <scheme val="minor"/>
    </font>
    <font>
      <sz val="11"/>
      <color theme="0"/>
      <name val="Calibri"/>
      <family val="2"/>
      <scheme val="minor"/>
    </font>
    <font>
      <b/>
      <sz val="11"/>
      <name val="Calibri"/>
      <family val="2"/>
      <scheme val="minor"/>
    </font>
    <font>
      <sz val="12"/>
      <color theme="1"/>
      <name val="Arial"/>
      <family val="2"/>
    </font>
    <font>
      <b/>
      <sz val="12"/>
      <color theme="1"/>
      <name val="Arial"/>
      <family val="2"/>
    </font>
    <font>
      <sz val="11"/>
      <color theme="1"/>
      <name val="Calibri"/>
      <family val="2"/>
      <scheme val="minor"/>
    </font>
    <font>
      <b/>
      <sz val="10"/>
      <color theme="0"/>
      <name val="Calibri"/>
      <family val="2"/>
      <scheme val="minor"/>
    </font>
    <font>
      <sz val="9"/>
      <color indexed="81"/>
      <name val="Tahoma"/>
      <family val="2"/>
    </font>
    <font>
      <b/>
      <sz val="13"/>
      <color theme="0"/>
      <name val="Calibri"/>
      <family val="2"/>
      <scheme val="minor"/>
    </font>
    <font>
      <sz val="11"/>
      <color rgb="FF000000"/>
      <name val="Calibri"/>
      <family val="2"/>
      <scheme val="minor"/>
    </font>
    <font>
      <sz val="11"/>
      <color rgb="FF000000"/>
      <name val="Segoe UI"/>
      <family val="2"/>
    </font>
    <font>
      <sz val="9"/>
      <color indexed="81"/>
      <name val="Tahoma"/>
      <charset val="1"/>
    </font>
    <font>
      <b/>
      <sz val="8"/>
      <color theme="1"/>
      <name val="Arial"/>
      <family val="2"/>
    </font>
    <font>
      <b/>
      <sz val="14"/>
      <color theme="1"/>
      <name val="Arial"/>
      <family val="2"/>
    </font>
    <font>
      <b/>
      <sz val="14"/>
      <color theme="1"/>
      <name val="Times New Roman"/>
      <family val="1"/>
    </font>
    <font>
      <b/>
      <sz val="10"/>
      <name val="Calibri Light"/>
      <family val="2"/>
    </font>
    <font>
      <sz val="10"/>
      <color theme="0"/>
      <name val="Calibri"/>
      <family val="2"/>
      <scheme val="minor"/>
    </font>
    <font>
      <b/>
      <sz val="10"/>
      <color theme="1"/>
      <name val="Arial"/>
      <family val="2"/>
    </font>
    <font>
      <sz val="10"/>
      <color theme="1"/>
      <name val="Arial"/>
      <family val="2"/>
    </font>
    <font>
      <b/>
      <sz val="16"/>
      <color theme="0"/>
      <name val="Calibri"/>
      <family val="2"/>
      <scheme val="minor"/>
    </font>
    <font>
      <sz val="16"/>
      <color theme="1"/>
      <name val="Calibri"/>
      <family val="2"/>
      <scheme val="minor"/>
    </font>
    <font>
      <b/>
      <sz val="14"/>
      <name val="Calibri"/>
      <family val="2"/>
      <scheme val="minor"/>
    </font>
    <font>
      <sz val="13"/>
      <color theme="1"/>
      <name val="Calibri"/>
      <family val="2"/>
      <scheme val="minor"/>
    </font>
    <font>
      <b/>
      <sz val="11"/>
      <color theme="1"/>
      <name val="Arial"/>
      <family val="2"/>
    </font>
    <font>
      <b/>
      <sz val="18"/>
      <name val="Calibri Light"/>
      <family val="2"/>
    </font>
    <font>
      <b/>
      <sz val="18"/>
      <color theme="1"/>
      <name val="Times New Roman"/>
      <family val="1"/>
    </font>
    <font>
      <b/>
      <sz val="14"/>
      <color indexed="81"/>
      <name val="Tahoma"/>
      <family val="2"/>
    </font>
    <font>
      <sz val="14"/>
      <color indexed="81"/>
      <name val="Tahoma"/>
      <family val="2"/>
    </font>
    <font>
      <sz val="9"/>
      <name val="Arial"/>
    </font>
    <font>
      <b/>
      <sz val="10"/>
      <color theme="1"/>
      <name val="Calibri"/>
      <scheme val="minor"/>
    </font>
    <font>
      <sz val="11"/>
      <color indexed="81"/>
      <name val="Tahoma"/>
      <family val="2"/>
    </font>
  </fonts>
  <fills count="20">
    <fill>
      <patternFill patternType="none"/>
    </fill>
    <fill>
      <patternFill patternType="gray125"/>
    </fill>
    <fill>
      <patternFill patternType="solid">
        <fgColor theme="0"/>
        <bgColor indexed="64"/>
      </patternFill>
    </fill>
    <fill>
      <patternFill patternType="solid">
        <fgColor rgb="FF5F9127"/>
        <bgColor indexed="64"/>
      </patternFill>
    </fill>
    <fill>
      <patternFill patternType="solid">
        <fgColor rgb="FFE7F5D7"/>
        <bgColor indexed="64"/>
      </patternFill>
    </fill>
    <fill>
      <patternFill patternType="solid">
        <fgColor rgb="FFFF0000"/>
        <bgColor indexed="64"/>
      </patternFill>
    </fill>
    <fill>
      <patternFill patternType="solid">
        <fgColor theme="7"/>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4"/>
      </patternFill>
    </fill>
    <fill>
      <patternFill patternType="solid">
        <fgColor theme="8"/>
      </patternFill>
    </fill>
    <fill>
      <patternFill patternType="solid">
        <fgColor theme="9"/>
      </patternFill>
    </fill>
    <fill>
      <patternFill patternType="solid">
        <fgColor theme="5" tint="0.79998168889431442"/>
        <bgColor indexed="64"/>
      </patternFill>
    </fill>
    <fill>
      <patternFill patternType="solid">
        <fgColor theme="4" tint="0.59999389629810485"/>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9" tint="0.39997558519241921"/>
        <bgColor indexed="64"/>
      </patternFill>
    </fill>
    <fill>
      <patternFill patternType="solid">
        <fgColor theme="9" tint="0.79998168889431442"/>
        <bgColor indexed="64"/>
      </patternFill>
    </fill>
  </fills>
  <borders count="6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dashed">
        <color theme="9" tint="-0.24994659260841701"/>
      </left>
      <right style="dashed">
        <color theme="9" tint="-0.24994659260841701"/>
      </right>
      <top/>
      <bottom style="dashed">
        <color theme="9" tint="-0.24994659260841701"/>
      </bottom>
      <diagonal/>
    </border>
    <border>
      <left style="thin">
        <color auto="1"/>
      </left>
      <right style="thin">
        <color auto="1"/>
      </right>
      <top style="thin">
        <color auto="1"/>
      </top>
      <bottom/>
      <diagonal/>
    </border>
    <border>
      <left/>
      <right/>
      <top style="medium">
        <color theme="0"/>
      </top>
      <bottom/>
      <diagonal/>
    </border>
    <border>
      <left/>
      <right style="thin">
        <color theme="4" tint="0.39997558519241921"/>
      </right>
      <top style="thin">
        <color theme="4" tint="0.39997558519241921"/>
      </top>
      <bottom style="thin">
        <color theme="4" tint="0.39997558519241921"/>
      </bottom>
      <diagonal/>
    </border>
    <border>
      <left style="medium">
        <color theme="0"/>
      </left>
      <right style="medium">
        <color theme="0"/>
      </right>
      <top/>
      <bottom style="medium">
        <color theme="0"/>
      </bottom>
      <diagonal/>
    </border>
    <border>
      <left style="medium">
        <color theme="0"/>
      </left>
      <right/>
      <top/>
      <bottom style="medium">
        <color theme="0"/>
      </bottom>
      <diagonal/>
    </border>
    <border>
      <left/>
      <right/>
      <top/>
      <bottom style="medium">
        <color theme="0"/>
      </bottom>
      <diagonal/>
    </border>
    <border>
      <left/>
      <right style="medium">
        <color theme="0"/>
      </right>
      <top/>
      <bottom style="medium">
        <color theme="0"/>
      </bottom>
      <diagonal/>
    </border>
    <border>
      <left style="medium">
        <color theme="0"/>
      </left>
      <right style="thin">
        <color theme="0"/>
      </right>
      <top style="thin">
        <color theme="0"/>
      </top>
      <bottom style="medium">
        <color theme="0"/>
      </bottom>
      <diagonal/>
    </border>
    <border>
      <left style="thin">
        <color theme="0"/>
      </left>
      <right style="thin">
        <color theme="0"/>
      </right>
      <top style="thin">
        <color theme="0"/>
      </top>
      <bottom style="medium">
        <color theme="0"/>
      </bottom>
      <diagonal/>
    </border>
    <border>
      <left style="medium">
        <color theme="0"/>
      </left>
      <right style="thin">
        <color theme="0"/>
      </right>
      <top style="medium">
        <color theme="0"/>
      </top>
      <bottom style="medium">
        <color theme="0"/>
      </bottom>
      <diagonal/>
    </border>
    <border>
      <left style="medium">
        <color theme="0"/>
      </left>
      <right style="medium">
        <color theme="0"/>
      </right>
      <top/>
      <bottom/>
      <diagonal/>
    </border>
    <border>
      <left style="medium">
        <color theme="0"/>
      </left>
      <right/>
      <top/>
      <bottom/>
      <diagonal/>
    </border>
    <border>
      <left/>
      <right style="medium">
        <color theme="0"/>
      </right>
      <top/>
      <bottom/>
      <diagonal/>
    </border>
    <border>
      <left style="thin">
        <color theme="0"/>
      </left>
      <right style="thin">
        <color theme="0"/>
      </right>
      <top/>
      <bottom style="thin">
        <color theme="0"/>
      </bottom>
      <diagonal/>
    </border>
    <border>
      <left style="medium">
        <color theme="0"/>
      </left>
      <right style="thin">
        <color theme="0"/>
      </right>
      <top/>
      <bottom style="thin">
        <color theme="0"/>
      </bottom>
      <diagonal/>
    </border>
    <border>
      <left style="medium">
        <color theme="0"/>
      </left>
      <right style="medium">
        <color theme="0"/>
      </right>
      <top style="medium">
        <color theme="0"/>
      </top>
      <bottom/>
      <diagonal/>
    </border>
    <border>
      <left/>
      <right style="thin">
        <color theme="0"/>
      </right>
      <top/>
      <bottom style="medium">
        <color theme="0"/>
      </bottom>
      <diagonal/>
    </border>
    <border>
      <left style="medium">
        <color theme="0"/>
      </left>
      <right/>
      <top style="medium">
        <color theme="0"/>
      </top>
      <bottom style="medium">
        <color theme="0"/>
      </bottom>
      <diagonal/>
    </border>
    <border>
      <left/>
      <right style="medium">
        <color theme="0"/>
      </right>
      <top style="medium">
        <color theme="0"/>
      </top>
      <bottom style="medium">
        <color theme="0"/>
      </bottom>
      <diagonal/>
    </border>
    <border>
      <left style="thin">
        <color theme="0"/>
      </left>
      <right/>
      <top style="thin">
        <color theme="0"/>
      </top>
      <bottom/>
      <diagonal/>
    </border>
    <border>
      <left style="thin">
        <color theme="0"/>
      </left>
      <right/>
      <top/>
      <bottom style="medium">
        <color theme="0"/>
      </bottom>
      <diagonal/>
    </border>
    <border>
      <left style="thin">
        <color theme="0"/>
      </left>
      <right/>
      <top/>
      <bottom/>
      <diagonal/>
    </border>
    <border>
      <left style="thin">
        <color theme="0"/>
      </left>
      <right style="thin">
        <color theme="0"/>
      </right>
      <top/>
      <bottom style="medium">
        <color theme="0"/>
      </bottom>
      <diagonal/>
    </border>
    <border>
      <left/>
      <right style="thin">
        <color theme="0"/>
      </right>
      <top style="medium">
        <color theme="0"/>
      </top>
      <bottom/>
      <diagonal/>
    </border>
    <border>
      <left style="thin">
        <color theme="0"/>
      </left>
      <right/>
      <top style="medium">
        <color theme="0"/>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medium">
        <color indexed="64"/>
      </top>
      <bottom/>
      <diagonal/>
    </border>
    <border>
      <left style="dotted">
        <color indexed="64"/>
      </left>
      <right style="dotted">
        <color indexed="64"/>
      </right>
      <top style="dotted">
        <color indexed="64"/>
      </top>
      <bottom style="dotted">
        <color indexed="64"/>
      </bottom>
      <diagonal/>
    </border>
    <border>
      <left/>
      <right/>
      <top style="medium">
        <color theme="0"/>
      </top>
      <bottom style="medium">
        <color theme="0"/>
      </bottom>
      <diagonal/>
    </border>
    <border>
      <left style="dotted">
        <color indexed="64"/>
      </left>
      <right style="dotted">
        <color indexed="64"/>
      </right>
      <top/>
      <bottom style="dotted">
        <color indexed="64"/>
      </bottom>
      <diagonal/>
    </border>
    <border>
      <left style="medium">
        <color theme="0"/>
      </left>
      <right style="medium">
        <color theme="0"/>
      </right>
      <top style="medium">
        <color theme="0"/>
      </top>
      <bottom style="medium">
        <color theme="0"/>
      </bottom>
      <diagonal/>
    </border>
    <border>
      <left style="thin">
        <color theme="0"/>
      </left>
      <right style="medium">
        <color theme="0"/>
      </right>
      <top style="medium">
        <color theme="0"/>
      </top>
      <bottom style="medium">
        <color theme="0"/>
      </bottom>
      <diagonal/>
    </border>
    <border>
      <left style="medium">
        <color indexed="64"/>
      </left>
      <right style="medium">
        <color indexed="64"/>
      </right>
      <top/>
      <bottom style="medium">
        <color indexed="64"/>
      </bottom>
      <diagonal/>
    </border>
    <border>
      <left style="thin">
        <color theme="0"/>
      </left>
      <right style="medium">
        <color theme="0"/>
      </right>
      <top/>
      <bottom style="medium">
        <color theme="0"/>
      </bottom>
      <diagonal/>
    </border>
    <border>
      <left style="medium">
        <color theme="0"/>
      </left>
      <right style="thin">
        <color theme="0"/>
      </right>
      <top/>
      <bottom style="medium">
        <color theme="0"/>
      </bottom>
      <diagonal/>
    </border>
    <border>
      <left style="dashed">
        <color theme="9" tint="-0.24994659260841701"/>
      </left>
      <right/>
      <top/>
      <bottom style="dashed">
        <color theme="9" tint="-0.24994659260841701"/>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dashed">
        <color theme="9" tint="-0.24994659260841701"/>
      </left>
      <right style="hair">
        <color indexed="64"/>
      </right>
      <top style="medium">
        <color theme="0"/>
      </top>
      <bottom style="dashed">
        <color theme="9" tint="-0.24994659260841701"/>
      </bottom>
      <diagonal/>
    </border>
    <border>
      <left style="dashed">
        <color theme="9" tint="-0.24994659260841701"/>
      </left>
      <right style="hair">
        <color indexed="64"/>
      </right>
      <top/>
      <bottom style="dashed">
        <color theme="9" tint="-0.24994659260841701"/>
      </bottom>
      <diagonal/>
    </border>
  </borders>
  <cellStyleXfs count="13">
    <xf numFmtId="0" fontId="0" fillId="0" borderId="0"/>
    <xf numFmtId="0" fontId="11"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43" fontId="29" fillId="0" borderId="0" applyFont="0" applyFill="0" applyBorder="0" applyAlignment="0" applyProtection="0"/>
  </cellStyleXfs>
  <cellXfs count="291">
    <xf numFmtId="0" fontId="0" fillId="0" borderId="0" xfId="0"/>
    <xf numFmtId="0" fontId="1" fillId="2" borderId="0" xfId="0" applyFont="1" applyFill="1" applyAlignment="1" applyProtection="1">
      <alignment vertical="center"/>
      <protection hidden="1"/>
    </xf>
    <xf numFmtId="0" fontId="2" fillId="3" borderId="0" xfId="0" applyFont="1" applyFill="1" applyAlignment="1">
      <alignment vertical="center"/>
    </xf>
    <xf numFmtId="0" fontId="3" fillId="3" borderId="0" xfId="0" applyFont="1" applyFill="1" applyAlignment="1">
      <alignment horizontal="center" vertical="center"/>
    </xf>
    <xf numFmtId="0" fontId="2" fillId="2" borderId="0" xfId="0" applyFont="1" applyFill="1" applyAlignment="1" applyProtection="1">
      <alignment vertical="center"/>
      <protection hidden="1"/>
    </xf>
    <xf numFmtId="0" fontId="2" fillId="4" borderId="0" xfId="0" applyFont="1" applyFill="1" applyAlignment="1">
      <alignment vertical="center"/>
    </xf>
    <xf numFmtId="0" fontId="3" fillId="4" borderId="0" xfId="0" applyFont="1" applyFill="1" applyAlignment="1">
      <alignment horizontal="center" vertical="center"/>
    </xf>
    <xf numFmtId="0" fontId="4" fillId="4" borderId="0" xfId="0" applyFont="1" applyFill="1" applyAlignment="1">
      <alignment vertical="center"/>
    </xf>
    <xf numFmtId="0" fontId="6" fillId="2" borderId="0" xfId="0" applyFont="1" applyFill="1" applyAlignment="1" applyProtection="1">
      <alignment vertical="center"/>
      <protection hidden="1"/>
    </xf>
    <xf numFmtId="0" fontId="10" fillId="0" borderId="5" xfId="0" applyFont="1" applyBorder="1"/>
    <xf numFmtId="0" fontId="10" fillId="0" borderId="6" xfId="0" applyFont="1" applyBorder="1"/>
    <xf numFmtId="0" fontId="10" fillId="0" borderId="8" xfId="0" applyFont="1" applyBorder="1"/>
    <xf numFmtId="0" fontId="10" fillId="0" borderId="0" xfId="0" applyFont="1" applyBorder="1"/>
    <xf numFmtId="0" fontId="12" fillId="0" borderId="0" xfId="1" applyFont="1" applyFill="1" applyBorder="1" applyAlignment="1">
      <alignment horizontal="center" vertical="center"/>
    </xf>
    <xf numFmtId="0" fontId="12" fillId="0" borderId="9" xfId="1" applyFont="1" applyFill="1" applyBorder="1" applyAlignment="1">
      <alignment horizontal="center" vertical="center"/>
    </xf>
    <xf numFmtId="0" fontId="12" fillId="9" borderId="0" xfId="1" applyFont="1" applyFill="1" applyBorder="1" applyAlignment="1">
      <alignment horizontal="center" vertical="center"/>
    </xf>
    <xf numFmtId="0" fontId="12" fillId="8" borderId="0" xfId="1" applyFont="1" applyFill="1" applyBorder="1" applyAlignment="1">
      <alignment horizontal="center" vertical="center"/>
    </xf>
    <xf numFmtId="0" fontId="12" fillId="7" borderId="0" xfId="1" applyFont="1" applyFill="1" applyBorder="1" applyAlignment="1">
      <alignment horizontal="center" vertical="center"/>
    </xf>
    <xf numFmtId="0" fontId="12" fillId="7" borderId="9" xfId="1" applyFont="1" applyFill="1" applyBorder="1" applyAlignment="1">
      <alignment horizontal="center" vertical="center"/>
    </xf>
    <xf numFmtId="0" fontId="12" fillId="5" borderId="9" xfId="1" applyFont="1" applyFill="1" applyBorder="1" applyAlignment="1">
      <alignment horizontal="center" vertical="center"/>
    </xf>
    <xf numFmtId="0" fontId="12" fillId="5" borderId="0" xfId="1" applyFont="1" applyFill="1" applyBorder="1" applyAlignment="1">
      <alignment horizontal="center" vertical="center"/>
    </xf>
    <xf numFmtId="0" fontId="12" fillId="0" borderId="11" xfId="1" applyFont="1" applyFill="1" applyBorder="1" applyAlignment="1">
      <alignment horizontal="center" vertical="center"/>
    </xf>
    <xf numFmtId="0" fontId="12" fillId="7" borderId="11" xfId="1" applyFont="1" applyFill="1" applyBorder="1" applyAlignment="1">
      <alignment horizontal="center" vertical="center"/>
    </xf>
    <xf numFmtId="0" fontId="12" fillId="5" borderId="11" xfId="1" applyFont="1" applyFill="1" applyBorder="1" applyAlignment="1">
      <alignment horizontal="center" vertical="center"/>
    </xf>
    <xf numFmtId="0" fontId="12" fillId="5" borderId="12" xfId="1" applyFont="1" applyFill="1" applyBorder="1" applyAlignment="1">
      <alignment horizontal="center" vertical="center"/>
    </xf>
    <xf numFmtId="0" fontId="13" fillId="0" borderId="0" xfId="0" applyFont="1" applyBorder="1"/>
    <xf numFmtId="0" fontId="14" fillId="0" borderId="0" xfId="0" applyFont="1"/>
    <xf numFmtId="0" fontId="14" fillId="0" borderId="0" xfId="0" applyFont="1" applyAlignment="1">
      <alignment horizontal="center"/>
    </xf>
    <xf numFmtId="0" fontId="6" fillId="0" borderId="0" xfId="0" applyFont="1"/>
    <xf numFmtId="0" fontId="6" fillId="0" borderId="0" xfId="0" applyFont="1" applyAlignment="1">
      <alignment horizontal="center"/>
    </xf>
    <xf numFmtId="0" fontId="12" fillId="0" borderId="0" xfId="1" applyFont="1" applyFill="1" applyBorder="1" applyAlignment="1">
      <alignment horizontal="center" vertical="center" wrapText="1"/>
    </xf>
    <xf numFmtId="0" fontId="12" fillId="0" borderId="9" xfId="1" applyFont="1" applyFill="1" applyBorder="1" applyAlignment="1">
      <alignment horizontal="center" vertical="center" wrapText="1"/>
    </xf>
    <xf numFmtId="0" fontId="12" fillId="5" borderId="11" xfId="1" applyFont="1" applyFill="1" applyBorder="1" applyAlignment="1">
      <alignment horizontal="center" vertical="center" wrapText="1"/>
    </xf>
    <xf numFmtId="0" fontId="0" fillId="0" borderId="0" xfId="0" applyAlignment="1">
      <alignment vertical="top"/>
    </xf>
    <xf numFmtId="0" fontId="0" fillId="2" borderId="0" xfId="0" applyFill="1" applyBorder="1" applyAlignment="1">
      <alignment horizontal="center" vertical="top" wrapText="1"/>
    </xf>
    <xf numFmtId="0" fontId="0" fillId="2" borderId="0" xfId="0" applyFill="1" applyBorder="1" applyAlignment="1">
      <alignment vertical="top" wrapText="1"/>
    </xf>
    <xf numFmtId="0" fontId="0" fillId="0" borderId="1" xfId="0" applyBorder="1" applyAlignment="1">
      <alignment horizontal="justify" vertical="top" wrapText="1"/>
    </xf>
    <xf numFmtId="0" fontId="14" fillId="0" borderId="0" xfId="0" applyFont="1" applyFill="1" applyBorder="1"/>
    <xf numFmtId="0" fontId="14" fillId="0" borderId="0" xfId="0" applyFont="1" applyFill="1" applyBorder="1" applyAlignment="1">
      <alignment horizontal="left"/>
    </xf>
    <xf numFmtId="0" fontId="14" fillId="0" borderId="0" xfId="0" applyFont="1" applyBorder="1"/>
    <xf numFmtId="0" fontId="19" fillId="0" borderId="0" xfId="0" applyFont="1" applyFill="1" applyAlignment="1">
      <alignment horizontal="left"/>
    </xf>
    <xf numFmtId="0" fontId="20" fillId="0" borderId="0" xfId="0" applyFont="1" applyFill="1" applyBorder="1" applyAlignment="1">
      <alignment horizontal="justify" vertical="center" wrapText="1"/>
    </xf>
    <xf numFmtId="0" fontId="21" fillId="0" borderId="0" xfId="0" applyFont="1" applyFill="1" applyBorder="1" applyAlignment="1">
      <alignment horizontal="justify" vertical="top" wrapText="1"/>
    </xf>
    <xf numFmtId="0" fontId="6" fillId="0" borderId="0" xfId="0" applyFont="1" applyBorder="1"/>
    <xf numFmtId="0" fontId="22" fillId="0" borderId="0" xfId="0" applyFont="1" applyBorder="1" applyAlignment="1">
      <alignment horizontal="center" vertical="center" wrapText="1"/>
    </xf>
    <xf numFmtId="0" fontId="22" fillId="0" borderId="0" xfId="0" applyFont="1" applyAlignment="1">
      <alignment horizontal="center" vertical="center" wrapText="1"/>
    </xf>
    <xf numFmtId="0" fontId="22" fillId="0" borderId="0" xfId="0" applyFont="1"/>
    <xf numFmtId="0" fontId="23" fillId="0" borderId="0" xfId="0" applyFont="1" applyBorder="1" applyAlignment="1">
      <alignment horizontal="center" vertical="center" wrapText="1"/>
    </xf>
    <xf numFmtId="0" fontId="0" fillId="2" borderId="0" xfId="0" applyFill="1"/>
    <xf numFmtId="0" fontId="2" fillId="0" borderId="13" xfId="0" applyFont="1" applyBorder="1" applyAlignment="1" applyProtection="1">
      <alignment horizontal="center" vertical="center"/>
      <protection locked="0"/>
    </xf>
    <xf numFmtId="0" fontId="23" fillId="0" borderId="0" xfId="0" applyFont="1" applyAlignment="1">
      <alignment horizontal="center" vertical="center" wrapText="1"/>
    </xf>
    <xf numFmtId="0" fontId="0" fillId="2" borderId="1" xfId="0" applyFill="1" applyBorder="1" applyAlignment="1">
      <alignment horizontal="center" vertical="top" wrapText="1"/>
    </xf>
    <xf numFmtId="0" fontId="0" fillId="2" borderId="0" xfId="0" applyFill="1" applyBorder="1" applyAlignment="1">
      <alignment horizontal="center" vertical="top" wrapText="1"/>
    </xf>
    <xf numFmtId="0" fontId="26" fillId="5" borderId="1" xfId="0" applyFont="1" applyFill="1" applyBorder="1" applyAlignment="1">
      <alignment horizontal="center" vertical="top" wrapText="1"/>
    </xf>
    <xf numFmtId="0" fontId="26" fillId="6" borderId="1" xfId="0" applyFont="1" applyFill="1" applyBorder="1" applyAlignment="1">
      <alignment horizontal="center" vertical="top" wrapText="1"/>
    </xf>
    <xf numFmtId="0" fontId="26" fillId="5" borderId="14" xfId="0" applyFont="1" applyFill="1" applyBorder="1" applyAlignment="1">
      <alignment horizontal="center" vertical="top" wrapText="1"/>
    </xf>
    <xf numFmtId="0" fontId="26" fillId="6" borderId="14" xfId="0" applyFont="1" applyFill="1" applyBorder="1" applyAlignment="1">
      <alignment horizontal="center" vertical="top" wrapText="1"/>
    </xf>
    <xf numFmtId="0" fontId="8" fillId="10" borderId="14" xfId="0" applyFont="1" applyFill="1" applyBorder="1" applyAlignment="1">
      <alignment horizontal="center" vertical="top" wrapText="1"/>
    </xf>
    <xf numFmtId="0" fontId="26" fillId="0" borderId="1" xfId="0" applyFont="1" applyBorder="1" applyAlignment="1">
      <alignment horizontal="center" vertical="center" wrapText="1"/>
    </xf>
    <xf numFmtId="0" fontId="8" fillId="0" borderId="1" xfId="0" applyFont="1" applyBorder="1" applyAlignment="1">
      <alignment horizontal="center" wrapText="1"/>
    </xf>
    <xf numFmtId="0" fontId="26" fillId="0" borderId="1" xfId="0" applyFont="1" applyBorder="1" applyAlignment="1">
      <alignment horizontal="center" vertical="top" wrapText="1"/>
    </xf>
    <xf numFmtId="0" fontId="8" fillId="0" borderId="1" xfId="0" applyFont="1" applyBorder="1" applyAlignment="1">
      <alignment horizontal="center" vertical="top" wrapText="1"/>
    </xf>
    <xf numFmtId="0" fontId="8" fillId="15" borderId="1" xfId="0" applyFont="1" applyFill="1" applyBorder="1" applyAlignment="1">
      <alignment horizontal="center" vertical="top" wrapText="1"/>
    </xf>
    <xf numFmtId="0" fontId="27" fillId="2" borderId="0" xfId="0" applyFont="1" applyFill="1" applyBorder="1" applyAlignment="1">
      <alignment vertical="center"/>
    </xf>
    <xf numFmtId="0" fontId="28" fillId="2" borderId="5" xfId="0" applyFont="1" applyFill="1" applyBorder="1" applyAlignment="1">
      <alignment vertical="center"/>
    </xf>
    <xf numFmtId="0" fontId="8" fillId="2" borderId="6" xfId="0" applyFont="1" applyFill="1" applyBorder="1"/>
    <xf numFmtId="0" fontId="0" fillId="2" borderId="6" xfId="0" applyFill="1" applyBorder="1"/>
    <xf numFmtId="0" fontId="0" fillId="2" borderId="7" xfId="0" applyFill="1" applyBorder="1"/>
    <xf numFmtId="0" fontId="27" fillId="2" borderId="8" xfId="0" applyFont="1" applyFill="1" applyBorder="1" applyAlignment="1">
      <alignment vertical="center"/>
    </xf>
    <xf numFmtId="0" fontId="0" fillId="2" borderId="0" xfId="0" applyFill="1" applyBorder="1"/>
    <xf numFmtId="0" fontId="0" fillId="2" borderId="9" xfId="0" applyFill="1" applyBorder="1"/>
    <xf numFmtId="0" fontId="17" fillId="2" borderId="8" xfId="0" applyFont="1" applyFill="1" applyBorder="1" applyAlignment="1">
      <alignment vertical="center"/>
    </xf>
    <xf numFmtId="0" fontId="18" fillId="2" borderId="8" xfId="0" applyFont="1" applyFill="1" applyBorder="1" applyAlignment="1">
      <alignment vertical="center"/>
    </xf>
    <xf numFmtId="0" fontId="18" fillId="2" borderId="10" xfId="0" applyFont="1" applyFill="1" applyBorder="1" applyAlignment="1">
      <alignment vertical="center"/>
    </xf>
    <xf numFmtId="0" fontId="0" fillId="2" borderId="11" xfId="0" applyFill="1" applyBorder="1"/>
    <xf numFmtId="0" fontId="0" fillId="2" borderId="12" xfId="0" applyFill="1" applyBorder="1"/>
    <xf numFmtId="0" fontId="30" fillId="16" borderId="16" xfId="0" applyFont="1" applyFill="1" applyBorder="1" applyAlignment="1">
      <alignment horizontal="center"/>
    </xf>
    <xf numFmtId="0" fontId="6" fillId="17" borderId="16" xfId="0" applyFont="1" applyFill="1" applyBorder="1" applyAlignment="1">
      <alignment horizontal="center"/>
    </xf>
    <xf numFmtId="0" fontId="6" fillId="0" borderId="16" xfId="0" applyFont="1" applyBorder="1" applyAlignment="1">
      <alignment horizontal="center"/>
    </xf>
    <xf numFmtId="0" fontId="2" fillId="4" borderId="0" xfId="0" applyFont="1" applyFill="1" applyAlignment="1">
      <alignment vertical="center" wrapText="1"/>
    </xf>
    <xf numFmtId="0" fontId="2" fillId="4" borderId="0" xfId="0" applyFont="1" applyFill="1" applyAlignment="1">
      <alignment horizontal="left" vertical="center" wrapText="1"/>
    </xf>
    <xf numFmtId="0" fontId="4" fillId="4" borderId="0" xfId="0" applyFont="1" applyFill="1" applyAlignment="1">
      <alignment horizontal="left" vertical="center"/>
    </xf>
    <xf numFmtId="0" fontId="2" fillId="4" borderId="0" xfId="0" applyFont="1" applyFill="1" applyAlignment="1">
      <alignment horizontal="left" vertical="center"/>
    </xf>
    <xf numFmtId="0" fontId="5" fillId="4" borderId="0" xfId="0" applyFont="1" applyFill="1" applyAlignment="1">
      <alignment horizontal="left" vertical="center"/>
    </xf>
    <xf numFmtId="0" fontId="33" fillId="0" borderId="0" xfId="0" applyFont="1" applyAlignment="1">
      <alignment vertical="center" wrapText="1"/>
    </xf>
    <xf numFmtId="0" fontId="34" fillId="0" borderId="0" xfId="0" applyFont="1" applyAlignment="1">
      <alignment vertical="center" wrapText="1"/>
    </xf>
    <xf numFmtId="0" fontId="6" fillId="0" borderId="0" xfId="0" applyFont="1" applyAlignment="1">
      <alignment vertical="center"/>
    </xf>
    <xf numFmtId="0" fontId="33" fillId="0" borderId="0" xfId="0" applyFont="1" applyAlignment="1">
      <alignment horizontal="right" vertical="center" wrapText="1"/>
    </xf>
    <xf numFmtId="0" fontId="6" fillId="0" borderId="13" xfId="0" applyFont="1" applyBorder="1" applyAlignment="1" applyProtection="1">
      <alignment horizontal="justify" vertical="center"/>
    </xf>
    <xf numFmtId="49" fontId="6" fillId="0" borderId="13" xfId="0" applyNumberFormat="1" applyFont="1" applyBorder="1" applyAlignment="1" applyProtection="1">
      <alignment horizontal="center" vertical="center"/>
    </xf>
    <xf numFmtId="0" fontId="6" fillId="0" borderId="13" xfId="0" applyFont="1" applyBorder="1" applyAlignment="1" applyProtection="1">
      <alignment horizontal="center" vertical="center" wrapText="1"/>
    </xf>
    <xf numFmtId="0" fontId="6" fillId="0" borderId="13" xfId="0" applyFont="1" applyBorder="1" applyAlignment="1" applyProtection="1">
      <alignment horizontal="center" vertical="center"/>
      <protection locked="0"/>
    </xf>
    <xf numFmtId="14" fontId="6" fillId="0" borderId="13" xfId="0" applyNumberFormat="1" applyFont="1" applyBorder="1" applyAlignment="1" applyProtection="1">
      <alignment horizontal="center" vertical="center"/>
      <protection locked="0"/>
    </xf>
    <xf numFmtId="0" fontId="6" fillId="0" borderId="13" xfId="0" applyFont="1" applyBorder="1" applyAlignment="1" applyProtection="1">
      <alignment horizontal="justify" vertical="center"/>
      <protection locked="0"/>
    </xf>
    <xf numFmtId="0" fontId="6" fillId="0" borderId="13" xfId="0" applyFont="1" applyBorder="1" applyAlignment="1" applyProtection="1">
      <alignment horizontal="justify" vertical="center" wrapText="1"/>
      <protection locked="0"/>
    </xf>
    <xf numFmtId="49" fontId="6" fillId="0" borderId="13" xfId="0" applyNumberFormat="1" applyFont="1" applyBorder="1" applyAlignment="1" applyProtection="1">
      <alignment horizontal="left" vertical="center" wrapText="1"/>
      <protection locked="0"/>
    </xf>
    <xf numFmtId="0" fontId="6" fillId="2" borderId="13" xfId="0" applyFont="1" applyFill="1" applyBorder="1" applyAlignment="1" applyProtection="1">
      <alignment horizontal="center" vertical="center" wrapText="1"/>
      <protection locked="0"/>
    </xf>
    <xf numFmtId="0" fontId="6" fillId="2" borderId="13" xfId="0" applyFont="1" applyFill="1" applyBorder="1" applyAlignment="1" applyProtection="1">
      <alignment horizontal="justify" vertical="center" wrapText="1"/>
      <protection locked="0"/>
    </xf>
    <xf numFmtId="0" fontId="6" fillId="2" borderId="13" xfId="0" applyFont="1" applyFill="1" applyBorder="1" applyAlignment="1" applyProtection="1">
      <alignment horizontal="left" vertical="center" wrapText="1"/>
      <protection locked="0"/>
    </xf>
    <xf numFmtId="0" fontId="6" fillId="0" borderId="13" xfId="0" applyFont="1" applyBorder="1" applyAlignment="1" applyProtection="1">
      <alignment horizontal="left" vertical="center" wrapText="1"/>
      <protection locked="0"/>
    </xf>
    <xf numFmtId="0" fontId="2" fillId="2" borderId="13" xfId="0" applyFont="1" applyFill="1" applyBorder="1" applyAlignment="1" applyProtection="1">
      <alignment horizontal="center" vertical="center" wrapText="1"/>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Alignment="1" applyProtection="1">
      <alignment horizontal="left"/>
      <protection locked="0"/>
    </xf>
    <xf numFmtId="0" fontId="0" fillId="2" borderId="0" xfId="0" applyFill="1" applyAlignment="1" applyProtection="1">
      <alignment wrapText="1"/>
      <protection locked="0"/>
    </xf>
    <xf numFmtId="0" fontId="0" fillId="2" borderId="0" xfId="0" applyFill="1" applyProtection="1">
      <protection locked="0"/>
    </xf>
    <xf numFmtId="0" fontId="0" fillId="0" borderId="0" xfId="0" applyAlignment="1" applyProtection="1">
      <alignment horizontal="left" wrapText="1"/>
      <protection locked="0"/>
    </xf>
    <xf numFmtId="0" fontId="24" fillId="13" borderId="27" xfId="11" applyNumberFormat="1" applyFont="1" applyBorder="1" applyAlignment="1">
      <alignment horizontal="center" vertical="center"/>
    </xf>
    <xf numFmtId="0" fontId="24" fillId="13" borderId="0" xfId="11" applyNumberFormat="1" applyFont="1" applyBorder="1" applyAlignment="1">
      <alignment horizontal="center" vertical="center"/>
    </xf>
    <xf numFmtId="0" fontId="24" fillId="13" borderId="29" xfId="11" applyNumberFormat="1" applyFont="1" applyBorder="1" applyAlignment="1">
      <alignment horizontal="center" vertical="center" wrapText="1"/>
    </xf>
    <xf numFmtId="49" fontId="6" fillId="0" borderId="13" xfId="0" applyNumberFormat="1" applyFont="1" applyBorder="1" applyAlignment="1" applyProtection="1">
      <alignment horizontal="center" vertical="center" wrapText="1"/>
    </xf>
    <xf numFmtId="0" fontId="39" fillId="2" borderId="0" xfId="0" applyFont="1" applyFill="1" applyAlignment="1">
      <alignment vertical="center"/>
    </xf>
    <xf numFmtId="0" fontId="6" fillId="3" borderId="0" xfId="0" applyFont="1" applyFill="1" applyAlignment="1">
      <alignment vertical="center"/>
    </xf>
    <xf numFmtId="0" fontId="14" fillId="3" borderId="0" xfId="0" applyFont="1" applyFill="1" applyAlignment="1">
      <alignment horizontal="center" vertical="center"/>
    </xf>
    <xf numFmtId="0" fontId="40" fillId="2" borderId="0" xfId="0" applyFont="1" applyFill="1" applyAlignment="1" applyProtection="1">
      <alignment vertical="center"/>
      <protection hidden="1"/>
    </xf>
    <xf numFmtId="0" fontId="6" fillId="4" borderId="0" xfId="0" applyFont="1" applyFill="1" applyAlignment="1">
      <alignment vertical="center"/>
    </xf>
    <xf numFmtId="0" fontId="42" fillId="0" borderId="41" xfId="0" applyFont="1" applyBorder="1" applyAlignment="1">
      <alignment horizontal="center" vertical="center" wrapText="1"/>
    </xf>
    <xf numFmtId="0" fontId="0" fillId="0" borderId="47" xfId="0" applyBorder="1" applyAlignment="1">
      <alignment horizontal="center" vertical="center" wrapText="1"/>
    </xf>
    <xf numFmtId="49" fontId="0" fillId="0" borderId="47" xfId="0" applyNumberFormat="1" applyBorder="1" applyAlignment="1">
      <alignment horizontal="center" vertical="center" wrapText="1"/>
    </xf>
    <xf numFmtId="0" fontId="0" fillId="0" borderId="0" xfId="0" applyAlignment="1">
      <alignment horizontal="center" vertical="center" wrapText="1"/>
    </xf>
    <xf numFmtId="49" fontId="0" fillId="0" borderId="49" xfId="0" applyNumberFormat="1" applyBorder="1" applyAlignment="1">
      <alignment horizontal="center" vertical="center" wrapText="1"/>
    </xf>
    <xf numFmtId="0" fontId="0" fillId="0" borderId="49" xfId="0" applyBorder="1" applyAlignment="1">
      <alignment horizontal="center" vertical="center" wrapText="1"/>
    </xf>
    <xf numFmtId="0" fontId="24" fillId="13" borderId="30" xfId="11" applyNumberFormat="1" applyFont="1" applyBorder="1" applyAlignment="1">
      <alignment horizontal="center" vertical="center" wrapText="1"/>
    </xf>
    <xf numFmtId="0" fontId="24" fillId="10" borderId="20" xfId="9" applyFont="1" applyFill="1" applyBorder="1" applyAlignment="1">
      <alignment horizontal="center" vertical="center" wrapText="1"/>
    </xf>
    <xf numFmtId="0" fontId="24" fillId="10" borderId="17" xfId="10" applyFont="1" applyFill="1" applyBorder="1" applyAlignment="1">
      <alignment horizontal="center" vertical="center" wrapText="1"/>
    </xf>
    <xf numFmtId="0" fontId="24" fillId="10" borderId="17" xfId="9" applyFont="1" applyFill="1" applyBorder="1" applyAlignment="1">
      <alignment horizontal="center" vertical="center" wrapText="1"/>
    </xf>
    <xf numFmtId="0" fontId="24" fillId="13" borderId="19" xfId="11" applyNumberFormat="1" applyFont="1" applyBorder="1" applyAlignment="1">
      <alignment horizontal="center" vertical="center" wrapText="1"/>
    </xf>
    <xf numFmtId="0" fontId="44" fillId="0" borderId="0" xfId="0" applyFont="1"/>
    <xf numFmtId="0" fontId="28" fillId="0" borderId="45" xfId="0" applyFont="1" applyBorder="1" applyAlignment="1">
      <alignment vertical="center" wrapText="1"/>
    </xf>
    <xf numFmtId="0" fontId="28" fillId="0" borderId="0" xfId="0" applyFont="1" applyBorder="1" applyAlignment="1">
      <alignment vertical="center" wrapText="1"/>
    </xf>
    <xf numFmtId="0" fontId="28" fillId="0" borderId="40" xfId="0" applyFont="1" applyBorder="1" applyAlignment="1">
      <alignment vertical="center" wrapText="1"/>
    </xf>
    <xf numFmtId="0" fontId="28" fillId="0" borderId="44" xfId="0" applyFont="1" applyBorder="1" applyAlignment="1">
      <alignment vertical="center" wrapText="1"/>
    </xf>
    <xf numFmtId="0" fontId="28" fillId="0" borderId="42" xfId="0" applyFont="1" applyBorder="1" applyAlignment="1">
      <alignment vertical="center" wrapText="1"/>
    </xf>
    <xf numFmtId="0" fontId="28" fillId="0" borderId="41" xfId="0" applyFont="1" applyBorder="1" applyAlignment="1">
      <alignment vertical="center" wrapText="1"/>
    </xf>
    <xf numFmtId="0" fontId="37" fillId="0" borderId="45" xfId="0" applyFont="1" applyBorder="1" applyAlignment="1">
      <alignment vertical="center" wrapText="1"/>
    </xf>
    <xf numFmtId="0" fontId="37" fillId="0" borderId="0" xfId="0" applyFont="1" applyBorder="1" applyAlignment="1">
      <alignment vertical="center" wrapText="1"/>
    </xf>
    <xf numFmtId="0" fontId="37" fillId="0" borderId="40" xfId="0" applyFont="1" applyBorder="1" applyAlignment="1">
      <alignment vertical="center" wrapText="1"/>
    </xf>
    <xf numFmtId="0" fontId="36" fillId="0" borderId="43" xfId="0" applyFont="1" applyBorder="1" applyAlignment="1">
      <alignment vertical="center" wrapText="1"/>
    </xf>
    <xf numFmtId="0" fontId="36" fillId="0" borderId="46" xfId="0" applyFont="1" applyBorder="1" applyAlignment="1">
      <alignment vertical="center" wrapText="1"/>
    </xf>
    <xf numFmtId="0" fontId="36" fillId="0" borderId="39" xfId="0" applyFont="1" applyBorder="1" applyAlignment="1">
      <alignment vertical="center" wrapText="1"/>
    </xf>
    <xf numFmtId="0" fontId="38" fillId="0" borderId="45" xfId="0" applyFont="1" applyBorder="1" applyAlignment="1">
      <alignment vertical="center" wrapText="1"/>
    </xf>
    <xf numFmtId="0" fontId="38" fillId="0" borderId="0" xfId="0" applyFont="1" applyBorder="1" applyAlignment="1">
      <alignment vertical="center" wrapText="1"/>
    </xf>
    <xf numFmtId="0" fontId="38" fillId="0" borderId="40" xfId="0" applyFont="1" applyBorder="1" applyAlignment="1">
      <alignment vertical="center" wrapText="1"/>
    </xf>
    <xf numFmtId="1" fontId="44" fillId="0" borderId="13" xfId="0" applyNumberFormat="1" applyFont="1" applyBorder="1" applyAlignment="1" applyProtection="1">
      <alignment horizontal="center" vertical="center"/>
      <protection locked="0"/>
    </xf>
    <xf numFmtId="1" fontId="44" fillId="0" borderId="49" xfId="0" applyNumberFormat="1" applyFont="1" applyBorder="1" applyAlignment="1">
      <alignment horizontal="center" vertical="center" wrapText="1"/>
    </xf>
    <xf numFmtId="0" fontId="41" fillId="0" borderId="43" xfId="0" applyFont="1" applyBorder="1" applyAlignment="1">
      <alignment vertical="center" wrapText="1"/>
    </xf>
    <xf numFmtId="0" fontId="41" fillId="0" borderId="46" xfId="0" applyFont="1" applyBorder="1" applyAlignment="1">
      <alignment vertical="center" wrapText="1"/>
    </xf>
    <xf numFmtId="0" fontId="41" fillId="0" borderId="39" xfId="0" applyFont="1" applyBorder="1" applyAlignment="1">
      <alignment vertical="center" wrapText="1"/>
    </xf>
    <xf numFmtId="0" fontId="41" fillId="0" borderId="45" xfId="0" applyFont="1" applyBorder="1" applyAlignment="1">
      <alignment vertical="center" wrapText="1"/>
    </xf>
    <xf numFmtId="0" fontId="41" fillId="0" borderId="0" xfId="0" applyFont="1" applyBorder="1" applyAlignment="1">
      <alignment vertical="center" wrapText="1"/>
    </xf>
    <xf numFmtId="0" fontId="41" fillId="0" borderId="40" xfId="0" applyFont="1" applyBorder="1" applyAlignment="1">
      <alignment vertical="center" wrapText="1"/>
    </xf>
    <xf numFmtId="0" fontId="41" fillId="0" borderId="44" xfId="0" applyFont="1" applyBorder="1" applyAlignment="1">
      <alignment vertical="center" wrapText="1"/>
    </xf>
    <xf numFmtId="0" fontId="41" fillId="0" borderId="42" xfId="0" applyFont="1" applyBorder="1" applyAlignment="1">
      <alignment vertical="center" wrapText="1"/>
    </xf>
    <xf numFmtId="0" fontId="41" fillId="0" borderId="41" xfId="0" applyFont="1" applyBorder="1" applyAlignment="1">
      <alignment vertical="center" wrapText="1"/>
    </xf>
    <xf numFmtId="0" fontId="42" fillId="0" borderId="52" xfId="0" applyFont="1" applyBorder="1" applyAlignment="1">
      <alignment horizontal="center" vertical="center" wrapText="1"/>
    </xf>
    <xf numFmtId="0" fontId="36" fillId="19" borderId="43" xfId="0" applyFont="1" applyFill="1" applyBorder="1" applyAlignment="1">
      <alignment vertical="center" wrapText="1"/>
    </xf>
    <xf numFmtId="0" fontId="2" fillId="19" borderId="39" xfId="0" applyFont="1" applyFill="1" applyBorder="1" applyAlignment="1" applyProtection="1">
      <alignment vertical="center"/>
      <protection hidden="1"/>
    </xf>
    <xf numFmtId="0" fontId="37" fillId="19" borderId="45" xfId="0" applyFont="1" applyFill="1" applyBorder="1" applyAlignment="1">
      <alignment vertical="center" wrapText="1"/>
    </xf>
    <xf numFmtId="0" fontId="2" fillId="19" borderId="40" xfId="0" applyFont="1" applyFill="1" applyBorder="1" applyAlignment="1" applyProtection="1">
      <alignment vertical="center"/>
      <protection hidden="1"/>
    </xf>
    <xf numFmtId="0" fontId="38" fillId="19" borderId="45" xfId="0" applyFont="1" applyFill="1" applyBorder="1" applyAlignment="1">
      <alignment vertical="center" wrapText="1"/>
    </xf>
    <xf numFmtId="0" fontId="28" fillId="19" borderId="45" xfId="0" applyFont="1" applyFill="1" applyBorder="1" applyAlignment="1">
      <alignment vertical="center" wrapText="1"/>
    </xf>
    <xf numFmtId="0" fontId="28" fillId="19" borderId="44" xfId="0" applyFont="1" applyFill="1" applyBorder="1" applyAlignment="1">
      <alignment vertical="center" wrapText="1"/>
    </xf>
    <xf numFmtId="0" fontId="28" fillId="19" borderId="41" xfId="0" applyFont="1" applyFill="1" applyBorder="1" applyAlignment="1">
      <alignment vertical="center" wrapText="1"/>
    </xf>
    <xf numFmtId="0" fontId="24" fillId="13" borderId="50" xfId="11" applyFont="1" applyBorder="1" applyAlignment="1">
      <alignment horizontal="center" vertical="center" wrapText="1"/>
    </xf>
    <xf numFmtId="43" fontId="24" fillId="13" borderId="50" xfId="12" applyFont="1" applyFill="1" applyBorder="1" applyAlignment="1">
      <alignment horizontal="center" vertical="center" wrapText="1"/>
    </xf>
    <xf numFmtId="0" fontId="6" fillId="2" borderId="0" xfId="0" applyFont="1" applyFill="1" applyAlignment="1" applyProtection="1">
      <alignment horizontal="center" vertical="center"/>
      <protection hidden="1"/>
    </xf>
    <xf numFmtId="0" fontId="46" fillId="2" borderId="0" xfId="0" applyFont="1" applyFill="1" applyAlignment="1" applyProtection="1">
      <alignment vertical="center"/>
      <protection hidden="1"/>
    </xf>
    <xf numFmtId="0" fontId="24" fillId="13" borderId="36" xfId="11" applyFont="1" applyBorder="1" applyAlignment="1">
      <alignment horizontal="center" vertical="center"/>
    </xf>
    <xf numFmtId="0" fontId="24" fillId="13" borderId="53" xfId="11" applyFont="1" applyBorder="1" applyAlignment="1">
      <alignment horizontal="center" vertical="center"/>
    </xf>
    <xf numFmtId="0" fontId="6" fillId="4" borderId="0" xfId="0" applyFont="1" applyFill="1" applyBorder="1" applyAlignment="1">
      <alignment vertical="center"/>
    </xf>
    <xf numFmtId="0" fontId="47" fillId="0" borderId="45" xfId="0" applyFont="1" applyBorder="1" applyAlignment="1">
      <alignment vertical="center" wrapText="1"/>
    </xf>
    <xf numFmtId="0" fontId="47" fillId="0" borderId="0" xfId="0" applyFont="1" applyBorder="1" applyAlignment="1">
      <alignment vertical="center" wrapText="1"/>
    </xf>
    <xf numFmtId="0" fontId="1" fillId="19" borderId="0" xfId="0" applyFont="1" applyFill="1" applyAlignment="1">
      <alignment vertical="center"/>
    </xf>
    <xf numFmtId="0" fontId="1" fillId="19" borderId="0" xfId="0" applyFont="1" applyFill="1" applyAlignment="1">
      <alignment horizontal="left" vertical="center" wrapText="1"/>
    </xf>
    <xf numFmtId="0" fontId="2" fillId="19" borderId="0" xfId="0" applyFont="1" applyFill="1" applyAlignment="1">
      <alignment vertical="center"/>
    </xf>
    <xf numFmtId="0" fontId="2" fillId="19" borderId="0" xfId="0" applyFont="1" applyFill="1" applyAlignment="1">
      <alignment horizontal="left" vertical="center"/>
    </xf>
    <xf numFmtId="0" fontId="7" fillId="19" borderId="0" xfId="0" applyFont="1" applyFill="1" applyAlignment="1">
      <alignment vertical="center" wrapText="1"/>
    </xf>
    <xf numFmtId="0" fontId="1" fillId="19" borderId="0" xfId="0" applyFont="1" applyFill="1" applyAlignment="1" applyProtection="1">
      <alignment vertical="center"/>
      <protection hidden="1"/>
    </xf>
    <xf numFmtId="0" fontId="2" fillId="3" borderId="43" xfId="0" applyFont="1" applyFill="1" applyBorder="1" applyAlignment="1">
      <alignment vertical="center"/>
    </xf>
    <xf numFmtId="0" fontId="2" fillId="3" borderId="46" xfId="0" applyFont="1" applyFill="1" applyBorder="1" applyAlignment="1">
      <alignment vertical="center"/>
    </xf>
    <xf numFmtId="0" fontId="3" fillId="3" borderId="46" xfId="0" applyFont="1" applyFill="1" applyBorder="1" applyAlignment="1">
      <alignment horizontal="center" vertical="center"/>
    </xf>
    <xf numFmtId="0" fontId="2" fillId="3" borderId="46" xfId="0" applyFont="1" applyFill="1" applyBorder="1" applyAlignment="1">
      <alignment horizontal="left" vertical="center"/>
    </xf>
    <xf numFmtId="0" fontId="1" fillId="3" borderId="39" xfId="0" applyFont="1" applyFill="1" applyBorder="1" applyAlignment="1">
      <alignment vertical="center" wrapText="1"/>
    </xf>
    <xf numFmtId="0" fontId="2" fillId="3" borderId="44" xfId="0" applyFont="1" applyFill="1" applyBorder="1" applyAlignment="1">
      <alignment vertical="center"/>
    </xf>
    <xf numFmtId="0" fontId="2" fillId="3" borderId="42" xfId="0" applyFont="1" applyFill="1" applyBorder="1" applyAlignment="1">
      <alignment vertical="center"/>
    </xf>
    <xf numFmtId="0" fontId="3" fillId="3" borderId="42" xfId="0" applyFont="1" applyFill="1" applyBorder="1" applyAlignment="1">
      <alignment horizontal="center" vertical="center"/>
    </xf>
    <xf numFmtId="0" fontId="2" fillId="3" borderId="42" xfId="0" applyFont="1" applyFill="1" applyBorder="1" applyAlignment="1">
      <alignment horizontal="left" vertical="center"/>
    </xf>
    <xf numFmtId="0" fontId="1" fillId="3" borderId="41" xfId="0" applyFont="1" applyFill="1" applyBorder="1" applyAlignment="1">
      <alignment vertical="center" wrapText="1"/>
    </xf>
    <xf numFmtId="0" fontId="48" fillId="2" borderId="0" xfId="0" applyFont="1" applyFill="1" applyAlignment="1">
      <alignment vertical="center"/>
    </xf>
    <xf numFmtId="0" fontId="49" fillId="0" borderId="45" xfId="0" applyFont="1" applyBorder="1" applyAlignment="1">
      <alignment vertical="center" wrapText="1"/>
    </xf>
    <xf numFmtId="0" fontId="49" fillId="0" borderId="0" xfId="0" applyFont="1" applyBorder="1" applyAlignment="1">
      <alignment vertical="center" wrapText="1"/>
    </xf>
    <xf numFmtId="0" fontId="47" fillId="0" borderId="40" xfId="0" applyFont="1" applyBorder="1" applyAlignment="1">
      <alignment vertical="center" wrapText="1"/>
    </xf>
    <xf numFmtId="0" fontId="49" fillId="0" borderId="40" xfId="0" applyFont="1" applyBorder="1" applyAlignment="1">
      <alignment vertical="center" wrapText="1"/>
    </xf>
    <xf numFmtId="0" fontId="0" fillId="0" borderId="49" xfId="0" applyNumberFormat="1" applyBorder="1" applyAlignment="1">
      <alignment horizontal="center" vertical="center" wrapText="1"/>
    </xf>
    <xf numFmtId="0" fontId="0" fillId="0" borderId="47" xfId="0" applyNumberFormat="1" applyBorder="1" applyAlignment="1">
      <alignment horizontal="center" vertical="center" wrapText="1"/>
    </xf>
    <xf numFmtId="0" fontId="6" fillId="0" borderId="13" xfId="0" applyNumberFormat="1" applyFont="1" applyBorder="1" applyAlignment="1" applyProtection="1">
      <alignment horizontal="center" vertical="center" wrapText="1"/>
    </xf>
    <xf numFmtId="0" fontId="0" fillId="0" borderId="0" xfId="0" applyNumberFormat="1" applyBorder="1" applyAlignment="1">
      <alignment horizontal="center" vertical="center" wrapText="1"/>
    </xf>
    <xf numFmtId="0" fontId="0" fillId="0" borderId="56" xfId="0" applyNumberFormat="1" applyBorder="1" applyAlignment="1">
      <alignment horizontal="center" vertical="center" wrapText="1"/>
    </xf>
    <xf numFmtId="0" fontId="6" fillId="0" borderId="57" xfId="0" applyNumberFormat="1" applyFont="1" applyBorder="1" applyAlignment="1" applyProtection="1">
      <alignment horizontal="center" vertical="center"/>
      <protection locked="0"/>
    </xf>
    <xf numFmtId="0" fontId="24" fillId="13" borderId="54" xfId="11" applyNumberFormat="1" applyFont="1" applyBorder="1" applyAlignment="1">
      <alignment horizontal="center" vertical="center" wrapText="1"/>
    </xf>
    <xf numFmtId="0" fontId="24" fillId="13" borderId="26" xfId="11" applyFont="1" applyBorder="1" applyAlignment="1">
      <alignment horizontal="center" vertical="center" wrapText="1"/>
    </xf>
    <xf numFmtId="0" fontId="33" fillId="0" borderId="0" xfId="0" applyFont="1" applyAlignment="1">
      <alignment vertical="center"/>
    </xf>
    <xf numFmtId="0" fontId="34" fillId="0" borderId="0" xfId="0" applyFont="1" applyAlignment="1">
      <alignment vertical="center"/>
    </xf>
    <xf numFmtId="49" fontId="0" fillId="0" borderId="49" xfId="0" applyNumberFormat="1" applyBorder="1" applyAlignment="1">
      <alignment horizontal="left" vertical="center" wrapText="1"/>
    </xf>
    <xf numFmtId="0" fontId="6" fillId="0" borderId="55" xfId="0" applyNumberFormat="1" applyFont="1" applyBorder="1" applyAlignment="1" applyProtection="1">
      <alignment horizontal="center" vertical="center" wrapText="1"/>
    </xf>
    <xf numFmtId="0" fontId="0" fillId="0" borderId="0" xfId="0" applyAlignment="1">
      <alignment wrapText="1"/>
    </xf>
    <xf numFmtId="0" fontId="24" fillId="13" borderId="36" xfId="11" applyNumberFormat="1" applyFont="1" applyBorder="1" applyAlignment="1">
      <alignment horizontal="center" vertical="center" wrapText="1"/>
    </xf>
    <xf numFmtId="2" fontId="6" fillId="0" borderId="13" xfId="0" applyNumberFormat="1" applyFont="1" applyBorder="1" applyAlignment="1" applyProtection="1">
      <alignment horizontal="center" vertical="center" wrapText="1"/>
    </xf>
    <xf numFmtId="0" fontId="6" fillId="0" borderId="58" xfId="0" applyNumberFormat="1" applyFont="1" applyBorder="1" applyAlignment="1" applyProtection="1">
      <alignment horizontal="center" vertical="center"/>
      <protection locked="0"/>
    </xf>
    <xf numFmtId="0" fontId="6" fillId="0" borderId="59" xfId="0" applyNumberFormat="1" applyFont="1" applyBorder="1" applyAlignment="1" applyProtection="1">
      <alignment horizontal="center" vertical="center"/>
      <protection locked="0"/>
    </xf>
    <xf numFmtId="0" fontId="42" fillId="0" borderId="43" xfId="0" applyFont="1" applyBorder="1" applyAlignment="1">
      <alignment horizontal="center" vertical="center" wrapText="1"/>
    </xf>
    <xf numFmtId="0" fontId="42" fillId="0" borderId="44" xfId="0" applyFont="1" applyBorder="1" applyAlignment="1">
      <alignment horizontal="center" vertical="center" wrapText="1"/>
    </xf>
    <xf numFmtId="0" fontId="48" fillId="2" borderId="0" xfId="0" applyFont="1" applyFill="1" applyAlignment="1">
      <alignment horizontal="center" vertical="center"/>
    </xf>
    <xf numFmtId="14" fontId="42" fillId="0" borderId="0" xfId="0" applyNumberFormat="1" applyFont="1" applyBorder="1" applyAlignment="1">
      <alignment horizontal="center" vertical="center" wrapText="1"/>
    </xf>
    <xf numFmtId="0" fontId="42" fillId="0" borderId="0" xfId="0" applyFont="1" applyBorder="1" applyAlignment="1">
      <alignment horizontal="center" vertical="center" wrapText="1"/>
    </xf>
    <xf numFmtId="0" fontId="3" fillId="4" borderId="46" xfId="0" applyFont="1" applyFill="1" applyBorder="1" applyAlignment="1">
      <alignment horizontal="center" vertical="center"/>
    </xf>
    <xf numFmtId="0" fontId="52" fillId="0" borderId="0" xfId="0" applyFont="1" applyFill="1" applyAlignment="1">
      <alignment horizontal="justify" vertical="top" wrapText="1"/>
    </xf>
    <xf numFmtId="0" fontId="53" fillId="0" borderId="0" xfId="0" applyFont="1" applyFill="1" applyAlignment="1">
      <alignment horizontal="left"/>
    </xf>
    <xf numFmtId="0" fontId="24" fillId="13" borderId="0" xfId="11" applyNumberFormat="1" applyFont="1" applyBorder="1" applyAlignment="1">
      <alignment horizontal="center" vertical="center" wrapText="1"/>
    </xf>
    <xf numFmtId="0" fontId="32" fillId="12" borderId="31" xfId="10" applyFont="1" applyBorder="1" applyAlignment="1">
      <alignment horizontal="center" vertical="center"/>
    </xf>
    <xf numFmtId="0" fontId="32" fillId="12" borderId="48" xfId="10" applyFont="1" applyBorder="1" applyAlignment="1">
      <alignment horizontal="center" vertical="center"/>
    </xf>
    <xf numFmtId="0" fontId="32" fillId="12" borderId="32" xfId="10" applyFont="1" applyBorder="1" applyAlignment="1">
      <alignment horizontal="center" vertical="center"/>
    </xf>
    <xf numFmtId="0" fontId="24" fillId="13" borderId="29" xfId="11" applyNumberFormat="1" applyFont="1" applyBorder="1" applyAlignment="1">
      <alignment horizontal="center" vertical="center" wrapText="1"/>
    </xf>
    <xf numFmtId="0" fontId="24" fillId="13" borderId="17" xfId="11" applyNumberFormat="1" applyFont="1" applyBorder="1" applyAlignment="1">
      <alignment horizontal="center" vertical="center" wrapText="1"/>
    </xf>
    <xf numFmtId="0" fontId="43" fillId="12" borderId="33" xfId="10" applyFont="1" applyBorder="1" applyAlignment="1">
      <alignment horizontal="center" vertical="center"/>
    </xf>
    <xf numFmtId="0" fontId="43" fillId="12" borderId="35" xfId="10" applyFont="1" applyBorder="1" applyAlignment="1">
      <alignment horizontal="center" vertical="center"/>
    </xf>
    <xf numFmtId="0" fontId="24" fillId="13" borderId="28" xfId="11" applyNumberFormat="1" applyFont="1" applyBorder="1" applyAlignment="1">
      <alignment horizontal="center" vertical="center" wrapText="1"/>
    </xf>
    <xf numFmtId="0" fontId="24" fillId="13" borderId="21" xfId="11" applyNumberFormat="1" applyFont="1" applyBorder="1" applyAlignment="1">
      <alignment horizontal="center" vertical="center" wrapText="1"/>
    </xf>
    <xf numFmtId="0" fontId="24" fillId="13" borderId="27" xfId="11" applyNumberFormat="1" applyFont="1" applyBorder="1" applyAlignment="1">
      <alignment horizontal="center" vertical="center" wrapText="1"/>
    </xf>
    <xf numFmtId="0" fontId="24" fillId="13" borderId="22" xfId="11" applyNumberFormat="1" applyFont="1" applyBorder="1" applyAlignment="1">
      <alignment horizontal="center" vertical="center" wrapText="1"/>
    </xf>
    <xf numFmtId="0" fontId="43" fillId="12" borderId="38" xfId="10" applyFont="1" applyBorder="1" applyAlignment="1">
      <alignment horizontal="center" vertical="center"/>
    </xf>
    <xf numFmtId="0" fontId="43" fillId="12" borderId="15" xfId="10" applyFont="1" applyBorder="1" applyAlignment="1">
      <alignment horizontal="center" vertical="center"/>
    </xf>
    <xf numFmtId="0" fontId="43" fillId="12" borderId="34" xfId="10" applyFont="1" applyBorder="1" applyAlignment="1">
      <alignment horizontal="center" vertical="center"/>
    </xf>
    <xf numFmtId="0" fontId="43" fillId="12" borderId="19" xfId="10" applyFont="1" applyBorder="1" applyAlignment="1">
      <alignment horizontal="center" vertical="center"/>
    </xf>
    <xf numFmtId="0" fontId="43" fillId="12" borderId="37" xfId="10" applyFont="1" applyBorder="1" applyAlignment="1">
      <alignment horizontal="center" vertical="center"/>
    </xf>
    <xf numFmtId="0" fontId="43" fillId="12" borderId="30" xfId="10" applyFont="1" applyBorder="1" applyAlignment="1">
      <alignment horizontal="center" vertical="center"/>
    </xf>
    <xf numFmtId="0" fontId="7" fillId="2" borderId="45"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40" xfId="0" applyFont="1" applyFill="1" applyBorder="1" applyAlignment="1">
      <alignment horizontal="center" vertical="center" wrapText="1"/>
    </xf>
    <xf numFmtId="0" fontId="24" fillId="13" borderId="29" xfId="11" applyNumberFormat="1" applyFont="1" applyBorder="1" applyAlignment="1">
      <alignment horizontal="center" vertical="center"/>
    </xf>
    <xf numFmtId="0" fontId="24" fillId="13" borderId="17" xfId="11" applyNumberFormat="1" applyFont="1" applyBorder="1" applyAlignment="1">
      <alignment horizontal="center" vertical="center"/>
    </xf>
    <xf numFmtId="14" fontId="42" fillId="0" borderId="43" xfId="0" applyNumberFormat="1" applyFont="1" applyBorder="1" applyAlignment="1">
      <alignment horizontal="center" vertical="center" wrapText="1"/>
    </xf>
    <xf numFmtId="14" fontId="42" fillId="0" borderId="39" xfId="0" applyNumberFormat="1" applyFont="1" applyBorder="1" applyAlignment="1">
      <alignment horizontal="center" vertical="center" wrapText="1"/>
    </xf>
    <xf numFmtId="14" fontId="42" fillId="0" borderId="45" xfId="0" applyNumberFormat="1" applyFont="1" applyBorder="1" applyAlignment="1">
      <alignment horizontal="center" vertical="center" wrapText="1"/>
    </xf>
    <xf numFmtId="14" fontId="42" fillId="0" borderId="40" xfId="0" applyNumberFormat="1" applyFont="1" applyBorder="1" applyAlignment="1">
      <alignment horizontal="center" vertical="center" wrapText="1"/>
    </xf>
    <xf numFmtId="14" fontId="42" fillId="0" borderId="44" xfId="0" applyNumberFormat="1" applyFont="1" applyBorder="1" applyAlignment="1">
      <alignment horizontal="center" vertical="center" wrapText="1"/>
    </xf>
    <xf numFmtId="14" fontId="42" fillId="0" borderId="41" xfId="0" applyNumberFormat="1" applyFont="1" applyBorder="1" applyAlignment="1">
      <alignment horizontal="center" vertical="center" wrapText="1"/>
    </xf>
    <xf numFmtId="0" fontId="24" fillId="13" borderId="24" xfId="11" applyNumberFormat="1" applyFont="1" applyBorder="1" applyAlignment="1">
      <alignment horizontal="center" vertical="center" wrapText="1"/>
    </xf>
    <xf numFmtId="0" fontId="24" fillId="13" borderId="25" xfId="11" applyNumberFormat="1" applyFont="1" applyBorder="1" applyAlignment="1">
      <alignment horizontal="center" vertical="center"/>
    </xf>
    <xf numFmtId="0" fontId="24" fillId="13" borderId="18" xfId="11" applyNumberFormat="1" applyFont="1" applyBorder="1" applyAlignment="1">
      <alignment horizontal="center" vertical="center"/>
    </xf>
    <xf numFmtId="0" fontId="42" fillId="0" borderId="43" xfId="0" applyFont="1" applyBorder="1" applyAlignment="1">
      <alignment horizontal="center" vertical="center" wrapText="1"/>
    </xf>
    <xf numFmtId="0" fontId="42" fillId="0" borderId="39" xfId="0" applyFont="1" applyBorder="1" applyAlignment="1">
      <alignment horizontal="center" vertical="center" wrapText="1"/>
    </xf>
    <xf numFmtId="0" fontId="42" fillId="0" borderId="44" xfId="0" applyFont="1" applyBorder="1" applyAlignment="1">
      <alignment horizontal="center" vertical="center" wrapText="1"/>
    </xf>
    <xf numFmtId="0" fontId="42" fillId="0" borderId="41" xfId="0" applyFont="1" applyBorder="1" applyAlignment="1">
      <alignment horizontal="center" vertical="center" wrapText="1"/>
    </xf>
    <xf numFmtId="0" fontId="48" fillId="2" borderId="0" xfId="0" applyFont="1" applyFill="1" applyAlignment="1">
      <alignment horizontal="center" vertical="center"/>
    </xf>
    <xf numFmtId="0" fontId="48" fillId="2" borderId="45" xfId="0" applyFont="1" applyFill="1" applyBorder="1" applyAlignment="1">
      <alignment horizontal="center" vertical="center"/>
    </xf>
    <xf numFmtId="0" fontId="48" fillId="2" borderId="0" xfId="0" applyFont="1" applyFill="1" applyBorder="1" applyAlignment="1">
      <alignment horizontal="center" vertical="center"/>
    </xf>
    <xf numFmtId="0" fontId="48" fillId="2" borderId="40" xfId="0" applyFont="1" applyFill="1" applyBorder="1" applyAlignment="1">
      <alignment horizontal="center" vertical="center"/>
    </xf>
    <xf numFmtId="0" fontId="43" fillId="12" borderId="23" xfId="10" applyFont="1" applyBorder="1" applyAlignment="1">
      <alignment horizontal="center" vertical="center"/>
    </xf>
    <xf numFmtId="0" fontId="43" fillId="12" borderId="51" xfId="10" applyFont="1" applyBorder="1" applyAlignment="1">
      <alignment horizontal="center" vertical="center"/>
    </xf>
    <xf numFmtId="0" fontId="45" fillId="18" borderId="18" xfId="10" applyFont="1" applyFill="1" applyBorder="1" applyAlignment="1">
      <alignment horizontal="center" vertical="center"/>
    </xf>
    <xf numFmtId="0" fontId="45" fillId="18" borderId="19" xfId="10" applyFont="1" applyFill="1" applyBorder="1" applyAlignment="1">
      <alignment horizontal="center" vertical="center"/>
    </xf>
    <xf numFmtId="0" fontId="45" fillId="18" borderId="20" xfId="10" applyFont="1" applyFill="1" applyBorder="1" applyAlignment="1">
      <alignment horizontal="center" vertical="center"/>
    </xf>
    <xf numFmtId="0" fontId="43" fillId="12" borderId="31" xfId="10" applyFont="1" applyBorder="1" applyAlignment="1">
      <alignment horizontal="center" vertical="center"/>
    </xf>
    <xf numFmtId="0" fontId="43" fillId="12" borderId="48" xfId="10" applyFont="1" applyBorder="1" applyAlignment="1">
      <alignment horizontal="center" vertical="center"/>
    </xf>
    <xf numFmtId="0" fontId="43" fillId="12" borderId="32" xfId="10" applyFont="1" applyBorder="1" applyAlignment="1">
      <alignment horizontal="center" vertical="center"/>
    </xf>
    <xf numFmtId="0" fontId="24" fillId="13" borderId="26" xfId="11" applyNumberFormat="1" applyFont="1" applyBorder="1" applyAlignment="1">
      <alignment horizontal="center" vertical="center" wrapText="1"/>
    </xf>
    <xf numFmtId="0" fontId="24" fillId="13" borderId="20" xfId="11" applyNumberFormat="1" applyFont="1" applyBorder="1" applyAlignment="1">
      <alignment horizontal="center" vertical="center" wrapText="1"/>
    </xf>
    <xf numFmtId="0" fontId="39" fillId="2" borderId="0" xfId="0" applyFont="1" applyFill="1" applyAlignment="1">
      <alignment horizontal="center" vertical="center"/>
    </xf>
    <xf numFmtId="0" fontId="47" fillId="0" borderId="45" xfId="0" applyFont="1" applyBorder="1" applyAlignment="1">
      <alignment horizontal="center" vertical="center" wrapText="1"/>
    </xf>
    <xf numFmtId="0" fontId="47" fillId="0" borderId="0" xfId="0" applyFont="1" applyBorder="1" applyAlignment="1">
      <alignment horizontal="center" vertical="center" wrapText="1"/>
    </xf>
    <xf numFmtId="0" fontId="47" fillId="0" borderId="40" xfId="0" applyFont="1" applyBorder="1" applyAlignment="1">
      <alignment horizontal="center" vertical="center" wrapText="1"/>
    </xf>
    <xf numFmtId="0" fontId="15" fillId="2" borderId="2" xfId="8" applyFill="1" applyBorder="1" applyAlignment="1">
      <alignment horizontal="center" vertical="top" wrapText="1"/>
    </xf>
    <xf numFmtId="0" fontId="15" fillId="2" borderId="3" xfId="8" applyFill="1" applyBorder="1" applyAlignment="1">
      <alignment horizontal="center" vertical="top" wrapText="1"/>
    </xf>
    <xf numFmtId="0" fontId="15" fillId="2" borderId="4" xfId="8" applyFill="1" applyBorder="1" applyAlignment="1">
      <alignment horizontal="center" vertical="top" wrapText="1"/>
    </xf>
    <xf numFmtId="0" fontId="0" fillId="14" borderId="10" xfId="0" applyFill="1" applyBorder="1" applyAlignment="1">
      <alignment horizontal="center" vertical="top" wrapText="1"/>
    </xf>
    <xf numFmtId="0" fontId="0" fillId="14" borderId="11" xfId="0" applyFill="1" applyBorder="1" applyAlignment="1">
      <alignment horizontal="center" vertical="top" wrapText="1"/>
    </xf>
    <xf numFmtId="0" fontId="0" fillId="14" borderId="8" xfId="0" applyFill="1" applyBorder="1" applyAlignment="1">
      <alignment horizontal="center" vertical="top" wrapText="1"/>
    </xf>
    <xf numFmtId="0" fontId="0" fillId="14" borderId="0" xfId="0" applyFill="1" applyBorder="1" applyAlignment="1">
      <alignment horizontal="center" vertical="top" wrapText="1"/>
    </xf>
    <xf numFmtId="0" fontId="0" fillId="14" borderId="1" xfId="0" applyFill="1" applyBorder="1" applyAlignment="1">
      <alignment horizontal="center" vertical="top" wrapText="1"/>
    </xf>
    <xf numFmtId="0" fontId="0" fillId="0" borderId="1" xfId="0" applyBorder="1" applyAlignment="1">
      <alignment horizontal="center" vertical="top" wrapText="1"/>
    </xf>
    <xf numFmtId="0" fontId="26" fillId="8" borderId="5" xfId="0" applyFont="1" applyFill="1" applyBorder="1" applyAlignment="1">
      <alignment horizontal="center" vertical="top" wrapText="1"/>
    </xf>
    <xf numFmtId="0" fontId="26" fillId="8" borderId="6" xfId="0" applyFont="1" applyFill="1" applyBorder="1" applyAlignment="1">
      <alignment horizontal="center" vertical="top" wrapText="1"/>
    </xf>
    <xf numFmtId="0" fontId="26" fillId="8" borderId="7" xfId="0" applyFont="1" applyFill="1" applyBorder="1" applyAlignment="1">
      <alignment horizontal="center" vertical="top" wrapText="1"/>
    </xf>
    <xf numFmtId="0" fontId="0" fillId="2" borderId="2" xfId="0" applyFill="1" applyBorder="1" applyAlignment="1">
      <alignment horizontal="center" vertical="top" wrapText="1"/>
    </xf>
    <xf numFmtId="0" fontId="0" fillId="2" borderId="3" xfId="0" applyFill="1" applyBorder="1" applyAlignment="1">
      <alignment horizontal="center" vertical="top" wrapText="1"/>
    </xf>
    <xf numFmtId="0" fontId="0" fillId="2" borderId="4" xfId="0" applyFill="1" applyBorder="1" applyAlignment="1">
      <alignment horizontal="center" vertical="top" wrapText="1"/>
    </xf>
    <xf numFmtId="0" fontId="12" fillId="0" borderId="6" xfId="1" applyFont="1" applyFill="1" applyBorder="1" applyAlignment="1">
      <alignment horizontal="center"/>
    </xf>
    <xf numFmtId="0" fontId="12" fillId="0" borderId="7" xfId="1" applyFont="1" applyFill="1" applyBorder="1" applyAlignment="1">
      <alignment horizontal="center"/>
    </xf>
    <xf numFmtId="0" fontId="12" fillId="0" borderId="8" xfId="1" applyFont="1" applyFill="1" applyBorder="1" applyAlignment="1">
      <alignment horizontal="center" vertical="center" textRotation="90"/>
    </xf>
    <xf numFmtId="0" fontId="12" fillId="0" borderId="10" xfId="1" applyFont="1" applyFill="1" applyBorder="1" applyAlignment="1">
      <alignment horizontal="center" vertical="center" textRotation="90"/>
    </xf>
  </cellXfs>
  <cellStyles count="13">
    <cellStyle name="Énfasis1" xfId="9" builtinId="29"/>
    <cellStyle name="Énfasis5" xfId="10" builtinId="45"/>
    <cellStyle name="Énfasis6" xfId="11" builtinId="49"/>
    <cellStyle name="Hipervínculo" xfId="2" builtinId="8" hidden="1"/>
    <cellStyle name="Hipervínculo" xfId="4" builtinId="8" hidden="1"/>
    <cellStyle name="Hipervínculo" xfId="6" builtinId="8" hidden="1"/>
    <cellStyle name="Hipervínculo" xfId="8" builtinId="8"/>
    <cellStyle name="Hipervínculo visitado" xfId="3" builtinId="9" hidden="1"/>
    <cellStyle name="Hipervínculo visitado" xfId="5" builtinId="9" hidden="1"/>
    <cellStyle name="Hipervínculo visitado" xfId="7" builtinId="9" hidden="1"/>
    <cellStyle name="Millares" xfId="12" builtinId="3"/>
    <cellStyle name="Normal" xfId="0" builtinId="0"/>
    <cellStyle name="Normal 2" xfId="1"/>
  </cellStyles>
  <dxfs count="136">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9"/>
        <color auto="1"/>
        <name val="Arial"/>
        <scheme val="none"/>
      </font>
      <fill>
        <patternFill patternType="none">
          <fgColor indexed="64"/>
          <bgColor auto="1"/>
        </patternFill>
      </fill>
      <alignment horizontal="justify" vertical="top" textRotation="0" wrapText="1" indent="0" justifyLastLine="0" shrinkToFit="0" readingOrder="0"/>
    </dxf>
    <dxf>
      <font>
        <b val="0"/>
        <i val="0"/>
        <strike val="0"/>
        <condense val="0"/>
        <extend val="0"/>
        <outline val="0"/>
        <shadow val="0"/>
        <u val="none"/>
        <vertAlign val="baseline"/>
        <sz val="9"/>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9"/>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9"/>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2"/>
        <color theme="1"/>
        <name val="Arial"/>
        <scheme val="none"/>
      </font>
      <fill>
        <patternFill patternType="solid">
          <fgColor indexed="64"/>
          <bgColor theme="0"/>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rgb="FFFF0000"/>
        </patternFill>
      </fill>
    </dxf>
    <dxf>
      <font>
        <color auto="1"/>
      </font>
      <fill>
        <patternFill patternType="solid">
          <fgColor indexed="64"/>
          <bgColor theme="9"/>
        </patternFill>
      </fill>
    </dxf>
    <dxf>
      <font>
        <color auto="1"/>
      </font>
      <fill>
        <patternFill patternType="solid">
          <fgColor indexed="64"/>
          <bgColor theme="9"/>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theme="9"/>
        </patternFill>
      </fill>
    </dxf>
    <dxf>
      <fill>
        <patternFill>
          <bgColor theme="5" tint="0.79998168889431442"/>
        </patternFill>
      </fill>
    </dxf>
    <dxf>
      <fill>
        <patternFill>
          <bgColor theme="4" tint="0.79998168889431442"/>
        </patternFill>
      </fill>
    </dxf>
    <dxf>
      <fill>
        <patternFill>
          <bgColor theme="9" tint="0.79998168889431442"/>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rgb="FFFF0000"/>
        </patternFill>
      </fill>
    </dxf>
    <dxf>
      <font>
        <color auto="1"/>
      </font>
      <fill>
        <patternFill patternType="solid">
          <fgColor indexed="64"/>
          <bgColor theme="9"/>
        </patternFill>
      </fill>
    </dxf>
    <dxf>
      <font>
        <color auto="1"/>
      </font>
      <fill>
        <patternFill patternType="solid">
          <fgColor indexed="64"/>
          <bgColor theme="9"/>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theme="9"/>
        </patternFill>
      </fill>
    </dxf>
    <dxf>
      <fill>
        <patternFill>
          <bgColor rgb="FF0070C0"/>
        </patternFill>
      </fill>
    </dxf>
    <dxf>
      <fill>
        <patternFill>
          <bgColor rgb="FFFF0000"/>
        </patternFill>
      </fill>
    </dxf>
    <dxf>
      <fill>
        <patternFill>
          <bgColor rgb="FFFFC000"/>
        </patternFill>
      </fill>
    </dxf>
    <dxf>
      <fill>
        <patternFill>
          <bgColor rgb="FFFFC000"/>
        </patternFill>
      </fill>
    </dxf>
    <dxf>
      <fill>
        <patternFill>
          <bgColor theme="5" tint="0.39994506668294322"/>
        </patternFill>
      </fill>
    </dxf>
    <dxf>
      <fill>
        <patternFill>
          <bgColor theme="4"/>
        </patternFill>
      </fill>
    </dxf>
    <dxf>
      <fill>
        <patternFill>
          <bgColor rgb="FFFFC000"/>
        </patternFill>
      </fill>
    </dxf>
    <dxf>
      <fill>
        <patternFill>
          <bgColor theme="5" tint="0.39994506668294322"/>
        </patternFill>
      </fill>
    </dxf>
    <dxf>
      <fill>
        <patternFill>
          <bgColor theme="4"/>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rgb="FFFF0000"/>
        </patternFill>
      </fill>
    </dxf>
    <dxf>
      <font>
        <color auto="1"/>
      </font>
      <fill>
        <patternFill patternType="solid">
          <fgColor indexed="64"/>
          <bgColor theme="9"/>
        </patternFill>
      </fill>
    </dxf>
    <dxf>
      <font>
        <color auto="1"/>
      </font>
      <fill>
        <patternFill patternType="solid">
          <fgColor indexed="64"/>
          <bgColor theme="9"/>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FF"/>
      <color rgb="FFFF99FF"/>
      <color rgb="FF9D62D8"/>
      <color rgb="FF65C8D5"/>
      <color rgb="FF9966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COMPORTAMIENTO</a:t>
            </a:r>
            <a:r>
              <a:rPr lang="es-CO" baseline="0"/>
              <a:t> DE LOS RIESGOS</a:t>
            </a:r>
            <a:endParaRPr lang="es-C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Informe!$B$1</c:f>
              <c:strCache>
                <c:ptCount val="1"/>
                <c:pt idx="0">
                  <c:v>INHERENTE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Informe!$A$2:$A$5</c:f>
              <c:strCache>
                <c:ptCount val="4"/>
                <c:pt idx="0">
                  <c:v>BAJO</c:v>
                </c:pt>
                <c:pt idx="1">
                  <c:v>MODERADO</c:v>
                </c:pt>
                <c:pt idx="2">
                  <c:v>ALTA</c:v>
                </c:pt>
                <c:pt idx="3">
                  <c:v>EXTREMA</c:v>
                </c:pt>
              </c:strCache>
            </c:strRef>
          </c:cat>
          <c:val>
            <c:numRef>
              <c:f>Informe!$B$2:$B$5</c:f>
              <c:numCache>
                <c:formatCode>General</c:formatCode>
                <c:ptCount val="4"/>
                <c:pt idx="0">
                  <c:v>0</c:v>
                </c:pt>
                <c:pt idx="1">
                  <c:v>0</c:v>
                </c:pt>
                <c:pt idx="2">
                  <c:v>0</c:v>
                </c:pt>
                <c:pt idx="3">
                  <c:v>0</c:v>
                </c:pt>
              </c:numCache>
            </c:numRef>
          </c:val>
          <c:extLst xmlns:c16r2="http://schemas.microsoft.com/office/drawing/2015/06/chart">
            <c:ext xmlns:c16="http://schemas.microsoft.com/office/drawing/2014/chart" uri="{C3380CC4-5D6E-409C-BE32-E72D297353CC}">
              <c16:uniqueId val="{00000000-21AD-4A7D-A5E4-05F807BC6FA5}"/>
            </c:ext>
          </c:extLst>
        </c:ser>
        <c:ser>
          <c:idx val="1"/>
          <c:order val="1"/>
          <c:tx>
            <c:strRef>
              <c:f>Informe!$C$1</c:f>
              <c:strCache>
                <c:ptCount val="1"/>
                <c:pt idx="0">
                  <c:v>RESIDUAL</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Informe!$A$2:$A$5</c:f>
              <c:strCache>
                <c:ptCount val="4"/>
                <c:pt idx="0">
                  <c:v>BAJO</c:v>
                </c:pt>
                <c:pt idx="1">
                  <c:v>MODERADO</c:v>
                </c:pt>
                <c:pt idx="2">
                  <c:v>ALTA</c:v>
                </c:pt>
                <c:pt idx="3">
                  <c:v>EXTREMA</c:v>
                </c:pt>
              </c:strCache>
            </c:strRef>
          </c:cat>
          <c:val>
            <c:numRef>
              <c:f>Informe!$C$2:$C$5</c:f>
              <c:numCache>
                <c:formatCode>General</c:formatCode>
                <c:ptCount val="4"/>
                <c:pt idx="0">
                  <c:v>0</c:v>
                </c:pt>
                <c:pt idx="1">
                  <c:v>0</c:v>
                </c:pt>
                <c:pt idx="2">
                  <c:v>0</c:v>
                </c:pt>
                <c:pt idx="3">
                  <c:v>0</c:v>
                </c:pt>
              </c:numCache>
            </c:numRef>
          </c:val>
          <c:extLst xmlns:c16r2="http://schemas.microsoft.com/office/drawing/2015/06/chart">
            <c:ext xmlns:c16="http://schemas.microsoft.com/office/drawing/2014/chart" uri="{C3380CC4-5D6E-409C-BE32-E72D297353CC}">
              <c16:uniqueId val="{00000001-21AD-4A7D-A5E4-05F807BC6FA5}"/>
            </c:ext>
          </c:extLst>
        </c:ser>
        <c:dLbls>
          <c:showLegendKey val="0"/>
          <c:showVal val="0"/>
          <c:showCatName val="0"/>
          <c:showSerName val="0"/>
          <c:showPercent val="0"/>
          <c:showBubbleSize val="0"/>
        </c:dLbls>
        <c:gapWidth val="219"/>
        <c:axId val="327249992"/>
        <c:axId val="327248816"/>
      </c:barChart>
      <c:catAx>
        <c:axId val="327249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27248816"/>
        <c:crosses val="autoZero"/>
        <c:auto val="1"/>
        <c:lblAlgn val="ctr"/>
        <c:lblOffset val="100"/>
        <c:noMultiLvlLbl val="0"/>
      </c:catAx>
      <c:valAx>
        <c:axId val="3272488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27249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es-CO"/>
              <a:t>Estado del Tratamiento</a:t>
            </a:r>
          </a:p>
        </c:rich>
      </c:tx>
      <c:overlay val="0"/>
      <c:spPr>
        <a:noFill/>
        <a:ln>
          <a:noFill/>
        </a:ln>
        <a:effectLst/>
      </c:spPr>
      <c:txPr>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Informe!$G$2:$G$4</c:f>
              <c:strCache>
                <c:ptCount val="3"/>
                <c:pt idx="0">
                  <c:v>EN PROCESO</c:v>
                </c:pt>
                <c:pt idx="1">
                  <c:v>ATRASADOS</c:v>
                </c:pt>
                <c:pt idx="2">
                  <c:v>FINALIZADOS</c:v>
                </c:pt>
              </c:strCache>
            </c:strRef>
          </c:cat>
          <c:val>
            <c:numRef>
              <c:f>Informe!$H$2:$H$4</c:f>
              <c:numCache>
                <c:formatCode>General</c:formatCode>
                <c:ptCount val="3"/>
                <c:pt idx="0">
                  <c:v>0</c:v>
                </c:pt>
                <c:pt idx="1">
                  <c:v>0</c:v>
                </c:pt>
                <c:pt idx="2">
                  <c:v>0</c:v>
                </c:pt>
              </c:numCache>
            </c:numRef>
          </c:val>
          <c:extLst xmlns:c16r2="http://schemas.microsoft.com/office/drawing/2015/06/chart">
            <c:ext xmlns:c16="http://schemas.microsoft.com/office/drawing/2014/chart" uri="{C3380CC4-5D6E-409C-BE32-E72D297353CC}">
              <c16:uniqueId val="{00000000-4045-433B-AEB0-0C4FD7D8C339}"/>
            </c:ext>
          </c:extLst>
        </c:ser>
        <c:dLbls>
          <c:showLegendKey val="0"/>
          <c:showVal val="0"/>
          <c:showCatName val="0"/>
          <c:showSerName val="0"/>
          <c:showPercent val="0"/>
          <c:showBubbleSize val="0"/>
        </c:dLbls>
        <c:gapWidth val="355"/>
        <c:overlap val="-70"/>
        <c:axId val="327250384"/>
        <c:axId val="327246856"/>
      </c:barChart>
      <c:catAx>
        <c:axId val="3272503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27246856"/>
        <c:crosses val="autoZero"/>
        <c:auto val="1"/>
        <c:lblAlgn val="ctr"/>
        <c:lblOffset val="100"/>
        <c:noMultiLvlLbl val="0"/>
      </c:catAx>
      <c:valAx>
        <c:axId val="327246856"/>
        <c:scaling>
          <c:orientation val="minMax"/>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272503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19.emf"/><Relationship Id="rId13" Type="http://schemas.openxmlformats.org/officeDocument/2006/relationships/image" Target="../media/image24.emf"/><Relationship Id="rId3" Type="http://schemas.openxmlformats.org/officeDocument/2006/relationships/image" Target="../media/image14.emf"/><Relationship Id="rId7" Type="http://schemas.openxmlformats.org/officeDocument/2006/relationships/image" Target="../media/image18.emf"/><Relationship Id="rId12" Type="http://schemas.openxmlformats.org/officeDocument/2006/relationships/image" Target="../media/image23.emf"/><Relationship Id="rId2" Type="http://schemas.openxmlformats.org/officeDocument/2006/relationships/image" Target="../media/image13.emf"/><Relationship Id="rId1" Type="http://schemas.openxmlformats.org/officeDocument/2006/relationships/image" Target="../media/image12.png"/><Relationship Id="rId6" Type="http://schemas.openxmlformats.org/officeDocument/2006/relationships/image" Target="../media/image17.emf"/><Relationship Id="rId11" Type="http://schemas.openxmlformats.org/officeDocument/2006/relationships/image" Target="../media/image22.emf"/><Relationship Id="rId5" Type="http://schemas.openxmlformats.org/officeDocument/2006/relationships/image" Target="../media/image16.emf"/><Relationship Id="rId10" Type="http://schemas.openxmlformats.org/officeDocument/2006/relationships/image" Target="../media/image21.emf"/><Relationship Id="rId4" Type="http://schemas.openxmlformats.org/officeDocument/2006/relationships/image" Target="../media/image15.emf"/><Relationship Id="rId9" Type="http://schemas.openxmlformats.org/officeDocument/2006/relationships/image" Target="../media/image20.emf"/></Relationships>
</file>

<file path=xl/drawings/_rels/drawing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2.png"/></Relationships>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image" Target="../media/image7.emf"/><Relationship Id="rId7" Type="http://schemas.openxmlformats.org/officeDocument/2006/relationships/image" Target="../media/image3.emf"/><Relationship Id="rId2" Type="http://schemas.openxmlformats.org/officeDocument/2006/relationships/image" Target="../media/image8.emf"/><Relationship Id="rId1" Type="http://schemas.openxmlformats.org/officeDocument/2006/relationships/image" Target="../media/image9.emf"/><Relationship Id="rId6" Type="http://schemas.openxmlformats.org/officeDocument/2006/relationships/image" Target="../media/image4.emf"/><Relationship Id="rId11" Type="http://schemas.openxmlformats.org/officeDocument/2006/relationships/image" Target="../media/image11.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6.emf"/><Relationship Id="rId9"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27.emf"/><Relationship Id="rId2" Type="http://schemas.openxmlformats.org/officeDocument/2006/relationships/image" Target="../media/image26.emf"/><Relationship Id="rId1" Type="http://schemas.openxmlformats.org/officeDocument/2006/relationships/image" Target="../media/image25.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29.emf"/><Relationship Id="rId1" Type="http://schemas.openxmlformats.org/officeDocument/2006/relationships/image" Target="../media/image28.emf"/></Relationships>
</file>

<file path=xl/drawings/drawing1.xml><?xml version="1.0" encoding="utf-8"?>
<xdr:wsDr xmlns:xdr="http://schemas.openxmlformats.org/drawingml/2006/spreadsheetDrawing" xmlns:a="http://schemas.openxmlformats.org/drawingml/2006/main">
  <xdr:twoCellAnchor editAs="oneCell">
    <xdr:from>
      <xdr:col>0</xdr:col>
      <xdr:colOff>68035</xdr:colOff>
      <xdr:row>3</xdr:row>
      <xdr:rowOff>149225</xdr:rowOff>
    </xdr:from>
    <xdr:to>
      <xdr:col>1</xdr:col>
      <xdr:colOff>250216</xdr:colOff>
      <xdr:row>9</xdr:row>
      <xdr:rowOff>55814</xdr:rowOff>
    </xdr:to>
    <xdr:pic>
      <xdr:nvPicPr>
        <xdr:cNvPr id="2" name="Picture 3">
          <a:extLst>
            <a:ext uri="{FF2B5EF4-FFF2-40B4-BE49-F238E27FC236}">
              <a16:creationId xmlns="" xmlns:a16="http://schemas.microsoft.com/office/drawing/2014/main" id="{00000000-0008-0000-01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68035" y="802368"/>
          <a:ext cx="1080252" cy="1199267"/>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12</xdr:col>
          <xdr:colOff>0</xdr:colOff>
          <xdr:row>15</xdr:row>
          <xdr:rowOff>0</xdr:rowOff>
        </xdr:from>
        <xdr:to>
          <xdr:col>12</xdr:col>
          <xdr:colOff>952500</xdr:colOff>
          <xdr:row>15</xdr:row>
          <xdr:rowOff>371475</xdr:rowOff>
        </xdr:to>
        <xdr:sp macro="" textlink="">
          <xdr:nvSpPr>
            <xdr:cNvPr id="9217" name="CommandButton1" hidden="1">
              <a:extLst>
                <a:ext uri="{63B3BB69-23CF-44E3-9099-C40C66FF867C}">
                  <a14:compatExt spid="_x0000_s9217"/>
                </a:ext>
                <a:ext uri="{FF2B5EF4-FFF2-40B4-BE49-F238E27FC236}">
                  <a16:creationId xmlns="" xmlns:a16="http://schemas.microsoft.com/office/drawing/2014/main" id="{00000000-0008-0000-0100-000001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0</xdr:rowOff>
        </xdr:from>
        <xdr:to>
          <xdr:col>11</xdr:col>
          <xdr:colOff>542925</xdr:colOff>
          <xdr:row>15</xdr:row>
          <xdr:rowOff>381000</xdr:rowOff>
        </xdr:to>
        <xdr:sp macro="" textlink="">
          <xdr:nvSpPr>
            <xdr:cNvPr id="9218" name="CommandButton2" hidden="1">
              <a:extLst>
                <a:ext uri="{63B3BB69-23CF-44E3-9099-C40C66FF867C}">
                  <a14:compatExt spid="_x0000_s9218"/>
                </a:ext>
                <a:ext uri="{FF2B5EF4-FFF2-40B4-BE49-F238E27FC236}">
                  <a16:creationId xmlns="" xmlns:a16="http://schemas.microsoft.com/office/drawing/2014/main" id="{00000000-0008-0000-0100-00000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22</xdr:col>
          <xdr:colOff>1190625</xdr:colOff>
          <xdr:row>15</xdr:row>
          <xdr:rowOff>381000</xdr:rowOff>
        </xdr:to>
        <xdr:sp macro="" textlink="">
          <xdr:nvSpPr>
            <xdr:cNvPr id="9219" name="CommandButton3" hidden="1">
              <a:extLst>
                <a:ext uri="{63B3BB69-23CF-44E3-9099-C40C66FF867C}">
                  <a14:compatExt spid="_x0000_s9219"/>
                </a:ext>
                <a:ext uri="{FF2B5EF4-FFF2-40B4-BE49-F238E27FC236}">
                  <a16:creationId xmlns="" xmlns:a16="http://schemas.microsoft.com/office/drawing/2014/main" id="{00000000-0008-0000-0100-00000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xdr:row>
          <xdr:rowOff>0</xdr:rowOff>
        </xdr:from>
        <xdr:to>
          <xdr:col>18</xdr:col>
          <xdr:colOff>800100</xdr:colOff>
          <xdr:row>15</xdr:row>
          <xdr:rowOff>419100</xdr:rowOff>
        </xdr:to>
        <xdr:sp macro="" textlink="">
          <xdr:nvSpPr>
            <xdr:cNvPr id="9220" name="CommandButton4" hidden="1">
              <a:extLst>
                <a:ext uri="{63B3BB69-23CF-44E3-9099-C40C66FF867C}">
                  <a14:compatExt spid="_x0000_s9220"/>
                </a:ext>
                <a:ext uri="{FF2B5EF4-FFF2-40B4-BE49-F238E27FC236}">
                  <a16:creationId xmlns="" xmlns:a16="http://schemas.microsoft.com/office/drawing/2014/main" id="{00000000-0008-0000-01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15</xdr:row>
          <xdr:rowOff>0</xdr:rowOff>
        </xdr:from>
        <xdr:to>
          <xdr:col>14</xdr:col>
          <xdr:colOff>1562100</xdr:colOff>
          <xdr:row>15</xdr:row>
          <xdr:rowOff>352425</xdr:rowOff>
        </xdr:to>
        <xdr:sp macro="" textlink="">
          <xdr:nvSpPr>
            <xdr:cNvPr id="9221" name="CommandButton5" hidden="1">
              <a:extLst>
                <a:ext uri="{63B3BB69-23CF-44E3-9099-C40C66FF867C}">
                  <a14:compatExt spid="_x0000_s9221"/>
                </a:ext>
                <a:ext uri="{FF2B5EF4-FFF2-40B4-BE49-F238E27FC236}">
                  <a16:creationId xmlns="" xmlns:a16="http://schemas.microsoft.com/office/drawing/2014/main" id="{00000000-0008-0000-0100-00000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15</xdr:row>
          <xdr:rowOff>0</xdr:rowOff>
        </xdr:from>
        <xdr:to>
          <xdr:col>15</xdr:col>
          <xdr:colOff>657225</xdr:colOff>
          <xdr:row>15</xdr:row>
          <xdr:rowOff>371475</xdr:rowOff>
        </xdr:to>
        <xdr:sp macro="" textlink="">
          <xdr:nvSpPr>
            <xdr:cNvPr id="9222" name="CommandButton6" hidden="1">
              <a:extLst>
                <a:ext uri="{63B3BB69-23CF-44E3-9099-C40C66FF867C}">
                  <a14:compatExt spid="_x0000_s9222"/>
                </a:ext>
                <a:ext uri="{FF2B5EF4-FFF2-40B4-BE49-F238E27FC236}">
                  <a16:creationId xmlns="" xmlns:a16="http://schemas.microsoft.com/office/drawing/2014/main" id="{00000000-0008-0000-0100-00000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xdr:row>
          <xdr:rowOff>0</xdr:rowOff>
        </xdr:from>
        <xdr:to>
          <xdr:col>9</xdr:col>
          <xdr:colOff>657225</xdr:colOff>
          <xdr:row>15</xdr:row>
          <xdr:rowOff>323850</xdr:rowOff>
        </xdr:to>
        <xdr:sp macro="" textlink="">
          <xdr:nvSpPr>
            <xdr:cNvPr id="9223" name="CommandButton7" hidden="1">
              <a:extLst>
                <a:ext uri="{63B3BB69-23CF-44E3-9099-C40C66FF867C}">
                  <a14:compatExt spid="_x0000_s9223"/>
                </a:ext>
                <a:ext uri="{FF2B5EF4-FFF2-40B4-BE49-F238E27FC236}">
                  <a16:creationId xmlns="" xmlns:a16="http://schemas.microsoft.com/office/drawing/2014/main" id="{00000000-0008-0000-0100-00000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xdr:row>
          <xdr:rowOff>0</xdr:rowOff>
        </xdr:from>
        <xdr:to>
          <xdr:col>5</xdr:col>
          <xdr:colOff>419100</xdr:colOff>
          <xdr:row>15</xdr:row>
          <xdr:rowOff>295275</xdr:rowOff>
        </xdr:to>
        <xdr:sp macro="" textlink="">
          <xdr:nvSpPr>
            <xdr:cNvPr id="9225" name="CommandButton9" hidden="1">
              <a:extLst>
                <a:ext uri="{63B3BB69-23CF-44E3-9099-C40C66FF867C}">
                  <a14:compatExt spid="_x0000_s9225"/>
                </a:ext>
                <a:ext uri="{FF2B5EF4-FFF2-40B4-BE49-F238E27FC236}">
                  <a16:creationId xmlns="" xmlns:a16="http://schemas.microsoft.com/office/drawing/2014/main" id="{00000000-0008-0000-0100-000009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xdr:row>
          <xdr:rowOff>0</xdr:rowOff>
        </xdr:from>
        <xdr:to>
          <xdr:col>6</xdr:col>
          <xdr:colOff>523875</xdr:colOff>
          <xdr:row>15</xdr:row>
          <xdr:rowOff>323850</xdr:rowOff>
        </xdr:to>
        <xdr:sp macro="" textlink="">
          <xdr:nvSpPr>
            <xdr:cNvPr id="9226" name="CommandButton10" hidden="1">
              <a:extLst>
                <a:ext uri="{63B3BB69-23CF-44E3-9099-C40C66FF867C}">
                  <a14:compatExt spid="_x0000_s9226"/>
                </a:ext>
                <a:ext uri="{FF2B5EF4-FFF2-40B4-BE49-F238E27FC236}">
                  <a16:creationId xmlns="" xmlns:a16="http://schemas.microsoft.com/office/drawing/2014/main" id="{00000000-0008-0000-0100-00000A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12</xdr:col>
      <xdr:colOff>0</xdr:colOff>
      <xdr:row>31</xdr:row>
      <xdr:rowOff>0</xdr:rowOff>
    </xdr:from>
    <xdr:to>
      <xdr:col>12</xdr:col>
      <xdr:colOff>952500</xdr:colOff>
      <xdr:row>31</xdr:row>
      <xdr:rowOff>371475</xdr:rowOff>
    </xdr:to>
    <xdr:sp macro="" textlink="">
      <xdr:nvSpPr>
        <xdr:cNvPr id="13" name="CommandButton1" hidden="1">
          <a:extLst>
            <a:ext uri="{63B3BB69-23CF-44E3-9099-C40C66FF867C}">
              <a14:compatExt xmlns:a14="http://schemas.microsoft.com/office/drawing/2010/main" spid="_x0000_s9261"/>
            </a:ext>
            <a:ext uri="{FF2B5EF4-FFF2-40B4-BE49-F238E27FC236}">
              <a16:creationId xmlns="" xmlns:a16="http://schemas.microsoft.com/office/drawing/2014/main" id="{00000000-0008-0000-0100-00000D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11</xdr:col>
      <xdr:colOff>0</xdr:colOff>
      <xdr:row>31</xdr:row>
      <xdr:rowOff>0</xdr:rowOff>
    </xdr:from>
    <xdr:to>
      <xdr:col>11</xdr:col>
      <xdr:colOff>542925</xdr:colOff>
      <xdr:row>31</xdr:row>
      <xdr:rowOff>381000</xdr:rowOff>
    </xdr:to>
    <xdr:sp macro="" textlink="">
      <xdr:nvSpPr>
        <xdr:cNvPr id="14" name="CommandButton2" hidden="1">
          <a:extLst>
            <a:ext uri="{63B3BB69-23CF-44E3-9099-C40C66FF867C}">
              <a14:compatExt xmlns:a14="http://schemas.microsoft.com/office/drawing/2010/main" spid="_x0000_s9262"/>
            </a:ext>
            <a:ext uri="{FF2B5EF4-FFF2-40B4-BE49-F238E27FC236}">
              <a16:creationId xmlns="" xmlns:a16="http://schemas.microsoft.com/office/drawing/2014/main" id="{00000000-0008-0000-0100-00000E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13</xdr:col>
      <xdr:colOff>0</xdr:colOff>
      <xdr:row>31</xdr:row>
      <xdr:rowOff>0</xdr:rowOff>
    </xdr:from>
    <xdr:to>
      <xdr:col>13</xdr:col>
      <xdr:colOff>1562100</xdr:colOff>
      <xdr:row>31</xdr:row>
      <xdr:rowOff>352425</xdr:rowOff>
    </xdr:to>
    <xdr:sp macro="" textlink="">
      <xdr:nvSpPr>
        <xdr:cNvPr id="15" name="CommandButton5" hidden="1">
          <a:extLst>
            <a:ext uri="{63B3BB69-23CF-44E3-9099-C40C66FF867C}">
              <a14:compatExt xmlns:a14="http://schemas.microsoft.com/office/drawing/2010/main" spid="_x0000_s9263"/>
            </a:ext>
            <a:ext uri="{FF2B5EF4-FFF2-40B4-BE49-F238E27FC236}">
              <a16:creationId xmlns="" xmlns:a16="http://schemas.microsoft.com/office/drawing/2014/main" id="{00000000-0008-0000-0100-00000F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15</xdr:col>
      <xdr:colOff>0</xdr:colOff>
      <xdr:row>31</xdr:row>
      <xdr:rowOff>0</xdr:rowOff>
    </xdr:from>
    <xdr:to>
      <xdr:col>15</xdr:col>
      <xdr:colOff>657225</xdr:colOff>
      <xdr:row>31</xdr:row>
      <xdr:rowOff>371475</xdr:rowOff>
    </xdr:to>
    <xdr:sp macro="" textlink="">
      <xdr:nvSpPr>
        <xdr:cNvPr id="16" name="CommandButton6" hidden="1">
          <a:extLst>
            <a:ext uri="{63B3BB69-23CF-44E3-9099-C40C66FF867C}">
              <a14:compatExt xmlns:a14="http://schemas.microsoft.com/office/drawing/2010/main" spid="_x0000_s9264"/>
            </a:ext>
            <a:ext uri="{FF2B5EF4-FFF2-40B4-BE49-F238E27FC236}">
              <a16:creationId xmlns="" xmlns:a16="http://schemas.microsoft.com/office/drawing/2014/main" id="{00000000-0008-0000-0100-000010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13</xdr:col>
      <xdr:colOff>0</xdr:colOff>
      <xdr:row>15</xdr:row>
      <xdr:rowOff>0</xdr:rowOff>
    </xdr:from>
    <xdr:to>
      <xdr:col>13</xdr:col>
      <xdr:colOff>647700</xdr:colOff>
      <xdr:row>15</xdr:row>
      <xdr:rowOff>390525</xdr:rowOff>
    </xdr:to>
    <xdr:sp macro="" textlink="">
      <xdr:nvSpPr>
        <xdr:cNvPr id="17" name="CommandButton8" hidden="1">
          <a:extLst>
            <a:ext uri="{63B3BB69-23CF-44E3-9099-C40C66FF867C}">
              <a14:compatExt xmlns:a14="http://schemas.microsoft.com/office/drawing/2010/main" spid="_x0000_s9265"/>
            </a:ext>
            <a:ext uri="{FF2B5EF4-FFF2-40B4-BE49-F238E27FC236}">
              <a16:creationId xmlns="" xmlns:a16="http://schemas.microsoft.com/office/drawing/2014/main" id="{00000000-0008-0000-0100-000011000000}"/>
            </a:ext>
          </a:extLst>
        </xdr:cNvPr>
        <xdr:cNvSpPr/>
      </xdr:nvSpPr>
      <xdr:spPr bwMode="auto">
        <a:xfrm>
          <a:off x="23145750" y="4143375"/>
          <a:ext cx="647700" cy="39052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12</xdr:col>
      <xdr:colOff>0</xdr:colOff>
      <xdr:row>34</xdr:row>
      <xdr:rowOff>0</xdr:rowOff>
    </xdr:from>
    <xdr:to>
      <xdr:col>12</xdr:col>
      <xdr:colOff>952500</xdr:colOff>
      <xdr:row>34</xdr:row>
      <xdr:rowOff>371475</xdr:rowOff>
    </xdr:to>
    <xdr:sp macro="" textlink="">
      <xdr:nvSpPr>
        <xdr:cNvPr id="18" name="CommandButton1" hidden="1">
          <a:extLst>
            <a:ext uri="{63B3BB69-23CF-44E3-9099-C40C66FF867C}">
              <a14:compatExt xmlns:a14="http://schemas.microsoft.com/office/drawing/2010/main" spid="_x0000_s9268"/>
            </a:ext>
            <a:ext uri="{FF2B5EF4-FFF2-40B4-BE49-F238E27FC236}">
              <a16:creationId xmlns="" xmlns:a16="http://schemas.microsoft.com/office/drawing/2014/main" id="{00000000-0008-0000-0100-000012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11</xdr:col>
      <xdr:colOff>0</xdr:colOff>
      <xdr:row>34</xdr:row>
      <xdr:rowOff>0</xdr:rowOff>
    </xdr:from>
    <xdr:to>
      <xdr:col>11</xdr:col>
      <xdr:colOff>542925</xdr:colOff>
      <xdr:row>34</xdr:row>
      <xdr:rowOff>381000</xdr:rowOff>
    </xdr:to>
    <xdr:sp macro="" textlink="">
      <xdr:nvSpPr>
        <xdr:cNvPr id="19" name="CommandButton2" hidden="1">
          <a:extLst>
            <a:ext uri="{63B3BB69-23CF-44E3-9099-C40C66FF867C}">
              <a14:compatExt xmlns:a14="http://schemas.microsoft.com/office/drawing/2010/main" spid="_x0000_s9269"/>
            </a:ext>
            <a:ext uri="{FF2B5EF4-FFF2-40B4-BE49-F238E27FC236}">
              <a16:creationId xmlns="" xmlns:a16="http://schemas.microsoft.com/office/drawing/2014/main" id="{00000000-0008-0000-0100-000013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13</xdr:col>
      <xdr:colOff>0</xdr:colOff>
      <xdr:row>34</xdr:row>
      <xdr:rowOff>0</xdr:rowOff>
    </xdr:from>
    <xdr:to>
      <xdr:col>13</xdr:col>
      <xdr:colOff>1562100</xdr:colOff>
      <xdr:row>34</xdr:row>
      <xdr:rowOff>352425</xdr:rowOff>
    </xdr:to>
    <xdr:sp macro="" textlink="">
      <xdr:nvSpPr>
        <xdr:cNvPr id="20" name="CommandButton5" hidden="1">
          <a:extLst>
            <a:ext uri="{63B3BB69-23CF-44E3-9099-C40C66FF867C}">
              <a14:compatExt xmlns:a14="http://schemas.microsoft.com/office/drawing/2010/main" spid="_x0000_s9270"/>
            </a:ext>
            <a:ext uri="{FF2B5EF4-FFF2-40B4-BE49-F238E27FC236}">
              <a16:creationId xmlns="" xmlns:a16="http://schemas.microsoft.com/office/drawing/2014/main" id="{00000000-0008-0000-0100-000014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15</xdr:col>
      <xdr:colOff>0</xdr:colOff>
      <xdr:row>34</xdr:row>
      <xdr:rowOff>0</xdr:rowOff>
    </xdr:from>
    <xdr:to>
      <xdr:col>15</xdr:col>
      <xdr:colOff>657225</xdr:colOff>
      <xdr:row>34</xdr:row>
      <xdr:rowOff>371475</xdr:rowOff>
    </xdr:to>
    <xdr:sp macro="" textlink="">
      <xdr:nvSpPr>
        <xdr:cNvPr id="21" name="CommandButton6" hidden="1">
          <a:extLst>
            <a:ext uri="{63B3BB69-23CF-44E3-9099-C40C66FF867C}">
              <a14:compatExt xmlns:a14="http://schemas.microsoft.com/office/drawing/2010/main" spid="_x0000_s9271"/>
            </a:ext>
            <a:ext uri="{FF2B5EF4-FFF2-40B4-BE49-F238E27FC236}">
              <a16:creationId xmlns="" xmlns:a16="http://schemas.microsoft.com/office/drawing/2014/main" id="{00000000-0008-0000-0100-000015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9</xdr:col>
      <xdr:colOff>0</xdr:colOff>
      <xdr:row>34</xdr:row>
      <xdr:rowOff>0</xdr:rowOff>
    </xdr:from>
    <xdr:to>
      <xdr:col>9</xdr:col>
      <xdr:colOff>657225</xdr:colOff>
      <xdr:row>34</xdr:row>
      <xdr:rowOff>323850</xdr:rowOff>
    </xdr:to>
    <xdr:sp macro="" textlink="">
      <xdr:nvSpPr>
        <xdr:cNvPr id="22" name="CommandButton7" hidden="1">
          <a:extLst>
            <a:ext uri="{63B3BB69-23CF-44E3-9099-C40C66FF867C}">
              <a14:compatExt xmlns:a14="http://schemas.microsoft.com/office/drawing/2010/main" spid="_x0000_s9272"/>
            </a:ext>
            <a:ext uri="{FF2B5EF4-FFF2-40B4-BE49-F238E27FC236}">
              <a16:creationId xmlns="" xmlns:a16="http://schemas.microsoft.com/office/drawing/2014/main" id="{00000000-0008-0000-0100-000016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5</xdr:col>
      <xdr:colOff>0</xdr:colOff>
      <xdr:row>34</xdr:row>
      <xdr:rowOff>0</xdr:rowOff>
    </xdr:from>
    <xdr:to>
      <xdr:col>5</xdr:col>
      <xdr:colOff>419100</xdr:colOff>
      <xdr:row>34</xdr:row>
      <xdr:rowOff>295275</xdr:rowOff>
    </xdr:to>
    <xdr:sp macro="" textlink="">
      <xdr:nvSpPr>
        <xdr:cNvPr id="23" name="CommandButton9" hidden="1">
          <a:extLst>
            <a:ext uri="{63B3BB69-23CF-44E3-9099-C40C66FF867C}">
              <a14:compatExt xmlns:a14="http://schemas.microsoft.com/office/drawing/2010/main" spid="_x0000_s9273"/>
            </a:ext>
            <a:ext uri="{FF2B5EF4-FFF2-40B4-BE49-F238E27FC236}">
              <a16:creationId xmlns="" xmlns:a16="http://schemas.microsoft.com/office/drawing/2014/main" id="{00000000-0008-0000-0100-000017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6</xdr:col>
      <xdr:colOff>0</xdr:colOff>
      <xdr:row>34</xdr:row>
      <xdr:rowOff>0</xdr:rowOff>
    </xdr:from>
    <xdr:to>
      <xdr:col>6</xdr:col>
      <xdr:colOff>523875</xdr:colOff>
      <xdr:row>34</xdr:row>
      <xdr:rowOff>323850</xdr:rowOff>
    </xdr:to>
    <xdr:sp macro="" textlink="">
      <xdr:nvSpPr>
        <xdr:cNvPr id="24" name="CommandButton10" hidden="1">
          <a:extLst>
            <a:ext uri="{63B3BB69-23CF-44E3-9099-C40C66FF867C}">
              <a14:compatExt xmlns:a14="http://schemas.microsoft.com/office/drawing/2010/main" spid="_x0000_s9274"/>
            </a:ext>
            <a:ext uri="{FF2B5EF4-FFF2-40B4-BE49-F238E27FC236}">
              <a16:creationId xmlns="" xmlns:a16="http://schemas.microsoft.com/office/drawing/2014/main" id="{00000000-0008-0000-0100-000018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12</xdr:col>
      <xdr:colOff>0</xdr:colOff>
      <xdr:row>31</xdr:row>
      <xdr:rowOff>0</xdr:rowOff>
    </xdr:from>
    <xdr:to>
      <xdr:col>12</xdr:col>
      <xdr:colOff>952500</xdr:colOff>
      <xdr:row>31</xdr:row>
      <xdr:rowOff>381000</xdr:rowOff>
    </xdr:to>
    <xdr:pic>
      <xdr:nvPicPr>
        <xdr:cNvPr id="9261" name="Picture 45">
          <a:extLst>
            <a:ext uri="{FF2B5EF4-FFF2-40B4-BE49-F238E27FC236}">
              <a16:creationId xmlns="" xmlns:a16="http://schemas.microsoft.com/office/drawing/2014/main" id="{00000000-0008-0000-0100-00002D24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278475" y="36547425"/>
          <a:ext cx="952500" cy="381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11</xdr:col>
      <xdr:colOff>0</xdr:colOff>
      <xdr:row>31</xdr:row>
      <xdr:rowOff>0</xdr:rowOff>
    </xdr:from>
    <xdr:to>
      <xdr:col>11</xdr:col>
      <xdr:colOff>542925</xdr:colOff>
      <xdr:row>31</xdr:row>
      <xdr:rowOff>381000</xdr:rowOff>
    </xdr:to>
    <xdr:pic>
      <xdr:nvPicPr>
        <xdr:cNvPr id="9262" name="Picture 46">
          <a:extLst>
            <a:ext uri="{FF2B5EF4-FFF2-40B4-BE49-F238E27FC236}">
              <a16:creationId xmlns="" xmlns:a16="http://schemas.microsoft.com/office/drawing/2014/main" id="{00000000-0008-0000-0100-00002E24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078200" y="36547425"/>
          <a:ext cx="542925" cy="381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13</xdr:col>
      <xdr:colOff>0</xdr:colOff>
      <xdr:row>31</xdr:row>
      <xdr:rowOff>0</xdr:rowOff>
    </xdr:from>
    <xdr:to>
      <xdr:col>13</xdr:col>
      <xdr:colOff>1562100</xdr:colOff>
      <xdr:row>31</xdr:row>
      <xdr:rowOff>352425</xdr:rowOff>
    </xdr:to>
    <xdr:pic>
      <xdr:nvPicPr>
        <xdr:cNvPr id="9263" name="Picture 47">
          <a:extLst>
            <a:ext uri="{FF2B5EF4-FFF2-40B4-BE49-F238E27FC236}">
              <a16:creationId xmlns="" xmlns:a16="http://schemas.microsoft.com/office/drawing/2014/main" id="{00000000-0008-0000-0100-00002F240000}"/>
            </a:ext>
          </a:extLst>
        </xdr:cNvPr>
        <xdr:cNvPicPr preferRelativeResize="0">
          <a:picLocks noChangeArrowheads="1" noChangeShapeType="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907375" y="36547425"/>
          <a:ext cx="1562100" cy="35242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15</xdr:col>
      <xdr:colOff>0</xdr:colOff>
      <xdr:row>31</xdr:row>
      <xdr:rowOff>0</xdr:rowOff>
    </xdr:from>
    <xdr:to>
      <xdr:col>15</xdr:col>
      <xdr:colOff>657225</xdr:colOff>
      <xdr:row>31</xdr:row>
      <xdr:rowOff>381000</xdr:rowOff>
    </xdr:to>
    <xdr:pic>
      <xdr:nvPicPr>
        <xdr:cNvPr id="9264" name="Picture 48">
          <a:extLst>
            <a:ext uri="{FF2B5EF4-FFF2-40B4-BE49-F238E27FC236}">
              <a16:creationId xmlns="" xmlns:a16="http://schemas.microsoft.com/office/drawing/2014/main" id="{00000000-0008-0000-0100-000030240000}"/>
            </a:ext>
          </a:extLst>
        </xdr:cNvPr>
        <xdr:cNvPicPr preferRelativeResize="0">
          <a:picLocks noChangeArrowheads="1" noChangeShapeType="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2755225" y="36547425"/>
          <a:ext cx="657225" cy="381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23</xdr:col>
      <xdr:colOff>0</xdr:colOff>
      <xdr:row>31</xdr:row>
      <xdr:rowOff>0</xdr:rowOff>
    </xdr:from>
    <xdr:to>
      <xdr:col>23</xdr:col>
      <xdr:colOff>638175</xdr:colOff>
      <xdr:row>31</xdr:row>
      <xdr:rowOff>390525</xdr:rowOff>
    </xdr:to>
    <xdr:pic>
      <xdr:nvPicPr>
        <xdr:cNvPr id="9265" name="Picture 49">
          <a:extLst>
            <a:ext uri="{FF2B5EF4-FFF2-40B4-BE49-F238E27FC236}">
              <a16:creationId xmlns="" xmlns:a16="http://schemas.microsoft.com/office/drawing/2014/main" id="{00000000-0008-0000-0100-000031240000}"/>
            </a:ext>
          </a:extLst>
        </xdr:cNvPr>
        <xdr:cNvPicPr preferRelativeResize="0">
          <a:picLocks noChangeArrowheads="1" noChangeShapeType="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1490900" y="36547425"/>
          <a:ext cx="638175" cy="39052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12</xdr:col>
      <xdr:colOff>0</xdr:colOff>
      <xdr:row>34</xdr:row>
      <xdr:rowOff>0</xdr:rowOff>
    </xdr:from>
    <xdr:to>
      <xdr:col>12</xdr:col>
      <xdr:colOff>952500</xdr:colOff>
      <xdr:row>34</xdr:row>
      <xdr:rowOff>381000</xdr:rowOff>
    </xdr:to>
    <xdr:pic>
      <xdr:nvPicPr>
        <xdr:cNvPr id="9268" name="Picture 52">
          <a:extLst>
            <a:ext uri="{FF2B5EF4-FFF2-40B4-BE49-F238E27FC236}">
              <a16:creationId xmlns="" xmlns:a16="http://schemas.microsoft.com/office/drawing/2014/main" id="{00000000-0008-0000-0100-000034240000}"/>
            </a:ext>
          </a:extLst>
        </xdr:cNvPr>
        <xdr:cNvPicPr preferRelativeResize="0">
          <a:picLocks noChangeArrowheads="1" noChangeShapeType="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8278475" y="42548175"/>
          <a:ext cx="952500" cy="381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11</xdr:col>
      <xdr:colOff>0</xdr:colOff>
      <xdr:row>34</xdr:row>
      <xdr:rowOff>0</xdr:rowOff>
    </xdr:from>
    <xdr:to>
      <xdr:col>11</xdr:col>
      <xdr:colOff>542925</xdr:colOff>
      <xdr:row>34</xdr:row>
      <xdr:rowOff>381000</xdr:rowOff>
    </xdr:to>
    <xdr:pic>
      <xdr:nvPicPr>
        <xdr:cNvPr id="9269" name="Picture 53">
          <a:extLst>
            <a:ext uri="{FF2B5EF4-FFF2-40B4-BE49-F238E27FC236}">
              <a16:creationId xmlns="" xmlns:a16="http://schemas.microsoft.com/office/drawing/2014/main" id="{00000000-0008-0000-0100-000035240000}"/>
            </a:ext>
          </a:extLst>
        </xdr:cNvPr>
        <xdr:cNvPicPr preferRelativeResize="0">
          <a:picLocks noChangeArrowheads="1" noChangeShapeType="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6078200" y="42548175"/>
          <a:ext cx="542925" cy="381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13</xdr:col>
      <xdr:colOff>0</xdr:colOff>
      <xdr:row>34</xdr:row>
      <xdr:rowOff>0</xdr:rowOff>
    </xdr:from>
    <xdr:to>
      <xdr:col>13</xdr:col>
      <xdr:colOff>1562100</xdr:colOff>
      <xdr:row>34</xdr:row>
      <xdr:rowOff>352425</xdr:rowOff>
    </xdr:to>
    <xdr:pic>
      <xdr:nvPicPr>
        <xdr:cNvPr id="9270" name="Picture 54">
          <a:extLst>
            <a:ext uri="{FF2B5EF4-FFF2-40B4-BE49-F238E27FC236}">
              <a16:creationId xmlns="" xmlns:a16="http://schemas.microsoft.com/office/drawing/2014/main" id="{00000000-0008-0000-0100-000036240000}"/>
            </a:ext>
          </a:extLst>
        </xdr:cNvPr>
        <xdr:cNvPicPr preferRelativeResize="0">
          <a:picLocks noChangeArrowheads="1" noChangeShapeType="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0907375" y="42548175"/>
          <a:ext cx="1562100" cy="35242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15</xdr:col>
      <xdr:colOff>0</xdr:colOff>
      <xdr:row>34</xdr:row>
      <xdr:rowOff>0</xdr:rowOff>
    </xdr:from>
    <xdr:to>
      <xdr:col>15</xdr:col>
      <xdr:colOff>657225</xdr:colOff>
      <xdr:row>34</xdr:row>
      <xdr:rowOff>381000</xdr:rowOff>
    </xdr:to>
    <xdr:pic>
      <xdr:nvPicPr>
        <xdr:cNvPr id="9271" name="Picture 55">
          <a:extLst>
            <a:ext uri="{FF2B5EF4-FFF2-40B4-BE49-F238E27FC236}">
              <a16:creationId xmlns="" xmlns:a16="http://schemas.microsoft.com/office/drawing/2014/main" id="{00000000-0008-0000-0100-000037240000}"/>
            </a:ext>
          </a:extLst>
        </xdr:cNvPr>
        <xdr:cNvPicPr preferRelativeResize="0">
          <a:picLocks noChangeArrowheads="1" noChangeShapeType="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2755225" y="42548175"/>
          <a:ext cx="657225" cy="381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9</xdr:col>
      <xdr:colOff>0</xdr:colOff>
      <xdr:row>34</xdr:row>
      <xdr:rowOff>0</xdr:rowOff>
    </xdr:from>
    <xdr:to>
      <xdr:col>9</xdr:col>
      <xdr:colOff>657225</xdr:colOff>
      <xdr:row>34</xdr:row>
      <xdr:rowOff>323850</xdr:rowOff>
    </xdr:to>
    <xdr:pic>
      <xdr:nvPicPr>
        <xdr:cNvPr id="9272" name="Picture 56">
          <a:extLst>
            <a:ext uri="{FF2B5EF4-FFF2-40B4-BE49-F238E27FC236}">
              <a16:creationId xmlns="" xmlns:a16="http://schemas.microsoft.com/office/drawing/2014/main" id="{00000000-0008-0000-0100-000038240000}"/>
            </a:ext>
          </a:extLst>
        </xdr:cNvPr>
        <xdr:cNvPicPr preferRelativeResize="0">
          <a:picLocks noChangeArrowheads="1" noChangeShapeType="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2430125" y="42548175"/>
          <a:ext cx="657225" cy="32385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5</xdr:col>
      <xdr:colOff>0</xdr:colOff>
      <xdr:row>34</xdr:row>
      <xdr:rowOff>0</xdr:rowOff>
    </xdr:from>
    <xdr:to>
      <xdr:col>5</xdr:col>
      <xdr:colOff>419100</xdr:colOff>
      <xdr:row>34</xdr:row>
      <xdr:rowOff>295275</xdr:rowOff>
    </xdr:to>
    <xdr:pic>
      <xdr:nvPicPr>
        <xdr:cNvPr id="9273" name="Picture 57">
          <a:extLst>
            <a:ext uri="{FF2B5EF4-FFF2-40B4-BE49-F238E27FC236}">
              <a16:creationId xmlns="" xmlns:a16="http://schemas.microsoft.com/office/drawing/2014/main" id="{00000000-0008-0000-0100-000039240000}"/>
            </a:ext>
          </a:extLst>
        </xdr:cNvPr>
        <xdr:cNvPicPr preferRelativeResize="0">
          <a:picLocks noChangeArrowheads="1" noChangeShapeType="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181850" y="42548175"/>
          <a:ext cx="419100" cy="2952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6</xdr:col>
      <xdr:colOff>0</xdr:colOff>
      <xdr:row>34</xdr:row>
      <xdr:rowOff>0</xdr:rowOff>
    </xdr:from>
    <xdr:to>
      <xdr:col>6</xdr:col>
      <xdr:colOff>523875</xdr:colOff>
      <xdr:row>34</xdr:row>
      <xdr:rowOff>323850</xdr:rowOff>
    </xdr:to>
    <xdr:pic>
      <xdr:nvPicPr>
        <xdr:cNvPr id="9274" name="Picture 58">
          <a:extLst>
            <a:ext uri="{FF2B5EF4-FFF2-40B4-BE49-F238E27FC236}">
              <a16:creationId xmlns="" xmlns:a16="http://schemas.microsoft.com/office/drawing/2014/main" id="{00000000-0008-0000-0100-00003A240000}"/>
            </a:ext>
          </a:extLst>
        </xdr:cNvPr>
        <xdr:cNvPicPr preferRelativeResize="0">
          <a:picLocks noChangeArrowheads="1" noChangeShapeType="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9572625" y="42548175"/>
          <a:ext cx="523875" cy="32385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8</xdr:col>
          <xdr:colOff>0</xdr:colOff>
          <xdr:row>15</xdr:row>
          <xdr:rowOff>0</xdr:rowOff>
        </xdr:from>
        <xdr:to>
          <xdr:col>8</xdr:col>
          <xdr:colOff>790575</xdr:colOff>
          <xdr:row>15</xdr:row>
          <xdr:rowOff>323850</xdr:rowOff>
        </xdr:to>
        <xdr:sp macro="" textlink="">
          <xdr:nvSpPr>
            <xdr:cNvPr id="9293" name="CommandButton11" hidden="1">
              <a:extLst>
                <a:ext uri="{63B3BB69-23CF-44E3-9099-C40C66FF867C}">
                  <a14:compatExt spid="_x0000_s9293"/>
                </a:ext>
                <a:ext uri="{FF2B5EF4-FFF2-40B4-BE49-F238E27FC236}">
                  <a16:creationId xmlns="" xmlns:a16="http://schemas.microsoft.com/office/drawing/2014/main" id="{00000000-0008-0000-0100-00004D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13</xdr:col>
          <xdr:colOff>952500</xdr:colOff>
          <xdr:row>15</xdr:row>
          <xdr:rowOff>390525</xdr:rowOff>
        </xdr:to>
        <xdr:sp macro="" textlink="">
          <xdr:nvSpPr>
            <xdr:cNvPr id="9326" name="CommandButton12" hidden="1">
              <a:extLst>
                <a:ext uri="{63B3BB69-23CF-44E3-9099-C40C66FF867C}">
                  <a14:compatExt spid="_x0000_s93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489857</xdr:colOff>
      <xdr:row>3</xdr:row>
      <xdr:rowOff>45810</xdr:rowOff>
    </xdr:from>
    <xdr:to>
      <xdr:col>1</xdr:col>
      <xdr:colOff>1395351</xdr:colOff>
      <xdr:row>8</xdr:row>
      <xdr:rowOff>167268</xdr:rowOff>
    </xdr:to>
    <xdr:pic>
      <xdr:nvPicPr>
        <xdr:cNvPr id="3" name="Picture 3">
          <a:extLst>
            <a:ext uri="{FF2B5EF4-FFF2-40B4-BE49-F238E27FC236}">
              <a16:creationId xmlns="" xmlns:a16="http://schemas.microsoft.com/office/drawing/2014/main" id="{00000000-0008-0000-02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034143" y="712560"/>
          <a:ext cx="905494" cy="1223637"/>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4</xdr:col>
          <xdr:colOff>0</xdr:colOff>
          <xdr:row>13</xdr:row>
          <xdr:rowOff>0</xdr:rowOff>
        </xdr:from>
        <xdr:to>
          <xdr:col>4</xdr:col>
          <xdr:colOff>647700</xdr:colOff>
          <xdr:row>13</xdr:row>
          <xdr:rowOff>390525</xdr:rowOff>
        </xdr:to>
        <xdr:sp macro="" textlink="">
          <xdr:nvSpPr>
            <xdr:cNvPr id="13316" name="CommandButton1" hidden="1">
              <a:extLst>
                <a:ext uri="{63B3BB69-23CF-44E3-9099-C40C66FF867C}">
                  <a14:compatExt spid="_x0000_s13316"/>
                </a:ext>
                <a:ext uri="{FF2B5EF4-FFF2-40B4-BE49-F238E27FC236}">
                  <a16:creationId xmlns="" xmlns:a16="http://schemas.microsoft.com/office/drawing/2014/main" id="{00000000-0008-0000-0200-000004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xdr:row>
          <xdr:rowOff>0</xdr:rowOff>
        </xdr:from>
        <xdr:to>
          <xdr:col>2</xdr:col>
          <xdr:colOff>895350</xdr:colOff>
          <xdr:row>13</xdr:row>
          <xdr:rowOff>447675</xdr:rowOff>
        </xdr:to>
        <xdr:sp macro="" textlink="">
          <xdr:nvSpPr>
            <xdr:cNvPr id="13319" name="CommandButton2" hidden="1">
              <a:extLst>
                <a:ext uri="{63B3BB69-23CF-44E3-9099-C40C66FF867C}">
                  <a14:compatExt spid="_x0000_s133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0</xdr:rowOff>
        </xdr:from>
        <xdr:to>
          <xdr:col>3</xdr:col>
          <xdr:colOff>1085850</xdr:colOff>
          <xdr:row>13</xdr:row>
          <xdr:rowOff>438150</xdr:rowOff>
        </xdr:to>
        <xdr:sp macro="" textlink="">
          <xdr:nvSpPr>
            <xdr:cNvPr id="13322" name="CommandButton3" hidden="1">
              <a:extLst>
                <a:ext uri="{63B3BB69-23CF-44E3-9099-C40C66FF867C}">
                  <a14:compatExt spid="_x0000_s133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435429</xdr:colOff>
      <xdr:row>3</xdr:row>
      <xdr:rowOff>86632</xdr:rowOff>
    </xdr:from>
    <xdr:to>
      <xdr:col>1</xdr:col>
      <xdr:colOff>1374322</xdr:colOff>
      <xdr:row>8</xdr:row>
      <xdr:rowOff>164886</xdr:rowOff>
    </xdr:to>
    <xdr:pic>
      <xdr:nvPicPr>
        <xdr:cNvPr id="2" name="Picture 3">
          <a:extLst>
            <a:ext uri="{FF2B5EF4-FFF2-40B4-BE49-F238E27FC236}">
              <a16:creationId xmlns="" xmlns:a16="http://schemas.microsoft.com/office/drawing/2014/main" id="{00000000-0008-0000-03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857250" y="753382"/>
          <a:ext cx="938893" cy="1112397"/>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6</xdr:col>
          <xdr:colOff>0</xdr:colOff>
          <xdr:row>14</xdr:row>
          <xdr:rowOff>0</xdr:rowOff>
        </xdr:from>
        <xdr:to>
          <xdr:col>6</xdr:col>
          <xdr:colOff>800100</xdr:colOff>
          <xdr:row>14</xdr:row>
          <xdr:rowOff>419100</xdr:rowOff>
        </xdr:to>
        <xdr:sp macro="" textlink="">
          <xdr:nvSpPr>
            <xdr:cNvPr id="15369" name="CommandButton1" hidden="1">
              <a:extLst>
                <a:ext uri="{63B3BB69-23CF-44E3-9099-C40C66FF867C}">
                  <a14:compatExt spid="_x0000_s15369"/>
                </a:ext>
                <a:ext uri="{FF2B5EF4-FFF2-40B4-BE49-F238E27FC236}">
                  <a16:creationId xmlns="" xmlns:a16="http://schemas.microsoft.com/office/drawing/2014/main" id="{00000000-0008-0000-0300-000009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0</xdr:rowOff>
        </xdr:from>
        <xdr:to>
          <xdr:col>3</xdr:col>
          <xdr:colOff>771525</xdr:colOff>
          <xdr:row>13</xdr:row>
          <xdr:rowOff>333375</xdr:rowOff>
        </xdr:to>
        <xdr:sp macro="" textlink="">
          <xdr:nvSpPr>
            <xdr:cNvPr id="15381" name="CommandButton2" hidden="1">
              <a:extLst>
                <a:ext uri="{63B3BB69-23CF-44E3-9099-C40C66FF867C}">
                  <a14:compatExt spid="_x0000_s153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9525</xdr:colOff>
      <xdr:row>0</xdr:row>
      <xdr:rowOff>0</xdr:rowOff>
    </xdr:from>
    <xdr:to>
      <xdr:col>5</xdr:col>
      <xdr:colOff>257175</xdr:colOff>
      <xdr:row>14</xdr:row>
      <xdr:rowOff>76200</xdr:rowOff>
    </xdr:to>
    <xdr:graphicFrame macro="">
      <xdr:nvGraphicFramePr>
        <xdr:cNvPr id="2" name="Gráfico 1">
          <a:extLst>
            <a:ext uri="{FF2B5EF4-FFF2-40B4-BE49-F238E27FC236}">
              <a16:creationId xmlns=""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619125</xdr:colOff>
      <xdr:row>0</xdr:row>
      <xdr:rowOff>0</xdr:rowOff>
    </xdr:from>
    <xdr:to>
      <xdr:col>11</xdr:col>
      <xdr:colOff>257175</xdr:colOff>
      <xdr:row>14</xdr:row>
      <xdr:rowOff>76200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my.sharepoint.com/Users/fredy.zea/Downloads/F2%20G1%20MPE2%20Formato%20Matriz%20Riesgos%20SGSI%20V1_Vicha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my.sharepoint.com/Users/adriana.florez/AppData/Local/Microsoft/Windows/Temporary%20Internet%20Files/Content.Outlook/7PYL5HOI/F2%20G1%20MPE2%20Formato%20Matriz%20Riesgos%20SGSI%20V1%20(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cbfgob-my.sharepoint.com/Users/fredy.zea/Downloads/RIESGOS_RREGIONAL_CAUCA%20FINAL%20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cbfgob-my.sharepoint.com/personal/juan_ayala_icbf_gov_co/Documents/Riesgos/Guia/Aseguramiento%20de%20la%20Calidad%20de%20los%20Servicios%20Misionales%20del%20ICBF/Copia%20de%20Formato%20Matriz%20Riesgos%20SGSI_NEW.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cbfgob-my.sharepoint.com/personal/juan_ayala_icbf_gov_co/Documents/Riesgos/Guia/Evaluaci&#243;n%20Independiente/Formato%20Matriz%20Riesgos%20SGSI%20OCI%20201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OJO"/>
      <sheetName val="IDENTIFICACION DEL RIESGO"/>
      <sheetName val="MAPA DE RIESGO"/>
      <sheetName val="TRATAMIENTO DE RIESGO"/>
      <sheetName val="F2 G1 MPE2 Formato Matriz Riesg"/>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OJO"/>
      <sheetName val="IDENTIFICACION DEL RIESGO"/>
      <sheetName val="MAPA DE RIESGO"/>
      <sheetName val="TRATAMIENTO DE RIESGO"/>
      <sheetName val="F2 G1 MPE2 Formato Matriz Riesg"/>
    </sheetNames>
    <sheetDataSet>
      <sheetData sheetId="0" refreshError="1">
        <row r="2">
          <cell r="A2" t="str">
            <v>Direccionamiento Estratégico</v>
          </cell>
          <cell r="B2" t="str">
            <v>Formular el marco estratégico para orientar todas las políticas, planes, programas, proyectos y actuaciones de la Entidad</v>
          </cell>
        </row>
        <row r="3">
          <cell r="A3" t="str">
            <v>Mejoramiento Continuo</v>
          </cell>
          <cell r="B3" t="str">
            <v>Implementar estrategias y acciones de mejora continua para la gestión institucional, orientadas a lograr la excelencia e innovación en la prestación de los servicios del ICBF.</v>
          </cell>
        </row>
        <row r="4">
          <cell r="A4" t="str">
            <v>Coordinación y Articulación del Sistema Nacional de Bienestar Familiar</v>
          </cell>
          <cell r="B4" t="str">
            <v>Articular y fortalecer a los agentes del Sistema Nacional de Bienestar Familiar para la protección integral de Niños, Niñas, adolescentes y familias en la gestión de las políticas públicas con enfoque diferencial en todo el territorio nacional.</v>
          </cell>
        </row>
        <row r="5">
          <cell r="A5" t="str">
            <v>Gestión para la atención integral a la Primera Infancia</v>
          </cell>
          <cell r="B5" t="str">
            <v>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v>
          </cell>
        </row>
        <row r="6">
          <cell r="A6" t="str">
            <v>Gestión para la promoción y prevención para la protección integral de la niñez y adolescencia</v>
          </cell>
          <cell r="B6" t="str">
            <v>Fomentar la protección integral de los niños, niñas y adolescentes entre 6 y 17 años, a través de la promoción de la garantía de derechos y la prevención de su vulneración.</v>
          </cell>
        </row>
        <row r="7">
          <cell r="A7" t="str">
            <v>Gestión para la atención de las familias y comunidades</v>
          </cell>
          <cell r="B7" t="str">
            <v>Fortalecer en las familias capacidades y habilidades que promuevan su desarrollo integral con enfoque diferencial y mejoren su calidad de vida mediante la gestión y coordinación de políticas públicas y el diseño, implementación y seguimiento de estrategias, programas, proyectos y acciones para su inclusión y atención.</v>
          </cell>
        </row>
        <row r="8">
          <cell r="A8" t="str">
            <v>Gestión para la Nutrición</v>
          </cell>
          <cell r="B8" t="str">
            <v>Promover desde el marco de la Seguridad Alimentaria y nutricional el desarrollo integral de la primera infancia, la niñez, adolescencia y la familia colombiana Mediante acciones de articulación y coordinación intra e interinstitucional, territorial e internacional</v>
          </cell>
        </row>
        <row r="9">
          <cell r="A9" t="str">
            <v>Gestión para la Protección</v>
          </cell>
          <cell r="B9" t="str">
            <v>Garantizar la Protección de los Niños, Niñas y Adolescentes en coordinación con las instituciones del Sistema Nacional de Bienestar Familiar, para lograr su pleno y armonioso desarrollo, de conformidad con su interés superior y la prevalencia de sus derechos</v>
          </cell>
        </row>
        <row r="10">
          <cell r="A10" t="str">
            <v>Gestión Restablecimiento de Derechos</v>
          </cell>
          <cell r="B10" t="str">
            <v>Asegurar el cumplimiento de todas las actuaciones administrativas y de otra naturaleza por parte de las autoridades competentes, para restaurar la dignidad e integridad de los niños, niñas y adolescentes a través del reconocimiento y ejercicio sus derechos (Artículo 50 de la Ley 1098).</v>
          </cell>
        </row>
        <row r="11">
          <cell r="A11" t="str">
            <v>Gestión de Adopciones</v>
          </cell>
          <cell r="B11" t="str">
            <v>Restablecer el derecho a crecer en el seno de una familia de los Niños, Niñas y Adolescentes con declaratoria de adoptabilidad y con posibilidad de adopción.</v>
          </cell>
        </row>
        <row r="12">
          <cell r="A12" t="str">
            <v>Gestión de Responsabilidad Penal</v>
          </cell>
          <cell r="B12" t="str">
            <v xml:space="preserve">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
</v>
          </cell>
        </row>
        <row r="13">
          <cell r="A13" t="str">
            <v>Gestión Soporte</v>
          </cell>
          <cell r="B13" t="str">
            <v>Brindar apoyo administrativo a los procesos misionales de la institución por medio del buen manejo del talento humano, la eficiencia financiera, la disposición y contratación de bienes y servicios, con el fin de lograr una adecuada y eficiente gestión institucional.</v>
          </cell>
        </row>
        <row r="14">
          <cell r="A14" t="str">
            <v>Gestión Humana</v>
          </cell>
          <cell r="B14" t="str">
            <v xml:space="preserve">Incorporar, administrar y desarrollar integralmente el talento humano a través de los Programas de Capacitación, Bienestar social, Salud Ocupacional, para mejorar continuamente la productividad, la gestión
de los procesos del ICBF.
</v>
          </cell>
        </row>
        <row r="15">
          <cell r="A15" t="str">
            <v>Gestión Financiera</v>
          </cell>
          <cell r="B15" t="str">
            <v>Dirigir, coordinar, controlar y comunicar la administración y registro de las Operaciones Financieras, de contabilidad, de tesorería, de presupuesto y de recaudo del ICBF para el cumplimiento de la misión institucional y garantizar la efectiva operación financiera.</v>
          </cell>
        </row>
        <row r="16">
          <cell r="A16" t="str">
            <v>Gestión Control Interno Disciplinario</v>
          </cell>
          <cell r="B16" t="str">
            <v>Ejercer la potestad disciplinaria por medio de la investigación, juzgamiento y decisión, llevada a cabo mediante un proceso sobre conductas de los Servidores y ex Servidores Púbicos del ICBF, para salvaguardar la moralidad pública y establecer medidas de prevención de la falta disciplinaria.</v>
          </cell>
        </row>
        <row r="17">
          <cell r="A17" t="str">
            <v>Gestión Abastecimiento</v>
          </cell>
          <cell r="B17" t="str">
            <v>Liderar los procesos de realización de eventos, desarrollo de proveedores y de abastecimiento de los bienes y servicios requeridos por la entidad, mediante la coordinación del Plan Anual de Adquisiciones, el análisis de los mercados y el fortalecimiento de la Estrategia de Compras Locales, con el fin de mejorar los procesos de contratación institucional</v>
          </cell>
        </row>
        <row r="18">
          <cell r="A18" t="str">
            <v>Gestión Administrativa</v>
          </cell>
          <cell r="B18" t="str">
            <v>Planear, gestionar, ejecutar, coordinar y controlar los recursos, bienes y servicios de apoyo, para garantizar el cumplimiento de la misión institucional.</v>
          </cell>
        </row>
        <row r="19">
          <cell r="A19" t="str">
            <v xml:space="preserve">Gestión Contratación </v>
          </cell>
          <cell r="B19" t="str">
            <v>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v>
          </cell>
        </row>
        <row r="20">
          <cell r="A20" t="str">
            <v>Gestión Tecnológica</v>
          </cell>
          <cell r="B20" t="str">
            <v>Proveer soluciones de Tecnologías de Información (TICs) y brindar todo el soporte necesario desde el punto de vista técnico y tecnológico, para garantizar la continuidad de la prestación de los servicios institucionales que son soportados en las TICs.</v>
          </cell>
        </row>
        <row r="21">
          <cell r="A21" t="str">
            <v>Gestión Jurídica</v>
          </cell>
          <cell r="B21" t="str">
            <v>Asesorar jurídicamente los asuntos de carácter administrativo y representar judicial y extrajudicialmente al ICBF, para garantizar el efectivo cumplimiento de los objetivos de la entidad.</v>
          </cell>
        </row>
        <row r="22">
          <cell r="A22" t="str">
            <v>Gestión Regional</v>
          </cell>
          <cell r="B22" t="str">
            <v>Diseñar e implementar estrategias y acciones de asesoría, orientación y asistencia técnica, que coordinen y articulen la gestión entre el nivel nacional y regional, para el desarrollo de una operación territorial interna eficiente</v>
          </cell>
        </row>
        <row r="23">
          <cell r="A23" t="str">
            <v>Gestión de Cooperación</v>
          </cell>
          <cell r="B23" t="str">
            <v>Coordinar la oferta y demanda de cooperación, desarrollar alianzas y dar respuesta a los compromisos internacionales a cargo del ICBF, para contribuir al cumplimiento de los objetivos institucionales.</v>
          </cell>
        </row>
        <row r="24">
          <cell r="A24" t="str">
            <v>Gestión Servicio y Atención</v>
          </cell>
          <cell r="B24" t="str">
            <v>Adelantar las acciones para garantizar altos niveles de calidez, calidad y oportunidad en la prestación y atención de los servicios brindados a los ciudadanos/clientes que acceden al Bienestar Familiar, en beneficio de la primera infancia, la niñez, la adolescencia y el bienestar de las familias en Colombia, promoviendo la participación ciudadana y el control social.</v>
          </cell>
        </row>
        <row r="25">
          <cell r="A25" t="str">
            <v>Gestión Servicio a Beneficiarios</v>
          </cell>
          <cell r="B25" t="str">
            <v>Adelantar las acciones para brindar calidez, calidad y oportunidad en la prestación y atención de los servicios brindados a los ciudadanos/clientes que acceden al Bienestar Familiar.</v>
          </cell>
        </row>
        <row r="26">
          <cell r="A26" t="str">
            <v>Gestión de Atención a Peticiones, Quejas, Reclamos y Sugerencias</v>
          </cell>
          <cell r="B26" t="str">
            <v>Adelantar las acciones para garantizar la atención de las peticiones, quejas, reclamos y sugerencias en oportunidad, promoviendo la participación ciudadana y el control social.</v>
          </cell>
        </row>
        <row r="27">
          <cell r="A27" t="str">
            <v>Gestión Comunicaciones</v>
          </cell>
          <cell r="B27" t="str">
            <v>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v>
          </cell>
        </row>
        <row r="28">
          <cell r="A28" t="str">
            <v>Evaluación, Monitoreo y Control de la Gestión</v>
          </cell>
          <cell r="B28" t="str">
            <v>El Monitoreo, evaluación, y Control, se entenderán como prácticas complementarias que tendrán el fin común de mejorar la gestión del ICBF. Se utilizarán herramientas para presentar resultados de la gestión, detectar desviaciones y generar acciones de mejoramiento a través de: Planes de acción, tablero de Control, evaluaciones de impacto y Auditorías Internas, entre otras</v>
          </cell>
        </row>
        <row r="29">
          <cell r="A29" t="str">
            <v>Evaluación y Monitoreo de la Gestión</v>
          </cell>
          <cell r="B29" t="str">
            <v>Realizar Monitoreo y evaluación a la gestión institucional con el fin de generar insumos que orienten la toma de decisiones para la efectiva gestión institucional</v>
          </cell>
        </row>
        <row r="30">
          <cell r="A30" t="str">
            <v>Evaluación Independiente</v>
          </cell>
          <cell r="B30" t="str">
            <v>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v>
          </cell>
        </row>
        <row r="31">
          <cell r="A31" t="str">
            <v>Aseguramiento de la Calidad de los Servicios Misionales del ICBF</v>
          </cell>
          <cell r="B31" t="str">
            <v>Planear, ejecutar, verificar y mejorar la evaluación de la calidad de los servicios misionales del ICBF, así como la asistencia técnica a los actores del presente macro proceso.</v>
          </cell>
        </row>
        <row r="32">
          <cell r="A32" t="str">
            <v>Evaluación de la Calidad de los Servicios Misionales del ICBF</v>
          </cell>
          <cell r="B32" t="str">
            <v>Realizar acciones de aseguramiento de la calidad a la gestión de las instituciones para garantizar el cumplimiento de los requisitos normativos y legales que permitan generar confianza y excelencia en la prestación del servicio público de bienestar familiar.</v>
          </cell>
        </row>
        <row r="33">
          <cell r="A33" t="str">
            <v>Asistencia Técnica a los Actores del Macro Proceso Aseguramiento de la Calidad de los Servicios Misionales</v>
          </cell>
          <cell r="B33" t="str">
            <v>Realizar acciones de aseguramiento de la calidad a la gestión de las instituciones para garantizar el cumplimiento de los requisitos normativos y legales que permitan generar confianza y excelencia en la prestación del servicio público de bienestar familiar</v>
          </cell>
        </row>
      </sheetData>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Y TRATAMIENTO RIESGOS"/>
      <sheetName val="AYUDA"/>
      <sheetName val="DATOS"/>
      <sheetName val="Copia de Formato Matriz Riesgos"/>
    </sheetNames>
    <sheetDataSet>
      <sheetData sheetId="0"/>
      <sheetData sheetId="1"/>
      <sheetData sheetId="2" refreshError="1">
        <row r="25">
          <cell r="D25" t="str">
            <v>BAJO-TRIVIAL 1</v>
          </cell>
          <cell r="E25" t="str">
            <v>BAJO-ACEPTABLE 2</v>
          </cell>
          <cell r="F25" t="str">
            <v>MODERADO 3</v>
          </cell>
          <cell r="G25" t="str">
            <v>ALTA-IMPORTANTE 4</v>
          </cell>
          <cell r="H25" t="str">
            <v>ALTA-IMPORTANTE 5</v>
          </cell>
        </row>
        <row r="26">
          <cell r="D26" t="str">
            <v>BAJO-TRIVIAL 2</v>
          </cell>
          <cell r="E26" t="str">
            <v>BAJO-ACEPTABLE 4</v>
          </cell>
          <cell r="F26" t="str">
            <v>MODERADO 6</v>
          </cell>
          <cell r="G26" t="str">
            <v>ALTA-IMPORTANTE 8</v>
          </cell>
          <cell r="H26" t="str">
            <v>EXTREMA-INACEPTABLE 5</v>
          </cell>
        </row>
        <row r="27">
          <cell r="D27" t="str">
            <v>BAJO-TRIVIAL 3</v>
          </cell>
          <cell r="E27" t="str">
            <v>MODERADO 6</v>
          </cell>
          <cell r="F27" t="str">
            <v>ALTA-IMPORTANTE 9</v>
          </cell>
          <cell r="G27" t="str">
            <v>EXTREMA-INACEPTABLE 12</v>
          </cell>
          <cell r="H27" t="str">
            <v>EXTREMA-INACEPTABLE 15</v>
          </cell>
        </row>
        <row r="28">
          <cell r="D28" t="str">
            <v>MODERADO 4</v>
          </cell>
          <cell r="E28" t="str">
            <v>ALTA-IMPORTANTE 8</v>
          </cell>
          <cell r="F28" t="str">
            <v>ALTA-IMPORTANTE 12</v>
          </cell>
          <cell r="G28" t="str">
            <v>EXTREMA-INACEPTABLE 16</v>
          </cell>
          <cell r="H28" t="str">
            <v>EXTREMA-INACEPTABLE 20</v>
          </cell>
        </row>
        <row r="29">
          <cell r="D29" t="str">
            <v>ALTA-IMPORTANTE 5</v>
          </cell>
          <cell r="E29" t="str">
            <v>ALTA-IMPORTANTE 10</v>
          </cell>
          <cell r="F29" t="str">
            <v>EXTREMA-INACEPTABLE 15</v>
          </cell>
          <cell r="G29" t="str">
            <v>EXTREMA-INACEPTABLE 20</v>
          </cell>
          <cell r="H29" t="str">
            <v>EXTREMA-INACEPTABLE 25</v>
          </cell>
        </row>
      </sheetData>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Y TRATAMIENTO RIESGOS"/>
      <sheetName val="AYUDA"/>
      <sheetName val="DATOS"/>
      <sheetName val="Formato Matriz Riesgos SGSI OCI"/>
    </sheetNames>
    <sheetDataSet>
      <sheetData sheetId="0"/>
      <sheetData sheetId="1"/>
      <sheetData sheetId="2" refreshError="1"/>
      <sheetData sheetId="3" refreshError="1"/>
    </sheetDataSet>
  </externalBook>
</externalLink>
</file>

<file path=xl/tables/table1.xml><?xml version="1.0" encoding="utf-8"?>
<table xmlns="http://schemas.openxmlformats.org/spreadsheetml/2006/main" id="4" name="Tabla45" displayName="Tabla45" ref="B11:B178" totalsRowShown="0" headerRowDxfId="38" dataDxfId="37">
  <autoFilter ref="B11:B178"/>
  <tableColumns count="1">
    <tableColumn id="1" name="Columna1" dataDxfId="36"/>
  </tableColumns>
  <tableStyleInfo name="TableStyleMedium2" showFirstColumn="0" showLastColumn="0" showRowStripes="1" showColumnStripes="0"/>
</table>
</file>

<file path=xl/tables/table2.xml><?xml version="1.0" encoding="utf-8"?>
<table xmlns="http://schemas.openxmlformats.org/spreadsheetml/2006/main" id="1" name="Tabla42" displayName="Tabla42" ref="A2:B7" totalsRowShown="0" headerRowDxfId="35" dataDxfId="34">
  <autoFilter ref="A2:B7"/>
  <tableColumns count="2">
    <tableColumn id="1" name="PROBABILIDAD" dataDxfId="33"/>
    <tableColumn id="2" name="Columna1" dataDxfId="32"/>
  </tableColumns>
  <tableStyleInfo name="TableStyleMedium2" showFirstColumn="0" showLastColumn="0" showRowStripes="1" showColumnStripes="0"/>
</table>
</file>

<file path=xl/tables/table3.xml><?xml version="1.0" encoding="utf-8"?>
<table xmlns="http://schemas.openxmlformats.org/spreadsheetml/2006/main" id="2" name="Tabla44" displayName="Tabla44" ref="A11:B16" totalsRowShown="0" headerRowDxfId="31" dataDxfId="30">
  <autoFilter ref="A11:B16"/>
  <tableColumns count="2">
    <tableColumn id="1" name="IMPACTO" dataDxfId="29"/>
    <tableColumn id="2" name="Columna1" dataDxfId="28"/>
  </tableColumns>
  <tableStyleInfo name="TableStyleMedium2" showFirstColumn="0" showLastColumn="0" showRowStripes="1" showColumnStripes="0"/>
</table>
</file>

<file path=xl/tables/table4.xml><?xml version="1.0" encoding="utf-8"?>
<table xmlns="http://schemas.openxmlformats.org/spreadsheetml/2006/main" id="5" name="Tabla37" displayName="Tabla37" ref="A31:A65" totalsRowShown="0" headerRowDxfId="27" dataDxfId="26">
  <autoFilter ref="A31:A65"/>
  <sortState ref="A32:A65">
    <sortCondition ref="A32:A65"/>
  </sortState>
  <tableColumns count="1">
    <tableColumn id="1" name="REGIONAL" dataDxfId="25"/>
  </tableColumns>
  <tableStyleInfo name="TableStyleMedium2" showFirstColumn="0" showLastColumn="0" showRowStripes="1" showColumnStripes="0"/>
</table>
</file>

<file path=xl/tables/table5.xml><?xml version="1.0" encoding="utf-8"?>
<table xmlns="http://schemas.openxmlformats.org/spreadsheetml/2006/main" id="8" name="Tabla39" displayName="Tabla39" ref="B31:B63" totalsRowShown="0" headerRowDxfId="24" dataDxfId="23" tableBorderDxfId="22">
  <autoFilter ref="B31:B63"/>
  <tableColumns count="1">
    <tableColumn id="1" name="PROCESO" dataDxfId="21"/>
  </tableColumns>
  <tableStyleInfo name="TableStyleMedium2" showFirstColumn="0" showLastColumn="0" showRowStripes="1" showColumnStripes="0"/>
</table>
</file>

<file path=xl/tables/table6.xml><?xml version="1.0" encoding="utf-8"?>
<table xmlns="http://schemas.openxmlformats.org/spreadsheetml/2006/main" id="9" name="Tabla40" displayName="Tabla40" ref="C31:D63" totalsRowShown="0" headerRowDxfId="20" dataDxfId="19" tableBorderDxfId="18">
  <autoFilter ref="C31:D63"/>
  <tableColumns count="2">
    <tableColumn id="1" name="OBJETIVOS" dataDxfId="17"/>
    <tableColumn id="2" name="Abreviatura" dataDxfId="16"/>
  </tableColumns>
  <tableStyleInfo name="TableStyleMedium2" showFirstColumn="0" showLastColumn="0" showRowStripes="1" showColumnStripes="0"/>
</table>
</file>

<file path=xl/tables/table7.xml><?xml version="1.0" encoding="utf-8"?>
<table xmlns="http://schemas.openxmlformats.org/spreadsheetml/2006/main" id="10" name="Tabla41" displayName="Tabla41" ref="E31:E41" totalsRowShown="0" headerRowDxfId="15" dataDxfId="14">
  <autoFilter ref="E31:E41"/>
  <tableColumns count="1">
    <tableColumn id="1" name="FUENTE" dataDxfId="13"/>
  </tableColumns>
  <tableStyleInfo name="TableStyleMedium2" showFirstColumn="0" showLastColumn="0" showRowStripes="1" showColumnStripes="0"/>
</table>
</file>

<file path=xl/tables/table8.xml><?xml version="1.0" encoding="utf-8"?>
<table xmlns="http://schemas.openxmlformats.org/spreadsheetml/2006/main" id="11" name="Tabla43" displayName="Tabla43" ref="F31:F41" totalsRowShown="0" headerRowDxfId="12" dataDxfId="11" tableBorderDxfId="10">
  <autoFilter ref="F31:F41"/>
  <tableColumns count="1">
    <tableColumn id="1" name="CONSECUENCIAS" dataDxfId="9"/>
  </tableColumns>
  <tableStyleInfo name="TableStyleMedium2" showFirstColumn="0" showLastColumn="0" showRowStripes="1" showColumnStripes="0"/>
</table>
</file>

<file path=xl/tables/table9.xml><?xml version="1.0" encoding="utf-8"?>
<table xmlns="http://schemas.openxmlformats.org/spreadsheetml/2006/main" id="12" name="Tabla8" displayName="Tabla8" ref="G31:G35" totalsRowShown="0" headerRowDxfId="8" dataDxfId="7">
  <autoFilter ref="G31:G35"/>
  <tableColumns count="1">
    <tableColumn id="1" name="CONTROL" dataDxfId="6"/>
  </tableColumns>
  <tableStyleInfo name="TableStyleMedium2" showFirstColumn="0" showLastColumn="0" showRowStripes="1" showColumnStripes="0"/>
</table>
</file>

<file path=xl/tables/table10.xml><?xml version="1.0" encoding="utf-8"?>
<table xmlns="http://schemas.openxmlformats.org/spreadsheetml/2006/main" id="13" name="Tabla36" displayName="Tabla36" ref="H31:H35" totalsRowShown="0" headerRowDxfId="5" dataDxfId="4">
  <autoFilter ref="H31:H35"/>
  <tableColumns count="1">
    <tableColumn id="1" name="CRITERIOS" dataDxfId="3"/>
  </tableColumns>
  <tableStyleInfo name="TableStyleMedium2" showFirstColumn="0" showLastColumn="0" showRowStripes="1" showColumnStripes="0"/>
</table>
</file>

<file path=xl/tables/table11.xml><?xml version="1.0" encoding="utf-8"?>
<table xmlns="http://schemas.openxmlformats.org/spreadsheetml/2006/main" id="14" name="Tabla14" displayName="Tabla14" ref="I31:I35" totalsRowShown="0" headerRowDxfId="2" dataDxfId="1">
  <autoFilter ref="I31:I35"/>
  <sortState ref="I32:I35">
    <sortCondition ref="I32:I35"/>
  </sortState>
  <tableColumns count="1">
    <tableColumn id="1" name="OPCIONE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mments" Target="../comments1.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14.xml"/><Relationship Id="rId3" Type="http://schemas.openxmlformats.org/officeDocument/2006/relationships/vmlDrawing" Target="../drawings/vmlDrawing2.vml"/><Relationship Id="rId7" Type="http://schemas.openxmlformats.org/officeDocument/2006/relationships/image" Target="../media/image26.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13.xml"/><Relationship Id="rId5" Type="http://schemas.openxmlformats.org/officeDocument/2006/relationships/image" Target="../media/image25.emf"/><Relationship Id="rId10" Type="http://schemas.openxmlformats.org/officeDocument/2006/relationships/comments" Target="../comments2.xml"/><Relationship Id="rId4" Type="http://schemas.openxmlformats.org/officeDocument/2006/relationships/control" Target="../activeX/activeX12.xml"/><Relationship Id="rId9" Type="http://schemas.openxmlformats.org/officeDocument/2006/relationships/image" Target="../media/image27.emf"/></Relationships>
</file>

<file path=xl/worksheets/_rels/sheet3.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3.vml"/><Relationship Id="rId7" Type="http://schemas.openxmlformats.org/officeDocument/2006/relationships/image" Target="../media/image29.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16.xml"/><Relationship Id="rId5" Type="http://schemas.openxmlformats.org/officeDocument/2006/relationships/image" Target="../media/image28.emf"/><Relationship Id="rId4" Type="http://schemas.openxmlformats.org/officeDocument/2006/relationships/control" Target="../activeX/activeX15.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4.bin"/><Relationship Id="rId1" Type="http://schemas.openxmlformats.org/officeDocument/2006/relationships/hyperlink" Target="file:///\\172.16.9.31\ArchivosICBF\SharePoint\SGSI\RIESGO-2015" TargetMode="External"/></Relationships>
</file>

<file path=xl/worksheets/_rels/sheet6.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printerSettings" Target="../printerSettings/printerSettings5.bin"/><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tabColor rgb="FF00B0F0"/>
  </sheetPr>
  <dimension ref="A1:X120"/>
  <sheetViews>
    <sheetView showGridLines="0" tabSelected="1" topLeftCell="G1" zoomScale="70" zoomScaleNormal="70" workbookViewId="0">
      <selection activeCell="J8" sqref="J8"/>
    </sheetView>
  </sheetViews>
  <sheetFormatPr baseColWidth="10" defaultColWidth="20.42578125" defaultRowHeight="15" x14ac:dyDescent="0.25"/>
  <cols>
    <col min="1" max="1" width="13.42578125" style="101" bestFit="1" customWidth="1"/>
    <col min="2" max="2" width="13.7109375" style="101" customWidth="1"/>
    <col min="3" max="3" width="18.28515625" style="101" customWidth="1"/>
    <col min="4" max="4" width="34.140625" style="101" customWidth="1"/>
    <col min="5" max="5" width="41.5703125" style="102" bestFit="1" customWidth="1"/>
    <col min="6" max="6" width="35.85546875" style="102" customWidth="1"/>
    <col min="7" max="7" width="31.140625" style="102" customWidth="1"/>
    <col min="8" max="8" width="14.5703125" style="101" bestFit="1" customWidth="1"/>
    <col min="9" max="9" width="20.28515625" style="101" customWidth="1"/>
    <col min="10" max="10" width="53.85546875" style="103" customWidth="1"/>
    <col min="11" max="11" width="24.5703125" style="104" customWidth="1"/>
    <col min="12" max="12" width="38.5703125" style="105" customWidth="1"/>
    <col min="13" max="13" width="39.42578125" style="106" customWidth="1"/>
    <col min="14" max="14" width="36.7109375" style="101" customWidth="1"/>
    <col min="15" max="15" width="27.7109375" style="103" customWidth="1"/>
    <col min="16" max="16" width="68.42578125" style="103" customWidth="1"/>
    <col min="17" max="17" width="25.85546875" style="101" bestFit="1" customWidth="1"/>
    <col min="18" max="18" width="23.28515625" style="101" hidden="1" customWidth="1"/>
    <col min="19" max="19" width="50.7109375" style="103" customWidth="1"/>
    <col min="20" max="20" width="2.140625" style="101" hidden="1" customWidth="1"/>
    <col min="21" max="21" width="18.42578125" style="101" bestFit="1" customWidth="1"/>
    <col min="22" max="22" width="29" style="101" bestFit="1" customWidth="1"/>
    <col min="23" max="23" width="87.7109375" style="101" customWidth="1"/>
    <col min="24" max="24" width="50.140625" customWidth="1"/>
    <col min="25" max="47" width="20.42578125" customWidth="1"/>
  </cols>
  <sheetData>
    <row r="1" spans="1:24" s="1" customFormat="1" ht="12" x14ac:dyDescent="0.25">
      <c r="A1" s="178"/>
      <c r="B1" s="179"/>
      <c r="C1" s="179"/>
      <c r="D1" s="179"/>
      <c r="E1" s="180"/>
      <c r="F1" s="180"/>
      <c r="G1" s="180"/>
      <c r="H1" s="179"/>
      <c r="I1" s="179"/>
      <c r="J1" s="181"/>
      <c r="K1" s="182"/>
      <c r="L1" s="172"/>
      <c r="M1" s="173"/>
      <c r="N1" s="174"/>
      <c r="O1" s="175"/>
      <c r="P1" s="175"/>
      <c r="Q1" s="174"/>
      <c r="R1" s="174"/>
      <c r="S1" s="175"/>
      <c r="T1" s="174"/>
      <c r="U1" s="174"/>
      <c r="V1" s="174"/>
      <c r="W1" s="174"/>
      <c r="X1" s="174"/>
    </row>
    <row r="2" spans="1:24" s="1" customFormat="1" ht="27" customHeight="1" x14ac:dyDescent="0.25">
      <c r="A2" s="236" t="s">
        <v>390</v>
      </c>
      <c r="B2" s="237"/>
      <c r="C2" s="237"/>
      <c r="D2" s="237"/>
      <c r="E2" s="237"/>
      <c r="F2" s="237"/>
      <c r="G2" s="237"/>
      <c r="H2" s="237"/>
      <c r="I2" s="237"/>
      <c r="J2" s="237"/>
      <c r="K2" s="238"/>
      <c r="L2" s="176"/>
      <c r="M2" s="176"/>
      <c r="N2" s="176"/>
      <c r="O2" s="176"/>
      <c r="P2" s="176"/>
      <c r="Q2" s="176"/>
      <c r="R2" s="176"/>
      <c r="S2" s="176"/>
      <c r="T2" s="176"/>
      <c r="U2" s="176"/>
      <c r="V2" s="176"/>
      <c r="W2" s="176"/>
      <c r="X2" s="177"/>
    </row>
    <row r="3" spans="1:24" s="1" customFormat="1" ht="12.75" thickBot="1" x14ac:dyDescent="0.3">
      <c r="A3" s="183"/>
      <c r="B3" s="184"/>
      <c r="C3" s="184"/>
      <c r="D3" s="184"/>
      <c r="E3" s="185"/>
      <c r="F3" s="185"/>
      <c r="G3" s="185"/>
      <c r="H3" s="184"/>
      <c r="I3" s="184"/>
      <c r="J3" s="186"/>
      <c r="K3" s="187"/>
      <c r="L3" s="172"/>
      <c r="M3" s="173"/>
      <c r="N3" s="174"/>
      <c r="O3" s="175"/>
      <c r="P3" s="175"/>
      <c r="Q3" s="174"/>
      <c r="R3" s="174"/>
      <c r="S3" s="175"/>
      <c r="T3" s="174"/>
      <c r="U3" s="174"/>
      <c r="V3" s="174"/>
      <c r="W3" s="174"/>
      <c r="X3" s="174"/>
    </row>
    <row r="4" spans="1:24" s="4" customFormat="1" ht="12" customHeight="1" x14ac:dyDescent="0.25">
      <c r="A4" s="155"/>
      <c r="B4" s="156"/>
      <c r="C4" s="137"/>
      <c r="D4" s="138"/>
      <c r="E4" s="138"/>
      <c r="F4" s="138"/>
      <c r="G4" s="138"/>
      <c r="H4" s="138"/>
      <c r="I4" s="139"/>
      <c r="J4" s="241" t="s">
        <v>384</v>
      </c>
      <c r="K4" s="242"/>
      <c r="L4" s="5"/>
      <c r="M4" s="80"/>
      <c r="N4" s="5"/>
      <c r="O4" s="81"/>
      <c r="P4" s="81"/>
      <c r="Q4" s="7"/>
      <c r="R4" s="7"/>
      <c r="S4" s="81"/>
      <c r="T4" s="7"/>
      <c r="U4" s="7"/>
      <c r="V4" s="7"/>
      <c r="W4" s="7"/>
      <c r="X4" s="5"/>
    </row>
    <row r="5" spans="1:24" s="4" customFormat="1" ht="18" customHeight="1" x14ac:dyDescent="0.25">
      <c r="A5" s="157"/>
      <c r="B5" s="158"/>
      <c r="C5" s="254" t="s">
        <v>383</v>
      </c>
      <c r="D5" s="254"/>
      <c r="E5" s="254"/>
      <c r="F5" s="254"/>
      <c r="G5" s="254"/>
      <c r="H5" s="254"/>
      <c r="I5" s="254"/>
      <c r="J5" s="243"/>
      <c r="K5" s="244"/>
      <c r="L5" s="5"/>
      <c r="M5" s="80"/>
      <c r="N5" s="5"/>
      <c r="O5" s="83"/>
      <c r="P5" s="83"/>
      <c r="Q5" s="7"/>
      <c r="R5" s="7"/>
      <c r="S5" s="81"/>
      <c r="T5" s="7"/>
      <c r="U5" s="7"/>
      <c r="V5" s="7"/>
      <c r="W5" s="7"/>
      <c r="X5" s="5"/>
    </row>
    <row r="6" spans="1:24" s="4" customFormat="1" ht="18" x14ac:dyDescent="0.25">
      <c r="A6" s="157"/>
      <c r="B6" s="158"/>
      <c r="C6" s="134"/>
      <c r="D6" s="135"/>
      <c r="E6" s="135"/>
      <c r="F6" s="135"/>
      <c r="G6" s="135"/>
      <c r="H6" s="135"/>
      <c r="I6" s="136"/>
      <c r="J6" s="243"/>
      <c r="K6" s="244"/>
      <c r="L6" s="5"/>
      <c r="M6" s="80"/>
      <c r="N6" s="5"/>
      <c r="O6" s="83"/>
      <c r="P6" s="83"/>
      <c r="Q6" s="7"/>
      <c r="R6" s="7"/>
      <c r="S6" s="81"/>
      <c r="T6" s="7"/>
      <c r="U6" s="7"/>
      <c r="V6" s="7"/>
      <c r="W6" s="7"/>
      <c r="X6" s="5"/>
    </row>
    <row r="7" spans="1:24" s="4" customFormat="1" ht="19.5" thickBot="1" x14ac:dyDescent="0.3">
      <c r="A7" s="159"/>
      <c r="B7" s="158"/>
      <c r="C7" s="140"/>
      <c r="D7" s="141"/>
      <c r="E7" s="141"/>
      <c r="F7" s="141"/>
      <c r="G7" s="141"/>
      <c r="H7" s="141"/>
      <c r="I7" s="142"/>
      <c r="J7" s="245"/>
      <c r="K7" s="246"/>
      <c r="L7" s="5"/>
      <c r="M7" s="80"/>
      <c r="N7" s="5"/>
      <c r="O7" s="83"/>
      <c r="P7" s="83"/>
      <c r="Q7" s="5"/>
      <c r="R7" s="5"/>
      <c r="S7" s="82"/>
      <c r="T7" s="5"/>
      <c r="U7" s="5"/>
      <c r="V7" s="5"/>
      <c r="W7" s="5"/>
      <c r="X7" s="5"/>
    </row>
    <row r="8" spans="1:24" s="4" customFormat="1" ht="18.75" customHeight="1" thickBot="1" x14ac:dyDescent="0.3">
      <c r="A8" s="157"/>
      <c r="B8" s="158"/>
      <c r="C8" s="254" t="s">
        <v>366</v>
      </c>
      <c r="D8" s="254"/>
      <c r="E8" s="254"/>
      <c r="F8" s="254"/>
      <c r="G8" s="254"/>
      <c r="H8" s="254"/>
      <c r="I8" s="254"/>
      <c r="J8" s="154" t="s">
        <v>475</v>
      </c>
      <c r="K8" s="116" t="s">
        <v>363</v>
      </c>
      <c r="L8" s="5"/>
      <c r="M8" s="80"/>
      <c r="N8" s="5"/>
      <c r="O8" s="82"/>
      <c r="P8" s="82"/>
      <c r="Q8" s="5"/>
      <c r="R8" s="5"/>
      <c r="S8" s="82"/>
      <c r="T8" s="5"/>
      <c r="U8" s="5"/>
      <c r="V8" s="5"/>
      <c r="W8" s="5"/>
      <c r="X8" s="5"/>
    </row>
    <row r="9" spans="1:24" s="4" customFormat="1" ht="15" customHeight="1" x14ac:dyDescent="0.25">
      <c r="A9" s="160"/>
      <c r="B9" s="158"/>
      <c r="C9" s="128"/>
      <c r="D9" s="129"/>
      <c r="E9" s="129"/>
      <c r="F9" s="129"/>
      <c r="G9" s="129"/>
      <c r="H9" s="129"/>
      <c r="I9" s="130"/>
      <c r="J9" s="250" t="s">
        <v>364</v>
      </c>
      <c r="K9" s="251"/>
      <c r="L9" s="5"/>
      <c r="M9" s="80"/>
      <c r="N9" s="5"/>
      <c r="O9" s="82"/>
      <c r="P9" s="82"/>
      <c r="Q9" s="5"/>
      <c r="R9" s="5"/>
      <c r="S9" s="82"/>
      <c r="T9" s="5"/>
      <c r="U9" s="5"/>
      <c r="V9" s="5"/>
      <c r="W9" s="5"/>
      <c r="X9" s="5"/>
    </row>
    <row r="10" spans="1:24" s="4" customFormat="1" ht="15.75" customHeight="1" thickBot="1" x14ac:dyDescent="0.3">
      <c r="A10" s="161"/>
      <c r="B10" s="162"/>
      <c r="C10" s="131"/>
      <c r="D10" s="132"/>
      <c r="E10" s="132"/>
      <c r="F10" s="132"/>
      <c r="G10" s="132"/>
      <c r="H10" s="132"/>
      <c r="I10" s="133"/>
      <c r="J10" s="252" t="s">
        <v>365</v>
      </c>
      <c r="K10" s="253"/>
      <c r="L10" s="5"/>
      <c r="M10" s="80"/>
      <c r="N10" s="5"/>
      <c r="O10" s="82"/>
      <c r="P10" s="82"/>
      <c r="Q10" s="5"/>
      <c r="R10" s="5"/>
      <c r="S10" s="82"/>
      <c r="T10" s="5"/>
      <c r="U10" s="5"/>
      <c r="V10" s="5"/>
      <c r="W10" s="5"/>
      <c r="X10" s="5"/>
    </row>
    <row r="11" spans="1:24" s="4" customFormat="1" ht="12.75" thickBot="1" x14ac:dyDescent="0.3">
      <c r="A11" s="5"/>
      <c r="B11" s="5"/>
      <c r="C11" s="5"/>
      <c r="D11" s="5"/>
      <c r="E11" s="6"/>
      <c r="F11" s="6"/>
      <c r="G11" s="6"/>
      <c r="H11" s="5"/>
      <c r="I11" s="5"/>
      <c r="J11" s="82"/>
      <c r="K11" s="79"/>
      <c r="L11" s="5"/>
      <c r="M11" s="80"/>
      <c r="N11" s="5"/>
      <c r="O11" s="82"/>
      <c r="P11" s="82"/>
      <c r="Q11" s="5"/>
      <c r="R11" s="5"/>
      <c r="S11" s="82"/>
      <c r="T11" s="5"/>
      <c r="U11" s="5"/>
      <c r="V11" s="5"/>
      <c r="W11" s="5"/>
      <c r="X11" s="5"/>
    </row>
    <row r="12" spans="1:24" s="166" customFormat="1" ht="15.75" customHeight="1" x14ac:dyDescent="0.25">
      <c r="A12" s="231" t="s">
        <v>1</v>
      </c>
      <c r="B12" s="231"/>
      <c r="C12" s="231"/>
      <c r="D12" s="231"/>
      <c r="E12" s="231"/>
      <c r="F12" s="231"/>
      <c r="G12" s="234"/>
      <c r="H12" s="230" t="s">
        <v>2</v>
      </c>
      <c r="I12" s="231"/>
      <c r="J12" s="231"/>
      <c r="K12" s="231"/>
      <c r="L12" s="231"/>
      <c r="M12" s="231"/>
      <c r="N12" s="231"/>
      <c r="O12" s="231"/>
      <c r="P12" s="231"/>
      <c r="Q12" s="231"/>
      <c r="R12" s="231"/>
      <c r="S12" s="231"/>
      <c r="T12" s="231"/>
      <c r="U12" s="234"/>
      <c r="V12" s="230" t="s">
        <v>388</v>
      </c>
      <c r="W12" s="231"/>
      <c r="X12" s="224" t="s">
        <v>389</v>
      </c>
    </row>
    <row r="13" spans="1:24" s="166" customFormat="1" ht="15.75" customHeight="1" thickBot="1" x14ac:dyDescent="0.3">
      <c r="A13" s="233"/>
      <c r="B13" s="233"/>
      <c r="C13" s="233"/>
      <c r="D13" s="233"/>
      <c r="E13" s="233"/>
      <c r="F13" s="233"/>
      <c r="G13" s="235"/>
      <c r="H13" s="232"/>
      <c r="I13" s="233"/>
      <c r="J13" s="233"/>
      <c r="K13" s="233"/>
      <c r="L13" s="233"/>
      <c r="M13" s="233"/>
      <c r="N13" s="233"/>
      <c r="O13" s="233"/>
      <c r="P13" s="233"/>
      <c r="Q13" s="233"/>
      <c r="R13" s="233"/>
      <c r="S13" s="233"/>
      <c r="T13" s="233"/>
      <c r="U13" s="235"/>
      <c r="V13" s="232"/>
      <c r="W13" s="233"/>
      <c r="X13" s="225"/>
    </row>
    <row r="14" spans="1:24" s="4" customFormat="1" ht="15" customHeight="1" thickBot="1" x14ac:dyDescent="0.3">
      <c r="A14" s="222" t="s">
        <v>386</v>
      </c>
      <c r="B14" s="222" t="s">
        <v>387</v>
      </c>
      <c r="C14" s="247" t="s">
        <v>270</v>
      </c>
      <c r="D14" s="247" t="s">
        <v>367</v>
      </c>
      <c r="E14" s="248" t="s">
        <v>4</v>
      </c>
      <c r="F14" s="239" t="s">
        <v>335</v>
      </c>
      <c r="G14" s="239" t="s">
        <v>336</v>
      </c>
      <c r="H14" s="247" t="s">
        <v>302</v>
      </c>
      <c r="I14" s="222" t="s">
        <v>354</v>
      </c>
      <c r="J14" s="219" t="s">
        <v>352</v>
      </c>
      <c r="K14" s="220"/>
      <c r="L14" s="220"/>
      <c r="M14" s="220"/>
      <c r="N14" s="220"/>
      <c r="O14" s="220"/>
      <c r="P14" s="221"/>
      <c r="Q14" s="219" t="s">
        <v>353</v>
      </c>
      <c r="R14" s="220"/>
      <c r="S14" s="220"/>
      <c r="T14" s="220"/>
      <c r="U14" s="221"/>
      <c r="V14" s="226" t="s">
        <v>86</v>
      </c>
      <c r="W14" s="228" t="s">
        <v>301</v>
      </c>
      <c r="X14" s="225"/>
    </row>
    <row r="15" spans="1:24" s="165" customFormat="1" ht="98.25" customHeight="1" thickBot="1" x14ac:dyDescent="0.3">
      <c r="A15" s="223"/>
      <c r="B15" s="223"/>
      <c r="C15" s="223"/>
      <c r="D15" s="223"/>
      <c r="E15" s="249"/>
      <c r="F15" s="240"/>
      <c r="G15" s="240"/>
      <c r="H15" s="223"/>
      <c r="I15" s="223"/>
      <c r="J15" s="109" t="s">
        <v>334</v>
      </c>
      <c r="K15" s="163" t="s">
        <v>306</v>
      </c>
      <c r="L15" s="164" t="s">
        <v>310</v>
      </c>
      <c r="M15" s="200" t="s">
        <v>429</v>
      </c>
      <c r="N15" s="199" t="s">
        <v>428</v>
      </c>
      <c r="O15" s="206" t="s">
        <v>351</v>
      </c>
      <c r="P15" s="122" t="s">
        <v>446</v>
      </c>
      <c r="Q15" s="107" t="s">
        <v>5</v>
      </c>
      <c r="R15" s="167"/>
      <c r="S15" s="107" t="s">
        <v>11</v>
      </c>
      <c r="T15" s="168"/>
      <c r="U15" s="108" t="s">
        <v>6</v>
      </c>
      <c r="V15" s="227"/>
      <c r="W15" s="229"/>
      <c r="X15" s="225"/>
    </row>
    <row r="16" spans="1:24" s="4" customFormat="1" ht="186.75" customHeight="1" x14ac:dyDescent="0.25">
      <c r="A16" s="143">
        <f>IFERROR(IF(COUNTIF(D$14:$D15,D16)&gt;0,CONCATENATE(VLOOKUP(D16,PROCESOS,3,FALSE),COUNTIF(D$14:$D15,D16)+1),CONCATENATE(VLOOKUP(D16,DATOS!B32:D47,3,FALSE),1)),0)</f>
        <v>0</v>
      </c>
      <c r="B16" s="92"/>
      <c r="C16" s="91"/>
      <c r="D16" s="93"/>
      <c r="E16" s="88" t="str">
        <f>+IF(D16="","",VLOOKUP(D16,DATOS!$B$32:$C$63,2,0))</f>
        <v/>
      </c>
      <c r="F16" s="94"/>
      <c r="G16" s="94"/>
      <c r="H16" s="207"/>
      <c r="I16" s="110"/>
      <c r="J16" s="95"/>
      <c r="K16" s="96"/>
      <c r="L16" s="97"/>
      <c r="M16" s="98"/>
      <c r="N16" s="98"/>
      <c r="O16" s="98"/>
      <c r="P16" s="98"/>
      <c r="Q16" s="91"/>
      <c r="R16" s="49" t="e">
        <f>VLOOKUP(Q16,Tabla42[],2,0)</f>
        <v>#N/A</v>
      </c>
      <c r="S16" s="99"/>
      <c r="T16" s="49">
        <v>4</v>
      </c>
      <c r="U16" s="90" t="str">
        <f>IF(Q16="","",INDEX(MATRIZ_RIESGOS,Riesgos!R16,Riesgos!T16))</f>
        <v/>
      </c>
      <c r="V16" s="100"/>
      <c r="W16" s="94"/>
      <c r="X16" s="94"/>
    </row>
    <row r="17" spans="1:24" s="4" customFormat="1" ht="186.75" customHeight="1" x14ac:dyDescent="0.25">
      <c r="A17" s="143">
        <f>IFERROR(IF(COUNTIF(D$14:$D16,D17)&gt;0,CONCATENATE(VLOOKUP(D17,PROCESOS,3,FALSE),COUNTIF(D$14:$D16,D17)+1),CONCATENATE(VLOOKUP(D17,DATOS!B33:D48,3,FALSE),1)),0)</f>
        <v>0</v>
      </c>
      <c r="B17" s="92"/>
      <c r="C17" s="91"/>
      <c r="D17" s="93"/>
      <c r="E17" s="88" t="str">
        <f>+IF(D17="","",VLOOKUP(D17,DATOS!$B$32:$C$63,2,0))</f>
        <v/>
      </c>
      <c r="F17" s="94"/>
      <c r="G17" s="94"/>
      <c r="H17" s="207"/>
      <c r="I17" s="110"/>
      <c r="J17" s="95"/>
      <c r="K17" s="96"/>
      <c r="L17" s="97"/>
      <c r="M17" s="98"/>
      <c r="N17" s="98"/>
      <c r="O17" s="98"/>
      <c r="P17" s="98"/>
      <c r="Q17" s="91"/>
      <c r="R17" s="49" t="e">
        <f>VLOOKUP(Q17,Tabla42[],2,0)</f>
        <v>#N/A</v>
      </c>
      <c r="S17" s="99"/>
      <c r="T17" s="49">
        <v>3</v>
      </c>
      <c r="U17" s="90" t="str">
        <f>IF(Q17="","",INDEX(MATRIZ_RIESGOS,Riesgos!R17,Riesgos!T17))</f>
        <v/>
      </c>
      <c r="V17" s="100"/>
      <c r="W17" s="94"/>
      <c r="X17" s="94"/>
    </row>
    <row r="18" spans="1:24" s="4" customFormat="1" ht="186.75" customHeight="1" x14ac:dyDescent="0.25">
      <c r="A18" s="143">
        <f>IFERROR(IF(COUNTIF(D$14:$D17,D18)&gt;0,CONCATENATE(VLOOKUP(D18,PROCESOS,3,FALSE),COUNTIF(D$14:$D17,D18)+1),CONCATENATE(VLOOKUP(D18,DATOS!B34:D49,3,FALSE),1)),0)</f>
        <v>0</v>
      </c>
      <c r="B18" s="92"/>
      <c r="C18" s="91"/>
      <c r="D18" s="93"/>
      <c r="E18" s="88" t="str">
        <f>+IF(D18="","",VLOOKUP(D18,DATOS!$B$32:$C$63,2,0))</f>
        <v/>
      </c>
      <c r="F18" s="93"/>
      <c r="G18" s="94"/>
      <c r="H18" s="207"/>
      <c r="I18" s="110"/>
      <c r="J18" s="95"/>
      <c r="K18" s="96"/>
      <c r="L18" s="97"/>
      <c r="M18" s="98"/>
      <c r="N18" s="98"/>
      <c r="O18" s="98"/>
      <c r="P18" s="98"/>
      <c r="Q18" s="91"/>
      <c r="R18" s="49" t="e">
        <f>VLOOKUP(Q18,Tabla42[],2,0)</f>
        <v>#N/A</v>
      </c>
      <c r="S18" s="99"/>
      <c r="T18" s="49">
        <v>4</v>
      </c>
      <c r="U18" s="90" t="str">
        <f>IF(Q18="","",INDEX(MATRIZ_RIESGOS,Riesgos!R18,Riesgos!T18))</f>
        <v/>
      </c>
      <c r="V18" s="100"/>
      <c r="W18" s="94"/>
      <c r="X18" s="94"/>
    </row>
    <row r="19" spans="1:24" s="4" customFormat="1" ht="186.75" customHeight="1" x14ac:dyDescent="0.25">
      <c r="A19" s="143">
        <f>IFERROR(IF(COUNTIF(D$14:$D18,D19)&gt;0,CONCATENATE(VLOOKUP(D19,PROCESOS,3,FALSE),COUNTIF(D$14:$D18,D19)+1),CONCATENATE(VLOOKUP(D19,DATOS!B35:D50,3,FALSE),1)),0)</f>
        <v>0</v>
      </c>
      <c r="B19" s="92"/>
      <c r="C19" s="91"/>
      <c r="D19" s="93"/>
      <c r="E19" s="88" t="str">
        <f>+IF(D19="","",VLOOKUP(D19,DATOS!$B$32:$C$63,2,0))</f>
        <v/>
      </c>
      <c r="F19" s="93"/>
      <c r="G19" s="93"/>
      <c r="H19" s="207"/>
      <c r="I19" s="89"/>
      <c r="J19" s="95"/>
      <c r="K19" s="96"/>
      <c r="L19" s="97"/>
      <c r="M19" s="98"/>
      <c r="N19" s="98"/>
      <c r="O19" s="98"/>
      <c r="P19" s="98"/>
      <c r="Q19" s="91"/>
      <c r="R19" s="49" t="e">
        <f>VLOOKUP(Q19,Tabla42[],2,0)</f>
        <v>#N/A</v>
      </c>
      <c r="S19" s="99"/>
      <c r="T19" s="49"/>
      <c r="U19" s="90" t="str">
        <f>IF(Q19="","",INDEX(MATRIZ_RIESGOS,Riesgos!R19,Riesgos!T19))</f>
        <v/>
      </c>
      <c r="V19" s="100"/>
      <c r="W19" s="94"/>
      <c r="X19" s="94"/>
    </row>
    <row r="20" spans="1:24" s="4" customFormat="1" ht="186.75" customHeight="1" x14ac:dyDescent="0.25">
      <c r="A20" s="143">
        <f>IFERROR(IF(COUNTIF(D$14:$D19,D20)&gt;0,CONCATENATE(VLOOKUP(D20,PROCESOS,3,FALSE),COUNTIF(D$14:$D19,D20)+1),CONCATENATE(VLOOKUP(D20,DATOS!B36:D51,3,FALSE),1)),0)</f>
        <v>0</v>
      </c>
      <c r="B20" s="92"/>
      <c r="C20" s="91"/>
      <c r="D20" s="93"/>
      <c r="E20" s="88" t="str">
        <f>+IF(D20="","",VLOOKUP(D20,DATOS!$B$32:$C$63,2,0))</f>
        <v/>
      </c>
      <c r="F20" s="93"/>
      <c r="G20" s="93"/>
      <c r="H20" s="207"/>
      <c r="I20" s="89"/>
      <c r="J20" s="95"/>
      <c r="K20" s="96"/>
      <c r="L20" s="97"/>
      <c r="M20" s="98"/>
      <c r="N20" s="98"/>
      <c r="O20" s="98"/>
      <c r="P20" s="98"/>
      <c r="Q20" s="91"/>
      <c r="R20" s="49" t="e">
        <f>VLOOKUP(Q20,Tabla42[],2,0)</f>
        <v>#N/A</v>
      </c>
      <c r="S20" s="99"/>
      <c r="T20" s="49"/>
      <c r="U20" s="90" t="str">
        <f>IF(Q20="","",INDEX(MATRIZ_RIESGOS,Riesgos!R20,Riesgos!T20))</f>
        <v/>
      </c>
      <c r="V20" s="100"/>
      <c r="W20" s="94"/>
      <c r="X20" s="94"/>
    </row>
    <row r="21" spans="1:24" s="4" customFormat="1" ht="186.75" customHeight="1" x14ac:dyDescent="0.25">
      <c r="A21" s="143">
        <f>IFERROR(IF(COUNTIF(D$14:$D20,D21)&gt;0,CONCATENATE(VLOOKUP(D21,PROCESOS,3,FALSE),COUNTIF(D$14:$D20,D21)+1),CONCATENATE(VLOOKUP(D21,DATOS!B37:D52,3,FALSE),1)),0)</f>
        <v>0</v>
      </c>
      <c r="B21" s="92"/>
      <c r="C21" s="91"/>
      <c r="D21" s="93"/>
      <c r="E21" s="88" t="str">
        <f>+IF(D21="","",VLOOKUP(D21,DATOS!$B$32:$C$63,2,0))</f>
        <v/>
      </c>
      <c r="F21" s="93"/>
      <c r="G21" s="93"/>
      <c r="H21" s="207"/>
      <c r="I21" s="89"/>
      <c r="J21" s="95"/>
      <c r="K21" s="96"/>
      <c r="L21" s="97"/>
      <c r="M21" s="98"/>
      <c r="N21" s="98"/>
      <c r="O21" s="98"/>
      <c r="P21" s="98"/>
      <c r="Q21" s="91"/>
      <c r="R21" s="49" t="e">
        <f>VLOOKUP(Q21,Tabla42[],2,0)</f>
        <v>#N/A</v>
      </c>
      <c r="S21" s="99"/>
      <c r="T21" s="49"/>
      <c r="U21" s="90" t="str">
        <f>IF(Q21="","",INDEX(MATRIZ_RIESGOS,Riesgos!R21,Riesgos!T21))</f>
        <v/>
      </c>
      <c r="V21" s="100"/>
      <c r="W21" s="94"/>
      <c r="X21" s="94"/>
    </row>
    <row r="22" spans="1:24" s="4" customFormat="1" ht="186.75" customHeight="1" x14ac:dyDescent="0.25">
      <c r="A22" s="143">
        <f>IFERROR(IF(COUNTIF(D$14:$D21,D22)&gt;0,CONCATENATE(VLOOKUP(D22,PROCESOS,3,FALSE),COUNTIF(D$14:$D21,D22)+1),CONCATENATE(VLOOKUP(D22,DATOS!B38:D53,3,FALSE),1)),0)</f>
        <v>0</v>
      </c>
      <c r="B22" s="92"/>
      <c r="C22" s="91"/>
      <c r="D22" s="93"/>
      <c r="E22" s="88" t="str">
        <f>+IF(D22="","",VLOOKUP(D22,DATOS!$B$32:$C$63,2,0))</f>
        <v/>
      </c>
      <c r="F22" s="93"/>
      <c r="G22" s="93"/>
      <c r="H22" s="207"/>
      <c r="I22" s="89"/>
      <c r="J22" s="95"/>
      <c r="K22" s="96"/>
      <c r="L22" s="97"/>
      <c r="M22" s="98"/>
      <c r="N22" s="98"/>
      <c r="O22" s="98"/>
      <c r="P22" s="98"/>
      <c r="Q22" s="91"/>
      <c r="R22" s="49" t="e">
        <f>VLOOKUP(Q22,Tabla42[],2,0)</f>
        <v>#N/A</v>
      </c>
      <c r="S22" s="99"/>
      <c r="T22" s="49"/>
      <c r="U22" s="90" t="str">
        <f>IF(Q22="","",INDEX(MATRIZ_RIESGOS,Riesgos!R22,Riesgos!T22))</f>
        <v/>
      </c>
      <c r="V22" s="100"/>
      <c r="W22" s="94"/>
      <c r="X22" s="94"/>
    </row>
    <row r="23" spans="1:24" s="4" customFormat="1" ht="186.75" customHeight="1" x14ac:dyDescent="0.25">
      <c r="A23" s="143">
        <f>IFERROR(IF(COUNTIF(D$14:$D22,D23)&gt;0,CONCATENATE(VLOOKUP(D23,PROCESOS,3,FALSE),COUNTIF(D$14:$D22,D23)+1),CONCATENATE(VLOOKUP(D23,DATOS!B39:D54,3,FALSE),1)),0)</f>
        <v>0</v>
      </c>
      <c r="B23" s="92"/>
      <c r="C23" s="91"/>
      <c r="D23" s="93"/>
      <c r="E23" s="88" t="str">
        <f>+IF(D23="","",VLOOKUP(D23,DATOS!$B$32:$C$63,2,0))</f>
        <v/>
      </c>
      <c r="F23" s="93"/>
      <c r="G23" s="93"/>
      <c r="H23" s="207"/>
      <c r="I23" s="89"/>
      <c r="J23" s="95"/>
      <c r="K23" s="96"/>
      <c r="L23" s="97"/>
      <c r="M23" s="98"/>
      <c r="N23" s="98"/>
      <c r="O23" s="98"/>
      <c r="P23" s="98"/>
      <c r="Q23" s="91"/>
      <c r="R23" s="49" t="e">
        <f>VLOOKUP(Q23,Tabla42[],2,0)</f>
        <v>#N/A</v>
      </c>
      <c r="S23" s="99"/>
      <c r="T23" s="49"/>
      <c r="U23" s="90" t="str">
        <f>IF(Q23="","",INDEX(MATRIZ_RIESGOS,Riesgos!R23,Riesgos!T23))</f>
        <v/>
      </c>
      <c r="V23" s="100"/>
      <c r="W23" s="94"/>
      <c r="X23" s="94"/>
    </row>
    <row r="24" spans="1:24" s="4" customFormat="1" ht="186.75" customHeight="1" x14ac:dyDescent="0.25">
      <c r="A24" s="143">
        <f>IFERROR(IF(COUNTIF(D$14:$D23,D24)&gt;0,CONCATENATE(VLOOKUP(D24,PROCESOS,3,FALSE),COUNTIF(D$14:$D23,D24)+1),CONCATENATE(VLOOKUP(D24,DATOS!B40:D55,3,FALSE),1)),0)</f>
        <v>0</v>
      </c>
      <c r="B24" s="92"/>
      <c r="C24" s="91"/>
      <c r="D24" s="93"/>
      <c r="E24" s="88" t="str">
        <f>+IF(D24="","",VLOOKUP(D24,DATOS!$B$32:$C$63,2,0))</f>
        <v/>
      </c>
      <c r="F24" s="93"/>
      <c r="G24" s="93"/>
      <c r="H24" s="207"/>
      <c r="I24" s="89"/>
      <c r="J24" s="95"/>
      <c r="K24" s="96"/>
      <c r="L24" s="97"/>
      <c r="M24" s="98"/>
      <c r="N24" s="98"/>
      <c r="O24" s="98"/>
      <c r="P24" s="98"/>
      <c r="Q24" s="91"/>
      <c r="R24" s="49" t="e">
        <f>VLOOKUP(Q24,Tabla42[],2,0)</f>
        <v>#N/A</v>
      </c>
      <c r="S24" s="99"/>
      <c r="T24" s="49"/>
      <c r="U24" s="90" t="str">
        <f>IF(Q24="","",INDEX(MATRIZ_RIESGOS,Riesgos!R24,Riesgos!T24))</f>
        <v/>
      </c>
      <c r="V24" s="100"/>
      <c r="W24" s="94"/>
      <c r="X24" s="94"/>
    </row>
    <row r="25" spans="1:24" s="4" customFormat="1" ht="186.75" customHeight="1" x14ac:dyDescent="0.25">
      <c r="A25" s="143">
        <f>IFERROR(IF(COUNTIF(D$14:$D24,D25)&gt;0,CONCATENATE(VLOOKUP(D25,PROCESOS,3,FALSE),COUNTIF(D$14:$D24,D25)+1),CONCATENATE(VLOOKUP(D25,DATOS!B41:D56,3,FALSE),1)),0)</f>
        <v>0</v>
      </c>
      <c r="B25" s="92"/>
      <c r="C25" s="91"/>
      <c r="D25" s="93"/>
      <c r="E25" s="88" t="str">
        <f>+IF(D25="","",VLOOKUP(D25,DATOS!$B$32:$C$63,2,0))</f>
        <v/>
      </c>
      <c r="F25" s="93"/>
      <c r="G25" s="93"/>
      <c r="H25" s="207"/>
      <c r="I25" s="89"/>
      <c r="J25" s="95"/>
      <c r="K25" s="96"/>
      <c r="L25" s="97"/>
      <c r="M25" s="98"/>
      <c r="N25" s="98"/>
      <c r="O25" s="98"/>
      <c r="P25" s="98"/>
      <c r="Q25" s="91"/>
      <c r="R25" s="49" t="e">
        <f>VLOOKUP(Q25,Tabla42[],2,0)</f>
        <v>#N/A</v>
      </c>
      <c r="S25" s="99"/>
      <c r="T25" s="49"/>
      <c r="U25" s="90" t="str">
        <f>IF(Q25="","",INDEX(MATRIZ_RIESGOS,Riesgos!R25,Riesgos!T25))</f>
        <v/>
      </c>
      <c r="V25" s="100"/>
      <c r="W25" s="94"/>
      <c r="X25" s="94"/>
    </row>
    <row r="26" spans="1:24" s="4" customFormat="1" ht="186.75" customHeight="1" x14ac:dyDescent="0.25">
      <c r="A26" s="143">
        <f>IFERROR(IF(COUNTIF(D$14:$D25,D26)&gt;0,CONCATENATE(VLOOKUP(D26,PROCESOS,3,FALSE),COUNTIF(D$14:$D25,D26)+1),CONCATENATE(VLOOKUP(D26,DATOS!B42:D57,3,FALSE),1)),0)</f>
        <v>0</v>
      </c>
      <c r="B26" s="92"/>
      <c r="C26" s="91"/>
      <c r="D26" s="93"/>
      <c r="E26" s="88" t="str">
        <f>+IF(D26="","",VLOOKUP(D26,DATOS!$B$32:$C$63,2,0))</f>
        <v/>
      </c>
      <c r="F26" s="93"/>
      <c r="G26" s="93"/>
      <c r="H26" s="207"/>
      <c r="I26" s="89"/>
      <c r="J26" s="95"/>
      <c r="K26" s="96"/>
      <c r="L26" s="97"/>
      <c r="M26" s="98"/>
      <c r="N26" s="98"/>
      <c r="O26" s="98"/>
      <c r="P26" s="98"/>
      <c r="Q26" s="91"/>
      <c r="R26" s="49" t="e">
        <f>VLOOKUP(Q26,Tabla42[],2,0)</f>
        <v>#N/A</v>
      </c>
      <c r="S26" s="99"/>
      <c r="T26" s="49"/>
      <c r="U26" s="90" t="str">
        <f>IF(Q26="","",INDEX(MATRIZ_RIESGOS,Riesgos!R26,Riesgos!T26))</f>
        <v/>
      </c>
      <c r="V26" s="100"/>
      <c r="W26" s="94"/>
      <c r="X26" s="94"/>
    </row>
    <row r="27" spans="1:24" s="4" customFormat="1" ht="186.75" customHeight="1" x14ac:dyDescent="0.25">
      <c r="A27" s="143">
        <f>IFERROR(IF(COUNTIF(D$14:$D26,D27)&gt;0,CONCATENATE(VLOOKUP(D27,PROCESOS,3,FALSE),COUNTIF(D$14:$D26,D27)+1),CONCATENATE(VLOOKUP(D27,DATOS!B43:D58,3,FALSE),1)),0)</f>
        <v>0</v>
      </c>
      <c r="B27" s="92"/>
      <c r="C27" s="91"/>
      <c r="D27" s="93"/>
      <c r="E27" s="88" t="str">
        <f>+IF(D27="","",VLOOKUP(D27,DATOS!$B$32:$C$63,2,0))</f>
        <v/>
      </c>
      <c r="F27" s="93"/>
      <c r="G27" s="93"/>
      <c r="H27" s="207"/>
      <c r="I27" s="89"/>
      <c r="J27" s="95"/>
      <c r="K27" s="96"/>
      <c r="L27" s="97"/>
      <c r="M27" s="98"/>
      <c r="N27" s="98"/>
      <c r="O27" s="98"/>
      <c r="P27" s="98"/>
      <c r="Q27" s="91"/>
      <c r="R27" s="49" t="e">
        <f>VLOOKUP(Q27,Tabla42[],2,0)</f>
        <v>#N/A</v>
      </c>
      <c r="S27" s="99"/>
      <c r="T27" s="49"/>
      <c r="U27" s="90" t="str">
        <f>IF(Q27="","",INDEX(MATRIZ_RIESGOS,Riesgos!R27,Riesgos!T27))</f>
        <v/>
      </c>
      <c r="V27" s="100"/>
      <c r="W27" s="94"/>
      <c r="X27" s="94"/>
    </row>
    <row r="28" spans="1:24" s="4" customFormat="1" ht="186.75" customHeight="1" x14ac:dyDescent="0.25">
      <c r="A28" s="143">
        <f>IFERROR(IF(COUNTIF(D$14:$D27,D28)&gt;0,CONCATENATE(VLOOKUP(D28,PROCESOS,3,FALSE),COUNTIF(D$14:$D27,D28)+1),CONCATENATE(VLOOKUP(D28,DATOS!B44:D59,3,FALSE),1)),0)</f>
        <v>0</v>
      </c>
      <c r="B28" s="92"/>
      <c r="C28" s="91"/>
      <c r="D28" s="93"/>
      <c r="E28" s="88" t="str">
        <f>+IF(D28="","",VLOOKUP(D28,DATOS!$B$32:$C$63,2,0))</f>
        <v/>
      </c>
      <c r="F28" s="93"/>
      <c r="G28" s="93"/>
      <c r="H28" s="207"/>
      <c r="I28" s="89"/>
      <c r="J28" s="95"/>
      <c r="K28" s="96"/>
      <c r="L28" s="97"/>
      <c r="M28" s="98"/>
      <c r="N28" s="98"/>
      <c r="O28" s="98"/>
      <c r="P28" s="98"/>
      <c r="Q28" s="91"/>
      <c r="R28" s="49" t="e">
        <f>VLOOKUP(Q28,Tabla42[],2,0)</f>
        <v>#N/A</v>
      </c>
      <c r="S28" s="99"/>
      <c r="T28" s="49"/>
      <c r="U28" s="90" t="str">
        <f>IF(Q28="","",INDEX(MATRIZ_RIESGOS,Riesgos!R28,Riesgos!T28))</f>
        <v/>
      </c>
      <c r="V28" s="100"/>
      <c r="W28" s="94"/>
      <c r="X28" s="94"/>
    </row>
    <row r="29" spans="1:24" s="4" customFormat="1" ht="186.75" customHeight="1" x14ac:dyDescent="0.25">
      <c r="A29" s="143">
        <f>IFERROR(IF(COUNTIF(D$14:$D28,D29)&gt;0,CONCATENATE(VLOOKUP(D29,PROCESOS,3,FALSE),COUNTIF(D$14:$D28,D29)+1),CONCATENATE(VLOOKUP(D29,DATOS!B45:D60,3,FALSE),1)),0)</f>
        <v>0</v>
      </c>
      <c r="B29" s="92"/>
      <c r="C29" s="91"/>
      <c r="D29" s="93"/>
      <c r="E29" s="88" t="str">
        <f>+IF(D29="","",VLOOKUP(D29,DATOS!$B$32:$C$63,2,0))</f>
        <v/>
      </c>
      <c r="F29" s="93"/>
      <c r="G29" s="93"/>
      <c r="H29" s="207"/>
      <c r="I29" s="89"/>
      <c r="J29" s="95"/>
      <c r="K29" s="96"/>
      <c r="L29" s="97"/>
      <c r="M29" s="98"/>
      <c r="N29" s="98"/>
      <c r="O29" s="98"/>
      <c r="P29" s="98"/>
      <c r="Q29" s="91"/>
      <c r="R29" s="49" t="e">
        <f>VLOOKUP(Q29,Tabla42[],2,0)</f>
        <v>#N/A</v>
      </c>
      <c r="S29" s="99"/>
      <c r="T29" s="49"/>
      <c r="U29" s="90" t="str">
        <f>IF(Q29="","",INDEX(MATRIZ_RIESGOS,Riesgos!R29,Riesgos!T29))</f>
        <v/>
      </c>
      <c r="V29" s="100"/>
      <c r="W29" s="94"/>
      <c r="X29" s="94"/>
    </row>
    <row r="30" spans="1:24" s="4" customFormat="1" ht="186.75" customHeight="1" x14ac:dyDescent="0.25">
      <c r="A30" s="143">
        <f>IFERROR(IF(COUNTIF(D$14:$D29,D30)&gt;0,CONCATENATE(VLOOKUP(D30,PROCESOS,3,FALSE),COUNTIF(D$14:$D29,D30)+1),CONCATENATE(VLOOKUP(D30,DATOS!B46:D61,3,FALSE),1)),0)</f>
        <v>0</v>
      </c>
      <c r="B30" s="92"/>
      <c r="C30" s="91"/>
      <c r="D30" s="93"/>
      <c r="E30" s="88" t="str">
        <f>+IF(D30="","",VLOOKUP(D30,DATOS!$B$32:$C$63,2,0))</f>
        <v/>
      </c>
      <c r="F30" s="93"/>
      <c r="G30" s="93"/>
      <c r="H30" s="207"/>
      <c r="I30" s="89"/>
      <c r="J30" s="95"/>
      <c r="K30" s="96"/>
      <c r="L30" s="97"/>
      <c r="M30" s="98"/>
      <c r="N30" s="98"/>
      <c r="O30" s="98"/>
      <c r="P30" s="98"/>
      <c r="Q30" s="91"/>
      <c r="R30" s="49" t="e">
        <f>VLOOKUP(Q30,Tabla42[],2,0)</f>
        <v>#N/A</v>
      </c>
      <c r="S30" s="99"/>
      <c r="T30" s="49"/>
      <c r="U30" s="90" t="str">
        <f>IF(Q30="","",INDEX(MATRIZ_RIESGOS,Riesgos!R30,Riesgos!T30))</f>
        <v/>
      </c>
      <c r="V30" s="100"/>
      <c r="W30" s="94"/>
      <c r="X30" s="94"/>
    </row>
    <row r="31" spans="1:24" s="4" customFormat="1" ht="186.75" customHeight="1" x14ac:dyDescent="0.25">
      <c r="A31" s="143">
        <f>IFERROR(IF(COUNTIF(D$14:$D30,D31)&gt;0,CONCATENATE(VLOOKUP(D31,PROCESOS,3,FALSE),COUNTIF(D$14:$D30,D31)+1),CONCATENATE(VLOOKUP(D31,DATOS!B47:D62,3,FALSE),1)),0)</f>
        <v>0</v>
      </c>
      <c r="B31" s="92"/>
      <c r="C31" s="91"/>
      <c r="D31" s="93"/>
      <c r="E31" s="88" t="str">
        <f>+IF(D31="","",VLOOKUP(D31,DATOS!$B$32:$C$63,2,0))</f>
        <v/>
      </c>
      <c r="F31" s="93"/>
      <c r="G31" s="93"/>
      <c r="H31" s="207"/>
      <c r="I31" s="89"/>
      <c r="J31" s="95"/>
      <c r="K31" s="96"/>
      <c r="L31" s="97"/>
      <c r="M31" s="98"/>
      <c r="N31" s="98"/>
      <c r="O31" s="98"/>
      <c r="P31" s="98"/>
      <c r="Q31" s="91"/>
      <c r="R31" s="49" t="e">
        <f>VLOOKUP(Q31,Tabla42[],2,0)</f>
        <v>#N/A</v>
      </c>
      <c r="S31" s="99"/>
      <c r="T31" s="49"/>
      <c r="U31" s="90" t="str">
        <f>IF(Q31="","",INDEX(MATRIZ_RIESGOS,Riesgos!R31,Riesgos!T31))</f>
        <v/>
      </c>
      <c r="V31" s="100"/>
      <c r="W31" s="94"/>
      <c r="X31" s="94"/>
    </row>
    <row r="32" spans="1:24" s="4" customFormat="1" ht="186.75" customHeight="1" x14ac:dyDescent="0.25">
      <c r="A32" s="143">
        <f>IFERROR(IF(COUNTIF(D$14:$D31,D32)&gt;0,CONCATENATE(VLOOKUP(D32,PROCESOS,3,FALSE),COUNTIF(D$14:$D31,D32)+1),CONCATENATE(VLOOKUP(D32,DATOS!B48:D63,3,FALSE),1)),0)</f>
        <v>0</v>
      </c>
      <c r="B32" s="92"/>
      <c r="C32" s="91"/>
      <c r="D32" s="93"/>
      <c r="E32" s="88" t="str">
        <f>+IF(D32="","",VLOOKUP(D32,DATOS!$B$32:$C$63,2,0))</f>
        <v/>
      </c>
      <c r="F32" s="93"/>
      <c r="G32" s="93"/>
      <c r="H32" s="207"/>
      <c r="I32" s="89"/>
      <c r="J32" s="95"/>
      <c r="K32" s="96"/>
      <c r="L32" s="97"/>
      <c r="M32" s="98"/>
      <c r="N32" s="98"/>
      <c r="O32" s="98"/>
      <c r="P32" s="98"/>
      <c r="Q32" s="91"/>
      <c r="R32" s="49" t="e">
        <f>VLOOKUP(Q32,Tabla42[],2,0)</f>
        <v>#N/A</v>
      </c>
      <c r="S32" s="99"/>
      <c r="T32" s="49"/>
      <c r="U32" s="90" t="str">
        <f>IF(Q32="","",INDEX(MATRIZ_RIESGOS,Riesgos!R32,Riesgos!T32))</f>
        <v/>
      </c>
      <c r="V32" s="100"/>
      <c r="W32" s="94"/>
      <c r="X32" s="94"/>
    </row>
    <row r="33" spans="1:24" s="4" customFormat="1" ht="186.75" customHeight="1" x14ac:dyDescent="0.25">
      <c r="A33" s="143">
        <f>IFERROR(IF(COUNTIF(D$14:$D32,D33)&gt;0,CONCATENATE(VLOOKUP(D33,PROCESOS,3,FALSE),COUNTIF(D$14:$D32,D33)+1),CONCATENATE(VLOOKUP(D33,DATOS!B49:D64,3,FALSE),1)),0)</f>
        <v>0</v>
      </c>
      <c r="B33" s="92"/>
      <c r="C33" s="91"/>
      <c r="D33" s="93"/>
      <c r="E33" s="88" t="str">
        <f>+IF(D33="","",VLOOKUP(D33,DATOS!$B$32:$C$63,2,0))</f>
        <v/>
      </c>
      <c r="F33" s="93"/>
      <c r="G33" s="93"/>
      <c r="H33" s="207"/>
      <c r="I33" s="89"/>
      <c r="J33" s="95"/>
      <c r="K33" s="96"/>
      <c r="L33" s="97"/>
      <c r="M33" s="98"/>
      <c r="N33" s="98"/>
      <c r="O33" s="98"/>
      <c r="P33" s="98"/>
      <c r="Q33" s="91"/>
      <c r="R33" s="49" t="e">
        <f>VLOOKUP(Q33,Tabla42[],2,0)</f>
        <v>#N/A</v>
      </c>
      <c r="S33" s="99"/>
      <c r="T33" s="49"/>
      <c r="U33" s="90" t="str">
        <f>IF(Q33="","",INDEX(MATRIZ_RIESGOS,Riesgos!R33,Riesgos!T33))</f>
        <v/>
      </c>
      <c r="V33" s="100"/>
      <c r="W33" s="94"/>
      <c r="X33" s="94"/>
    </row>
    <row r="34" spans="1:24" s="4" customFormat="1" ht="186.75" customHeight="1" x14ac:dyDescent="0.25">
      <c r="A34" s="143">
        <f>IFERROR(IF(COUNTIF(D$14:$D33,D34)&gt;0,CONCATENATE(VLOOKUP(D34,PROCESOS,3,FALSE),COUNTIF(D$14:$D33,D34)+1),CONCATENATE(VLOOKUP(D34,DATOS!B50:D65,3,FALSE),1)),0)</f>
        <v>0</v>
      </c>
      <c r="B34" s="92"/>
      <c r="C34" s="91"/>
      <c r="D34" s="93"/>
      <c r="E34" s="88" t="str">
        <f>+IF(D34="","",VLOOKUP(D34,DATOS!$B$32:$C$63,2,0))</f>
        <v/>
      </c>
      <c r="F34" s="93"/>
      <c r="G34" s="93"/>
      <c r="H34" s="207"/>
      <c r="I34" s="89"/>
      <c r="J34" s="95"/>
      <c r="K34" s="96"/>
      <c r="L34" s="97"/>
      <c r="M34" s="98"/>
      <c r="N34" s="98"/>
      <c r="O34" s="98"/>
      <c r="P34" s="98"/>
      <c r="Q34" s="91"/>
      <c r="R34" s="49" t="e">
        <f>VLOOKUP(Q34,Tabla42[],2,0)</f>
        <v>#N/A</v>
      </c>
      <c r="S34" s="99"/>
      <c r="T34" s="49"/>
      <c r="U34" s="90" t="str">
        <f>IF(Q34="","",INDEX(MATRIZ_RIESGOS,Riesgos!R34,Riesgos!T34))</f>
        <v/>
      </c>
      <c r="V34" s="100"/>
      <c r="W34" s="94"/>
      <c r="X34" s="94"/>
    </row>
    <row r="35" spans="1:24" s="4" customFormat="1" ht="186.75" customHeight="1" x14ac:dyDescent="0.25">
      <c r="A35" s="143">
        <f>IFERROR(IF(COUNTIF(D$14:$D34,D35)&gt;0,CONCATENATE(VLOOKUP(D35,PROCESOS,3,FALSE),COUNTIF(D$14:$D34,D35)+1),CONCATENATE(VLOOKUP(D35,DATOS!B51:D66,3,FALSE),1)),0)</f>
        <v>0</v>
      </c>
      <c r="B35" s="92"/>
      <c r="C35" s="91"/>
      <c r="D35" s="93"/>
      <c r="E35" s="88" t="str">
        <f>+IF(D35="","",VLOOKUP(D35,DATOS!$B$32:$C$63,2,0))</f>
        <v/>
      </c>
      <c r="F35" s="93"/>
      <c r="G35" s="93"/>
      <c r="H35" s="207"/>
      <c r="I35" s="89"/>
      <c r="J35" s="95"/>
      <c r="K35" s="96"/>
      <c r="L35" s="97"/>
      <c r="M35" s="98"/>
      <c r="N35" s="98"/>
      <c r="O35" s="98"/>
      <c r="P35" s="98"/>
      <c r="Q35" s="91"/>
      <c r="R35" s="49" t="e">
        <f>VLOOKUP(Q35,Tabla42[],2,0)</f>
        <v>#N/A</v>
      </c>
      <c r="S35" s="99"/>
      <c r="T35" s="49"/>
      <c r="U35" s="90" t="str">
        <f>IF(Q35="","",INDEX(MATRIZ_RIESGOS,Riesgos!R35,Riesgos!T35))</f>
        <v/>
      </c>
      <c r="V35" s="100"/>
      <c r="W35" s="94"/>
      <c r="X35" s="94"/>
    </row>
    <row r="36" spans="1:24" s="4" customFormat="1" ht="186.75" customHeight="1" x14ac:dyDescent="0.25">
      <c r="A36" s="143">
        <f>IFERROR(IF(COUNTIF(D$14:$D35,D36)&gt;0,CONCATENATE(VLOOKUP(D36,PROCESOS,3,FALSE),COUNTIF(D$14:$D35,D36)+1),CONCATENATE(VLOOKUP(D36,DATOS!B52:D67,3,FALSE),1)),0)</f>
        <v>0</v>
      </c>
      <c r="B36" s="92"/>
      <c r="C36" s="91"/>
      <c r="D36" s="93"/>
      <c r="E36" s="88" t="str">
        <f>+IF(D36="","",VLOOKUP(D36,DATOS!$B$32:$C$63,2,0))</f>
        <v/>
      </c>
      <c r="F36" s="93"/>
      <c r="G36" s="93"/>
      <c r="H36" s="207"/>
      <c r="I36" s="89"/>
      <c r="J36" s="95"/>
      <c r="K36" s="96"/>
      <c r="L36" s="97"/>
      <c r="M36" s="98"/>
      <c r="N36" s="98"/>
      <c r="O36" s="98"/>
      <c r="P36" s="98"/>
      <c r="Q36" s="91"/>
      <c r="R36" s="49" t="e">
        <f>VLOOKUP(Q36,Tabla42[],2,0)</f>
        <v>#N/A</v>
      </c>
      <c r="S36" s="99"/>
      <c r="T36" s="49"/>
      <c r="U36" s="90" t="str">
        <f>IF(Q36="","",INDEX(MATRIZ_RIESGOS,Riesgos!R36,Riesgos!T36))</f>
        <v/>
      </c>
      <c r="V36" s="100"/>
      <c r="W36" s="94"/>
      <c r="X36" s="94"/>
    </row>
    <row r="37" spans="1:24" s="4" customFormat="1" ht="186.75" customHeight="1" x14ac:dyDescent="0.25">
      <c r="A37" s="143">
        <f>IFERROR(IF(COUNTIF(D$14:$D36,D37)&gt;0,CONCATENATE(VLOOKUP(D37,PROCESOS,3,FALSE),COUNTIF(D$14:$D36,D37)+1),CONCATENATE(VLOOKUP(D37,DATOS!B53:D68,3,FALSE),1)),0)</f>
        <v>0</v>
      </c>
      <c r="B37" s="92"/>
      <c r="C37" s="91"/>
      <c r="D37" s="93"/>
      <c r="E37" s="88" t="str">
        <f>+IF(D37="","",VLOOKUP(D37,DATOS!$B$32:$C$63,2,0))</f>
        <v/>
      </c>
      <c r="F37" s="93"/>
      <c r="G37" s="93"/>
      <c r="H37" s="207"/>
      <c r="I37" s="89"/>
      <c r="J37" s="95"/>
      <c r="K37" s="96"/>
      <c r="L37" s="97"/>
      <c r="M37" s="98"/>
      <c r="N37" s="98"/>
      <c r="O37" s="98"/>
      <c r="P37" s="98"/>
      <c r="Q37" s="91"/>
      <c r="R37" s="49" t="e">
        <f>VLOOKUP(Q37,Tabla42[],2,0)</f>
        <v>#N/A</v>
      </c>
      <c r="S37" s="99"/>
      <c r="T37" s="49"/>
      <c r="U37" s="90" t="str">
        <f>IF(Q37="","",INDEX(MATRIZ_RIESGOS,Riesgos!R37,Riesgos!T37))</f>
        <v/>
      </c>
      <c r="V37" s="100"/>
      <c r="W37" s="94"/>
      <c r="X37" s="94"/>
    </row>
    <row r="38" spans="1:24" s="4" customFormat="1" ht="186.75" customHeight="1" x14ac:dyDescent="0.25">
      <c r="A38" s="143">
        <f>IFERROR(IF(COUNTIF(D$14:$D37,D38)&gt;0,CONCATENATE(VLOOKUP(D38,PROCESOS,3,FALSE),COUNTIF(D$14:$D37,D38)+1),CONCATENATE(VLOOKUP(D38,DATOS!B54:D69,3,FALSE),1)),0)</f>
        <v>0</v>
      </c>
      <c r="B38" s="92"/>
      <c r="C38" s="91"/>
      <c r="D38" s="93"/>
      <c r="E38" s="88" t="str">
        <f>+IF(D38="","",VLOOKUP(D38,DATOS!$B$32:$C$63,2,0))</f>
        <v/>
      </c>
      <c r="F38" s="93"/>
      <c r="G38" s="93"/>
      <c r="H38" s="207"/>
      <c r="I38" s="89"/>
      <c r="J38" s="95"/>
      <c r="K38" s="96"/>
      <c r="L38" s="97"/>
      <c r="M38" s="98"/>
      <c r="N38" s="98"/>
      <c r="O38" s="98"/>
      <c r="P38" s="98"/>
      <c r="Q38" s="91"/>
      <c r="R38" s="49" t="e">
        <f>VLOOKUP(Q38,Tabla42[],2,0)</f>
        <v>#N/A</v>
      </c>
      <c r="S38" s="99"/>
      <c r="T38" s="49"/>
      <c r="U38" s="90" t="str">
        <f>IF(Q38="","",INDEX(MATRIZ_RIESGOS,Riesgos!R38,Riesgos!T38))</f>
        <v/>
      </c>
      <c r="V38" s="100"/>
      <c r="W38" s="94"/>
      <c r="X38" s="94"/>
    </row>
    <row r="39" spans="1:24" s="4" customFormat="1" ht="186.75" customHeight="1" x14ac:dyDescent="0.25">
      <c r="A39" s="143">
        <f>IFERROR(IF(COUNTIF(D$14:$D38,D39)&gt;0,CONCATENATE(VLOOKUP(D39,PROCESOS,3,FALSE),COUNTIF(D$14:$D38,D39)+1),CONCATENATE(VLOOKUP(D39,DATOS!B55:D70,3,FALSE),1)),0)</f>
        <v>0</v>
      </c>
      <c r="B39" s="92"/>
      <c r="C39" s="91"/>
      <c r="D39" s="93"/>
      <c r="E39" s="88" t="str">
        <f>+IF(D39="","",VLOOKUP(D39,DATOS!$B$32:$C$63,2,0))</f>
        <v/>
      </c>
      <c r="F39" s="93"/>
      <c r="G39" s="93"/>
      <c r="H39" s="207"/>
      <c r="I39" s="89"/>
      <c r="J39" s="95"/>
      <c r="K39" s="96"/>
      <c r="L39" s="97"/>
      <c r="M39" s="98"/>
      <c r="N39" s="98"/>
      <c r="O39" s="98"/>
      <c r="P39" s="98"/>
      <c r="Q39" s="91"/>
      <c r="R39" s="49" t="e">
        <f>VLOOKUP(Q39,Tabla42[],2,0)</f>
        <v>#N/A</v>
      </c>
      <c r="S39" s="99"/>
      <c r="T39" s="49"/>
      <c r="U39" s="90" t="str">
        <f>IF(Q39="","",INDEX(MATRIZ_RIESGOS,Riesgos!R39,Riesgos!T39))</f>
        <v/>
      </c>
      <c r="V39" s="100"/>
      <c r="W39" s="94"/>
      <c r="X39" s="94"/>
    </row>
    <row r="40" spans="1:24" s="4" customFormat="1" ht="186.75" customHeight="1" x14ac:dyDescent="0.25">
      <c r="A40" s="143">
        <f>IFERROR(IF(COUNTIF(D$14:$D39,D40)&gt;0,CONCATENATE(VLOOKUP(D40,PROCESOS,3,FALSE),COUNTIF(D$14:$D39,D40)+1),CONCATENATE(VLOOKUP(D40,DATOS!B56:D71,3,FALSE),1)),0)</f>
        <v>0</v>
      </c>
      <c r="B40" s="92"/>
      <c r="C40" s="91"/>
      <c r="D40" s="93"/>
      <c r="E40" s="88" t="str">
        <f>+IF(D40="","",VLOOKUP(D40,DATOS!$B$32:$C$63,2,0))</f>
        <v/>
      </c>
      <c r="F40" s="93"/>
      <c r="G40" s="93"/>
      <c r="H40" s="207"/>
      <c r="I40" s="89"/>
      <c r="J40" s="95"/>
      <c r="K40" s="96"/>
      <c r="L40" s="97"/>
      <c r="M40" s="98"/>
      <c r="N40" s="98"/>
      <c r="O40" s="98"/>
      <c r="P40" s="98"/>
      <c r="Q40" s="91"/>
      <c r="R40" s="49" t="e">
        <f>VLOOKUP(Q40,Tabla42[],2,0)</f>
        <v>#N/A</v>
      </c>
      <c r="S40" s="99"/>
      <c r="T40" s="49"/>
      <c r="U40" s="90" t="str">
        <f>IF(Q40="","",INDEX(MATRIZ_RIESGOS,Riesgos!R40,Riesgos!T40))</f>
        <v/>
      </c>
      <c r="V40" s="100"/>
      <c r="W40" s="94"/>
      <c r="X40" s="94"/>
    </row>
    <row r="41" spans="1:24" s="4" customFormat="1" ht="186.75" customHeight="1" x14ac:dyDescent="0.25">
      <c r="A41" s="143">
        <f>IFERROR(IF(COUNTIF(D$14:$D40,D41)&gt;0,CONCATENATE(VLOOKUP(D41,PROCESOS,3,FALSE),COUNTIF(D$14:$D40,D41)+1),CONCATENATE(VLOOKUP(D41,DATOS!B57:D72,3,FALSE),1)),0)</f>
        <v>0</v>
      </c>
      <c r="B41" s="92"/>
      <c r="C41" s="91"/>
      <c r="D41" s="93"/>
      <c r="E41" s="88" t="str">
        <f>+IF(D41="","",VLOOKUP(D41,DATOS!$B$32:$C$63,2,0))</f>
        <v/>
      </c>
      <c r="F41" s="93"/>
      <c r="G41" s="93"/>
      <c r="H41" s="207"/>
      <c r="I41" s="89"/>
      <c r="J41" s="95"/>
      <c r="K41" s="96"/>
      <c r="L41" s="97"/>
      <c r="M41" s="98"/>
      <c r="N41" s="98"/>
      <c r="O41" s="98"/>
      <c r="P41" s="98"/>
      <c r="Q41" s="91"/>
      <c r="R41" s="49" t="e">
        <f>VLOOKUP(Q41,Tabla42[],2,0)</f>
        <v>#N/A</v>
      </c>
      <c r="S41" s="99"/>
      <c r="T41" s="49"/>
      <c r="U41" s="90" t="str">
        <f>IF(Q41="","",INDEX(MATRIZ_RIESGOS,Riesgos!R41,Riesgos!T41))</f>
        <v/>
      </c>
      <c r="V41" s="100"/>
      <c r="W41" s="94"/>
      <c r="X41" s="94"/>
    </row>
    <row r="42" spans="1:24" s="4" customFormat="1" ht="186.75" customHeight="1" x14ac:dyDescent="0.25">
      <c r="A42" s="143">
        <f>IFERROR(IF(COUNTIF(D$14:$D41,D42)&gt;0,CONCATENATE(VLOOKUP(D42,PROCESOS,3,FALSE),COUNTIF(D$14:$D41,D42)+1),CONCATENATE(VLOOKUP(D42,DATOS!B58:D73,3,FALSE),1)),0)</f>
        <v>0</v>
      </c>
      <c r="B42" s="92"/>
      <c r="C42" s="91"/>
      <c r="D42" s="93"/>
      <c r="E42" s="88" t="str">
        <f>+IF(D42="","",VLOOKUP(D42,DATOS!$B$32:$C$63,2,0))</f>
        <v/>
      </c>
      <c r="F42" s="93"/>
      <c r="G42" s="93"/>
      <c r="H42" s="207"/>
      <c r="I42" s="89"/>
      <c r="J42" s="95"/>
      <c r="K42" s="96"/>
      <c r="L42" s="97"/>
      <c r="M42" s="98"/>
      <c r="N42" s="98"/>
      <c r="O42" s="98"/>
      <c r="P42" s="98"/>
      <c r="Q42" s="91"/>
      <c r="R42" s="49" t="e">
        <f>VLOOKUP(Q42,Tabla42[],2,0)</f>
        <v>#N/A</v>
      </c>
      <c r="S42" s="99"/>
      <c r="T42" s="49"/>
      <c r="U42" s="90" t="str">
        <f>IF(Q42="","",INDEX(MATRIZ_RIESGOS,Riesgos!R42,Riesgos!T42))</f>
        <v/>
      </c>
      <c r="V42" s="100"/>
      <c r="W42" s="94"/>
      <c r="X42" s="94"/>
    </row>
    <row r="43" spans="1:24" s="4" customFormat="1" ht="186.75" customHeight="1" x14ac:dyDescent="0.25">
      <c r="A43" s="143">
        <f>IFERROR(IF(COUNTIF(D$14:$D42,D43)&gt;0,CONCATENATE(VLOOKUP(D43,PROCESOS,3,FALSE),COUNTIF(D$14:$D42,D43)+1),CONCATENATE(VLOOKUP(D43,DATOS!B59:D74,3,FALSE),1)),0)</f>
        <v>0</v>
      </c>
      <c r="B43" s="92"/>
      <c r="C43" s="91"/>
      <c r="D43" s="93"/>
      <c r="E43" s="88" t="str">
        <f>+IF(D43="","",VLOOKUP(D43,DATOS!$B$32:$C$63,2,0))</f>
        <v/>
      </c>
      <c r="F43" s="93"/>
      <c r="G43" s="93"/>
      <c r="H43" s="207"/>
      <c r="I43" s="89"/>
      <c r="J43" s="95"/>
      <c r="K43" s="96"/>
      <c r="L43" s="97"/>
      <c r="M43" s="98"/>
      <c r="N43" s="98"/>
      <c r="O43" s="98"/>
      <c r="P43" s="98"/>
      <c r="Q43" s="91"/>
      <c r="R43" s="49" t="e">
        <f>VLOOKUP(Q43,Tabla42[],2,0)</f>
        <v>#N/A</v>
      </c>
      <c r="S43" s="99"/>
      <c r="T43" s="49"/>
      <c r="U43" s="90" t="str">
        <f>IF(Q43="","",INDEX(MATRIZ_RIESGOS,Riesgos!R43,Riesgos!T43))</f>
        <v/>
      </c>
      <c r="V43" s="100"/>
      <c r="W43" s="94"/>
      <c r="X43" s="94"/>
    </row>
    <row r="44" spans="1:24" s="4" customFormat="1" ht="186.75" customHeight="1" x14ac:dyDescent="0.25">
      <c r="A44" s="143">
        <f>IFERROR(IF(COUNTIF(D$14:$D43,D44)&gt;0,CONCATENATE(VLOOKUP(D44,PROCESOS,3,FALSE),COUNTIF(D$14:$D43,D44)+1),CONCATENATE(VLOOKUP(D44,DATOS!B60:D75,3,FALSE),1)),0)</f>
        <v>0</v>
      </c>
      <c r="B44" s="92"/>
      <c r="C44" s="91"/>
      <c r="D44" s="93"/>
      <c r="E44" s="88" t="str">
        <f>+IF(D44="","",VLOOKUP(D44,DATOS!$B$32:$C$63,2,0))</f>
        <v/>
      </c>
      <c r="F44" s="93"/>
      <c r="G44" s="93"/>
      <c r="H44" s="207"/>
      <c r="I44" s="89"/>
      <c r="J44" s="95"/>
      <c r="K44" s="96"/>
      <c r="L44" s="97"/>
      <c r="M44" s="98"/>
      <c r="N44" s="98"/>
      <c r="O44" s="98"/>
      <c r="P44" s="98"/>
      <c r="Q44" s="91"/>
      <c r="R44" s="49" t="e">
        <f>VLOOKUP(Q44,Tabla42[],2,0)</f>
        <v>#N/A</v>
      </c>
      <c r="S44" s="99"/>
      <c r="T44" s="49"/>
      <c r="U44" s="90" t="str">
        <f>IF(Q44="","",INDEX(MATRIZ_RIESGOS,Riesgos!R44,Riesgos!T44))</f>
        <v/>
      </c>
      <c r="V44" s="100"/>
      <c r="W44" s="94"/>
      <c r="X44" s="94"/>
    </row>
    <row r="45" spans="1:24" s="4" customFormat="1" ht="186.75" customHeight="1" x14ac:dyDescent="0.25">
      <c r="A45" s="143">
        <f>IFERROR(IF(COUNTIF(D$14:$D44,D45)&gt;0,CONCATENATE(VLOOKUP(D45,PROCESOS,3,FALSE),COUNTIF(D$14:$D44,D45)+1),CONCATENATE(VLOOKUP(D45,DATOS!B61:D76,3,FALSE),1)),0)</f>
        <v>0</v>
      </c>
      <c r="B45" s="92"/>
      <c r="C45" s="91"/>
      <c r="D45" s="93"/>
      <c r="E45" s="88" t="str">
        <f>+IF(D45="","",VLOOKUP(D45,DATOS!$B$32:$C$63,2,0))</f>
        <v/>
      </c>
      <c r="F45" s="93"/>
      <c r="G45" s="93"/>
      <c r="H45" s="207"/>
      <c r="I45" s="89"/>
      <c r="J45" s="95"/>
      <c r="K45" s="96"/>
      <c r="L45" s="97"/>
      <c r="M45" s="98"/>
      <c r="N45" s="98"/>
      <c r="O45" s="98"/>
      <c r="P45" s="98"/>
      <c r="Q45" s="91"/>
      <c r="R45" s="49" t="e">
        <f>VLOOKUP(Q45,Tabla42[],2,0)</f>
        <v>#N/A</v>
      </c>
      <c r="S45" s="99"/>
      <c r="T45" s="49"/>
      <c r="U45" s="90" t="str">
        <f>IF(Q45="","",INDEX(MATRIZ_RIESGOS,Riesgos!R45,Riesgos!T45))</f>
        <v/>
      </c>
      <c r="V45" s="100"/>
      <c r="W45" s="94"/>
      <c r="X45" s="94"/>
    </row>
    <row r="46" spans="1:24" s="4" customFormat="1" ht="186.75" customHeight="1" x14ac:dyDescent="0.25">
      <c r="A46" s="143">
        <f>IFERROR(IF(COUNTIF(D$14:$D45,D46)&gt;0,CONCATENATE(VLOOKUP(D46,PROCESOS,3,FALSE),COUNTIF(D$14:$D45,D46)+1),CONCATENATE(VLOOKUP(D46,DATOS!B62:D77,3,FALSE),1)),0)</f>
        <v>0</v>
      </c>
      <c r="B46" s="92"/>
      <c r="C46" s="91"/>
      <c r="D46" s="93"/>
      <c r="E46" s="88" t="str">
        <f>+IF(D46="","",VLOOKUP(D46,DATOS!$B$32:$C$63,2,0))</f>
        <v/>
      </c>
      <c r="F46" s="93"/>
      <c r="G46" s="93"/>
      <c r="H46" s="207"/>
      <c r="I46" s="89"/>
      <c r="J46" s="95"/>
      <c r="K46" s="96"/>
      <c r="L46" s="97"/>
      <c r="M46" s="98"/>
      <c r="N46" s="98"/>
      <c r="O46" s="98"/>
      <c r="P46" s="98"/>
      <c r="Q46" s="91"/>
      <c r="R46" s="49" t="e">
        <f>VLOOKUP(Q46,Tabla42[],2,0)</f>
        <v>#N/A</v>
      </c>
      <c r="S46" s="99"/>
      <c r="T46" s="49"/>
      <c r="U46" s="90" t="str">
        <f>IF(Q46="","",INDEX(MATRIZ_RIESGOS,Riesgos!R46,Riesgos!T46))</f>
        <v/>
      </c>
      <c r="V46" s="100"/>
      <c r="W46" s="94"/>
      <c r="X46" s="94"/>
    </row>
    <row r="47" spans="1:24" s="4" customFormat="1" ht="186.75" customHeight="1" x14ac:dyDescent="0.25">
      <c r="A47" s="143">
        <f>IFERROR(IF(COUNTIF(D$14:$D46,D47)&gt;0,CONCATENATE(VLOOKUP(D47,PROCESOS,3,FALSE),COUNTIF(D$14:$D46,D47)+1),CONCATENATE(VLOOKUP(D47,DATOS!B63:D78,3,FALSE),1)),0)</f>
        <v>0</v>
      </c>
      <c r="B47" s="92"/>
      <c r="C47" s="91"/>
      <c r="D47" s="93"/>
      <c r="E47" s="88" t="str">
        <f>+IF(D47="","",VLOOKUP(D47,DATOS!$B$32:$C$63,2,0))</f>
        <v/>
      </c>
      <c r="F47" s="93"/>
      <c r="G47" s="93"/>
      <c r="H47" s="207"/>
      <c r="I47" s="89"/>
      <c r="J47" s="95"/>
      <c r="K47" s="96"/>
      <c r="L47" s="97"/>
      <c r="M47" s="98"/>
      <c r="N47" s="98"/>
      <c r="O47" s="98"/>
      <c r="P47" s="98"/>
      <c r="Q47" s="91"/>
      <c r="R47" s="49" t="e">
        <f>VLOOKUP(Q47,Tabla42[],2,0)</f>
        <v>#N/A</v>
      </c>
      <c r="S47" s="99"/>
      <c r="T47" s="49"/>
      <c r="U47" s="90" t="str">
        <f>IF(Q47="","",INDEX(MATRIZ_RIESGOS,Riesgos!R47,Riesgos!T47))</f>
        <v/>
      </c>
      <c r="V47" s="100"/>
      <c r="W47" s="94"/>
      <c r="X47" s="94"/>
    </row>
    <row r="48" spans="1:24" s="4" customFormat="1" ht="186.75" customHeight="1" x14ac:dyDescent="0.25">
      <c r="A48" s="143">
        <f>IFERROR(IF(COUNTIF(D$14:$D47,D48)&gt;0,CONCATENATE(VLOOKUP(D48,PROCESOS,3,FALSE),COUNTIF(D$14:$D47,D48)+1),CONCATENATE(VLOOKUP(D48,DATOS!B64:D79,3,FALSE),1)),0)</f>
        <v>0</v>
      </c>
      <c r="B48" s="92"/>
      <c r="C48" s="91"/>
      <c r="D48" s="93"/>
      <c r="E48" s="88" t="str">
        <f>+IF(D48="","",VLOOKUP(D48,DATOS!$B$32:$C$63,2,0))</f>
        <v/>
      </c>
      <c r="F48" s="93"/>
      <c r="G48" s="93"/>
      <c r="H48" s="207"/>
      <c r="I48" s="89"/>
      <c r="J48" s="95"/>
      <c r="K48" s="96"/>
      <c r="L48" s="97"/>
      <c r="M48" s="98"/>
      <c r="N48" s="98"/>
      <c r="O48" s="98"/>
      <c r="P48" s="98"/>
      <c r="Q48" s="91"/>
      <c r="R48" s="49" t="e">
        <f>VLOOKUP(Q48,Tabla42[],2,0)</f>
        <v>#N/A</v>
      </c>
      <c r="S48" s="99"/>
      <c r="T48" s="49"/>
      <c r="U48" s="90" t="str">
        <f>IF(Q48="","",INDEX(MATRIZ_RIESGOS,Riesgos!R48,Riesgos!T48))</f>
        <v/>
      </c>
      <c r="V48" s="100"/>
      <c r="W48" s="94"/>
      <c r="X48" s="94"/>
    </row>
    <row r="49" spans="1:24" s="4" customFormat="1" ht="186.75" customHeight="1" x14ac:dyDescent="0.25">
      <c r="A49" s="143">
        <f>IFERROR(IF(COUNTIF(D$14:$D48,D49)&gt;0,CONCATENATE(VLOOKUP(D49,PROCESOS,3,FALSE),COUNTIF(D$14:$D48,D49)+1),CONCATENATE(VLOOKUP(D49,DATOS!B65:D80,3,FALSE),1)),0)</f>
        <v>0</v>
      </c>
      <c r="B49" s="92"/>
      <c r="C49" s="91"/>
      <c r="D49" s="93"/>
      <c r="E49" s="88" t="str">
        <f>+IF(D49="","",VLOOKUP(D49,DATOS!$B$32:$C$63,2,0))</f>
        <v/>
      </c>
      <c r="F49" s="93"/>
      <c r="G49" s="93"/>
      <c r="H49" s="207"/>
      <c r="I49" s="89"/>
      <c r="J49" s="95"/>
      <c r="K49" s="96"/>
      <c r="L49" s="97"/>
      <c r="M49" s="98"/>
      <c r="N49" s="98"/>
      <c r="O49" s="98"/>
      <c r="P49" s="98"/>
      <c r="Q49" s="91"/>
      <c r="R49" s="49" t="e">
        <f>VLOOKUP(Q49,Tabla42[],2,0)</f>
        <v>#N/A</v>
      </c>
      <c r="S49" s="99"/>
      <c r="T49" s="49"/>
      <c r="U49" s="90" t="str">
        <f>IF(Q49="","",INDEX(MATRIZ_RIESGOS,Riesgos!R49,Riesgos!T49))</f>
        <v/>
      </c>
      <c r="V49" s="100"/>
      <c r="W49" s="94"/>
      <c r="X49" s="94"/>
    </row>
    <row r="50" spans="1:24" s="4" customFormat="1" ht="186.75" customHeight="1" x14ac:dyDescent="0.25">
      <c r="A50" s="143">
        <f>IFERROR(IF(COUNTIF(D$14:$D49,D50)&gt;0,CONCATENATE(VLOOKUP(D50,PROCESOS,3,FALSE),COUNTIF(D$14:$D49,D50)+1),CONCATENATE(VLOOKUP(D50,DATOS!B66:D81,3,FALSE),1)),0)</f>
        <v>0</v>
      </c>
      <c r="B50" s="92"/>
      <c r="C50" s="91"/>
      <c r="D50" s="93"/>
      <c r="E50" s="88" t="str">
        <f>+IF(D50="","",VLOOKUP(D50,DATOS!$B$32:$C$63,2,0))</f>
        <v/>
      </c>
      <c r="F50" s="93"/>
      <c r="G50" s="93"/>
      <c r="H50" s="207"/>
      <c r="I50" s="89"/>
      <c r="J50" s="95"/>
      <c r="K50" s="96"/>
      <c r="L50" s="97"/>
      <c r="M50" s="98"/>
      <c r="N50" s="98"/>
      <c r="O50" s="98"/>
      <c r="P50" s="98"/>
      <c r="Q50" s="91"/>
      <c r="R50" s="49" t="e">
        <f>VLOOKUP(Q50,Tabla42[],2,0)</f>
        <v>#N/A</v>
      </c>
      <c r="S50" s="99"/>
      <c r="T50" s="49"/>
      <c r="U50" s="90" t="str">
        <f>IF(Q50="","",INDEX(MATRIZ_RIESGOS,Riesgos!R50,Riesgos!T50))</f>
        <v/>
      </c>
      <c r="V50" s="100"/>
      <c r="W50" s="94"/>
      <c r="X50" s="94"/>
    </row>
    <row r="51" spans="1:24" s="4" customFormat="1" ht="186.75" customHeight="1" x14ac:dyDescent="0.25">
      <c r="A51" s="143">
        <f>IFERROR(IF(COUNTIF(D$14:$D50,D51)&gt;0,CONCATENATE(VLOOKUP(D51,PROCESOS,3,FALSE),COUNTIF(D$14:$D50,D51)+1),CONCATENATE(VLOOKUP(D51,DATOS!B67:D82,3,FALSE),1)),0)</f>
        <v>0</v>
      </c>
      <c r="B51" s="92"/>
      <c r="C51" s="91"/>
      <c r="D51" s="93"/>
      <c r="E51" s="88" t="str">
        <f>+IF(D51="","",VLOOKUP(D51,DATOS!$B$32:$C$63,2,0))</f>
        <v/>
      </c>
      <c r="F51" s="93"/>
      <c r="G51" s="93"/>
      <c r="H51" s="207"/>
      <c r="I51" s="89"/>
      <c r="J51" s="95"/>
      <c r="K51" s="96"/>
      <c r="L51" s="97"/>
      <c r="M51" s="98"/>
      <c r="N51" s="98"/>
      <c r="O51" s="98"/>
      <c r="P51" s="98"/>
      <c r="Q51" s="91"/>
      <c r="R51" s="49" t="e">
        <f>VLOOKUP(Q51,Tabla42[],2,0)</f>
        <v>#N/A</v>
      </c>
      <c r="S51" s="99"/>
      <c r="T51" s="49"/>
      <c r="U51" s="90" t="str">
        <f>IF(Q51="","",INDEX(MATRIZ_RIESGOS,Riesgos!R51,Riesgos!T51))</f>
        <v/>
      </c>
      <c r="V51" s="100"/>
      <c r="W51" s="94"/>
      <c r="X51" s="94"/>
    </row>
    <row r="52" spans="1:24" s="4" customFormat="1" ht="186.75" customHeight="1" x14ac:dyDescent="0.25">
      <c r="A52" s="143">
        <f>IFERROR(IF(COUNTIF(D$14:$D51,D52)&gt;0,CONCATENATE(VLOOKUP(D52,PROCESOS,3,FALSE),COUNTIF(D$14:$D51,D52)+1),CONCATENATE(VLOOKUP(D52,DATOS!B68:D83,3,FALSE),1)),0)</f>
        <v>0</v>
      </c>
      <c r="B52" s="92"/>
      <c r="C52" s="91"/>
      <c r="D52" s="93"/>
      <c r="E52" s="88" t="str">
        <f>+IF(D52="","",VLOOKUP(D52,DATOS!$B$32:$C$63,2,0))</f>
        <v/>
      </c>
      <c r="F52" s="93"/>
      <c r="G52" s="93"/>
      <c r="H52" s="207"/>
      <c r="I52" s="89"/>
      <c r="J52" s="95"/>
      <c r="K52" s="96"/>
      <c r="L52" s="97"/>
      <c r="M52" s="98"/>
      <c r="N52" s="98"/>
      <c r="O52" s="98"/>
      <c r="P52" s="98"/>
      <c r="Q52" s="91"/>
      <c r="R52" s="49" t="e">
        <f>VLOOKUP(Q52,Tabla42[],2,0)</f>
        <v>#N/A</v>
      </c>
      <c r="S52" s="99"/>
      <c r="T52" s="49"/>
      <c r="U52" s="90" t="str">
        <f>IF(Q52="","",INDEX(MATRIZ_RIESGOS,Riesgos!R52,Riesgos!T52))</f>
        <v/>
      </c>
      <c r="V52" s="100"/>
      <c r="W52" s="94"/>
      <c r="X52" s="94"/>
    </row>
    <row r="53" spans="1:24" s="4" customFormat="1" ht="186.75" customHeight="1" x14ac:dyDescent="0.25">
      <c r="A53" s="143">
        <f>IFERROR(IF(COUNTIF(D$14:$D52,D53)&gt;0,CONCATENATE(VLOOKUP(D53,PROCESOS,3,FALSE),COUNTIF(D$14:$D52,D53)+1),CONCATENATE(VLOOKUP(D53,DATOS!B69:D84,3,FALSE),1)),0)</f>
        <v>0</v>
      </c>
      <c r="B53" s="92"/>
      <c r="C53" s="91"/>
      <c r="D53" s="93"/>
      <c r="E53" s="88" t="str">
        <f>+IF(D53="","",VLOOKUP(D53,DATOS!$B$32:$C$63,2,0))</f>
        <v/>
      </c>
      <c r="F53" s="93"/>
      <c r="G53" s="93"/>
      <c r="H53" s="207"/>
      <c r="I53" s="89"/>
      <c r="J53" s="95"/>
      <c r="K53" s="96"/>
      <c r="L53" s="97"/>
      <c r="M53" s="98"/>
      <c r="N53" s="98"/>
      <c r="O53" s="98"/>
      <c r="P53" s="98"/>
      <c r="Q53" s="91"/>
      <c r="R53" s="49" t="e">
        <f>VLOOKUP(Q53,Tabla42[],2,0)</f>
        <v>#N/A</v>
      </c>
      <c r="S53" s="99"/>
      <c r="T53" s="49"/>
      <c r="U53" s="90" t="str">
        <f>IF(Q53="","",INDEX(MATRIZ_RIESGOS,Riesgos!R53,Riesgos!T53))</f>
        <v/>
      </c>
      <c r="V53" s="100"/>
      <c r="W53" s="94"/>
      <c r="X53" s="94"/>
    </row>
    <row r="54" spans="1:24" s="4" customFormat="1" ht="186.75" customHeight="1" x14ac:dyDescent="0.25">
      <c r="A54" s="143">
        <f>IFERROR(IF(COUNTIF(D$14:$D53,D54)&gt;0,CONCATENATE(VLOOKUP(D54,PROCESOS,3,FALSE),COUNTIF(D$14:$D53,D54)+1),CONCATENATE(VLOOKUP(D54,DATOS!B70:D85,3,FALSE),1)),0)</f>
        <v>0</v>
      </c>
      <c r="B54" s="92"/>
      <c r="C54" s="91"/>
      <c r="D54" s="93"/>
      <c r="E54" s="88" t="str">
        <f>+IF(D54="","",VLOOKUP(D54,DATOS!$B$32:$C$63,2,0))</f>
        <v/>
      </c>
      <c r="F54" s="93"/>
      <c r="G54" s="93"/>
      <c r="H54" s="207"/>
      <c r="I54" s="89"/>
      <c r="J54" s="95"/>
      <c r="K54" s="96"/>
      <c r="L54" s="97"/>
      <c r="M54" s="98"/>
      <c r="N54" s="98"/>
      <c r="O54" s="98"/>
      <c r="P54" s="98"/>
      <c r="Q54" s="91"/>
      <c r="R54" s="49" t="e">
        <f>VLOOKUP(Q54,Tabla42[],2,0)</f>
        <v>#N/A</v>
      </c>
      <c r="S54" s="99"/>
      <c r="T54" s="49"/>
      <c r="U54" s="90" t="str">
        <f>IF(Q54="","",INDEX(MATRIZ_RIESGOS,Riesgos!R54,Riesgos!T54))</f>
        <v/>
      </c>
      <c r="V54" s="100"/>
      <c r="W54" s="94"/>
      <c r="X54" s="94"/>
    </row>
    <row r="55" spans="1:24" s="4" customFormat="1" ht="186.75" customHeight="1" x14ac:dyDescent="0.25">
      <c r="A55" s="143">
        <f>IFERROR(IF(COUNTIF(D$14:$D54,D55)&gt;0,CONCATENATE(VLOOKUP(D55,PROCESOS,3,FALSE),COUNTIF(D$14:$D54,D55)+1),CONCATENATE(VLOOKUP(D55,DATOS!B71:D86,3,FALSE),1)),0)</f>
        <v>0</v>
      </c>
      <c r="B55" s="92"/>
      <c r="C55" s="91"/>
      <c r="D55" s="93"/>
      <c r="E55" s="88" t="str">
        <f>+IF(D55="","",VLOOKUP(D55,DATOS!$B$32:$C$63,2,0))</f>
        <v/>
      </c>
      <c r="F55" s="93"/>
      <c r="G55" s="93"/>
      <c r="H55" s="207"/>
      <c r="I55" s="89"/>
      <c r="J55" s="95"/>
      <c r="K55" s="96"/>
      <c r="L55" s="97"/>
      <c r="M55" s="98"/>
      <c r="N55" s="98"/>
      <c r="O55" s="98"/>
      <c r="P55" s="98"/>
      <c r="Q55" s="91"/>
      <c r="R55" s="49" t="e">
        <f>VLOOKUP(Q55,Tabla42[],2,0)</f>
        <v>#N/A</v>
      </c>
      <c r="S55" s="99"/>
      <c r="T55" s="49"/>
      <c r="U55" s="90" t="str">
        <f>IF(Q55="","",INDEX(MATRIZ_RIESGOS,Riesgos!R55,Riesgos!T55))</f>
        <v/>
      </c>
      <c r="V55" s="100"/>
      <c r="W55" s="94"/>
      <c r="X55" s="94"/>
    </row>
    <row r="56" spans="1:24" s="4" customFormat="1" ht="186.75" customHeight="1" x14ac:dyDescent="0.25">
      <c r="A56" s="143">
        <f>IFERROR(IF(COUNTIF(D$14:$D55,D56)&gt;0,CONCATENATE(VLOOKUP(D56,PROCESOS,3,FALSE),COUNTIF(D$14:$D55,D56)+1),CONCATENATE(VLOOKUP(D56,DATOS!B72:D87,3,FALSE),1)),0)</f>
        <v>0</v>
      </c>
      <c r="B56" s="92"/>
      <c r="C56" s="91"/>
      <c r="D56" s="93"/>
      <c r="E56" s="88" t="str">
        <f>+IF(D56="","",VLOOKUP(D56,DATOS!$B$32:$C$63,2,0))</f>
        <v/>
      </c>
      <c r="F56" s="93"/>
      <c r="G56" s="93"/>
      <c r="H56" s="207"/>
      <c r="I56" s="89"/>
      <c r="J56" s="95"/>
      <c r="K56" s="96"/>
      <c r="L56" s="97"/>
      <c r="M56" s="98"/>
      <c r="N56" s="98"/>
      <c r="O56" s="98"/>
      <c r="P56" s="98"/>
      <c r="Q56" s="91"/>
      <c r="R56" s="49" t="e">
        <f>VLOOKUP(Q56,Tabla42[],2,0)</f>
        <v>#N/A</v>
      </c>
      <c r="S56" s="99"/>
      <c r="T56" s="49"/>
      <c r="U56" s="90" t="str">
        <f>IF(Q56="","",INDEX(MATRIZ_RIESGOS,Riesgos!R56,Riesgos!T56))</f>
        <v/>
      </c>
      <c r="V56" s="100"/>
      <c r="W56" s="94"/>
      <c r="X56" s="94"/>
    </row>
    <row r="57" spans="1:24" s="4" customFormat="1" ht="186.75" customHeight="1" x14ac:dyDescent="0.25">
      <c r="A57" s="143">
        <f>IFERROR(IF(COUNTIF(D$14:$D56,D57)&gt;0,CONCATENATE(VLOOKUP(D57,PROCESOS,3,FALSE),COUNTIF(D$14:$D56,D57)+1),CONCATENATE(VLOOKUP(D57,DATOS!B73:D88,3,FALSE),1)),0)</f>
        <v>0</v>
      </c>
      <c r="B57" s="92"/>
      <c r="C57" s="91"/>
      <c r="D57" s="93"/>
      <c r="E57" s="88" t="str">
        <f>+IF(D57="","",VLOOKUP(D57,DATOS!$B$32:$C$63,2,0))</f>
        <v/>
      </c>
      <c r="F57" s="93"/>
      <c r="G57" s="93"/>
      <c r="H57" s="207"/>
      <c r="I57" s="89"/>
      <c r="J57" s="95"/>
      <c r="K57" s="96"/>
      <c r="L57" s="97"/>
      <c r="M57" s="98"/>
      <c r="N57" s="98"/>
      <c r="O57" s="98"/>
      <c r="P57" s="98"/>
      <c r="Q57" s="91"/>
      <c r="R57" s="49" t="e">
        <f>VLOOKUP(Q57,Tabla42[],2,0)</f>
        <v>#N/A</v>
      </c>
      <c r="S57" s="99"/>
      <c r="T57" s="49"/>
      <c r="U57" s="90" t="str">
        <f>IF(Q57="","",INDEX(MATRIZ_RIESGOS,Riesgos!R57,Riesgos!T57))</f>
        <v/>
      </c>
      <c r="V57" s="100"/>
      <c r="W57" s="94"/>
      <c r="X57" s="94"/>
    </row>
    <row r="58" spans="1:24" s="4" customFormat="1" ht="186.75" customHeight="1" x14ac:dyDescent="0.25">
      <c r="A58" s="143">
        <f>IFERROR(IF(COUNTIF(D$14:$D57,D58)&gt;0,CONCATENATE(VLOOKUP(D58,PROCESOS,3,FALSE),COUNTIF(D$14:$D57,D58)+1),CONCATENATE(VLOOKUP(D58,DATOS!B74:D89,3,FALSE),1)),0)</f>
        <v>0</v>
      </c>
      <c r="B58" s="92"/>
      <c r="C58" s="91"/>
      <c r="D58" s="93"/>
      <c r="E58" s="88" t="str">
        <f>+IF(D58="","",VLOOKUP(D58,DATOS!$B$32:$C$63,2,0))</f>
        <v/>
      </c>
      <c r="F58" s="93"/>
      <c r="G58" s="93"/>
      <c r="H58" s="207"/>
      <c r="I58" s="89"/>
      <c r="J58" s="95"/>
      <c r="K58" s="96"/>
      <c r="L58" s="97"/>
      <c r="M58" s="98"/>
      <c r="N58" s="98"/>
      <c r="O58" s="98"/>
      <c r="P58" s="98"/>
      <c r="Q58" s="91"/>
      <c r="R58" s="49" t="e">
        <f>VLOOKUP(Q58,Tabla42[],2,0)</f>
        <v>#N/A</v>
      </c>
      <c r="S58" s="99"/>
      <c r="T58" s="49"/>
      <c r="U58" s="90" t="str">
        <f>IF(Q58="","",INDEX(MATRIZ_RIESGOS,Riesgos!R58,Riesgos!T58))</f>
        <v/>
      </c>
      <c r="V58" s="100"/>
      <c r="W58" s="94"/>
      <c r="X58" s="94"/>
    </row>
    <row r="59" spans="1:24" s="4" customFormat="1" ht="186.75" customHeight="1" x14ac:dyDescent="0.25">
      <c r="A59" s="143">
        <f>IFERROR(IF(COUNTIF(D$14:$D58,D59)&gt;0,CONCATENATE(VLOOKUP(D59,PROCESOS,3,FALSE),COUNTIF(D$14:$D58,D59)+1),CONCATENATE(VLOOKUP(D59,DATOS!B75:D90,3,FALSE),1)),0)</f>
        <v>0</v>
      </c>
      <c r="B59" s="92"/>
      <c r="C59" s="91"/>
      <c r="D59" s="93"/>
      <c r="E59" s="88" t="str">
        <f>+IF(D59="","",VLOOKUP(D59,DATOS!$B$32:$C$63,2,0))</f>
        <v/>
      </c>
      <c r="F59" s="93"/>
      <c r="G59" s="93"/>
      <c r="H59" s="207"/>
      <c r="I59" s="89"/>
      <c r="J59" s="95"/>
      <c r="K59" s="96"/>
      <c r="L59" s="97"/>
      <c r="M59" s="98"/>
      <c r="N59" s="98"/>
      <c r="O59" s="98"/>
      <c r="P59" s="98"/>
      <c r="Q59" s="91"/>
      <c r="R59" s="49" t="e">
        <f>VLOOKUP(Q59,Tabla42[],2,0)</f>
        <v>#N/A</v>
      </c>
      <c r="S59" s="99"/>
      <c r="T59" s="49"/>
      <c r="U59" s="90" t="str">
        <f>IF(Q59="","",INDEX(MATRIZ_RIESGOS,Riesgos!R59,Riesgos!T59))</f>
        <v/>
      </c>
      <c r="V59" s="100"/>
      <c r="W59" s="94"/>
      <c r="X59" s="94"/>
    </row>
    <row r="60" spans="1:24" s="4" customFormat="1" ht="186.75" customHeight="1" x14ac:dyDescent="0.25">
      <c r="A60" s="143">
        <f>IFERROR(IF(COUNTIF(D$14:$D59,D60)&gt;0,CONCATENATE(VLOOKUP(D60,PROCESOS,3,FALSE),COUNTIF(D$14:$D59,D60)+1),CONCATENATE(VLOOKUP(D60,DATOS!B76:D91,3,FALSE),1)),0)</f>
        <v>0</v>
      </c>
      <c r="B60" s="92"/>
      <c r="C60" s="91"/>
      <c r="D60" s="93"/>
      <c r="E60" s="88" t="str">
        <f>+IF(D60="","",VLOOKUP(D60,DATOS!$B$32:$C$63,2,0))</f>
        <v/>
      </c>
      <c r="F60" s="93"/>
      <c r="G60" s="93"/>
      <c r="H60" s="207"/>
      <c r="I60" s="89"/>
      <c r="J60" s="95"/>
      <c r="K60" s="96"/>
      <c r="L60" s="97"/>
      <c r="M60" s="98"/>
      <c r="N60" s="98"/>
      <c r="O60" s="98"/>
      <c r="P60" s="98"/>
      <c r="Q60" s="91"/>
      <c r="R60" s="49" t="e">
        <f>VLOOKUP(Q60,Tabla42[],2,0)</f>
        <v>#N/A</v>
      </c>
      <c r="S60" s="99"/>
      <c r="T60" s="49"/>
      <c r="U60" s="90" t="str">
        <f>IF(Q60="","",INDEX(MATRIZ_RIESGOS,Riesgos!R60,Riesgos!T60))</f>
        <v/>
      </c>
      <c r="V60" s="100"/>
      <c r="W60" s="94"/>
      <c r="X60" s="94"/>
    </row>
    <row r="61" spans="1:24" ht="186.75" customHeight="1" x14ac:dyDescent="0.25">
      <c r="A61" s="143">
        <f>IFERROR(IF(COUNTIF(D$14:$D60,D61)&gt;0,CONCATENATE(VLOOKUP(D61,PROCESOS,3,FALSE),COUNTIF(D$14:$D60,D61)+1),CONCATENATE(VLOOKUP(D61,DATOS!B77:D92,3,FALSE),1)),0)</f>
        <v>0</v>
      </c>
      <c r="B61" s="92"/>
      <c r="C61" s="91"/>
      <c r="D61" s="93"/>
      <c r="E61" s="88" t="str">
        <f>+IF(D61="","",VLOOKUP(D61,DATOS!$B$32:$C$63,2,0))</f>
        <v/>
      </c>
      <c r="F61" s="93"/>
      <c r="G61" s="93"/>
      <c r="H61" s="207"/>
      <c r="I61" s="89"/>
      <c r="J61" s="95"/>
      <c r="K61" s="96"/>
      <c r="L61" s="97"/>
      <c r="M61" s="98"/>
      <c r="N61" s="98"/>
      <c r="O61" s="98"/>
      <c r="P61" s="98"/>
      <c r="Q61" s="91"/>
      <c r="R61" s="49" t="e">
        <f>VLOOKUP(Q61,Tabla42[],2,0)</f>
        <v>#N/A</v>
      </c>
      <c r="S61" s="99"/>
      <c r="T61" s="49"/>
      <c r="U61" s="90" t="str">
        <f>IF(Q61="","",INDEX(MATRIZ_RIESGOS,Riesgos!R61,Riesgos!T61))</f>
        <v/>
      </c>
      <c r="V61" s="100"/>
      <c r="W61" s="94"/>
      <c r="X61" s="94"/>
    </row>
    <row r="62" spans="1:24" ht="186.75" customHeight="1" x14ac:dyDescent="0.25">
      <c r="A62" s="143">
        <f>IFERROR(IF(COUNTIF(D$14:$D61,D62)&gt;0,CONCATENATE(VLOOKUP(D62,PROCESOS,3,FALSE),COUNTIF(D$14:$D61,D62)+1),CONCATENATE(VLOOKUP(D62,DATOS!B78:D93,3,FALSE),1)),0)</f>
        <v>0</v>
      </c>
      <c r="B62" s="92"/>
      <c r="C62" s="91"/>
      <c r="D62" s="93"/>
      <c r="E62" s="88" t="str">
        <f>+IF(D62="","",VLOOKUP(D62,DATOS!$B$32:$C$63,2,0))</f>
        <v/>
      </c>
      <c r="F62" s="93"/>
      <c r="G62" s="93"/>
      <c r="H62" s="207"/>
      <c r="I62" s="89"/>
      <c r="J62" s="95"/>
      <c r="K62" s="96"/>
      <c r="L62" s="97"/>
      <c r="M62" s="98"/>
      <c r="N62" s="98"/>
      <c r="O62" s="98"/>
      <c r="P62" s="98"/>
      <c r="Q62" s="91"/>
      <c r="R62" s="49" t="e">
        <f>VLOOKUP(Q62,Tabla42[],2,0)</f>
        <v>#N/A</v>
      </c>
      <c r="S62" s="99"/>
      <c r="T62" s="49"/>
      <c r="U62" s="90" t="str">
        <f>IF(Q62="","",INDEX(MATRIZ_RIESGOS,Riesgos!R62,Riesgos!T62))</f>
        <v/>
      </c>
      <c r="V62" s="100"/>
      <c r="W62" s="94"/>
      <c r="X62" s="94"/>
    </row>
    <row r="63" spans="1:24" ht="186.75" customHeight="1" x14ac:dyDescent="0.25">
      <c r="A63" s="143">
        <f>IFERROR(IF(COUNTIF(D$14:$D62,D63)&gt;0,CONCATENATE(VLOOKUP(D63,PROCESOS,3,FALSE),COUNTIF(D$14:$D62,D63)+1),CONCATENATE(VLOOKUP(D63,DATOS!B79:D94,3,FALSE),1)),0)</f>
        <v>0</v>
      </c>
      <c r="B63" s="92"/>
      <c r="C63" s="91"/>
      <c r="D63" s="93"/>
      <c r="E63" s="88" t="str">
        <f>+IF(D63="","",VLOOKUP(D63,DATOS!$B$32:$C$63,2,0))</f>
        <v/>
      </c>
      <c r="F63" s="93"/>
      <c r="G63" s="93"/>
      <c r="H63" s="207"/>
      <c r="I63" s="89"/>
      <c r="J63" s="95"/>
      <c r="K63" s="96"/>
      <c r="L63" s="97"/>
      <c r="M63" s="98"/>
      <c r="N63" s="98"/>
      <c r="O63" s="98"/>
      <c r="P63" s="98"/>
      <c r="Q63" s="91"/>
      <c r="R63" s="49" t="e">
        <f>VLOOKUP(Q63,Tabla42[],2,0)</f>
        <v>#N/A</v>
      </c>
      <c r="S63" s="99"/>
      <c r="T63" s="49"/>
      <c r="U63" s="90" t="str">
        <f>IF(Q63="","",INDEX(MATRIZ_RIESGOS,Riesgos!R63,Riesgos!T63))</f>
        <v/>
      </c>
      <c r="V63" s="100"/>
      <c r="W63" s="94"/>
      <c r="X63" s="94"/>
    </row>
    <row r="64" spans="1:24" ht="186.75" customHeight="1" x14ac:dyDescent="0.25">
      <c r="A64" s="143">
        <f>IFERROR(IF(COUNTIF(D$14:$D63,D64)&gt;0,CONCATENATE(VLOOKUP(D64,PROCESOS,3,FALSE),COUNTIF(D$14:$D63,D64)+1),CONCATENATE(VLOOKUP(D64,DATOS!B80:D95,3,FALSE),1)),0)</f>
        <v>0</v>
      </c>
      <c r="B64" s="92"/>
      <c r="C64" s="91"/>
      <c r="D64" s="93"/>
      <c r="E64" s="88" t="str">
        <f>+IF(D64="","",VLOOKUP(D64,DATOS!$B$32:$C$63,2,0))</f>
        <v/>
      </c>
      <c r="F64" s="93"/>
      <c r="G64" s="93"/>
      <c r="H64" s="207"/>
      <c r="I64" s="89"/>
      <c r="J64" s="95"/>
      <c r="K64" s="96"/>
      <c r="L64" s="97"/>
      <c r="M64" s="98"/>
      <c r="N64" s="98"/>
      <c r="O64" s="98"/>
      <c r="P64" s="98"/>
      <c r="Q64" s="91"/>
      <c r="R64" s="49" t="e">
        <f>VLOOKUP(Q64,Tabla42[],2,0)</f>
        <v>#N/A</v>
      </c>
      <c r="S64" s="99"/>
      <c r="T64" s="49"/>
      <c r="U64" s="90" t="str">
        <f>IF(Q64="","",INDEX(MATRIZ_RIESGOS,Riesgos!R64,Riesgos!T64))</f>
        <v/>
      </c>
      <c r="V64" s="100"/>
      <c r="W64" s="94"/>
      <c r="X64" s="94"/>
    </row>
    <row r="65" spans="1:24" ht="186.75" customHeight="1" x14ac:dyDescent="0.25">
      <c r="A65" s="143">
        <f>IFERROR(IF(COUNTIF(D$14:$D64,D65)&gt;0,CONCATENATE(VLOOKUP(D65,PROCESOS,3,FALSE),COUNTIF(D$14:$D64,D65)+1),CONCATENATE(VLOOKUP(D65,DATOS!B81:D96,3,FALSE),1)),0)</f>
        <v>0</v>
      </c>
      <c r="B65" s="92"/>
      <c r="C65" s="91"/>
      <c r="D65" s="93"/>
      <c r="E65" s="88" t="str">
        <f>+IF(D65="","",VLOOKUP(D65,DATOS!$B$32:$C$63,2,0))</f>
        <v/>
      </c>
      <c r="F65" s="93"/>
      <c r="G65" s="93"/>
      <c r="H65" s="207"/>
      <c r="I65" s="89"/>
      <c r="J65" s="95"/>
      <c r="K65" s="96"/>
      <c r="L65" s="97"/>
      <c r="M65" s="98"/>
      <c r="N65" s="98"/>
      <c r="O65" s="98"/>
      <c r="P65" s="98"/>
      <c r="Q65" s="91"/>
      <c r="R65" s="49" t="e">
        <f>VLOOKUP(Q65,Tabla42[],2,0)</f>
        <v>#N/A</v>
      </c>
      <c r="S65" s="99"/>
      <c r="T65" s="49"/>
      <c r="U65" s="90" t="str">
        <f>IF(Q65="","",INDEX(MATRIZ_RIESGOS,Riesgos!R65,Riesgos!T65))</f>
        <v/>
      </c>
      <c r="V65" s="100"/>
      <c r="W65" s="94"/>
      <c r="X65" s="94"/>
    </row>
    <row r="66" spans="1:24" ht="186.75" customHeight="1" x14ac:dyDescent="0.25">
      <c r="A66" s="143">
        <f>IFERROR(IF(COUNTIF(D$14:$D65,D66)&gt;0,CONCATENATE(VLOOKUP(D66,PROCESOS,3,FALSE),COUNTIF(D$14:$D65,D66)+1),CONCATENATE(VLOOKUP(D66,DATOS!B82:D97,3,FALSE),1)),0)</f>
        <v>0</v>
      </c>
      <c r="B66" s="92"/>
      <c r="C66" s="91"/>
      <c r="D66" s="93"/>
      <c r="E66" s="88" t="str">
        <f>+IF(D66="","",VLOOKUP(D66,DATOS!$B$32:$C$63,2,0))</f>
        <v/>
      </c>
      <c r="F66" s="93"/>
      <c r="G66" s="93"/>
      <c r="H66" s="207"/>
      <c r="I66" s="89"/>
      <c r="J66" s="95"/>
      <c r="K66" s="96"/>
      <c r="L66" s="97"/>
      <c r="M66" s="98"/>
      <c r="N66" s="98"/>
      <c r="O66" s="98"/>
      <c r="P66" s="98"/>
      <c r="Q66" s="91"/>
      <c r="R66" s="49" t="e">
        <f>VLOOKUP(Q66,Tabla42[],2,0)</f>
        <v>#N/A</v>
      </c>
      <c r="S66" s="99"/>
      <c r="T66" s="49"/>
      <c r="U66" s="90" t="str">
        <f>IF(Q66="","",INDEX(MATRIZ_RIESGOS,Riesgos!R66,Riesgos!T66))</f>
        <v/>
      </c>
      <c r="V66" s="100"/>
      <c r="W66" s="94"/>
      <c r="X66" s="94"/>
    </row>
    <row r="67" spans="1:24" ht="186.75" customHeight="1" x14ac:dyDescent="0.25">
      <c r="A67" s="143">
        <f>IFERROR(IF(COUNTIF(D$14:$D66,D67)&gt;0,CONCATENATE(VLOOKUP(D67,PROCESOS,3,FALSE),COUNTIF(D$14:$D66,D67)+1),CONCATENATE(VLOOKUP(D67,DATOS!B83:D98,3,FALSE),1)),0)</f>
        <v>0</v>
      </c>
      <c r="B67" s="92"/>
      <c r="C67" s="91"/>
      <c r="D67" s="93"/>
      <c r="E67" s="88" t="str">
        <f>+IF(D67="","",VLOOKUP(D67,DATOS!$B$32:$C$63,2,0))</f>
        <v/>
      </c>
      <c r="F67" s="93"/>
      <c r="G67" s="93"/>
      <c r="H67" s="207"/>
      <c r="I67" s="89"/>
      <c r="J67" s="95"/>
      <c r="K67" s="96"/>
      <c r="L67" s="97"/>
      <c r="M67" s="98"/>
      <c r="N67" s="98"/>
      <c r="O67" s="98"/>
      <c r="P67" s="98"/>
      <c r="Q67" s="91"/>
      <c r="R67" s="49" t="e">
        <f>VLOOKUP(Q67,Tabla42[],2,0)</f>
        <v>#N/A</v>
      </c>
      <c r="S67" s="99"/>
      <c r="T67" s="49"/>
      <c r="U67" s="90" t="str">
        <f>IF(Q67="","",INDEX(MATRIZ_RIESGOS,Riesgos!R67,Riesgos!T67))</f>
        <v/>
      </c>
      <c r="V67" s="100"/>
      <c r="W67" s="94"/>
      <c r="X67" s="94"/>
    </row>
    <row r="68" spans="1:24" ht="186.75" customHeight="1" x14ac:dyDescent="0.25">
      <c r="A68" s="143">
        <f>IFERROR(IF(COUNTIF(D$14:$D67,D68)&gt;0,CONCATENATE(VLOOKUP(D68,PROCESOS,3,FALSE),COUNTIF(D$14:$D67,D68)+1),CONCATENATE(VLOOKUP(D68,DATOS!B84:D99,3,FALSE),1)),0)</f>
        <v>0</v>
      </c>
      <c r="B68" s="92"/>
      <c r="C68" s="91"/>
      <c r="D68" s="93"/>
      <c r="E68" s="88" t="str">
        <f>+IF(D68="","",VLOOKUP(D68,DATOS!$B$32:$C$63,2,0))</f>
        <v/>
      </c>
      <c r="F68" s="93"/>
      <c r="G68" s="93"/>
      <c r="H68" s="207"/>
      <c r="I68" s="89"/>
      <c r="J68" s="95"/>
      <c r="K68" s="96"/>
      <c r="L68" s="97"/>
      <c r="M68" s="98"/>
      <c r="N68" s="98"/>
      <c r="O68" s="98"/>
      <c r="P68" s="98"/>
      <c r="Q68" s="91"/>
      <c r="R68" s="49" t="e">
        <f>VLOOKUP(Q68,Tabla42[],2,0)</f>
        <v>#N/A</v>
      </c>
      <c r="S68" s="99"/>
      <c r="T68" s="49"/>
      <c r="U68" s="90" t="str">
        <f>IF(Q68="","",INDEX(MATRIZ_RIESGOS,Riesgos!R68,Riesgos!T68))</f>
        <v/>
      </c>
      <c r="V68" s="100"/>
      <c r="W68" s="94"/>
      <c r="X68" s="94"/>
    </row>
    <row r="69" spans="1:24" ht="186.75" customHeight="1" x14ac:dyDescent="0.25">
      <c r="A69" s="143">
        <f>IFERROR(IF(COUNTIF(D$14:$D68,D69)&gt;0,CONCATENATE(VLOOKUP(D69,PROCESOS,3,FALSE),COUNTIF(D$14:$D68,D69)+1),CONCATENATE(VLOOKUP(D69,DATOS!B85:D100,3,FALSE),1)),0)</f>
        <v>0</v>
      </c>
      <c r="B69" s="92"/>
      <c r="C69" s="91"/>
      <c r="D69" s="93"/>
      <c r="E69" s="88" t="str">
        <f>+IF(D69="","",VLOOKUP(D69,DATOS!$B$32:$C$63,2,0))</f>
        <v/>
      </c>
      <c r="F69" s="93"/>
      <c r="G69" s="93"/>
      <c r="H69" s="207"/>
      <c r="I69" s="89"/>
      <c r="J69" s="95"/>
      <c r="K69" s="96"/>
      <c r="L69" s="97"/>
      <c r="M69" s="98"/>
      <c r="N69" s="98"/>
      <c r="O69" s="98"/>
      <c r="P69" s="98"/>
      <c r="Q69" s="91"/>
      <c r="R69" s="49" t="e">
        <f>VLOOKUP(Q69,Tabla42[],2,0)</f>
        <v>#N/A</v>
      </c>
      <c r="S69" s="99"/>
      <c r="T69" s="49"/>
      <c r="U69" s="90" t="str">
        <f>IF(Q69="","",INDEX(MATRIZ_RIESGOS,Riesgos!R69,Riesgos!T69))</f>
        <v/>
      </c>
      <c r="V69" s="100"/>
      <c r="W69" s="94"/>
      <c r="X69" s="94"/>
    </row>
    <row r="70" spans="1:24" ht="186.75" customHeight="1" x14ac:dyDescent="0.25">
      <c r="A70" s="143">
        <f>IFERROR(IF(COUNTIF(D$14:$D69,D70)&gt;0,CONCATENATE(VLOOKUP(D70,PROCESOS,3,FALSE),COUNTIF(D$14:$D69,D70)+1),CONCATENATE(VLOOKUP(D70,DATOS!B86:D101,3,FALSE),1)),0)</f>
        <v>0</v>
      </c>
      <c r="B70" s="92"/>
      <c r="C70" s="91"/>
      <c r="D70" s="93"/>
      <c r="E70" s="88" t="str">
        <f>+IF(D70="","",VLOOKUP(D70,DATOS!$B$32:$C$63,2,0))</f>
        <v/>
      </c>
      <c r="F70" s="93"/>
      <c r="G70" s="93"/>
      <c r="H70" s="207"/>
      <c r="I70" s="89"/>
      <c r="J70" s="95"/>
      <c r="K70" s="96"/>
      <c r="L70" s="97"/>
      <c r="M70" s="98"/>
      <c r="N70" s="98"/>
      <c r="O70" s="98"/>
      <c r="P70" s="98"/>
      <c r="Q70" s="91"/>
      <c r="R70" s="49" t="e">
        <f>VLOOKUP(Q70,Tabla42[],2,0)</f>
        <v>#N/A</v>
      </c>
      <c r="S70" s="99"/>
      <c r="T70" s="49"/>
      <c r="U70" s="90" t="str">
        <f>IF(Q70="","",INDEX(MATRIZ_RIESGOS,Riesgos!R70,Riesgos!T70))</f>
        <v/>
      </c>
      <c r="V70" s="100"/>
      <c r="W70" s="94"/>
      <c r="X70" s="94"/>
    </row>
    <row r="71" spans="1:24" ht="186.75" customHeight="1" x14ac:dyDescent="0.25">
      <c r="A71" s="143">
        <f>IFERROR(IF(COUNTIF(D$14:$D70,D71)&gt;0,CONCATENATE(VLOOKUP(D71,PROCESOS,3,FALSE),COUNTIF(D$14:$D70,D71)+1),CONCATENATE(VLOOKUP(D71,DATOS!B87:D102,3,FALSE),1)),0)</f>
        <v>0</v>
      </c>
      <c r="B71" s="92"/>
      <c r="C71" s="91"/>
      <c r="D71" s="93"/>
      <c r="E71" s="88" t="str">
        <f>+IF(D71="","",VLOOKUP(D71,DATOS!$B$32:$C$63,2,0))</f>
        <v/>
      </c>
      <c r="F71" s="93"/>
      <c r="G71" s="93"/>
      <c r="H71" s="207"/>
      <c r="I71" s="89"/>
      <c r="J71" s="95"/>
      <c r="K71" s="96"/>
      <c r="L71" s="97"/>
      <c r="M71" s="98"/>
      <c r="N71" s="98"/>
      <c r="O71" s="98"/>
      <c r="P71" s="98"/>
      <c r="Q71" s="91"/>
      <c r="R71" s="49" t="e">
        <f>VLOOKUP(Q71,Tabla42[],2,0)</f>
        <v>#N/A</v>
      </c>
      <c r="S71" s="99"/>
      <c r="T71" s="49"/>
      <c r="U71" s="90" t="str">
        <f>IF(Q71="","",INDEX(MATRIZ_RIESGOS,Riesgos!R71,Riesgos!T71))</f>
        <v/>
      </c>
      <c r="V71" s="100"/>
      <c r="W71" s="94"/>
      <c r="X71" s="94"/>
    </row>
    <row r="72" spans="1:24" ht="186.75" customHeight="1" x14ac:dyDescent="0.25">
      <c r="A72" s="143">
        <f>IFERROR(IF(COUNTIF(D$14:$D71,D72)&gt;0,CONCATENATE(VLOOKUP(D72,PROCESOS,3,FALSE),COUNTIF(D$14:$D71,D72)+1),CONCATENATE(VLOOKUP(D72,DATOS!B88:D103,3,FALSE),1)),0)</f>
        <v>0</v>
      </c>
      <c r="B72" s="92"/>
      <c r="C72" s="91"/>
      <c r="D72" s="93"/>
      <c r="E72" s="88" t="str">
        <f>+IF(D72="","",VLOOKUP(D72,DATOS!$B$32:$C$63,2,0))</f>
        <v/>
      </c>
      <c r="F72" s="93"/>
      <c r="G72" s="93"/>
      <c r="H72" s="207"/>
      <c r="I72" s="89"/>
      <c r="J72" s="95"/>
      <c r="K72" s="96"/>
      <c r="L72" s="97"/>
      <c r="M72" s="98"/>
      <c r="N72" s="98"/>
      <c r="O72" s="98"/>
      <c r="P72" s="98"/>
      <c r="Q72" s="91"/>
      <c r="R72" s="49" t="e">
        <f>VLOOKUP(Q72,Tabla42[],2,0)</f>
        <v>#N/A</v>
      </c>
      <c r="S72" s="99"/>
      <c r="T72" s="49"/>
      <c r="U72" s="90" t="str">
        <f>IF(Q72="","",INDEX(MATRIZ_RIESGOS,Riesgos!R72,Riesgos!T72))</f>
        <v/>
      </c>
      <c r="V72" s="100"/>
      <c r="W72" s="94"/>
      <c r="X72" s="94"/>
    </row>
    <row r="73" spans="1:24" ht="186.75" customHeight="1" x14ac:dyDescent="0.25">
      <c r="A73" s="143">
        <f>IFERROR(IF(COUNTIF(D$14:$D72,D73)&gt;0,CONCATENATE(VLOOKUP(D73,PROCESOS,3,FALSE),COUNTIF(D$14:$D72,D73)+1),CONCATENATE(VLOOKUP(D73,DATOS!B89:D104,3,FALSE),1)),0)</f>
        <v>0</v>
      </c>
      <c r="B73" s="92"/>
      <c r="C73" s="91"/>
      <c r="D73" s="93"/>
      <c r="E73" s="88" t="str">
        <f>+IF(D73="","",VLOOKUP(D73,DATOS!$B$32:$C$63,2,0))</f>
        <v/>
      </c>
      <c r="F73" s="93"/>
      <c r="G73" s="93"/>
      <c r="H73" s="207"/>
      <c r="I73" s="89"/>
      <c r="J73" s="95"/>
      <c r="K73" s="96"/>
      <c r="L73" s="97"/>
      <c r="M73" s="98"/>
      <c r="N73" s="98"/>
      <c r="O73" s="98"/>
      <c r="P73" s="98"/>
      <c r="Q73" s="91"/>
      <c r="R73" s="49" t="e">
        <f>VLOOKUP(Q73,Tabla42[],2,0)</f>
        <v>#N/A</v>
      </c>
      <c r="S73" s="99"/>
      <c r="T73" s="49"/>
      <c r="U73" s="90" t="str">
        <f>IF(Q73="","",INDEX(MATRIZ_RIESGOS,Riesgos!R73,Riesgos!T73))</f>
        <v/>
      </c>
      <c r="V73" s="100"/>
      <c r="W73" s="94"/>
      <c r="X73" s="94"/>
    </row>
    <row r="74" spans="1:24" ht="186.75" customHeight="1" x14ac:dyDescent="0.25">
      <c r="A74" s="143">
        <f>IFERROR(IF(COUNTIF(D$14:$D73,D74)&gt;0,CONCATENATE(VLOOKUP(D74,PROCESOS,3,FALSE),COUNTIF(D$14:$D73,D74)+1),CONCATENATE(VLOOKUP(D74,DATOS!B90:D105,3,FALSE),1)),0)</f>
        <v>0</v>
      </c>
      <c r="B74" s="92"/>
      <c r="C74" s="91"/>
      <c r="D74" s="93"/>
      <c r="E74" s="88" t="str">
        <f>+IF(D74="","",VLOOKUP(D74,DATOS!$B$32:$C$63,2,0))</f>
        <v/>
      </c>
      <c r="F74" s="93"/>
      <c r="G74" s="93"/>
      <c r="H74" s="207"/>
      <c r="I74" s="89"/>
      <c r="J74" s="95"/>
      <c r="K74" s="96"/>
      <c r="L74" s="97"/>
      <c r="M74" s="98"/>
      <c r="N74" s="98"/>
      <c r="O74" s="98"/>
      <c r="P74" s="98"/>
      <c r="Q74" s="91"/>
      <c r="R74" s="49" t="e">
        <f>VLOOKUP(Q74,Tabla42[],2,0)</f>
        <v>#N/A</v>
      </c>
      <c r="S74" s="99"/>
      <c r="T74" s="49"/>
      <c r="U74" s="90" t="str">
        <f>IF(Q74="","",INDEX(MATRIZ_RIESGOS,Riesgos!R74,Riesgos!T74))</f>
        <v/>
      </c>
      <c r="V74" s="100"/>
      <c r="W74" s="94"/>
      <c r="X74" s="94"/>
    </row>
    <row r="75" spans="1:24" ht="186.75" customHeight="1" x14ac:dyDescent="0.25">
      <c r="A75" s="143">
        <f>IFERROR(IF(COUNTIF(D$14:$D74,D75)&gt;0,CONCATENATE(VLOOKUP(D75,PROCESOS,3,FALSE),COUNTIF(D$14:$D74,D75)+1),CONCATENATE(VLOOKUP(D75,DATOS!B91:D106,3,FALSE),1)),0)</f>
        <v>0</v>
      </c>
      <c r="B75" s="92"/>
      <c r="C75" s="91"/>
      <c r="D75" s="93"/>
      <c r="E75" s="88" t="str">
        <f>+IF(D75="","",VLOOKUP(D75,DATOS!$B$32:$C$63,2,0))</f>
        <v/>
      </c>
      <c r="F75" s="93"/>
      <c r="G75" s="93"/>
      <c r="H75" s="207"/>
      <c r="I75" s="89"/>
      <c r="J75" s="95"/>
      <c r="K75" s="96"/>
      <c r="L75" s="97"/>
      <c r="M75" s="98"/>
      <c r="N75" s="98"/>
      <c r="O75" s="98"/>
      <c r="P75" s="98"/>
      <c r="Q75" s="91"/>
      <c r="R75" s="49" t="e">
        <f>VLOOKUP(Q75,Tabla42[],2,0)</f>
        <v>#N/A</v>
      </c>
      <c r="S75" s="99"/>
      <c r="T75" s="49"/>
      <c r="U75" s="90" t="str">
        <f>IF(Q75="","",INDEX(MATRIZ_RIESGOS,Riesgos!R75,Riesgos!T75))</f>
        <v/>
      </c>
      <c r="V75" s="100"/>
      <c r="W75" s="94"/>
      <c r="X75" s="94"/>
    </row>
    <row r="76" spans="1:24" ht="186.75" customHeight="1" x14ac:dyDescent="0.25">
      <c r="A76" s="143">
        <f>IFERROR(IF(COUNTIF(D$14:$D75,D76)&gt;0,CONCATENATE(VLOOKUP(D76,PROCESOS,3,FALSE),COUNTIF(D$14:$D75,D76)+1),CONCATENATE(VLOOKUP(D76,DATOS!B92:D107,3,FALSE),1)),0)</f>
        <v>0</v>
      </c>
      <c r="B76" s="92"/>
      <c r="C76" s="91"/>
      <c r="D76" s="93"/>
      <c r="E76" s="88" t="str">
        <f>+IF(D76="","",VLOOKUP(D76,DATOS!$B$32:$C$63,2,0))</f>
        <v/>
      </c>
      <c r="F76" s="93"/>
      <c r="G76" s="93"/>
      <c r="H76" s="207"/>
      <c r="I76" s="89"/>
      <c r="J76" s="95"/>
      <c r="K76" s="96"/>
      <c r="L76" s="97"/>
      <c r="M76" s="98"/>
      <c r="N76" s="98"/>
      <c r="O76" s="98"/>
      <c r="P76" s="98"/>
      <c r="Q76" s="91"/>
      <c r="R76" s="49" t="e">
        <f>VLOOKUP(Q76,Tabla42[],2,0)</f>
        <v>#N/A</v>
      </c>
      <c r="S76" s="99"/>
      <c r="T76" s="49"/>
      <c r="U76" s="90" t="str">
        <f>IF(Q76="","",INDEX(MATRIZ_RIESGOS,Riesgos!R76,Riesgos!T76))</f>
        <v/>
      </c>
      <c r="V76" s="100"/>
      <c r="W76" s="94"/>
      <c r="X76" s="94"/>
    </row>
    <row r="77" spans="1:24" ht="186.75" customHeight="1" x14ac:dyDescent="0.25">
      <c r="A77" s="143">
        <f>IFERROR(IF(COUNTIF(D$14:$D76,D77)&gt;0,CONCATENATE(VLOOKUP(D77,PROCESOS,3,FALSE),COUNTIF(D$14:$D76,D77)+1),CONCATENATE(VLOOKUP(D77,DATOS!B93:D108,3,FALSE),1)),0)</f>
        <v>0</v>
      </c>
      <c r="B77" s="92"/>
      <c r="C77" s="91"/>
      <c r="D77" s="93"/>
      <c r="E77" s="88" t="str">
        <f>+IF(D77="","",VLOOKUP(D77,DATOS!$B$32:$C$63,2,0))</f>
        <v/>
      </c>
      <c r="F77" s="93"/>
      <c r="G77" s="93"/>
      <c r="H77" s="207"/>
      <c r="I77" s="89"/>
      <c r="J77" s="95"/>
      <c r="K77" s="96"/>
      <c r="L77" s="97"/>
      <c r="M77" s="98"/>
      <c r="N77" s="98"/>
      <c r="O77" s="98"/>
      <c r="P77" s="98"/>
      <c r="Q77" s="91"/>
      <c r="R77" s="49" t="e">
        <f>VLOOKUP(Q77,Tabla42[],2,0)</f>
        <v>#N/A</v>
      </c>
      <c r="S77" s="99"/>
      <c r="T77" s="49"/>
      <c r="U77" s="90" t="str">
        <f>IF(Q77="","",INDEX(MATRIZ_RIESGOS,Riesgos!R77,Riesgos!T77))</f>
        <v/>
      </c>
      <c r="V77" s="100"/>
      <c r="W77" s="94"/>
      <c r="X77" s="94"/>
    </row>
    <row r="78" spans="1:24" ht="186.75" customHeight="1" x14ac:dyDescent="0.25">
      <c r="A78" s="143">
        <f>IFERROR(IF(COUNTIF(D$14:$D77,D78)&gt;0,CONCATENATE(VLOOKUP(D78,PROCESOS,3,FALSE),COUNTIF(D$14:$D77,D78)+1),CONCATENATE(VLOOKUP(D78,DATOS!B94:D109,3,FALSE),1)),0)</f>
        <v>0</v>
      </c>
      <c r="B78" s="92"/>
      <c r="C78" s="91"/>
      <c r="D78" s="93"/>
      <c r="E78" s="88" t="str">
        <f>+IF(D78="","",VLOOKUP(D78,DATOS!$B$32:$C$63,2,0))</f>
        <v/>
      </c>
      <c r="F78" s="93"/>
      <c r="G78" s="93"/>
      <c r="H78" s="207"/>
      <c r="I78" s="89"/>
      <c r="J78" s="95"/>
      <c r="K78" s="96"/>
      <c r="L78" s="97"/>
      <c r="M78" s="98"/>
      <c r="N78" s="98"/>
      <c r="O78" s="98"/>
      <c r="P78" s="98"/>
      <c r="Q78" s="91"/>
      <c r="R78" s="49" t="e">
        <f>VLOOKUP(Q78,Tabla42[],2,0)</f>
        <v>#N/A</v>
      </c>
      <c r="S78" s="99"/>
      <c r="T78" s="49"/>
      <c r="U78" s="90" t="str">
        <f>IF(Q78="","",INDEX(MATRIZ_RIESGOS,Riesgos!R78,Riesgos!T78))</f>
        <v/>
      </c>
      <c r="V78" s="100"/>
      <c r="W78" s="94"/>
      <c r="X78" s="94"/>
    </row>
    <row r="79" spans="1:24" ht="186.75" customHeight="1" x14ac:dyDescent="0.25">
      <c r="A79" s="143">
        <f>IFERROR(IF(COUNTIF(D$14:$D78,D79)&gt;0,CONCATENATE(VLOOKUP(D79,PROCESOS,3,FALSE),COUNTIF(D$14:$D78,D79)+1),CONCATENATE(VLOOKUP(D79,DATOS!B95:D110,3,FALSE),1)),0)</f>
        <v>0</v>
      </c>
      <c r="B79" s="92"/>
      <c r="C79" s="91"/>
      <c r="D79" s="93"/>
      <c r="E79" s="88" t="str">
        <f>+IF(D79="","",VLOOKUP(D79,DATOS!$B$32:$C$63,2,0))</f>
        <v/>
      </c>
      <c r="F79" s="93"/>
      <c r="G79" s="93"/>
      <c r="H79" s="207"/>
      <c r="I79" s="89"/>
      <c r="J79" s="95"/>
      <c r="K79" s="96"/>
      <c r="L79" s="97"/>
      <c r="M79" s="98"/>
      <c r="N79" s="98"/>
      <c r="O79" s="98"/>
      <c r="P79" s="98"/>
      <c r="Q79" s="91"/>
      <c r="R79" s="49" t="e">
        <f>VLOOKUP(Q79,Tabla42[],2,0)</f>
        <v>#N/A</v>
      </c>
      <c r="S79" s="99"/>
      <c r="T79" s="49"/>
      <c r="U79" s="90" t="str">
        <f>IF(Q79="","",INDEX(MATRIZ_RIESGOS,Riesgos!R79,Riesgos!T79))</f>
        <v/>
      </c>
      <c r="V79" s="100"/>
      <c r="W79" s="94"/>
      <c r="X79" s="94"/>
    </row>
    <row r="80" spans="1:24" ht="186.75" customHeight="1" x14ac:dyDescent="0.25">
      <c r="A80" s="143">
        <f>IFERROR(IF(COUNTIF(D$14:$D79,D80)&gt;0,CONCATENATE(VLOOKUP(D80,PROCESOS,3,FALSE),COUNTIF(D$14:$D79,D80)+1),CONCATENATE(VLOOKUP(D80,DATOS!B96:D111,3,FALSE),1)),0)</f>
        <v>0</v>
      </c>
      <c r="B80" s="92"/>
      <c r="C80" s="91"/>
      <c r="D80" s="93"/>
      <c r="E80" s="88" t="str">
        <f>+IF(D80="","",VLOOKUP(D80,DATOS!$B$32:$C$63,2,0))</f>
        <v/>
      </c>
      <c r="F80" s="93"/>
      <c r="G80" s="93"/>
      <c r="H80" s="207"/>
      <c r="I80" s="89"/>
      <c r="J80" s="95"/>
      <c r="K80" s="96"/>
      <c r="L80" s="97"/>
      <c r="M80" s="98"/>
      <c r="N80" s="98"/>
      <c r="O80" s="98"/>
      <c r="P80" s="98"/>
      <c r="Q80" s="91"/>
      <c r="R80" s="49" t="e">
        <f>VLOOKUP(Q80,Tabla42[],2,0)</f>
        <v>#N/A</v>
      </c>
      <c r="S80" s="99"/>
      <c r="T80" s="49"/>
      <c r="U80" s="90" t="str">
        <f>IF(Q80="","",INDEX(MATRIZ_RIESGOS,Riesgos!R80,Riesgos!T80))</f>
        <v/>
      </c>
      <c r="V80" s="100"/>
      <c r="W80" s="94"/>
      <c r="X80" s="94"/>
    </row>
    <row r="81" spans="1:24" ht="186.75" customHeight="1" x14ac:dyDescent="0.25">
      <c r="A81" s="143">
        <f>IFERROR(IF(COUNTIF(D$14:$D80,D81)&gt;0,CONCATENATE(VLOOKUP(D81,PROCESOS,3,FALSE),COUNTIF(D$14:$D80,D81)+1),CONCATENATE(VLOOKUP(D81,DATOS!B97:D112,3,FALSE),1)),0)</f>
        <v>0</v>
      </c>
      <c r="B81" s="92"/>
      <c r="C81" s="91"/>
      <c r="D81" s="93"/>
      <c r="E81" s="88" t="str">
        <f>+IF(D81="","",VLOOKUP(D81,DATOS!$B$32:$C$63,2,0))</f>
        <v/>
      </c>
      <c r="F81" s="93"/>
      <c r="G81" s="93"/>
      <c r="H81" s="207"/>
      <c r="I81" s="89"/>
      <c r="J81" s="95"/>
      <c r="K81" s="96"/>
      <c r="L81" s="97"/>
      <c r="M81" s="98"/>
      <c r="N81" s="98"/>
      <c r="O81" s="98"/>
      <c r="P81" s="98"/>
      <c r="Q81" s="91"/>
      <c r="R81" s="49" t="e">
        <f>VLOOKUP(Q81,Tabla42[],2,0)</f>
        <v>#N/A</v>
      </c>
      <c r="S81" s="99"/>
      <c r="T81" s="49"/>
      <c r="U81" s="90" t="str">
        <f>IF(Q81="","",INDEX(MATRIZ_RIESGOS,Riesgos!R81,Riesgos!T81))</f>
        <v/>
      </c>
      <c r="V81" s="100"/>
      <c r="W81" s="94"/>
      <c r="X81" s="94"/>
    </row>
    <row r="82" spans="1:24" ht="186.75" customHeight="1" x14ac:dyDescent="0.25">
      <c r="A82" s="143">
        <f>IFERROR(IF(COUNTIF(D$14:$D81,D82)&gt;0,CONCATENATE(VLOOKUP(D82,PROCESOS,3,FALSE),COUNTIF(D$14:$D81,D82)+1),CONCATENATE(VLOOKUP(D82,DATOS!B98:D113,3,FALSE),1)),0)</f>
        <v>0</v>
      </c>
      <c r="B82" s="92"/>
      <c r="C82" s="91"/>
      <c r="D82" s="93"/>
      <c r="E82" s="88" t="str">
        <f>+IF(D82="","",VLOOKUP(D82,DATOS!$B$32:$C$63,2,0))</f>
        <v/>
      </c>
      <c r="F82" s="93"/>
      <c r="G82" s="93"/>
      <c r="H82" s="207"/>
      <c r="I82" s="89"/>
      <c r="J82" s="95"/>
      <c r="K82" s="96"/>
      <c r="L82" s="97"/>
      <c r="M82" s="98"/>
      <c r="N82" s="98"/>
      <c r="O82" s="98"/>
      <c r="P82" s="98"/>
      <c r="Q82" s="91"/>
      <c r="R82" s="49" t="e">
        <f>VLOOKUP(Q82,Tabla42[],2,0)</f>
        <v>#N/A</v>
      </c>
      <c r="S82" s="99"/>
      <c r="T82" s="49"/>
      <c r="U82" s="90" t="str">
        <f>IF(Q82="","",INDEX(MATRIZ_RIESGOS,Riesgos!R82,Riesgos!T82))</f>
        <v/>
      </c>
      <c r="V82" s="100"/>
      <c r="W82" s="94"/>
      <c r="X82" s="94"/>
    </row>
    <row r="83" spans="1:24" ht="186.75" customHeight="1" x14ac:dyDescent="0.25">
      <c r="A83" s="143">
        <f>IFERROR(IF(COUNTIF(D$14:$D82,D83)&gt;0,CONCATENATE(VLOOKUP(D83,PROCESOS,3,FALSE),COUNTIF(D$14:$D82,D83)+1),CONCATENATE(VLOOKUP(D83,DATOS!B99:D114,3,FALSE),1)),0)</f>
        <v>0</v>
      </c>
      <c r="B83" s="92"/>
      <c r="C83" s="91"/>
      <c r="D83" s="93"/>
      <c r="E83" s="88" t="str">
        <f>+IF(D83="","",VLOOKUP(D83,DATOS!$B$32:$C$63,2,0))</f>
        <v/>
      </c>
      <c r="F83" s="93"/>
      <c r="G83" s="93"/>
      <c r="H83" s="207"/>
      <c r="I83" s="89"/>
      <c r="J83" s="95"/>
      <c r="K83" s="96"/>
      <c r="L83" s="97"/>
      <c r="M83" s="98"/>
      <c r="N83" s="98"/>
      <c r="O83" s="98"/>
      <c r="P83" s="98"/>
      <c r="Q83" s="91"/>
      <c r="R83" s="49" t="e">
        <f>VLOOKUP(Q83,Tabla42[],2,0)</f>
        <v>#N/A</v>
      </c>
      <c r="S83" s="99"/>
      <c r="T83" s="49"/>
      <c r="U83" s="90" t="str">
        <f>IF(Q83="","",INDEX(MATRIZ_RIESGOS,Riesgos!R83,Riesgos!T83))</f>
        <v/>
      </c>
      <c r="V83" s="100"/>
      <c r="W83" s="94"/>
      <c r="X83" s="94"/>
    </row>
    <row r="84" spans="1:24" ht="186.75" customHeight="1" x14ac:dyDescent="0.25">
      <c r="A84" s="143">
        <f>IFERROR(IF(COUNTIF(D$14:$D83,D84)&gt;0,CONCATENATE(VLOOKUP(D84,PROCESOS,3,FALSE),COUNTIF(D$14:$D83,D84)+1),CONCATENATE(VLOOKUP(D84,DATOS!B100:D115,3,FALSE),1)),0)</f>
        <v>0</v>
      </c>
      <c r="B84" s="92"/>
      <c r="C84" s="91"/>
      <c r="D84" s="93"/>
      <c r="E84" s="88" t="str">
        <f>+IF(D84="","",VLOOKUP(D84,DATOS!$B$32:$C$63,2,0))</f>
        <v/>
      </c>
      <c r="F84" s="93"/>
      <c r="G84" s="93"/>
      <c r="H84" s="207"/>
      <c r="I84" s="89"/>
      <c r="J84" s="95"/>
      <c r="K84" s="96"/>
      <c r="L84" s="97"/>
      <c r="M84" s="98"/>
      <c r="N84" s="98"/>
      <c r="O84" s="98"/>
      <c r="P84" s="98"/>
      <c r="Q84" s="91"/>
      <c r="R84" s="49" t="e">
        <f>VLOOKUP(Q84,Tabla42[],2,0)</f>
        <v>#N/A</v>
      </c>
      <c r="S84" s="99"/>
      <c r="T84" s="49"/>
      <c r="U84" s="90" t="str">
        <f>IF(Q84="","",INDEX(MATRIZ_RIESGOS,Riesgos!R84,Riesgos!T84))</f>
        <v/>
      </c>
      <c r="V84" s="100"/>
      <c r="W84" s="94"/>
      <c r="X84" s="94"/>
    </row>
    <row r="85" spans="1:24" ht="186.75" customHeight="1" x14ac:dyDescent="0.25">
      <c r="A85" s="143">
        <f>IFERROR(IF(COUNTIF(D$14:$D84,D85)&gt;0,CONCATENATE(VLOOKUP(D85,PROCESOS,3,FALSE),COUNTIF(D$14:$D84,D85)+1),CONCATENATE(VLOOKUP(D85,DATOS!B101:D116,3,FALSE),1)),0)</f>
        <v>0</v>
      </c>
      <c r="B85" s="92"/>
      <c r="C85" s="91"/>
      <c r="D85" s="93"/>
      <c r="E85" s="88" t="str">
        <f>+IF(D85="","",VLOOKUP(D85,DATOS!$B$32:$C$63,2,0))</f>
        <v/>
      </c>
      <c r="F85" s="93"/>
      <c r="G85" s="93"/>
      <c r="H85" s="207"/>
      <c r="I85" s="89"/>
      <c r="J85" s="95"/>
      <c r="K85" s="96"/>
      <c r="L85" s="97"/>
      <c r="M85" s="98"/>
      <c r="N85" s="98"/>
      <c r="O85" s="98"/>
      <c r="P85" s="98"/>
      <c r="Q85" s="91"/>
      <c r="R85" s="49" t="e">
        <f>VLOOKUP(Q85,Tabla42[],2,0)</f>
        <v>#N/A</v>
      </c>
      <c r="S85" s="99"/>
      <c r="T85" s="49"/>
      <c r="U85" s="90" t="str">
        <f>IF(Q85="","",INDEX(MATRIZ_RIESGOS,Riesgos!R85,Riesgos!T85))</f>
        <v/>
      </c>
      <c r="V85" s="100"/>
      <c r="W85" s="94"/>
      <c r="X85" s="94"/>
    </row>
    <row r="86" spans="1:24" ht="186.75" customHeight="1" x14ac:dyDescent="0.25">
      <c r="A86" s="143">
        <f>IFERROR(IF(COUNTIF(D$14:$D85,D86)&gt;0,CONCATENATE(VLOOKUP(D86,PROCESOS,3,FALSE),COUNTIF(D$14:$D85,D86)+1),CONCATENATE(VLOOKUP(D86,DATOS!B102:D117,3,FALSE),1)),0)</f>
        <v>0</v>
      </c>
      <c r="B86" s="92"/>
      <c r="C86" s="91"/>
      <c r="D86" s="93"/>
      <c r="E86" s="88" t="str">
        <f>+IF(D86="","",VLOOKUP(D86,DATOS!$B$32:$C$63,2,0))</f>
        <v/>
      </c>
      <c r="F86" s="93"/>
      <c r="G86" s="93"/>
      <c r="H86" s="207"/>
      <c r="I86" s="89"/>
      <c r="J86" s="95"/>
      <c r="K86" s="96"/>
      <c r="L86" s="97"/>
      <c r="M86" s="98"/>
      <c r="N86" s="98"/>
      <c r="O86" s="98"/>
      <c r="P86" s="98"/>
      <c r="Q86" s="91"/>
      <c r="R86" s="49" t="e">
        <f>VLOOKUP(Q86,Tabla42[],2,0)</f>
        <v>#N/A</v>
      </c>
      <c r="S86" s="99"/>
      <c r="T86" s="49"/>
      <c r="U86" s="90" t="str">
        <f>IF(Q86="","",INDEX(MATRIZ_RIESGOS,Riesgos!R86,Riesgos!T86))</f>
        <v/>
      </c>
      <c r="V86" s="100"/>
      <c r="W86" s="94"/>
      <c r="X86" s="94"/>
    </row>
    <row r="87" spans="1:24" ht="186.75" customHeight="1" x14ac:dyDescent="0.25">
      <c r="A87" s="143">
        <f>IFERROR(IF(COUNTIF(D$14:$D86,D87)&gt;0,CONCATENATE(VLOOKUP(D87,PROCESOS,3,FALSE),COUNTIF(D$14:$D86,D87)+1),CONCATENATE(VLOOKUP(D87,DATOS!B103:D118,3,FALSE),1)),0)</f>
        <v>0</v>
      </c>
      <c r="B87" s="92"/>
      <c r="C87" s="91"/>
      <c r="D87" s="93"/>
      <c r="E87" s="88" t="str">
        <f>+IF(D87="","",VLOOKUP(D87,DATOS!$B$32:$C$63,2,0))</f>
        <v/>
      </c>
      <c r="F87" s="93"/>
      <c r="G87" s="93"/>
      <c r="H87" s="207"/>
      <c r="I87" s="89"/>
      <c r="J87" s="95"/>
      <c r="K87" s="96"/>
      <c r="L87" s="97"/>
      <c r="M87" s="98"/>
      <c r="N87" s="98"/>
      <c r="O87" s="98"/>
      <c r="P87" s="98"/>
      <c r="Q87" s="91"/>
      <c r="R87" s="49" t="e">
        <f>VLOOKUP(Q87,Tabla42[],2,0)</f>
        <v>#N/A</v>
      </c>
      <c r="S87" s="99"/>
      <c r="T87" s="49"/>
      <c r="U87" s="90" t="str">
        <f>IF(Q87="","",INDEX(MATRIZ_RIESGOS,Riesgos!R87,Riesgos!T87))</f>
        <v/>
      </c>
      <c r="V87" s="100"/>
      <c r="W87" s="94"/>
      <c r="X87" s="94"/>
    </row>
    <row r="88" spans="1:24" ht="186.75" customHeight="1" x14ac:dyDescent="0.25">
      <c r="A88" s="143">
        <f>IFERROR(IF(COUNTIF(D$14:$D87,D88)&gt;0,CONCATENATE(VLOOKUP(D88,PROCESOS,3,FALSE),COUNTIF(D$14:$D87,D88)+1),CONCATENATE(VLOOKUP(D88,DATOS!B104:D119,3,FALSE),1)),0)</f>
        <v>0</v>
      </c>
      <c r="B88" s="92"/>
      <c r="C88" s="91"/>
      <c r="D88" s="93"/>
      <c r="E88" s="88" t="str">
        <f>+IF(D88="","",VLOOKUP(D88,DATOS!$B$32:$C$63,2,0))</f>
        <v/>
      </c>
      <c r="F88" s="93"/>
      <c r="G88" s="93"/>
      <c r="H88" s="207"/>
      <c r="I88" s="89"/>
      <c r="J88" s="95"/>
      <c r="K88" s="96"/>
      <c r="L88" s="97"/>
      <c r="M88" s="98"/>
      <c r="N88" s="98"/>
      <c r="O88" s="98"/>
      <c r="P88" s="98"/>
      <c r="Q88" s="91"/>
      <c r="R88" s="49" t="e">
        <f>VLOOKUP(Q88,Tabla42[],2,0)</f>
        <v>#N/A</v>
      </c>
      <c r="S88" s="99"/>
      <c r="T88" s="49"/>
      <c r="U88" s="90" t="str">
        <f>IF(Q88="","",INDEX(MATRIZ_RIESGOS,Riesgos!R88,Riesgos!T88))</f>
        <v/>
      </c>
      <c r="V88" s="100"/>
      <c r="W88" s="94"/>
      <c r="X88" s="94"/>
    </row>
    <row r="89" spans="1:24" ht="186.75" customHeight="1" x14ac:dyDescent="0.25">
      <c r="A89" s="143">
        <f>IFERROR(IF(COUNTIF(D$14:$D88,D89)&gt;0,CONCATENATE(VLOOKUP(D89,PROCESOS,3,FALSE),COUNTIF(D$14:$D88,D89)+1),CONCATENATE(VLOOKUP(D89,DATOS!B105:D120,3,FALSE),1)),0)</f>
        <v>0</v>
      </c>
      <c r="B89" s="92"/>
      <c r="C89" s="91"/>
      <c r="D89" s="93"/>
      <c r="E89" s="88" t="str">
        <f>+IF(D89="","",VLOOKUP(D89,DATOS!$B$32:$C$63,2,0))</f>
        <v/>
      </c>
      <c r="F89" s="93"/>
      <c r="G89" s="93"/>
      <c r="H89" s="207"/>
      <c r="I89" s="89"/>
      <c r="J89" s="95"/>
      <c r="K89" s="96"/>
      <c r="L89" s="97"/>
      <c r="M89" s="98"/>
      <c r="N89" s="98"/>
      <c r="O89" s="98"/>
      <c r="P89" s="98"/>
      <c r="Q89" s="91"/>
      <c r="R89" s="49" t="e">
        <f>VLOOKUP(Q89,Tabla42[],2,0)</f>
        <v>#N/A</v>
      </c>
      <c r="S89" s="99"/>
      <c r="T89" s="49"/>
      <c r="U89" s="90" t="str">
        <f>IF(Q89="","",INDEX(MATRIZ_RIESGOS,Riesgos!R89,Riesgos!T89))</f>
        <v/>
      </c>
      <c r="V89" s="100"/>
      <c r="W89" s="94"/>
      <c r="X89" s="94"/>
    </row>
    <row r="90" spans="1:24" ht="186.75" customHeight="1" x14ac:dyDescent="0.25">
      <c r="A90" s="143">
        <f>IFERROR(IF(COUNTIF(D$14:$D89,D90)&gt;0,CONCATENATE(VLOOKUP(D90,PROCESOS,3,FALSE),COUNTIF(D$14:$D89,D90)+1),CONCATENATE(VLOOKUP(D90,DATOS!B106:D121,3,FALSE),1)),0)</f>
        <v>0</v>
      </c>
      <c r="B90" s="92"/>
      <c r="C90" s="91"/>
      <c r="D90" s="93"/>
      <c r="E90" s="88" t="str">
        <f>+IF(D90="","",VLOOKUP(D90,DATOS!$B$32:$C$63,2,0))</f>
        <v/>
      </c>
      <c r="F90" s="93"/>
      <c r="G90" s="93"/>
      <c r="H90" s="207"/>
      <c r="I90" s="89"/>
      <c r="J90" s="95"/>
      <c r="K90" s="96"/>
      <c r="L90" s="97"/>
      <c r="M90" s="98"/>
      <c r="N90" s="98"/>
      <c r="O90" s="98"/>
      <c r="P90" s="98"/>
      <c r="Q90" s="91"/>
      <c r="R90" s="49" t="e">
        <f>VLOOKUP(Q90,Tabla42[],2,0)</f>
        <v>#N/A</v>
      </c>
      <c r="S90" s="99"/>
      <c r="T90" s="49"/>
      <c r="U90" s="90" t="str">
        <f>IF(Q90="","",INDEX(MATRIZ_RIESGOS,Riesgos!R90,Riesgos!T90))</f>
        <v/>
      </c>
      <c r="V90" s="100"/>
      <c r="W90" s="94"/>
      <c r="X90" s="94"/>
    </row>
    <row r="91" spans="1:24" ht="186.75" customHeight="1" x14ac:dyDescent="0.25">
      <c r="A91" s="143">
        <f>IFERROR(IF(COUNTIF(D$14:$D90,D91)&gt;0,CONCATENATE(VLOOKUP(D91,PROCESOS,3,FALSE),COUNTIF(D$14:$D90,D91)+1),CONCATENATE(VLOOKUP(D91,DATOS!B107:D122,3,FALSE),1)),0)</f>
        <v>0</v>
      </c>
      <c r="B91" s="92"/>
      <c r="C91" s="91"/>
      <c r="D91" s="93"/>
      <c r="E91" s="88" t="str">
        <f>+IF(D91="","",VLOOKUP(D91,DATOS!$B$32:$C$63,2,0))</f>
        <v/>
      </c>
      <c r="F91" s="93"/>
      <c r="G91" s="93"/>
      <c r="H91" s="207"/>
      <c r="I91" s="89"/>
      <c r="J91" s="95"/>
      <c r="K91" s="96"/>
      <c r="L91" s="97"/>
      <c r="M91" s="98"/>
      <c r="N91" s="98"/>
      <c r="O91" s="98"/>
      <c r="P91" s="98"/>
      <c r="Q91" s="91"/>
      <c r="R91" s="49" t="e">
        <f>VLOOKUP(Q91,Tabla42[],2,0)</f>
        <v>#N/A</v>
      </c>
      <c r="S91" s="99"/>
      <c r="T91" s="49"/>
      <c r="U91" s="90" t="str">
        <f>IF(Q91="","",INDEX(MATRIZ_RIESGOS,Riesgos!R91,Riesgos!T91))</f>
        <v/>
      </c>
      <c r="V91" s="100"/>
      <c r="W91" s="94"/>
      <c r="X91" s="94"/>
    </row>
    <row r="92" spans="1:24" ht="186.75" customHeight="1" x14ac:dyDescent="0.25">
      <c r="A92" s="143">
        <f>IFERROR(IF(COUNTIF(D$14:$D91,D92)&gt;0,CONCATENATE(VLOOKUP(D92,PROCESOS,3,FALSE),COUNTIF(D$14:$D91,D92)+1),CONCATENATE(VLOOKUP(D92,DATOS!B108:D123,3,FALSE),1)),0)</f>
        <v>0</v>
      </c>
      <c r="B92" s="92"/>
      <c r="C92" s="91"/>
      <c r="D92" s="93"/>
      <c r="E92" s="88" t="str">
        <f>+IF(D92="","",VLOOKUP(D92,DATOS!$B$32:$C$63,2,0))</f>
        <v/>
      </c>
      <c r="F92" s="93"/>
      <c r="G92" s="93"/>
      <c r="H92" s="207"/>
      <c r="I92" s="89"/>
      <c r="J92" s="95"/>
      <c r="K92" s="96"/>
      <c r="L92" s="97"/>
      <c r="M92" s="98"/>
      <c r="N92" s="98"/>
      <c r="O92" s="98"/>
      <c r="P92" s="98"/>
      <c r="Q92" s="91"/>
      <c r="R92" s="49" t="e">
        <f>VLOOKUP(Q92,Tabla42[],2,0)</f>
        <v>#N/A</v>
      </c>
      <c r="S92" s="99"/>
      <c r="T92" s="49"/>
      <c r="U92" s="90" t="str">
        <f>IF(Q92="","",INDEX(MATRIZ_RIESGOS,Riesgos!R92,Riesgos!T92))</f>
        <v/>
      </c>
      <c r="V92" s="100"/>
      <c r="W92" s="94"/>
      <c r="X92" s="94"/>
    </row>
    <row r="93" spans="1:24" ht="186.75" customHeight="1" x14ac:dyDescent="0.25">
      <c r="A93" s="143">
        <f>IFERROR(IF(COUNTIF(D$14:$D92,D93)&gt;0,CONCATENATE(VLOOKUP(D93,PROCESOS,3,FALSE),COUNTIF(D$14:$D92,D93)+1),CONCATENATE(VLOOKUP(D93,DATOS!B109:D124,3,FALSE),1)),0)</f>
        <v>0</v>
      </c>
      <c r="B93" s="92"/>
      <c r="C93" s="91"/>
      <c r="D93" s="93"/>
      <c r="E93" s="88" t="str">
        <f>+IF(D93="","",VLOOKUP(D93,DATOS!$B$32:$C$63,2,0))</f>
        <v/>
      </c>
      <c r="F93" s="93"/>
      <c r="G93" s="93"/>
      <c r="H93" s="207"/>
      <c r="I93" s="89"/>
      <c r="J93" s="95"/>
      <c r="K93" s="96"/>
      <c r="L93" s="97"/>
      <c r="M93" s="98"/>
      <c r="N93" s="98"/>
      <c r="O93" s="98"/>
      <c r="P93" s="98"/>
      <c r="Q93" s="91"/>
      <c r="R93" s="49" t="e">
        <f>VLOOKUP(Q93,Tabla42[],2,0)</f>
        <v>#N/A</v>
      </c>
      <c r="S93" s="99"/>
      <c r="T93" s="49"/>
      <c r="U93" s="90" t="str">
        <f>IF(Q93="","",INDEX(MATRIZ_RIESGOS,Riesgos!R93,Riesgos!T93))</f>
        <v/>
      </c>
      <c r="V93" s="100"/>
      <c r="W93" s="94"/>
      <c r="X93" s="94"/>
    </row>
    <row r="94" spans="1:24" ht="186.75" customHeight="1" x14ac:dyDescent="0.25">
      <c r="A94" s="143">
        <f>IFERROR(IF(COUNTIF(D$14:$D93,D94)&gt;0,CONCATENATE(VLOOKUP(D94,PROCESOS,3,FALSE),COUNTIF(D$14:$D93,D94)+1),CONCATENATE(VLOOKUP(D94,DATOS!B110:D125,3,FALSE),1)),0)</f>
        <v>0</v>
      </c>
      <c r="B94" s="92"/>
      <c r="C94" s="91"/>
      <c r="D94" s="93"/>
      <c r="E94" s="88" t="str">
        <f>+IF(D94="","",VLOOKUP(D94,DATOS!$B$32:$C$63,2,0))</f>
        <v/>
      </c>
      <c r="F94" s="93"/>
      <c r="G94" s="93"/>
      <c r="H94" s="207"/>
      <c r="I94" s="89"/>
      <c r="J94" s="95"/>
      <c r="K94" s="96"/>
      <c r="L94" s="97"/>
      <c r="M94" s="98"/>
      <c r="N94" s="98"/>
      <c r="O94" s="98"/>
      <c r="P94" s="98"/>
      <c r="Q94" s="91"/>
      <c r="R94" s="49" t="e">
        <f>VLOOKUP(Q94,Tabla42[],2,0)</f>
        <v>#N/A</v>
      </c>
      <c r="S94" s="99"/>
      <c r="T94" s="49"/>
      <c r="U94" s="90" t="str">
        <f>IF(Q94="","",INDEX(MATRIZ_RIESGOS,Riesgos!R94,Riesgos!T94))</f>
        <v/>
      </c>
      <c r="V94" s="100"/>
      <c r="W94" s="94"/>
      <c r="X94" s="94"/>
    </row>
    <row r="95" spans="1:24" ht="186.75" customHeight="1" x14ac:dyDescent="0.25">
      <c r="A95" s="143">
        <f>IFERROR(IF(COUNTIF(D$14:$D94,D95)&gt;0,CONCATENATE(VLOOKUP(D95,PROCESOS,3,FALSE),COUNTIF(D$14:$D94,D95)+1),CONCATENATE(VLOOKUP(D95,DATOS!B111:D126,3,FALSE),1)),0)</f>
        <v>0</v>
      </c>
      <c r="B95" s="92"/>
      <c r="C95" s="91"/>
      <c r="D95" s="93"/>
      <c r="E95" s="88" t="str">
        <f>+IF(D95="","",VLOOKUP(D95,DATOS!$B$32:$C$63,2,0))</f>
        <v/>
      </c>
      <c r="F95" s="93"/>
      <c r="G95" s="93"/>
      <c r="H95" s="207"/>
      <c r="I95" s="89"/>
      <c r="J95" s="95"/>
      <c r="K95" s="96"/>
      <c r="L95" s="97"/>
      <c r="M95" s="98"/>
      <c r="N95" s="98"/>
      <c r="O95" s="98"/>
      <c r="P95" s="98"/>
      <c r="Q95" s="91"/>
      <c r="R95" s="49" t="e">
        <f>VLOOKUP(Q95,Tabla42[],2,0)</f>
        <v>#N/A</v>
      </c>
      <c r="S95" s="99"/>
      <c r="T95" s="49"/>
      <c r="U95" s="90" t="str">
        <f>IF(Q95="","",INDEX(MATRIZ_RIESGOS,Riesgos!R95,Riesgos!T95))</f>
        <v/>
      </c>
      <c r="V95" s="100"/>
      <c r="W95" s="94"/>
      <c r="X95" s="94"/>
    </row>
    <row r="96" spans="1:24" ht="186.75" customHeight="1" x14ac:dyDescent="0.25">
      <c r="A96" s="143">
        <f>IFERROR(IF(COUNTIF(D$14:$D95,D96)&gt;0,CONCATENATE(VLOOKUP(D96,PROCESOS,3,FALSE),COUNTIF(D$14:$D95,D96)+1),CONCATENATE(VLOOKUP(D96,DATOS!B112:D127,3,FALSE),1)),0)</f>
        <v>0</v>
      </c>
      <c r="B96" s="92"/>
      <c r="C96" s="91"/>
      <c r="D96" s="93"/>
      <c r="E96" s="88" t="str">
        <f>+IF(D96="","",VLOOKUP(D96,DATOS!$B$32:$C$63,2,0))</f>
        <v/>
      </c>
      <c r="F96" s="93"/>
      <c r="G96" s="93"/>
      <c r="H96" s="207"/>
      <c r="I96" s="89"/>
      <c r="J96" s="95"/>
      <c r="K96" s="96"/>
      <c r="L96" s="97"/>
      <c r="M96" s="98"/>
      <c r="N96" s="98"/>
      <c r="O96" s="98"/>
      <c r="P96" s="98"/>
      <c r="Q96" s="91"/>
      <c r="R96" s="49" t="e">
        <f>VLOOKUP(Q96,Tabla42[],2,0)</f>
        <v>#N/A</v>
      </c>
      <c r="S96" s="99"/>
      <c r="T96" s="49"/>
      <c r="U96" s="90" t="str">
        <f>IF(Q96="","",INDEX(MATRIZ_RIESGOS,Riesgos!R96,Riesgos!T96))</f>
        <v/>
      </c>
      <c r="V96" s="100"/>
      <c r="W96" s="94"/>
      <c r="X96" s="94"/>
    </row>
    <row r="97" spans="1:24" ht="186.75" customHeight="1" x14ac:dyDescent="0.25">
      <c r="A97" s="143">
        <f>IFERROR(IF(COUNTIF(D$14:$D96,D97)&gt;0,CONCATENATE(VLOOKUP(D97,PROCESOS,3,FALSE),COUNTIF(D$14:$D96,D97)+1),CONCATENATE(VLOOKUP(D97,DATOS!B113:D128,3,FALSE),1)),0)</f>
        <v>0</v>
      </c>
      <c r="B97" s="92"/>
      <c r="C97" s="91"/>
      <c r="D97" s="93"/>
      <c r="E97" s="88" t="str">
        <f>+IF(D97="","",VLOOKUP(D97,DATOS!$B$32:$C$63,2,0))</f>
        <v/>
      </c>
      <c r="F97" s="93"/>
      <c r="G97" s="93"/>
      <c r="H97" s="207"/>
      <c r="I97" s="89"/>
      <c r="J97" s="95"/>
      <c r="K97" s="96"/>
      <c r="L97" s="97"/>
      <c r="M97" s="98"/>
      <c r="N97" s="98"/>
      <c r="O97" s="98"/>
      <c r="P97" s="98"/>
      <c r="Q97" s="91"/>
      <c r="R97" s="49" t="e">
        <f>VLOOKUP(Q97,Tabla42[],2,0)</f>
        <v>#N/A</v>
      </c>
      <c r="S97" s="99"/>
      <c r="T97" s="49"/>
      <c r="U97" s="90" t="str">
        <f>IF(Q97="","",INDEX(MATRIZ_RIESGOS,Riesgos!R97,Riesgos!T97))</f>
        <v/>
      </c>
      <c r="V97" s="100"/>
      <c r="W97" s="94"/>
      <c r="X97" s="94"/>
    </row>
    <row r="98" spans="1:24" ht="186.75" customHeight="1" x14ac:dyDescent="0.25">
      <c r="A98" s="143">
        <f>IFERROR(IF(COUNTIF(D$14:$D97,D98)&gt;0,CONCATENATE(VLOOKUP(D98,PROCESOS,3,FALSE),COUNTIF(D$14:$D97,D98)+1),CONCATENATE(VLOOKUP(D98,DATOS!B114:D129,3,FALSE),1)),0)</f>
        <v>0</v>
      </c>
      <c r="B98" s="92"/>
      <c r="C98" s="91"/>
      <c r="D98" s="93"/>
      <c r="E98" s="88" t="str">
        <f>+IF(D98="","",VLOOKUP(D98,DATOS!$B$32:$C$63,2,0))</f>
        <v/>
      </c>
      <c r="F98" s="93"/>
      <c r="G98" s="93"/>
      <c r="H98" s="207"/>
      <c r="I98" s="89"/>
      <c r="J98" s="95"/>
      <c r="K98" s="96"/>
      <c r="L98" s="97"/>
      <c r="M98" s="98"/>
      <c r="N98" s="98"/>
      <c r="O98" s="98"/>
      <c r="P98" s="98"/>
      <c r="Q98" s="91"/>
      <c r="R98" s="49" t="e">
        <f>VLOOKUP(Q98,Tabla42[],2,0)</f>
        <v>#N/A</v>
      </c>
      <c r="S98" s="99"/>
      <c r="T98" s="49"/>
      <c r="U98" s="90" t="str">
        <f>IF(Q98="","",INDEX(MATRIZ_RIESGOS,Riesgos!R98,Riesgos!T98))</f>
        <v/>
      </c>
      <c r="V98" s="100"/>
      <c r="W98" s="94"/>
      <c r="X98" s="94"/>
    </row>
    <row r="99" spans="1:24" ht="186.75" customHeight="1" x14ac:dyDescent="0.25">
      <c r="A99" s="143">
        <f>IFERROR(IF(COUNTIF(D$14:$D98,D99)&gt;0,CONCATENATE(VLOOKUP(D99,PROCESOS,3,FALSE),COUNTIF(D$14:$D98,D99)+1),CONCATENATE(VLOOKUP(D99,DATOS!B115:D130,3,FALSE),1)),0)</f>
        <v>0</v>
      </c>
      <c r="B99" s="92"/>
      <c r="C99" s="91"/>
      <c r="D99" s="93"/>
      <c r="E99" s="88" t="str">
        <f>+IF(D99="","",VLOOKUP(D99,DATOS!$B$32:$C$63,2,0))</f>
        <v/>
      </c>
      <c r="F99" s="93"/>
      <c r="G99" s="93"/>
      <c r="H99" s="207"/>
      <c r="I99" s="89"/>
      <c r="J99" s="95"/>
      <c r="K99" s="96"/>
      <c r="L99" s="97"/>
      <c r="M99" s="98"/>
      <c r="N99" s="98"/>
      <c r="O99" s="98"/>
      <c r="P99" s="98"/>
      <c r="Q99" s="91"/>
      <c r="R99" s="49" t="e">
        <f>VLOOKUP(Q99,Tabla42[],2,0)</f>
        <v>#N/A</v>
      </c>
      <c r="S99" s="99"/>
      <c r="T99" s="49"/>
      <c r="U99" s="90" t="str">
        <f>IF(Q99="","",INDEX(MATRIZ_RIESGOS,Riesgos!R99,Riesgos!T99))</f>
        <v/>
      </c>
      <c r="V99" s="100"/>
      <c r="W99" s="94"/>
      <c r="X99" s="94"/>
    </row>
    <row r="100" spans="1:24" ht="186.75" customHeight="1" x14ac:dyDescent="0.25">
      <c r="A100" s="143">
        <f>IFERROR(IF(COUNTIF(D$14:$D99,D100)&gt;0,CONCATENATE(VLOOKUP(D100,PROCESOS,3,FALSE),COUNTIF(D$14:$D99,D100)+1),CONCATENATE(VLOOKUP(D100,DATOS!B116:D131,3,FALSE),1)),0)</f>
        <v>0</v>
      </c>
      <c r="B100" s="92"/>
      <c r="C100" s="91"/>
      <c r="D100" s="93"/>
      <c r="E100" s="88" t="str">
        <f>+IF(D100="","",VLOOKUP(D100,DATOS!$B$32:$C$63,2,0))</f>
        <v/>
      </c>
      <c r="F100" s="93"/>
      <c r="G100" s="93"/>
      <c r="H100" s="207"/>
      <c r="I100" s="89"/>
      <c r="J100" s="95"/>
      <c r="K100" s="96"/>
      <c r="L100" s="97"/>
      <c r="M100" s="98"/>
      <c r="N100" s="98"/>
      <c r="O100" s="98"/>
      <c r="P100" s="98"/>
      <c r="Q100" s="91"/>
      <c r="R100" s="49" t="e">
        <f>VLOOKUP(Q100,Tabla42[],2,0)</f>
        <v>#N/A</v>
      </c>
      <c r="S100" s="99"/>
      <c r="T100" s="49"/>
      <c r="U100" s="90" t="str">
        <f>IF(Q100="","",INDEX(MATRIZ_RIESGOS,Riesgos!R100,Riesgos!T100))</f>
        <v/>
      </c>
      <c r="V100" s="100"/>
      <c r="W100" s="94"/>
      <c r="X100" s="94"/>
    </row>
    <row r="101" spans="1:24" ht="186.75" customHeight="1" x14ac:dyDescent="0.25">
      <c r="A101" s="143">
        <f>IFERROR(IF(COUNTIF(D$14:$D100,D101)&gt;0,CONCATENATE(VLOOKUP(D101,PROCESOS,3,FALSE),COUNTIF(D$14:$D100,D101)+1),CONCATENATE(VLOOKUP(D101,DATOS!B117:D132,3,FALSE),1)),0)</f>
        <v>0</v>
      </c>
      <c r="B101" s="92"/>
      <c r="C101" s="91"/>
      <c r="D101" s="93"/>
      <c r="E101" s="88" t="str">
        <f>+IF(D101="","",VLOOKUP(D101,DATOS!$B$32:$C$63,2,0))</f>
        <v/>
      </c>
      <c r="F101" s="93"/>
      <c r="G101" s="93"/>
      <c r="H101" s="207"/>
      <c r="I101" s="89"/>
      <c r="J101" s="95"/>
      <c r="K101" s="96"/>
      <c r="L101" s="97"/>
      <c r="M101" s="98"/>
      <c r="N101" s="98"/>
      <c r="O101" s="98"/>
      <c r="P101" s="98"/>
      <c r="Q101" s="91"/>
      <c r="R101" s="49" t="e">
        <f>VLOOKUP(Q101,Tabla42[],2,0)</f>
        <v>#N/A</v>
      </c>
      <c r="S101" s="99"/>
      <c r="T101" s="49"/>
      <c r="U101" s="90" t="str">
        <f>IF(Q101="","",INDEX(MATRIZ_RIESGOS,Riesgos!R101,Riesgos!T101))</f>
        <v/>
      </c>
      <c r="V101" s="100"/>
      <c r="W101" s="94"/>
      <c r="X101" s="94"/>
    </row>
    <row r="102" spans="1:24" ht="186.75" customHeight="1" x14ac:dyDescent="0.25">
      <c r="A102" s="143">
        <f>IFERROR(IF(COUNTIF(D$14:$D101,D102)&gt;0,CONCATENATE(VLOOKUP(D102,PROCESOS,3,FALSE),COUNTIF(D$14:$D101,D102)+1),CONCATENATE(VLOOKUP(D102,DATOS!B118:D133,3,FALSE),1)),0)</f>
        <v>0</v>
      </c>
      <c r="B102" s="92"/>
      <c r="C102" s="91"/>
      <c r="D102" s="93"/>
      <c r="E102" s="88" t="str">
        <f>+IF(D102="","",VLOOKUP(D102,DATOS!$B$32:$C$63,2,0))</f>
        <v/>
      </c>
      <c r="F102" s="93"/>
      <c r="G102" s="93"/>
      <c r="H102" s="207"/>
      <c r="I102" s="89"/>
      <c r="J102" s="95"/>
      <c r="K102" s="96"/>
      <c r="L102" s="97"/>
      <c r="M102" s="98"/>
      <c r="N102" s="98"/>
      <c r="O102" s="98"/>
      <c r="P102" s="98"/>
      <c r="Q102" s="91"/>
      <c r="R102" s="49" t="e">
        <f>VLOOKUP(Q102,Tabla42[],2,0)</f>
        <v>#N/A</v>
      </c>
      <c r="S102" s="99"/>
      <c r="T102" s="49"/>
      <c r="U102" s="90" t="str">
        <f>IF(Q102="","",INDEX(MATRIZ_RIESGOS,Riesgos!R102,Riesgos!T102))</f>
        <v/>
      </c>
      <c r="V102" s="100"/>
      <c r="W102" s="94"/>
      <c r="X102" s="94"/>
    </row>
    <row r="103" spans="1:24" ht="186.75" customHeight="1" x14ac:dyDescent="0.25">
      <c r="A103" s="143">
        <f>IFERROR(IF(COUNTIF(D$14:$D102,D103)&gt;0,CONCATENATE(VLOOKUP(D103,PROCESOS,3,FALSE),COUNTIF(D$14:$D102,D103)+1),CONCATENATE(VLOOKUP(D103,DATOS!B119:D134,3,FALSE),1)),0)</f>
        <v>0</v>
      </c>
      <c r="B103" s="92"/>
      <c r="C103" s="91"/>
      <c r="D103" s="93"/>
      <c r="E103" s="88" t="str">
        <f>+IF(D103="","",VLOOKUP(D103,DATOS!$B$32:$C$63,2,0))</f>
        <v/>
      </c>
      <c r="F103" s="93"/>
      <c r="G103" s="93"/>
      <c r="H103" s="207"/>
      <c r="I103" s="89"/>
      <c r="J103" s="95"/>
      <c r="K103" s="96"/>
      <c r="L103" s="97"/>
      <c r="M103" s="98"/>
      <c r="N103" s="98"/>
      <c r="O103" s="98"/>
      <c r="P103" s="98"/>
      <c r="Q103" s="91"/>
      <c r="R103" s="49" t="e">
        <f>VLOOKUP(Q103,Tabla42[],2,0)</f>
        <v>#N/A</v>
      </c>
      <c r="S103" s="99"/>
      <c r="T103" s="49"/>
      <c r="U103" s="90" t="str">
        <f>IF(Q103="","",INDEX(MATRIZ_RIESGOS,Riesgos!R103,Riesgos!T103))</f>
        <v/>
      </c>
      <c r="V103" s="100"/>
      <c r="W103" s="94"/>
      <c r="X103" s="94"/>
    </row>
    <row r="104" spans="1:24" ht="186.75" customHeight="1" x14ac:dyDescent="0.25">
      <c r="A104" s="143">
        <f>IFERROR(IF(COUNTIF(D$14:$D103,D104)&gt;0,CONCATENATE(VLOOKUP(D104,PROCESOS,3,FALSE),COUNTIF(D$14:$D103,D104)+1),CONCATENATE(VLOOKUP(D104,DATOS!B120:D135,3,FALSE),1)),0)</f>
        <v>0</v>
      </c>
      <c r="B104" s="92"/>
      <c r="C104" s="91"/>
      <c r="D104" s="93"/>
      <c r="E104" s="88" t="str">
        <f>+IF(D104="","",VLOOKUP(D104,DATOS!$B$32:$C$63,2,0))</f>
        <v/>
      </c>
      <c r="F104" s="93"/>
      <c r="G104" s="93"/>
      <c r="H104" s="207"/>
      <c r="I104" s="89"/>
      <c r="J104" s="95"/>
      <c r="K104" s="96"/>
      <c r="L104" s="97"/>
      <c r="M104" s="98"/>
      <c r="N104" s="98"/>
      <c r="O104" s="98"/>
      <c r="P104" s="98"/>
      <c r="Q104" s="91"/>
      <c r="R104" s="49" t="e">
        <f>VLOOKUP(Q104,Tabla42[],2,0)</f>
        <v>#N/A</v>
      </c>
      <c r="S104" s="99"/>
      <c r="T104" s="49"/>
      <c r="U104" s="90" t="str">
        <f>IF(Q104="","",INDEX(MATRIZ_RIESGOS,Riesgos!R104,Riesgos!T104))</f>
        <v/>
      </c>
      <c r="V104" s="100"/>
      <c r="W104" s="94"/>
      <c r="X104" s="94"/>
    </row>
    <row r="105" spans="1:24" ht="186.75" customHeight="1" x14ac:dyDescent="0.25">
      <c r="A105" s="143">
        <f>IFERROR(IF(COUNTIF(D$14:$D104,D105)&gt;0,CONCATENATE(VLOOKUP(D105,PROCESOS,3,FALSE),COUNTIF(D$14:$D104,D105)+1),CONCATENATE(VLOOKUP(D105,DATOS!B121:D136,3,FALSE),1)),0)</f>
        <v>0</v>
      </c>
      <c r="B105" s="92"/>
      <c r="C105" s="91"/>
      <c r="D105" s="93"/>
      <c r="E105" s="88" t="str">
        <f>+IF(D105="","",VLOOKUP(D105,DATOS!$B$32:$C$63,2,0))</f>
        <v/>
      </c>
      <c r="F105" s="93"/>
      <c r="G105" s="93"/>
      <c r="H105" s="207"/>
      <c r="I105" s="89"/>
      <c r="J105" s="95"/>
      <c r="K105" s="96"/>
      <c r="L105" s="97"/>
      <c r="M105" s="98"/>
      <c r="N105" s="98"/>
      <c r="O105" s="98"/>
      <c r="P105" s="98"/>
      <c r="Q105" s="91"/>
      <c r="R105" s="49" t="e">
        <f>VLOOKUP(Q105,Tabla42[],2,0)</f>
        <v>#N/A</v>
      </c>
      <c r="S105" s="99"/>
      <c r="T105" s="49"/>
      <c r="U105" s="90" t="str">
        <f>IF(Q105="","",INDEX(MATRIZ_RIESGOS,Riesgos!R105,Riesgos!T105))</f>
        <v/>
      </c>
      <c r="V105" s="100"/>
      <c r="W105" s="94"/>
      <c r="X105" s="94"/>
    </row>
    <row r="106" spans="1:24" ht="186.75" customHeight="1" x14ac:dyDescent="0.25">
      <c r="A106" s="143">
        <f>IFERROR(IF(COUNTIF(D$14:$D105,D106)&gt;0,CONCATENATE(VLOOKUP(D106,PROCESOS,3,FALSE),COUNTIF(D$14:$D105,D106)+1),CONCATENATE(VLOOKUP(D106,DATOS!B122:D137,3,FALSE),1)),0)</f>
        <v>0</v>
      </c>
      <c r="B106" s="92"/>
      <c r="C106" s="91"/>
      <c r="D106" s="93"/>
      <c r="E106" s="88" t="str">
        <f>+IF(D106="","",VLOOKUP(D106,DATOS!$B$32:$C$63,2,0))</f>
        <v/>
      </c>
      <c r="F106" s="93"/>
      <c r="G106" s="93"/>
      <c r="H106" s="207"/>
      <c r="I106" s="89"/>
      <c r="J106" s="95"/>
      <c r="K106" s="96"/>
      <c r="L106" s="97"/>
      <c r="M106" s="98"/>
      <c r="N106" s="98"/>
      <c r="O106" s="98"/>
      <c r="P106" s="98"/>
      <c r="Q106" s="91"/>
      <c r="R106" s="49" t="e">
        <f>VLOOKUP(Q106,Tabla42[],2,0)</f>
        <v>#N/A</v>
      </c>
      <c r="S106" s="99"/>
      <c r="T106" s="49"/>
      <c r="U106" s="90" t="str">
        <f>IF(Q106="","",INDEX(MATRIZ_RIESGOS,Riesgos!R106,Riesgos!T106))</f>
        <v/>
      </c>
      <c r="V106" s="100"/>
      <c r="W106" s="94"/>
      <c r="X106" s="94"/>
    </row>
    <row r="107" spans="1:24" ht="186.75" customHeight="1" x14ac:dyDescent="0.25">
      <c r="A107" s="143">
        <f>IFERROR(IF(COUNTIF(D$14:$D106,D107)&gt;0,CONCATENATE(VLOOKUP(D107,PROCESOS,3,FALSE),COUNTIF(D$14:$D106,D107)+1),CONCATENATE(VLOOKUP(D107,DATOS!B123:D138,3,FALSE),1)),0)</f>
        <v>0</v>
      </c>
      <c r="B107" s="92"/>
      <c r="C107" s="91"/>
      <c r="D107" s="93"/>
      <c r="E107" s="88" t="str">
        <f>+IF(D107="","",VLOOKUP(D107,DATOS!$B$32:$C$63,2,0))</f>
        <v/>
      </c>
      <c r="F107" s="93"/>
      <c r="G107" s="93"/>
      <c r="H107" s="207"/>
      <c r="I107" s="89"/>
      <c r="J107" s="95"/>
      <c r="K107" s="96"/>
      <c r="L107" s="97"/>
      <c r="M107" s="98"/>
      <c r="N107" s="98"/>
      <c r="O107" s="98"/>
      <c r="P107" s="98"/>
      <c r="Q107" s="91"/>
      <c r="R107" s="49" t="e">
        <f>VLOOKUP(Q107,Tabla42[],2,0)</f>
        <v>#N/A</v>
      </c>
      <c r="S107" s="99"/>
      <c r="T107" s="49"/>
      <c r="U107" s="90" t="str">
        <f>IF(Q107="","",INDEX(MATRIZ_RIESGOS,Riesgos!R107,Riesgos!T107))</f>
        <v/>
      </c>
      <c r="V107" s="100"/>
      <c r="W107" s="94"/>
      <c r="X107" s="94"/>
    </row>
    <row r="108" spans="1:24" ht="186.75" customHeight="1" x14ac:dyDescent="0.25">
      <c r="A108" s="143">
        <f>IFERROR(IF(COUNTIF(D$14:$D107,D108)&gt;0,CONCATENATE(VLOOKUP(D108,PROCESOS,3,FALSE),COUNTIF(D$14:$D107,D108)+1),CONCATENATE(VLOOKUP(D108,DATOS!B124:D139,3,FALSE),1)),0)</f>
        <v>0</v>
      </c>
      <c r="B108" s="92"/>
      <c r="C108" s="91"/>
      <c r="D108" s="93"/>
      <c r="E108" s="88" t="str">
        <f>+IF(D108="","",VLOOKUP(D108,DATOS!$B$32:$C$63,2,0))</f>
        <v/>
      </c>
      <c r="F108" s="93"/>
      <c r="G108" s="93"/>
      <c r="H108" s="207"/>
      <c r="I108" s="89"/>
      <c r="J108" s="95"/>
      <c r="K108" s="96"/>
      <c r="L108" s="97"/>
      <c r="M108" s="98"/>
      <c r="N108" s="98"/>
      <c r="O108" s="98"/>
      <c r="P108" s="98"/>
      <c r="Q108" s="91"/>
      <c r="R108" s="49" t="e">
        <f>VLOOKUP(Q108,Tabla42[],2,0)</f>
        <v>#N/A</v>
      </c>
      <c r="S108" s="99"/>
      <c r="T108" s="49"/>
      <c r="U108" s="90" t="str">
        <f>IF(Q108="","",INDEX(MATRIZ_RIESGOS,Riesgos!R108,Riesgos!T108))</f>
        <v/>
      </c>
      <c r="V108" s="100"/>
      <c r="W108" s="94"/>
      <c r="X108" s="94"/>
    </row>
    <row r="109" spans="1:24" ht="186.75" customHeight="1" x14ac:dyDescent="0.25">
      <c r="A109" s="143">
        <f>IFERROR(IF(COUNTIF(D$14:$D108,D109)&gt;0,CONCATENATE(VLOOKUP(D109,PROCESOS,3,FALSE),COUNTIF(D$14:$D108,D109)+1),CONCATENATE(VLOOKUP(D109,DATOS!B125:D140,3,FALSE),1)),0)</f>
        <v>0</v>
      </c>
      <c r="B109" s="92"/>
      <c r="C109" s="91"/>
      <c r="D109" s="93"/>
      <c r="E109" s="88" t="str">
        <f>+IF(D109="","",VLOOKUP(D109,DATOS!$B$32:$C$63,2,0))</f>
        <v/>
      </c>
      <c r="F109" s="93"/>
      <c r="G109" s="93"/>
      <c r="H109" s="207"/>
      <c r="I109" s="89"/>
      <c r="J109" s="95"/>
      <c r="K109" s="96"/>
      <c r="L109" s="97"/>
      <c r="M109" s="98"/>
      <c r="N109" s="98"/>
      <c r="O109" s="98"/>
      <c r="P109" s="98"/>
      <c r="Q109" s="91"/>
      <c r="R109" s="49" t="e">
        <f>VLOOKUP(Q109,Tabla42[],2,0)</f>
        <v>#N/A</v>
      </c>
      <c r="S109" s="99"/>
      <c r="T109" s="49"/>
      <c r="U109" s="90" t="str">
        <f>IF(Q109="","",INDEX(MATRIZ_RIESGOS,Riesgos!R109,Riesgos!T109))</f>
        <v/>
      </c>
      <c r="V109" s="100"/>
      <c r="W109" s="94"/>
      <c r="X109" s="94"/>
    </row>
    <row r="110" spans="1:24" ht="186.75" customHeight="1" x14ac:dyDescent="0.25">
      <c r="A110" s="143">
        <f>IFERROR(IF(COUNTIF(D$14:$D109,D110)&gt;0,CONCATENATE(VLOOKUP(D110,PROCESOS,3,FALSE),COUNTIF(D$14:$D109,D110)+1),CONCATENATE(VLOOKUP(D110,DATOS!B126:D141,3,FALSE),1)),0)</f>
        <v>0</v>
      </c>
      <c r="B110" s="92"/>
      <c r="C110" s="91"/>
      <c r="D110" s="93"/>
      <c r="E110" s="88" t="str">
        <f>+IF(D110="","",VLOOKUP(D110,DATOS!$B$32:$C$63,2,0))</f>
        <v/>
      </c>
      <c r="F110" s="93"/>
      <c r="G110" s="93"/>
      <c r="H110" s="207"/>
      <c r="I110" s="89"/>
      <c r="J110" s="95"/>
      <c r="K110" s="96"/>
      <c r="L110" s="97"/>
      <c r="M110" s="98"/>
      <c r="N110" s="98"/>
      <c r="O110" s="98"/>
      <c r="P110" s="98"/>
      <c r="Q110" s="91"/>
      <c r="R110" s="49" t="e">
        <f>VLOOKUP(Q110,Tabla42[],2,0)</f>
        <v>#N/A</v>
      </c>
      <c r="S110" s="99"/>
      <c r="T110" s="49"/>
      <c r="U110" s="90" t="str">
        <f>IF(Q110="","",INDEX(MATRIZ_RIESGOS,Riesgos!R110,Riesgos!T110))</f>
        <v/>
      </c>
      <c r="V110" s="100"/>
      <c r="W110" s="94"/>
      <c r="X110" s="94"/>
    </row>
    <row r="111" spans="1:24" ht="186.75" customHeight="1" x14ac:dyDescent="0.25">
      <c r="A111" s="143">
        <f>IFERROR(IF(COUNTIF(D$14:$D110,D111)&gt;0,CONCATENATE(VLOOKUP(D111,PROCESOS,3,FALSE),COUNTIF(D$14:$D110,D111)+1),CONCATENATE(VLOOKUP(D111,DATOS!B127:D142,3,FALSE),1)),0)</f>
        <v>0</v>
      </c>
      <c r="B111" s="92"/>
      <c r="C111" s="91"/>
      <c r="D111" s="93"/>
      <c r="E111" s="88" t="str">
        <f>+IF(D111="","",VLOOKUP(D111,DATOS!$B$32:$C$63,2,0))</f>
        <v/>
      </c>
      <c r="F111" s="93"/>
      <c r="G111" s="93"/>
      <c r="H111" s="207"/>
      <c r="I111" s="89"/>
      <c r="J111" s="95"/>
      <c r="K111" s="96"/>
      <c r="L111" s="97"/>
      <c r="M111" s="98"/>
      <c r="N111" s="98"/>
      <c r="O111" s="98"/>
      <c r="P111" s="98"/>
      <c r="Q111" s="91"/>
      <c r="R111" s="49" t="e">
        <f>VLOOKUP(Q111,Tabla42[],2,0)</f>
        <v>#N/A</v>
      </c>
      <c r="S111" s="99"/>
      <c r="T111" s="49"/>
      <c r="U111" s="90" t="str">
        <f>IF(Q111="","",INDEX(MATRIZ_RIESGOS,Riesgos!R111,Riesgos!T111))</f>
        <v/>
      </c>
      <c r="V111" s="100"/>
      <c r="W111" s="94"/>
      <c r="X111" s="94"/>
    </row>
    <row r="112" spans="1:24" ht="186.75" customHeight="1" x14ac:dyDescent="0.25">
      <c r="A112" s="143">
        <f>IFERROR(IF(COUNTIF(D$14:$D111,D112)&gt;0,CONCATENATE(VLOOKUP(D112,PROCESOS,3,FALSE),COUNTIF(D$14:$D111,D112)+1),CONCATENATE(VLOOKUP(D112,DATOS!B128:D143,3,FALSE),1)),0)</f>
        <v>0</v>
      </c>
      <c r="B112" s="92"/>
      <c r="C112" s="91"/>
      <c r="D112" s="93"/>
      <c r="E112" s="88" t="str">
        <f>+IF(D112="","",VLOOKUP(D112,DATOS!$B$32:$C$63,2,0))</f>
        <v/>
      </c>
      <c r="F112" s="93"/>
      <c r="G112" s="93"/>
      <c r="H112" s="207"/>
      <c r="I112" s="89"/>
      <c r="J112" s="95"/>
      <c r="K112" s="96"/>
      <c r="L112" s="97"/>
      <c r="M112" s="98"/>
      <c r="N112" s="98"/>
      <c r="O112" s="98"/>
      <c r="P112" s="98"/>
      <c r="Q112" s="91"/>
      <c r="R112" s="49" t="e">
        <f>VLOOKUP(Q112,Tabla42[],2,0)</f>
        <v>#N/A</v>
      </c>
      <c r="S112" s="99"/>
      <c r="T112" s="49"/>
      <c r="U112" s="90" t="str">
        <f>IF(Q112="","",INDEX(MATRIZ_RIESGOS,Riesgos!R112,Riesgos!T112))</f>
        <v/>
      </c>
      <c r="V112" s="100"/>
      <c r="W112" s="94"/>
      <c r="X112" s="94"/>
    </row>
    <row r="113" spans="1:24" ht="186.75" customHeight="1" x14ac:dyDescent="0.25">
      <c r="A113" s="143">
        <f>IFERROR(IF(COUNTIF(D$14:$D112,D113)&gt;0,CONCATENATE(VLOOKUP(D113,PROCESOS,3,FALSE),COUNTIF(D$14:$D112,D113)+1),CONCATENATE(VLOOKUP(D113,DATOS!B129:D144,3,FALSE),1)),0)</f>
        <v>0</v>
      </c>
      <c r="B113" s="92"/>
      <c r="C113" s="91"/>
      <c r="D113" s="93"/>
      <c r="E113" s="88" t="str">
        <f>+IF(D113="","",VLOOKUP(D113,DATOS!$B$32:$C$63,2,0))</f>
        <v/>
      </c>
      <c r="F113" s="93"/>
      <c r="G113" s="93"/>
      <c r="H113" s="207"/>
      <c r="I113" s="89"/>
      <c r="J113" s="95"/>
      <c r="K113" s="96"/>
      <c r="L113" s="97"/>
      <c r="M113" s="98"/>
      <c r="N113" s="98"/>
      <c r="O113" s="98"/>
      <c r="P113" s="98"/>
      <c r="Q113" s="91"/>
      <c r="R113" s="49" t="e">
        <f>VLOOKUP(Q113,Tabla42[],2,0)</f>
        <v>#N/A</v>
      </c>
      <c r="S113" s="99"/>
      <c r="T113" s="49"/>
      <c r="U113" s="90" t="str">
        <f>IF(Q113="","",INDEX(MATRIZ_RIESGOS,Riesgos!R113,Riesgos!T113))</f>
        <v/>
      </c>
      <c r="V113" s="100"/>
      <c r="W113" s="94"/>
      <c r="X113" s="94"/>
    </row>
    <row r="114" spans="1:24" ht="186.75" customHeight="1" x14ac:dyDescent="0.25">
      <c r="A114" s="143">
        <f>IFERROR(IF(COUNTIF(D$14:$D113,D114)&gt;0,CONCATENATE(VLOOKUP(D114,PROCESOS,3,FALSE),COUNTIF(D$14:$D113,D114)+1),CONCATENATE(VLOOKUP(D114,DATOS!B130:D145,3,FALSE),1)),0)</f>
        <v>0</v>
      </c>
      <c r="B114" s="92"/>
      <c r="C114" s="91"/>
      <c r="D114" s="93"/>
      <c r="E114" s="88" t="str">
        <f>+IF(D114="","",VLOOKUP(D114,DATOS!$B$32:$C$63,2,0))</f>
        <v/>
      </c>
      <c r="F114" s="93"/>
      <c r="G114" s="93"/>
      <c r="H114" s="207"/>
      <c r="I114" s="89"/>
      <c r="J114" s="95"/>
      <c r="K114" s="96"/>
      <c r="L114" s="97"/>
      <c r="M114" s="98"/>
      <c r="N114" s="98"/>
      <c r="O114" s="98"/>
      <c r="P114" s="98"/>
      <c r="Q114" s="91"/>
      <c r="R114" s="49" t="e">
        <f>VLOOKUP(Q114,Tabla42[],2,0)</f>
        <v>#N/A</v>
      </c>
      <c r="S114" s="99"/>
      <c r="T114" s="49"/>
      <c r="U114" s="90" t="str">
        <f>IF(Q114="","",INDEX(MATRIZ_RIESGOS,Riesgos!R114,Riesgos!T114))</f>
        <v/>
      </c>
      <c r="V114" s="100"/>
      <c r="W114" s="94"/>
      <c r="X114" s="94"/>
    </row>
    <row r="115" spans="1:24" ht="186.75" customHeight="1" x14ac:dyDescent="0.25">
      <c r="A115" s="143">
        <f>IFERROR(IF(COUNTIF(D$14:$D114,D115)&gt;0,CONCATENATE(VLOOKUP(D115,PROCESOS,3,FALSE),COUNTIF(D$14:$D114,D115)+1),CONCATENATE(VLOOKUP(D115,DATOS!B131:D146,3,FALSE),1)),0)</f>
        <v>0</v>
      </c>
      <c r="B115" s="92"/>
      <c r="C115" s="91"/>
      <c r="D115" s="93"/>
      <c r="E115" s="88" t="str">
        <f>+IF(D115="","",VLOOKUP(D115,DATOS!$B$32:$C$63,2,0))</f>
        <v/>
      </c>
      <c r="F115" s="93"/>
      <c r="G115" s="93"/>
      <c r="H115" s="207"/>
      <c r="I115" s="89"/>
      <c r="J115" s="95"/>
      <c r="K115" s="96"/>
      <c r="L115" s="97"/>
      <c r="M115" s="98"/>
      <c r="N115" s="98"/>
      <c r="O115" s="98"/>
      <c r="P115" s="98"/>
      <c r="Q115" s="91"/>
      <c r="R115" s="49" t="e">
        <f>VLOOKUP(Q115,Tabla42[],2,0)</f>
        <v>#N/A</v>
      </c>
      <c r="S115" s="99"/>
      <c r="T115" s="49"/>
      <c r="U115" s="90" t="str">
        <f>IF(Q115="","",INDEX(MATRIZ_RIESGOS,Riesgos!R115,Riesgos!T115))</f>
        <v/>
      </c>
      <c r="V115" s="100"/>
      <c r="W115" s="94"/>
      <c r="X115" s="94"/>
    </row>
    <row r="116" spans="1:24" ht="186.75" customHeight="1" x14ac:dyDescent="0.25">
      <c r="A116" s="143">
        <f>IFERROR(IF(COUNTIF(D$14:$D115,D116)&gt;0,CONCATENATE(VLOOKUP(D116,PROCESOS,3,FALSE),COUNTIF(D$14:$D115,D116)+1),CONCATENATE(VLOOKUP(D116,DATOS!B132:D147,3,FALSE),1)),0)</f>
        <v>0</v>
      </c>
      <c r="B116" s="92"/>
      <c r="C116" s="91"/>
      <c r="D116" s="93"/>
      <c r="E116" s="88" t="str">
        <f>+IF(D116="","",VLOOKUP(D116,DATOS!$B$32:$C$63,2,0))</f>
        <v/>
      </c>
      <c r="F116" s="93"/>
      <c r="G116" s="93"/>
      <c r="H116" s="207"/>
      <c r="I116" s="89"/>
      <c r="J116" s="95"/>
      <c r="K116" s="96"/>
      <c r="L116" s="97"/>
      <c r="M116" s="98"/>
      <c r="N116" s="98"/>
      <c r="O116" s="98"/>
      <c r="P116" s="98"/>
      <c r="Q116" s="91"/>
      <c r="R116" s="49" t="e">
        <f>VLOOKUP(Q116,Tabla42[],2,0)</f>
        <v>#N/A</v>
      </c>
      <c r="S116" s="99"/>
      <c r="T116" s="49"/>
      <c r="U116" s="90" t="str">
        <f>IF(Q116="","",INDEX(MATRIZ_RIESGOS,Riesgos!R116,Riesgos!T116))</f>
        <v/>
      </c>
      <c r="V116" s="100"/>
      <c r="W116" s="94"/>
      <c r="X116" s="94"/>
    </row>
    <row r="117" spans="1:24" ht="186.75" customHeight="1" x14ac:dyDescent="0.25">
      <c r="A117" s="143">
        <f>IFERROR(IF(COUNTIF(D$14:$D116,D117)&gt;0,CONCATENATE(VLOOKUP(D117,PROCESOS,3,FALSE),COUNTIF(D$14:$D116,D117)+1),CONCATENATE(VLOOKUP(D117,DATOS!B133:D148,3,FALSE),1)),0)</f>
        <v>0</v>
      </c>
      <c r="B117" s="92"/>
      <c r="C117" s="91"/>
      <c r="D117" s="93"/>
      <c r="E117" s="88" t="str">
        <f>+IF(D117="","",VLOOKUP(D117,DATOS!$B$32:$C$63,2,0))</f>
        <v/>
      </c>
      <c r="F117" s="93"/>
      <c r="G117" s="93"/>
      <c r="H117" s="207"/>
      <c r="I117" s="89"/>
      <c r="J117" s="95"/>
      <c r="K117" s="96"/>
      <c r="L117" s="97"/>
      <c r="M117" s="98"/>
      <c r="N117" s="98"/>
      <c r="O117" s="98"/>
      <c r="P117" s="98"/>
      <c r="Q117" s="91"/>
      <c r="R117" s="49" t="e">
        <f>VLOOKUP(Q117,Tabla42[],2,0)</f>
        <v>#N/A</v>
      </c>
      <c r="S117" s="99"/>
      <c r="T117" s="49"/>
      <c r="U117" s="90" t="str">
        <f>IF(Q117="","",INDEX(MATRIZ_RIESGOS,Riesgos!R117,Riesgos!T117))</f>
        <v/>
      </c>
      <c r="V117" s="100"/>
      <c r="W117" s="94"/>
      <c r="X117" s="94"/>
    </row>
    <row r="118" spans="1:24" ht="186.75" customHeight="1" x14ac:dyDescent="0.25">
      <c r="A118" s="143">
        <f>IFERROR(IF(COUNTIF(D$14:$D117,D118)&gt;0,CONCATENATE(VLOOKUP(D118,PROCESOS,3,FALSE),COUNTIF(D$14:$D117,D118)+1),CONCATENATE(VLOOKUP(D118,DATOS!B134:D149,3,FALSE),1)),0)</f>
        <v>0</v>
      </c>
      <c r="B118" s="92"/>
      <c r="C118" s="91"/>
      <c r="D118" s="93"/>
      <c r="E118" s="88" t="str">
        <f>+IF(D118="","",VLOOKUP(D118,DATOS!$B$32:$C$63,2,0))</f>
        <v/>
      </c>
      <c r="F118" s="93"/>
      <c r="G118" s="93"/>
      <c r="H118" s="207"/>
      <c r="I118" s="89"/>
      <c r="J118" s="95"/>
      <c r="K118" s="96"/>
      <c r="L118" s="97"/>
      <c r="M118" s="98"/>
      <c r="N118" s="98"/>
      <c r="O118" s="98"/>
      <c r="P118" s="98"/>
      <c r="Q118" s="91"/>
      <c r="R118" s="49" t="e">
        <f>VLOOKUP(Q118,Tabla42[],2,0)</f>
        <v>#N/A</v>
      </c>
      <c r="S118" s="99"/>
      <c r="T118" s="49"/>
      <c r="U118" s="90" t="str">
        <f>IF(Q118="","",INDEX(MATRIZ_RIESGOS,Riesgos!R118,Riesgos!T118))</f>
        <v/>
      </c>
      <c r="V118" s="100"/>
      <c r="W118" s="94"/>
      <c r="X118" s="94"/>
    </row>
    <row r="119" spans="1:24" ht="186.75" customHeight="1" x14ac:dyDescent="0.25">
      <c r="A119" s="143">
        <f>IFERROR(IF(COUNTIF(D$14:$D118,D119)&gt;0,CONCATENATE(VLOOKUP(D119,PROCESOS,3,FALSE),COUNTIF(D$14:$D118,D119)+1),CONCATENATE(VLOOKUP(D119,DATOS!B135:D150,3,FALSE),1)),0)</f>
        <v>0</v>
      </c>
      <c r="B119" s="92"/>
      <c r="C119" s="91"/>
      <c r="D119" s="93"/>
      <c r="E119" s="88" t="str">
        <f>+IF(D119="","",VLOOKUP(D119,DATOS!$B$32:$C$63,2,0))</f>
        <v/>
      </c>
      <c r="F119" s="93"/>
      <c r="G119" s="93"/>
      <c r="H119" s="207"/>
      <c r="I119" s="89"/>
      <c r="J119" s="95"/>
      <c r="K119" s="96"/>
      <c r="L119" s="97"/>
      <c r="M119" s="98"/>
      <c r="N119" s="98"/>
      <c r="O119" s="98"/>
      <c r="P119" s="98"/>
      <c r="Q119" s="91"/>
      <c r="R119" s="49" t="e">
        <f>VLOOKUP(Q119,Tabla42[],2,0)</f>
        <v>#N/A</v>
      </c>
      <c r="S119" s="99"/>
      <c r="T119" s="49"/>
      <c r="U119" s="90" t="str">
        <f>IF(Q119="","",INDEX(MATRIZ_RIESGOS,Riesgos!R119,Riesgos!T119))</f>
        <v/>
      </c>
      <c r="V119" s="100"/>
      <c r="W119" s="94"/>
      <c r="X119" s="94"/>
    </row>
    <row r="120" spans="1:24" ht="186.75" customHeight="1" x14ac:dyDescent="0.25">
      <c r="A120" s="143">
        <f>IFERROR(IF(COUNTIF(D$14:$D119,D120)&gt;0,CONCATENATE(VLOOKUP(D120,PROCESOS,3,FALSE),COUNTIF(D$14:$D119,D120)+1),CONCATENATE(VLOOKUP(D120,DATOS!B136:D151,3,FALSE),1)),0)</f>
        <v>0</v>
      </c>
      <c r="B120" s="92"/>
      <c r="C120" s="91"/>
      <c r="D120" s="93"/>
      <c r="E120" s="88" t="str">
        <f>+IF(D120="","",VLOOKUP(D120,DATOS!$B$32:$C$63,2,0))</f>
        <v/>
      </c>
      <c r="F120" s="93"/>
      <c r="G120" s="93"/>
      <c r="H120" s="207"/>
      <c r="I120" s="89"/>
      <c r="J120" s="95"/>
      <c r="K120" s="96"/>
      <c r="L120" s="97"/>
      <c r="M120" s="98"/>
      <c r="N120" s="98"/>
      <c r="O120" s="98"/>
      <c r="P120" s="98"/>
      <c r="Q120" s="91"/>
      <c r="R120" s="49" t="e">
        <f>VLOOKUP(Q120,Tabla42[],2,0)</f>
        <v>#N/A</v>
      </c>
      <c r="S120" s="99"/>
      <c r="T120" s="49"/>
      <c r="U120" s="90" t="str">
        <f>IF(Q120="","",INDEX(MATRIZ_RIESGOS,Riesgos!R120,Riesgos!T120))</f>
        <v/>
      </c>
      <c r="V120" s="100"/>
      <c r="W120" s="94"/>
      <c r="X120" s="94"/>
    </row>
  </sheetData>
  <sheetProtection password="CBFA" sheet="1" objects="1" scenarios="1"/>
  <protectedRanges>
    <protectedRange algorithmName="SHA-512" hashValue="KGmp4OSXyfcM+mWHqb6MJMhwZVicQrGe1i2jT3Ha6o1fKqNYIROHXtQPYQZLY+rSpxBXNIRXjsmAqKj42l2RuQ==" saltValue="QvKBhihySUqahswH7F3tzQ==" spinCount="100000" sqref="C16:C120 O16:O120 Q16:U120" name="Rango1"/>
    <protectedRange algorithmName="SHA-512" hashValue="KGmp4OSXyfcM+mWHqb6MJMhwZVicQrGe1i2jT3Ha6o1fKqNYIROHXtQPYQZLY+rSpxBXNIRXjsmAqKj42l2RuQ==" saltValue="QvKBhihySUqahswH7F3tzQ==" spinCount="100000" sqref="E16:E120" name="Rango1_1"/>
  </protectedRanges>
  <autoFilter ref="C15:W120"/>
  <mergeCells count="23">
    <mergeCell ref="A2:K2"/>
    <mergeCell ref="F14:F15"/>
    <mergeCell ref="G14:G15"/>
    <mergeCell ref="B14:B15"/>
    <mergeCell ref="A14:A15"/>
    <mergeCell ref="A12:G13"/>
    <mergeCell ref="J4:K7"/>
    <mergeCell ref="C14:C15"/>
    <mergeCell ref="D14:D15"/>
    <mergeCell ref="E14:E15"/>
    <mergeCell ref="H14:H15"/>
    <mergeCell ref="J9:K9"/>
    <mergeCell ref="J10:K10"/>
    <mergeCell ref="C5:I5"/>
    <mergeCell ref="C8:I8"/>
    <mergeCell ref="Q14:U14"/>
    <mergeCell ref="J14:P14"/>
    <mergeCell ref="I14:I15"/>
    <mergeCell ref="X12:X15"/>
    <mergeCell ref="V14:V15"/>
    <mergeCell ref="W14:W15"/>
    <mergeCell ref="V12:W13"/>
    <mergeCell ref="H12:U13"/>
  </mergeCells>
  <conditionalFormatting sqref="V16:V120">
    <cfRule type="cellIs" dxfId="135" priority="429" operator="equal">
      <formula>"EXTREMA-INACEPTABLE 25"</formula>
    </cfRule>
    <cfRule type="cellIs" dxfId="134" priority="430" operator="equal">
      <formula>"EXTREMA-INACEPTABLE 20"</formula>
    </cfRule>
    <cfRule type="cellIs" dxfId="133" priority="431" operator="equal">
      <formula>"EXTREMA-INACEPTABLE 15"</formula>
    </cfRule>
    <cfRule type="cellIs" dxfId="132" priority="432" operator="equal">
      <formula>"EXTREMA-INACEPTABLE 5"</formula>
    </cfRule>
    <cfRule type="cellIs" dxfId="131" priority="433" operator="equal">
      <formula>"EXTREMA-INACEPTABLE 20"</formula>
    </cfRule>
    <cfRule type="cellIs" dxfId="130" priority="434" operator="equal">
      <formula>"EXTREMA-INACEPTABLE 16"</formula>
    </cfRule>
    <cfRule type="cellIs" dxfId="129" priority="435" operator="equal">
      <formula>"EXTREMA-INACEPTABLE 12"</formula>
    </cfRule>
    <cfRule type="cellIs" dxfId="128" priority="436" operator="equal">
      <formula>"EXTREMA- INACEPTABLE 15"</formula>
    </cfRule>
    <cfRule type="cellIs" dxfId="127" priority="437" operator="equal">
      <formula>"ALTA-IMPORTANTE 5"</formula>
    </cfRule>
    <cfRule type="cellIs" dxfId="126" priority="438" operator="equal">
      <formula>"ALTA-IMPORTANTE 8"</formula>
    </cfRule>
    <cfRule type="cellIs" dxfId="125" priority="439" operator="equal">
      <formula>"ALTA-IMPORTANTE 4"</formula>
    </cfRule>
    <cfRule type="cellIs" dxfId="124" priority="440" operator="equal">
      <formula>"ALTA-IMPORTANTE 12"</formula>
    </cfRule>
    <cfRule type="cellIs" dxfId="123" priority="441" operator="equal">
      <formula>"ALTA-IMPORTANTE 9"</formula>
    </cfRule>
    <cfRule type="cellIs" dxfId="122" priority="442" operator="equal">
      <formula>"ALTA-IMPORTANTE 10"</formula>
    </cfRule>
    <cfRule type="cellIs" dxfId="121" priority="443" operator="equal">
      <formula>"ALTA-IMPORTANTE 8"</formula>
    </cfRule>
    <cfRule type="cellIs" dxfId="120" priority="444" operator="equal">
      <formula>"ALTA-IMPORTANTE 5"</formula>
    </cfRule>
    <cfRule type="cellIs" dxfId="119" priority="445" operator="equal">
      <formula>"MODERADO 4"</formula>
    </cfRule>
    <cfRule type="cellIs" dxfId="118" priority="446" operator="equal">
      <formula>"MODERADO 6"</formula>
    </cfRule>
    <cfRule type="cellIs" dxfId="117" priority="447" operator="equal">
      <formula>"MODERADO 6"</formula>
    </cfRule>
    <cfRule type="cellIs" dxfId="116" priority="448" operator="equal">
      <formula>"MODERADO 3"</formula>
    </cfRule>
    <cfRule type="cellIs" dxfId="115" priority="449" operator="equal">
      <formula>"BAJO-TRIVIAL 3"</formula>
    </cfRule>
    <cfRule type="cellIs" dxfId="114" priority="450" operator="equal">
      <formula>"BAJO-ACEPTABLE 4"</formula>
    </cfRule>
    <cfRule type="cellIs" dxfId="113" priority="451" operator="equal">
      <formula>"BAJO-TRIVIAL 2"</formula>
    </cfRule>
    <cfRule type="cellIs" dxfId="112" priority="452" operator="equal">
      <formula>"BAJO-ACEPTABLE 2"</formula>
    </cfRule>
    <cfRule type="cellIs" dxfId="111" priority="453" operator="equal">
      <formula>"BAJO-TRIVIAL 1"</formula>
    </cfRule>
  </conditionalFormatting>
  <conditionalFormatting sqref="U16:U120">
    <cfRule type="cellIs" dxfId="110" priority="409" operator="equal">
      <formula>"BAJO-TRIVIAL 1"</formula>
    </cfRule>
    <cfRule type="cellIs" dxfId="109" priority="410" operator="equal">
      <formula>"BAJO-ACEPTABLE 2"</formula>
    </cfRule>
    <cfRule type="cellIs" dxfId="108" priority="411" operator="equal">
      <formula>"MODERADO 3"</formula>
    </cfRule>
    <cfRule type="cellIs" dxfId="107" priority="412" operator="equal">
      <formula>"ALTA-IMPORTANTE 4"</formula>
    </cfRule>
    <cfRule type="cellIs" dxfId="106" priority="413" operator="equal">
      <formula>"BAJO-TRIVIAL 2"</formula>
    </cfRule>
    <cfRule type="cellIs" dxfId="105" priority="414" operator="equal">
      <formula>"BAJO-ACEPTABLE 4"</formula>
    </cfRule>
    <cfRule type="cellIs" dxfId="104" priority="415" operator="equal">
      <formula>"EXTREMA-INACEPTABLE 10"</formula>
    </cfRule>
    <cfRule type="cellIs" dxfId="103" priority="416" operator="equal">
      <formula>"BAJO-TRIVIAL 3"</formula>
    </cfRule>
    <cfRule type="cellIs" dxfId="102" priority="417" operator="equal">
      <formula>"MODERADO 6"</formula>
    </cfRule>
    <cfRule type="cellIs" dxfId="101" priority="418" operator="equal">
      <formula>"ALTA-IMPORTANTE 9"</formula>
    </cfRule>
    <cfRule type="cellIs" dxfId="100" priority="419" operator="equal">
      <formula>"EXTREMA-INACEPTABLE 12"</formula>
    </cfRule>
    <cfRule type="cellIs" dxfId="99" priority="420" operator="equal">
      <formula>"MODERADO 4"</formula>
    </cfRule>
    <cfRule type="cellIs" dxfId="98" priority="421" operator="equal">
      <formula>"ALTA-IMPORTANTE 8"</formula>
    </cfRule>
    <cfRule type="cellIs" dxfId="97" priority="422" operator="equal">
      <formula>"ALTA-IMPORTANTE 12"</formula>
    </cfRule>
    <cfRule type="cellIs" dxfId="96" priority="423" operator="equal">
      <formula>"EXTREMA-INACEPTABLE 16"</formula>
    </cfRule>
    <cfRule type="cellIs" dxfId="95" priority="424" operator="equal">
      <formula>"ALTA-IMPORTANTE 5"</formula>
    </cfRule>
    <cfRule type="cellIs" dxfId="94" priority="425" operator="equal">
      <formula>"ALTA-IMPORTANTE 10"</formula>
    </cfRule>
    <cfRule type="cellIs" dxfId="93" priority="426" operator="equal">
      <formula>"EXTREMA-INACEPTABLE 15"</formula>
    </cfRule>
    <cfRule type="cellIs" dxfId="92" priority="427" operator="equal">
      <formula>"EXTREMA-INACEPTABLE 20"</formula>
    </cfRule>
    <cfRule type="cellIs" dxfId="91" priority="428" operator="equal">
      <formula>"EXTREMA-INACEPTABLE 25"</formula>
    </cfRule>
  </conditionalFormatting>
  <conditionalFormatting sqref="P16:P120">
    <cfRule type="containsText" dxfId="90" priority="1" operator="containsText" text="ADECUADO">
      <formula>NOT(ISERROR(SEARCH("ADECUADO",P16)))</formula>
    </cfRule>
    <cfRule type="containsText" dxfId="89" priority="2" operator="containsText" text="INAPROPIADO">
      <formula>NOT(ISERROR(SEARCH("INAPROPIADO",P16)))</formula>
    </cfRule>
    <cfRule type="containsText" dxfId="88" priority="3" operator="containsText" text="SUSCEPTIBLE A MEJORAR">
      <formula>NOT(ISERROR(SEARCH("SUSCEPTIBLE A MEJORAR",P16)))</formula>
    </cfRule>
  </conditionalFormatting>
  <dataValidations count="1">
    <dataValidation type="list" allowBlank="1" showInputMessage="1" showErrorMessage="1" sqref="Q16:Q120">
      <formula1>PROBABILIDAD</formula1>
    </dataValidation>
  </dataValidations>
  <pageMargins left="0.70866141732283472" right="0.70866141732283472" top="0.74803149606299213" bottom="0.74803149606299213" header="0.31496062992125984" footer="0.31496062992125984"/>
  <pageSetup paperSize="9" orientation="portrait" r:id="rId1"/>
  <headerFooter>
    <oddFooter>&amp;RF3 G3 MI V2</oddFooter>
  </headerFooter>
  <cellWatches>
    <cellWatch r="J16"/>
  </cellWatches>
  <drawing r:id="rId2"/>
  <legacyDrawing r:id="rId3"/>
  <controls>
    <mc:AlternateContent xmlns:mc="http://schemas.openxmlformats.org/markup-compatibility/2006">
      <mc:Choice Requires="x14">
        <control shapeId="9226" r:id="rId4" name="CommandButton10">
          <controlPr defaultSize="0" autoLine="0" r:id="rId5">
            <anchor moveWithCells="1">
              <from>
                <xdr:col>6</xdr:col>
                <xdr:colOff>0</xdr:colOff>
                <xdr:row>15</xdr:row>
                <xdr:rowOff>0</xdr:rowOff>
              </from>
              <to>
                <xdr:col>6</xdr:col>
                <xdr:colOff>523875</xdr:colOff>
                <xdr:row>15</xdr:row>
                <xdr:rowOff>323850</xdr:rowOff>
              </to>
            </anchor>
          </controlPr>
        </control>
      </mc:Choice>
      <mc:Fallback>
        <control shapeId="9226" r:id="rId4" name="CommandButton10"/>
      </mc:Fallback>
    </mc:AlternateContent>
    <mc:AlternateContent xmlns:mc="http://schemas.openxmlformats.org/markup-compatibility/2006">
      <mc:Choice Requires="x14">
        <control shapeId="9225" r:id="rId6" name="CommandButton9">
          <controlPr defaultSize="0" autoLine="0" r:id="rId7">
            <anchor moveWithCells="1">
              <from>
                <xdr:col>5</xdr:col>
                <xdr:colOff>0</xdr:colOff>
                <xdr:row>15</xdr:row>
                <xdr:rowOff>0</xdr:rowOff>
              </from>
              <to>
                <xdr:col>5</xdr:col>
                <xdr:colOff>419100</xdr:colOff>
                <xdr:row>15</xdr:row>
                <xdr:rowOff>295275</xdr:rowOff>
              </to>
            </anchor>
          </controlPr>
        </control>
      </mc:Choice>
      <mc:Fallback>
        <control shapeId="9225" r:id="rId6" name="CommandButton9"/>
      </mc:Fallback>
    </mc:AlternateContent>
    <mc:AlternateContent xmlns:mc="http://schemas.openxmlformats.org/markup-compatibility/2006">
      <mc:Choice Requires="x14">
        <control shapeId="9223" r:id="rId8" name="CommandButton7">
          <controlPr defaultSize="0" autoLine="0" r:id="rId9">
            <anchor moveWithCells="1">
              <from>
                <xdr:col>9</xdr:col>
                <xdr:colOff>0</xdr:colOff>
                <xdr:row>15</xdr:row>
                <xdr:rowOff>0</xdr:rowOff>
              </from>
              <to>
                <xdr:col>9</xdr:col>
                <xdr:colOff>657225</xdr:colOff>
                <xdr:row>15</xdr:row>
                <xdr:rowOff>323850</xdr:rowOff>
              </to>
            </anchor>
          </controlPr>
        </control>
      </mc:Choice>
      <mc:Fallback>
        <control shapeId="9223" r:id="rId8" name="CommandButton7"/>
      </mc:Fallback>
    </mc:AlternateContent>
    <mc:AlternateContent xmlns:mc="http://schemas.openxmlformats.org/markup-compatibility/2006">
      <mc:Choice Requires="x14">
        <control shapeId="9222" r:id="rId10" name="CommandButton6">
          <controlPr defaultSize="0" autoLine="0" r:id="rId11">
            <anchor moveWithCells="1">
              <from>
                <xdr:col>15</xdr:col>
                <xdr:colOff>0</xdr:colOff>
                <xdr:row>15</xdr:row>
                <xdr:rowOff>0</xdr:rowOff>
              </from>
              <to>
                <xdr:col>15</xdr:col>
                <xdr:colOff>657225</xdr:colOff>
                <xdr:row>15</xdr:row>
                <xdr:rowOff>371475</xdr:rowOff>
              </to>
            </anchor>
          </controlPr>
        </control>
      </mc:Choice>
      <mc:Fallback>
        <control shapeId="9222" r:id="rId10" name="CommandButton6"/>
      </mc:Fallback>
    </mc:AlternateContent>
    <mc:AlternateContent xmlns:mc="http://schemas.openxmlformats.org/markup-compatibility/2006">
      <mc:Choice Requires="x14">
        <control shapeId="9221" r:id="rId12" name="CommandButton5">
          <controlPr defaultSize="0" autoLine="0" r:id="rId13">
            <anchor moveWithCells="1">
              <from>
                <xdr:col>14</xdr:col>
                <xdr:colOff>0</xdr:colOff>
                <xdr:row>15</xdr:row>
                <xdr:rowOff>0</xdr:rowOff>
              </from>
              <to>
                <xdr:col>14</xdr:col>
                <xdr:colOff>1562100</xdr:colOff>
                <xdr:row>15</xdr:row>
                <xdr:rowOff>352425</xdr:rowOff>
              </to>
            </anchor>
          </controlPr>
        </control>
      </mc:Choice>
      <mc:Fallback>
        <control shapeId="9221" r:id="rId12" name="CommandButton5"/>
      </mc:Fallback>
    </mc:AlternateContent>
    <mc:AlternateContent xmlns:mc="http://schemas.openxmlformats.org/markup-compatibility/2006">
      <mc:Choice Requires="x14">
        <control shapeId="9220" r:id="rId14" name="CommandButton4">
          <controlPr defaultSize="0" autoLine="0" r:id="rId15">
            <anchor moveWithCells="1">
              <from>
                <xdr:col>18</xdr:col>
                <xdr:colOff>0</xdr:colOff>
                <xdr:row>15</xdr:row>
                <xdr:rowOff>0</xdr:rowOff>
              </from>
              <to>
                <xdr:col>18</xdr:col>
                <xdr:colOff>800100</xdr:colOff>
                <xdr:row>15</xdr:row>
                <xdr:rowOff>419100</xdr:rowOff>
              </to>
            </anchor>
          </controlPr>
        </control>
      </mc:Choice>
      <mc:Fallback>
        <control shapeId="9220" r:id="rId14" name="CommandButton4"/>
      </mc:Fallback>
    </mc:AlternateContent>
    <mc:AlternateContent xmlns:mc="http://schemas.openxmlformats.org/markup-compatibility/2006">
      <mc:Choice Requires="x14">
        <control shapeId="9219" r:id="rId16" name="CommandButton3">
          <controlPr defaultSize="0" autoLine="0" r:id="rId17">
            <anchor moveWithCells="1">
              <from>
                <xdr:col>22</xdr:col>
                <xdr:colOff>0</xdr:colOff>
                <xdr:row>15</xdr:row>
                <xdr:rowOff>0</xdr:rowOff>
              </from>
              <to>
                <xdr:col>22</xdr:col>
                <xdr:colOff>1190625</xdr:colOff>
                <xdr:row>15</xdr:row>
                <xdr:rowOff>381000</xdr:rowOff>
              </to>
            </anchor>
          </controlPr>
        </control>
      </mc:Choice>
      <mc:Fallback>
        <control shapeId="9219" r:id="rId16" name="CommandButton3"/>
      </mc:Fallback>
    </mc:AlternateContent>
    <mc:AlternateContent xmlns:mc="http://schemas.openxmlformats.org/markup-compatibility/2006">
      <mc:Choice Requires="x14">
        <control shapeId="9218" r:id="rId18" name="CommandButton2">
          <controlPr defaultSize="0" autoLine="0" r:id="rId19">
            <anchor moveWithCells="1">
              <from>
                <xdr:col>11</xdr:col>
                <xdr:colOff>0</xdr:colOff>
                <xdr:row>15</xdr:row>
                <xdr:rowOff>0</xdr:rowOff>
              </from>
              <to>
                <xdr:col>11</xdr:col>
                <xdr:colOff>542925</xdr:colOff>
                <xdr:row>15</xdr:row>
                <xdr:rowOff>381000</xdr:rowOff>
              </to>
            </anchor>
          </controlPr>
        </control>
      </mc:Choice>
      <mc:Fallback>
        <control shapeId="9218" r:id="rId18" name="CommandButton2"/>
      </mc:Fallback>
    </mc:AlternateContent>
    <mc:AlternateContent xmlns:mc="http://schemas.openxmlformats.org/markup-compatibility/2006">
      <mc:Choice Requires="x14">
        <control shapeId="9217" r:id="rId20" name="CommandButton1">
          <controlPr defaultSize="0" autoLine="0" r:id="rId21">
            <anchor moveWithCells="1">
              <from>
                <xdr:col>12</xdr:col>
                <xdr:colOff>0</xdr:colOff>
                <xdr:row>15</xdr:row>
                <xdr:rowOff>0</xdr:rowOff>
              </from>
              <to>
                <xdr:col>12</xdr:col>
                <xdr:colOff>952500</xdr:colOff>
                <xdr:row>15</xdr:row>
                <xdr:rowOff>371475</xdr:rowOff>
              </to>
            </anchor>
          </controlPr>
        </control>
      </mc:Choice>
      <mc:Fallback>
        <control shapeId="9217" r:id="rId20" name="CommandButton1"/>
      </mc:Fallback>
    </mc:AlternateContent>
    <mc:AlternateContent xmlns:mc="http://schemas.openxmlformats.org/markup-compatibility/2006">
      <mc:Choice Requires="x14">
        <control shapeId="9293" r:id="rId22" name="CommandButton11">
          <controlPr defaultSize="0" autoLine="0" r:id="rId23">
            <anchor moveWithCells="1">
              <from>
                <xdr:col>8</xdr:col>
                <xdr:colOff>0</xdr:colOff>
                <xdr:row>15</xdr:row>
                <xdr:rowOff>0</xdr:rowOff>
              </from>
              <to>
                <xdr:col>8</xdr:col>
                <xdr:colOff>790575</xdr:colOff>
                <xdr:row>15</xdr:row>
                <xdr:rowOff>323850</xdr:rowOff>
              </to>
            </anchor>
          </controlPr>
        </control>
      </mc:Choice>
      <mc:Fallback>
        <control shapeId="9293" r:id="rId22" name="CommandButton11"/>
      </mc:Fallback>
    </mc:AlternateContent>
    <mc:AlternateContent xmlns:mc="http://schemas.openxmlformats.org/markup-compatibility/2006">
      <mc:Choice Requires="x14">
        <control shapeId="9326" r:id="rId24" name="CommandButton12">
          <controlPr defaultSize="0" autoLine="0" r:id="rId25">
            <anchor moveWithCells="1">
              <from>
                <xdr:col>13</xdr:col>
                <xdr:colOff>0</xdr:colOff>
                <xdr:row>15</xdr:row>
                <xdr:rowOff>0</xdr:rowOff>
              </from>
              <to>
                <xdr:col>13</xdr:col>
                <xdr:colOff>952500</xdr:colOff>
                <xdr:row>15</xdr:row>
                <xdr:rowOff>390525</xdr:rowOff>
              </to>
            </anchor>
          </controlPr>
        </control>
      </mc:Choice>
      <mc:Fallback>
        <control shapeId="9326" r:id="rId24" name="CommandButton12"/>
      </mc:Fallback>
    </mc:AlternateContent>
  </controls>
  <extLst>
    <ext xmlns:x14="http://schemas.microsoft.com/office/spreadsheetml/2009/9/main" uri="{CCE6A557-97BC-4b89-ADB6-D9C93CAAB3DF}">
      <x14:dataValidations xmlns:xm="http://schemas.microsoft.com/office/excel/2006/main" count="4">
        <x14:dataValidation type="list" allowBlank="1" showInputMessage="1" showErrorMessage="1">
          <x14:formula1>
            <xm:f>DATOS!$A$32:$A$65</xm:f>
          </x14:formula1>
          <xm:sqref>C16:C120</xm:sqref>
        </x14:dataValidation>
        <x14:dataValidation type="list" allowBlank="1" showInputMessage="1" showErrorMessage="1">
          <x14:formula1>
            <xm:f>DATOS!$I$32:$I$35</xm:f>
          </x14:formula1>
          <xm:sqref>V16:V120</xm:sqref>
        </x14:dataValidation>
        <x14:dataValidation type="list" allowBlank="1" showInputMessage="1" showErrorMessage="1">
          <x14:formula1>
            <xm:f>DATOS!$E$32:$E$41</xm:f>
          </x14:formula1>
          <xm:sqref>K16:K120</xm:sqref>
        </x14:dataValidation>
        <x14:dataValidation type="list" allowBlank="1" showInputMessage="1" showErrorMessage="1">
          <x14:formula1>
            <xm:f>DATOS!$B$32:$B$47</xm:f>
          </x14:formula1>
          <xm:sqref>D16:D120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rgb="FF00B050"/>
  </sheetPr>
  <dimension ref="A1:R119"/>
  <sheetViews>
    <sheetView showGridLines="0" topLeftCell="A7" zoomScale="70" zoomScaleNormal="70" workbookViewId="0">
      <selection activeCell="A14" sqref="A14"/>
    </sheetView>
  </sheetViews>
  <sheetFormatPr baseColWidth="10" defaultRowHeight="15" x14ac:dyDescent="0.25"/>
  <cols>
    <col min="1" max="1" width="5.7109375" customWidth="1"/>
    <col min="2" max="2" width="37.42578125" customWidth="1"/>
    <col min="3" max="3" width="48.140625" customWidth="1"/>
    <col min="4" max="4" width="49" customWidth="1"/>
    <col min="5" max="5" width="36.140625" customWidth="1"/>
    <col min="6" max="6" width="22.140625" customWidth="1"/>
    <col min="7" max="7" width="25.85546875" customWidth="1"/>
    <col min="8" max="8" width="20.42578125" bestFit="1" customWidth="1"/>
    <col min="9" max="9" width="20.42578125" customWidth="1"/>
    <col min="10" max="10" width="25.7109375" bestFit="1" customWidth="1"/>
    <col min="11" max="11" width="32.85546875" bestFit="1" customWidth="1"/>
    <col min="12" max="12" width="24.42578125" bestFit="1" customWidth="1"/>
    <col min="13" max="13" width="25.7109375" bestFit="1" customWidth="1"/>
    <col min="14" max="14" width="32.85546875" bestFit="1" customWidth="1"/>
    <col min="15" max="15" width="24.42578125" bestFit="1" customWidth="1"/>
    <col min="16" max="16" width="25.7109375" bestFit="1" customWidth="1"/>
    <col min="17" max="17" width="32.85546875" bestFit="1" customWidth="1"/>
    <col min="18" max="18" width="24.42578125" bestFit="1" customWidth="1"/>
  </cols>
  <sheetData>
    <row r="1" spans="1:18" s="1" customFormat="1" ht="12" x14ac:dyDescent="0.25">
      <c r="A1" s="2"/>
      <c r="B1" s="2"/>
      <c r="C1" s="2"/>
      <c r="D1" s="2"/>
      <c r="E1" s="2"/>
      <c r="F1" s="2"/>
      <c r="G1" s="2"/>
      <c r="H1" s="2"/>
      <c r="I1" s="2"/>
      <c r="J1" s="2"/>
      <c r="K1" s="3"/>
      <c r="L1" s="3"/>
      <c r="M1" s="2"/>
      <c r="N1" s="2"/>
      <c r="O1" s="2"/>
      <c r="P1" s="2"/>
      <c r="Q1" s="2"/>
      <c r="R1" s="2"/>
    </row>
    <row r="2" spans="1:18" s="188" customFormat="1" ht="27" customHeight="1" x14ac:dyDescent="0.25">
      <c r="A2" s="254" t="s">
        <v>391</v>
      </c>
      <c r="B2" s="254"/>
      <c r="C2" s="254"/>
      <c r="D2" s="254"/>
      <c r="E2" s="254"/>
      <c r="F2" s="254"/>
      <c r="G2" s="254"/>
      <c r="H2" s="254"/>
      <c r="I2" s="254"/>
      <c r="J2" s="254"/>
      <c r="K2" s="254"/>
      <c r="L2" s="254"/>
      <c r="M2" s="254"/>
      <c r="N2" s="254"/>
      <c r="O2" s="254"/>
      <c r="P2" s="212"/>
      <c r="Q2" s="212"/>
      <c r="R2" s="212"/>
    </row>
    <row r="3" spans="1:18" s="114" customFormat="1" ht="13.5" thickBot="1" x14ac:dyDescent="0.3">
      <c r="A3" s="112"/>
      <c r="B3" s="112"/>
      <c r="C3" s="112"/>
      <c r="D3" s="112"/>
      <c r="E3" s="112"/>
      <c r="F3" s="112"/>
      <c r="G3" s="112"/>
      <c r="H3" s="112"/>
      <c r="I3" s="112"/>
      <c r="J3" s="112"/>
      <c r="K3" s="113"/>
      <c r="L3" s="113"/>
      <c r="M3" s="112"/>
      <c r="N3" s="112"/>
      <c r="O3" s="112"/>
      <c r="P3" s="112"/>
      <c r="Q3" s="112"/>
      <c r="R3" s="112"/>
    </row>
    <row r="4" spans="1:18" s="8" customFormat="1" ht="12.75" x14ac:dyDescent="0.25">
      <c r="A4" s="115"/>
      <c r="B4" s="5"/>
      <c r="C4" s="145"/>
      <c r="D4" s="146"/>
      <c r="E4" s="146"/>
      <c r="F4" s="146"/>
      <c r="G4" s="146"/>
      <c r="H4" s="146"/>
      <c r="I4" s="146"/>
      <c r="J4" s="146"/>
      <c r="K4" s="146"/>
      <c r="L4" s="146"/>
      <c r="M4" s="146"/>
      <c r="N4" s="147"/>
      <c r="O4" s="241" t="s">
        <v>384</v>
      </c>
      <c r="P4" s="146"/>
      <c r="Q4" s="147"/>
      <c r="R4" s="241" t="s">
        <v>384</v>
      </c>
    </row>
    <row r="5" spans="1:18" s="8" customFormat="1" ht="23.25" customHeight="1" x14ac:dyDescent="0.25">
      <c r="A5" s="115"/>
      <c r="B5" s="5"/>
      <c r="C5" s="255" t="s">
        <v>383</v>
      </c>
      <c r="D5" s="256"/>
      <c r="E5" s="256"/>
      <c r="F5" s="256"/>
      <c r="G5" s="256"/>
      <c r="H5" s="256"/>
      <c r="I5" s="256"/>
      <c r="J5" s="256"/>
      <c r="K5" s="256"/>
      <c r="L5" s="256"/>
      <c r="M5" s="256"/>
      <c r="N5" s="257"/>
      <c r="O5" s="243"/>
      <c r="P5" s="213"/>
      <c r="Q5" s="213"/>
      <c r="R5" s="243"/>
    </row>
    <row r="6" spans="1:18" s="8" customFormat="1" ht="23.25" thickBot="1" x14ac:dyDescent="0.3">
      <c r="A6" s="115"/>
      <c r="B6" s="5"/>
      <c r="C6" s="189"/>
      <c r="D6" s="190"/>
      <c r="E6" s="190"/>
      <c r="F6" s="190"/>
      <c r="G6" s="190"/>
      <c r="H6" s="190"/>
      <c r="I6" s="190"/>
      <c r="J6" s="190"/>
      <c r="K6" s="190"/>
      <c r="L6" s="190"/>
      <c r="M6" s="190"/>
      <c r="N6" s="192"/>
      <c r="O6" s="245"/>
      <c r="P6" s="190"/>
      <c r="Q6" s="192"/>
      <c r="R6" s="245"/>
    </row>
    <row r="7" spans="1:18" s="8" customFormat="1" ht="13.5" customHeight="1" thickBot="1" x14ac:dyDescent="0.3">
      <c r="A7" s="115"/>
      <c r="B7" s="5"/>
      <c r="C7" s="255" t="s">
        <v>385</v>
      </c>
      <c r="D7" s="256"/>
      <c r="E7" s="256"/>
      <c r="F7" s="256"/>
      <c r="G7" s="256"/>
      <c r="H7" s="256"/>
      <c r="I7" s="256"/>
      <c r="J7" s="256"/>
      <c r="K7" s="256"/>
      <c r="L7" s="256"/>
      <c r="M7" s="256"/>
      <c r="N7" s="257"/>
      <c r="O7" s="154" t="s">
        <v>382</v>
      </c>
      <c r="P7" s="214"/>
      <c r="Q7" s="214"/>
      <c r="R7" s="154" t="s">
        <v>382</v>
      </c>
    </row>
    <row r="8" spans="1:18" s="8" customFormat="1" ht="12.75" customHeight="1" x14ac:dyDescent="0.25">
      <c r="A8" s="115"/>
      <c r="B8" s="5"/>
      <c r="C8" s="148"/>
      <c r="D8" s="149"/>
      <c r="E8" s="149"/>
      <c r="F8" s="149"/>
      <c r="G8" s="149"/>
      <c r="H8" s="149"/>
      <c r="I8" s="149"/>
      <c r="J8" s="149"/>
      <c r="K8" s="149"/>
      <c r="L8" s="149"/>
      <c r="M8" s="149"/>
      <c r="N8" s="150"/>
      <c r="O8" s="210" t="s">
        <v>364</v>
      </c>
      <c r="P8" s="149"/>
      <c r="Q8" s="150"/>
      <c r="R8" s="210" t="s">
        <v>364</v>
      </c>
    </row>
    <row r="9" spans="1:18" s="8" customFormat="1" ht="13.5" thickBot="1" x14ac:dyDescent="0.3">
      <c r="A9" s="115"/>
      <c r="B9" s="5"/>
      <c r="C9" s="151"/>
      <c r="D9" s="152"/>
      <c r="E9" s="152"/>
      <c r="F9" s="152"/>
      <c r="G9" s="152"/>
      <c r="H9" s="152"/>
      <c r="I9" s="152"/>
      <c r="J9" s="152"/>
      <c r="K9" s="152"/>
      <c r="L9" s="152"/>
      <c r="M9" s="152"/>
      <c r="N9" s="153"/>
      <c r="O9" s="211" t="s">
        <v>365</v>
      </c>
      <c r="P9" s="152"/>
      <c r="Q9" s="153"/>
      <c r="R9" s="211" t="s">
        <v>365</v>
      </c>
    </row>
    <row r="10" spans="1:18" s="4" customFormat="1" ht="12.75" thickBot="1" x14ac:dyDescent="0.3">
      <c r="A10" s="5"/>
      <c r="B10" s="5"/>
      <c r="C10" s="5"/>
      <c r="D10" s="5"/>
      <c r="E10" s="5"/>
      <c r="F10" s="5"/>
      <c r="G10" s="5"/>
      <c r="H10" s="5"/>
      <c r="I10" s="5"/>
      <c r="J10" s="5"/>
      <c r="K10" s="6"/>
      <c r="L10" s="215"/>
      <c r="M10" s="5"/>
      <c r="N10" s="5"/>
      <c r="O10" s="5"/>
      <c r="P10" s="5"/>
      <c r="Q10" s="5"/>
      <c r="R10" s="5"/>
    </row>
    <row r="11" spans="1:18" ht="39.75" customHeight="1" thickBot="1" x14ac:dyDescent="0.3">
      <c r="A11" s="258" t="s">
        <v>451</v>
      </c>
      <c r="B11" s="259"/>
      <c r="C11" s="263" t="s">
        <v>452</v>
      </c>
      <c r="D11" s="264"/>
      <c r="E11" s="264"/>
      <c r="F11" s="264"/>
      <c r="G11" s="264"/>
      <c r="H11" s="264"/>
      <c r="I11" s="264"/>
      <c r="J11" s="263" t="s">
        <v>453</v>
      </c>
      <c r="K11" s="264"/>
      <c r="L11" s="264"/>
      <c r="M11" s="264"/>
      <c r="N11" s="264"/>
      <c r="O11" s="264"/>
      <c r="P11" s="264"/>
      <c r="Q11" s="264"/>
      <c r="R11" s="265"/>
    </row>
    <row r="12" spans="1:18" ht="18" customHeight="1" thickBot="1" x14ac:dyDescent="0.3">
      <c r="A12" s="222" t="s">
        <v>386</v>
      </c>
      <c r="B12" s="222" t="s">
        <v>473</v>
      </c>
      <c r="C12" s="222" t="s">
        <v>309</v>
      </c>
      <c r="D12" s="222" t="s">
        <v>427</v>
      </c>
      <c r="E12" s="222" t="s">
        <v>7</v>
      </c>
      <c r="F12" s="222" t="s">
        <v>8</v>
      </c>
      <c r="G12" s="222" t="s">
        <v>9</v>
      </c>
      <c r="H12" s="222" t="s">
        <v>10</v>
      </c>
      <c r="I12" s="222" t="s">
        <v>393</v>
      </c>
      <c r="J12" s="260">
        <v>2017</v>
      </c>
      <c r="K12" s="261"/>
      <c r="L12" s="262"/>
      <c r="M12" s="260">
        <v>2018</v>
      </c>
      <c r="N12" s="261"/>
      <c r="O12" s="261"/>
      <c r="P12" s="260">
        <v>2019</v>
      </c>
      <c r="Q12" s="261"/>
      <c r="R12" s="261"/>
    </row>
    <row r="13" spans="1:18" ht="52.5" customHeight="1" thickBot="1" x14ac:dyDescent="0.3">
      <c r="A13" s="223"/>
      <c r="B13" s="223"/>
      <c r="C13" s="223"/>
      <c r="D13" s="223"/>
      <c r="E13" s="223"/>
      <c r="F13" s="223"/>
      <c r="G13" s="223"/>
      <c r="H13" s="223"/>
      <c r="I13" s="223"/>
      <c r="J13" s="123" t="s">
        <v>448</v>
      </c>
      <c r="K13" s="124" t="s">
        <v>449</v>
      </c>
      <c r="L13" s="125" t="s">
        <v>450</v>
      </c>
      <c r="M13" s="123" t="s">
        <v>448</v>
      </c>
      <c r="N13" s="124" t="s">
        <v>449</v>
      </c>
      <c r="O13" s="125" t="s">
        <v>450</v>
      </c>
      <c r="P13" s="123" t="s">
        <v>448</v>
      </c>
      <c r="Q13" s="124" t="s">
        <v>449</v>
      </c>
      <c r="R13" s="125" t="s">
        <v>450</v>
      </c>
    </row>
    <row r="14" spans="1:18" s="119" customFormat="1" ht="186.75" customHeight="1" x14ac:dyDescent="0.25">
      <c r="A14" s="144"/>
      <c r="B14" s="194" t="str">
        <f t="shared" ref="B14:B45" si="0">IFERROR(CONCATENATE(VLOOKUP(A14,RIESGOS,4,FALSE),CHAR(10),CHAR(10),VLOOKUP(A14,RIESGOS,10,FALSE)),"")</f>
        <v xml:space="preserve">
</v>
      </c>
      <c r="C14" s="98"/>
      <c r="D14" s="203"/>
      <c r="E14" s="120"/>
      <c r="F14" s="120"/>
      <c r="G14" s="120"/>
      <c r="H14" s="120"/>
      <c r="I14" s="120"/>
      <c r="J14" s="120"/>
      <c r="K14" s="121"/>
      <c r="L14" s="121"/>
      <c r="M14" s="121"/>
      <c r="N14" s="121"/>
      <c r="O14" s="121"/>
      <c r="P14" s="121"/>
      <c r="Q14" s="121"/>
      <c r="R14" s="121"/>
    </row>
    <row r="15" spans="1:18" s="119" customFormat="1" ht="186.75" customHeight="1" x14ac:dyDescent="0.25">
      <c r="A15" s="144"/>
      <c r="B15" s="194" t="str">
        <f t="shared" si="0"/>
        <v xml:space="preserve">
</v>
      </c>
      <c r="C15" s="98"/>
      <c r="D15" s="118"/>
      <c r="E15" s="118"/>
      <c r="F15" s="118"/>
      <c r="G15" s="118"/>
      <c r="H15" s="194"/>
      <c r="I15" s="120"/>
      <c r="J15" s="117"/>
      <c r="K15" s="117"/>
      <c r="L15" s="117"/>
      <c r="M15" s="117"/>
      <c r="N15" s="117"/>
      <c r="O15" s="117"/>
      <c r="P15" s="117"/>
      <c r="Q15" s="117"/>
      <c r="R15" s="117"/>
    </row>
    <row r="16" spans="1:18" s="119" customFormat="1" ht="186.75" customHeight="1" x14ac:dyDescent="0.25">
      <c r="A16" s="144"/>
      <c r="B16" s="194" t="str">
        <f t="shared" si="0"/>
        <v xml:space="preserve">
</v>
      </c>
      <c r="C16" s="98"/>
      <c r="D16" s="118"/>
      <c r="E16" s="118"/>
      <c r="F16" s="118"/>
      <c r="G16" s="118"/>
      <c r="H16" s="118"/>
      <c r="I16" s="120"/>
      <c r="J16" s="117"/>
      <c r="K16" s="117"/>
      <c r="L16" s="117"/>
      <c r="M16" s="117"/>
      <c r="N16" s="117"/>
      <c r="O16" s="117"/>
      <c r="P16" s="117"/>
      <c r="Q16" s="117"/>
      <c r="R16" s="117"/>
    </row>
    <row r="17" spans="1:18" s="119" customFormat="1" ht="186.75" customHeight="1" x14ac:dyDescent="0.25">
      <c r="A17" s="144"/>
      <c r="B17" s="194" t="str">
        <f t="shared" si="0"/>
        <v xml:space="preserve">
</v>
      </c>
      <c r="C17" s="98"/>
      <c r="D17" s="118"/>
      <c r="E17" s="118"/>
      <c r="F17" s="118"/>
      <c r="G17" s="118"/>
      <c r="H17" s="118"/>
      <c r="I17" s="120"/>
      <c r="J17" s="117"/>
      <c r="K17" s="117"/>
      <c r="L17" s="117"/>
      <c r="M17" s="117"/>
      <c r="N17" s="117"/>
      <c r="O17" s="117"/>
      <c r="P17" s="117"/>
      <c r="Q17" s="117"/>
      <c r="R17" s="117"/>
    </row>
    <row r="18" spans="1:18" s="119" customFormat="1" ht="186.75" customHeight="1" x14ac:dyDescent="0.25">
      <c r="A18" s="144"/>
      <c r="B18" s="194" t="str">
        <f t="shared" si="0"/>
        <v xml:space="preserve">
</v>
      </c>
      <c r="C18" s="98"/>
      <c r="D18" s="118"/>
      <c r="E18" s="118"/>
      <c r="F18" s="118"/>
      <c r="G18" s="118"/>
      <c r="H18" s="118"/>
      <c r="I18" s="120"/>
      <c r="J18" s="117"/>
      <c r="K18" s="117"/>
      <c r="L18" s="117"/>
      <c r="M18" s="117"/>
      <c r="N18" s="117"/>
      <c r="O18" s="117"/>
      <c r="P18" s="117"/>
      <c r="Q18" s="117"/>
      <c r="R18" s="117"/>
    </row>
    <row r="19" spans="1:18" s="119" customFormat="1" ht="186.75" customHeight="1" x14ac:dyDescent="0.25">
      <c r="A19" s="144"/>
      <c r="B19" s="194" t="str">
        <f t="shared" si="0"/>
        <v xml:space="preserve">
</v>
      </c>
      <c r="C19" s="98"/>
      <c r="D19" s="118"/>
      <c r="E19" s="118"/>
      <c r="F19" s="118"/>
      <c r="G19" s="118"/>
      <c r="H19" s="118"/>
      <c r="I19" s="120"/>
      <c r="J19" s="117"/>
      <c r="K19" s="117"/>
      <c r="L19" s="117"/>
      <c r="M19" s="117"/>
      <c r="N19" s="117"/>
      <c r="O19" s="117"/>
      <c r="P19" s="117"/>
      <c r="Q19" s="117"/>
      <c r="R19" s="117"/>
    </row>
    <row r="20" spans="1:18" s="119" customFormat="1" ht="186.75" customHeight="1" x14ac:dyDescent="0.25">
      <c r="A20" s="144"/>
      <c r="B20" s="194" t="str">
        <f t="shared" si="0"/>
        <v xml:space="preserve">
</v>
      </c>
      <c r="C20" s="98"/>
      <c r="D20" s="118"/>
      <c r="E20" s="118"/>
      <c r="F20" s="118"/>
      <c r="G20" s="118"/>
      <c r="H20" s="118"/>
      <c r="I20" s="120"/>
      <c r="J20" s="117"/>
      <c r="K20" s="117"/>
      <c r="L20" s="117"/>
      <c r="M20" s="117"/>
      <c r="N20" s="117"/>
      <c r="O20" s="117"/>
      <c r="P20" s="117"/>
      <c r="Q20" s="117"/>
      <c r="R20" s="117"/>
    </row>
    <row r="21" spans="1:18" s="119" customFormat="1" ht="186.75" customHeight="1" x14ac:dyDescent="0.25">
      <c r="A21" s="144"/>
      <c r="B21" s="194" t="str">
        <f t="shared" si="0"/>
        <v xml:space="preserve">
</v>
      </c>
      <c r="C21" s="98"/>
      <c r="D21" s="118"/>
      <c r="E21" s="118"/>
      <c r="F21" s="118"/>
      <c r="G21" s="118"/>
      <c r="H21" s="118"/>
      <c r="I21" s="120"/>
      <c r="J21" s="117"/>
      <c r="K21" s="117"/>
      <c r="L21" s="117"/>
      <c r="M21" s="117"/>
      <c r="N21" s="117"/>
      <c r="O21" s="117"/>
      <c r="P21" s="117"/>
      <c r="Q21" s="117"/>
      <c r="R21" s="117"/>
    </row>
    <row r="22" spans="1:18" s="119" customFormat="1" ht="186.75" customHeight="1" x14ac:dyDescent="0.25">
      <c r="A22" s="144"/>
      <c r="B22" s="194" t="str">
        <f t="shared" si="0"/>
        <v xml:space="preserve">
</v>
      </c>
      <c r="C22" s="98"/>
      <c r="D22" s="118"/>
      <c r="E22" s="118"/>
      <c r="F22" s="118"/>
      <c r="G22" s="118"/>
      <c r="H22" s="118"/>
      <c r="I22" s="120"/>
      <c r="J22" s="117"/>
      <c r="K22" s="117"/>
      <c r="L22" s="117"/>
      <c r="M22" s="117"/>
      <c r="N22" s="117"/>
      <c r="O22" s="117"/>
      <c r="P22" s="117"/>
      <c r="Q22" s="117"/>
      <c r="R22" s="117"/>
    </row>
    <row r="23" spans="1:18" s="119" customFormat="1" ht="186.75" customHeight="1" x14ac:dyDescent="0.25">
      <c r="A23" s="144"/>
      <c r="B23" s="194" t="str">
        <f t="shared" si="0"/>
        <v xml:space="preserve">
</v>
      </c>
      <c r="C23" s="98"/>
      <c r="D23" s="118"/>
      <c r="E23" s="118"/>
      <c r="F23" s="118"/>
      <c r="G23" s="118"/>
      <c r="H23" s="118"/>
      <c r="I23" s="120"/>
      <c r="J23" s="117"/>
      <c r="K23" s="117"/>
      <c r="L23" s="117"/>
      <c r="M23" s="117"/>
      <c r="N23" s="117"/>
      <c r="O23" s="117"/>
      <c r="P23" s="117"/>
      <c r="Q23" s="117"/>
      <c r="R23" s="117"/>
    </row>
    <row r="24" spans="1:18" s="119" customFormat="1" ht="186.75" customHeight="1" x14ac:dyDescent="0.25">
      <c r="A24" s="144"/>
      <c r="B24" s="194" t="str">
        <f t="shared" si="0"/>
        <v xml:space="preserve">
</v>
      </c>
      <c r="C24" s="98"/>
      <c r="D24" s="118"/>
      <c r="E24" s="118"/>
      <c r="F24" s="118"/>
      <c r="G24" s="118"/>
      <c r="H24" s="118"/>
      <c r="I24" s="120"/>
      <c r="J24" s="117"/>
      <c r="K24" s="117"/>
      <c r="L24" s="117"/>
      <c r="M24" s="117"/>
      <c r="N24" s="117"/>
      <c r="O24" s="117"/>
      <c r="P24" s="117"/>
      <c r="Q24" s="117"/>
      <c r="R24" s="117"/>
    </row>
    <row r="25" spans="1:18" s="119" customFormat="1" ht="186.75" customHeight="1" x14ac:dyDescent="0.25">
      <c r="A25" s="144"/>
      <c r="B25" s="194" t="str">
        <f t="shared" si="0"/>
        <v xml:space="preserve">
</v>
      </c>
      <c r="C25" s="98"/>
      <c r="D25" s="118"/>
      <c r="E25" s="118"/>
      <c r="F25" s="118"/>
      <c r="G25" s="118"/>
      <c r="H25" s="118"/>
      <c r="I25" s="120"/>
      <c r="J25" s="117"/>
      <c r="K25" s="117"/>
      <c r="L25" s="117"/>
      <c r="M25" s="117"/>
      <c r="N25" s="117"/>
      <c r="O25" s="117"/>
      <c r="P25" s="117"/>
      <c r="Q25" s="117"/>
      <c r="R25" s="117"/>
    </row>
    <row r="26" spans="1:18" s="119" customFormat="1" ht="186.75" customHeight="1" x14ac:dyDescent="0.25">
      <c r="A26" s="144"/>
      <c r="B26" s="194" t="str">
        <f t="shared" si="0"/>
        <v xml:space="preserve">
</v>
      </c>
      <c r="C26" s="98"/>
      <c r="D26" s="118"/>
      <c r="E26" s="118"/>
      <c r="F26" s="118"/>
      <c r="G26" s="118"/>
      <c r="H26" s="118"/>
      <c r="I26" s="120"/>
      <c r="J26" s="117"/>
      <c r="K26" s="117"/>
      <c r="L26" s="117"/>
      <c r="M26" s="117"/>
      <c r="N26" s="117"/>
      <c r="O26" s="117"/>
      <c r="P26" s="117"/>
      <c r="Q26" s="117"/>
      <c r="R26" s="117"/>
    </row>
    <row r="27" spans="1:18" s="119" customFormat="1" ht="186.75" customHeight="1" x14ac:dyDescent="0.25">
      <c r="A27" s="144"/>
      <c r="B27" s="194" t="str">
        <f t="shared" si="0"/>
        <v xml:space="preserve">
</v>
      </c>
      <c r="C27" s="98"/>
      <c r="D27" s="118"/>
      <c r="E27" s="118"/>
      <c r="F27" s="118"/>
      <c r="G27" s="118"/>
      <c r="H27" s="118"/>
      <c r="I27" s="120"/>
      <c r="J27" s="117"/>
      <c r="K27" s="117"/>
      <c r="L27" s="117"/>
      <c r="M27" s="117"/>
      <c r="N27" s="117"/>
      <c r="O27" s="117"/>
      <c r="P27" s="117"/>
      <c r="Q27" s="117"/>
      <c r="R27" s="117"/>
    </row>
    <row r="28" spans="1:18" s="119" customFormat="1" ht="186.75" customHeight="1" x14ac:dyDescent="0.25">
      <c r="A28" s="144"/>
      <c r="B28" s="194" t="str">
        <f t="shared" si="0"/>
        <v xml:space="preserve">
</v>
      </c>
      <c r="C28" s="98"/>
      <c r="D28" s="118"/>
      <c r="E28" s="118"/>
      <c r="F28" s="118"/>
      <c r="G28" s="118"/>
      <c r="H28" s="118"/>
      <c r="I28" s="120"/>
      <c r="J28" s="117"/>
      <c r="K28" s="117"/>
      <c r="L28" s="117"/>
      <c r="M28" s="117"/>
      <c r="N28" s="117"/>
      <c r="O28" s="117"/>
      <c r="P28" s="117"/>
      <c r="Q28" s="117"/>
      <c r="R28" s="117"/>
    </row>
    <row r="29" spans="1:18" s="119" customFormat="1" ht="186.75" customHeight="1" x14ac:dyDescent="0.25">
      <c r="A29" s="144"/>
      <c r="B29" s="194" t="str">
        <f t="shared" si="0"/>
        <v xml:space="preserve">
</v>
      </c>
      <c r="C29" s="98"/>
      <c r="D29" s="118"/>
      <c r="E29" s="118"/>
      <c r="F29" s="118"/>
      <c r="G29" s="118"/>
      <c r="H29" s="118"/>
      <c r="I29" s="120"/>
      <c r="J29" s="117"/>
      <c r="K29" s="117"/>
      <c r="L29" s="117"/>
      <c r="M29" s="117"/>
      <c r="N29" s="117"/>
      <c r="O29" s="117"/>
      <c r="P29" s="117"/>
      <c r="Q29" s="117"/>
      <c r="R29" s="117"/>
    </row>
    <row r="30" spans="1:18" s="119" customFormat="1" ht="186.75" customHeight="1" x14ac:dyDescent="0.25">
      <c r="A30" s="144"/>
      <c r="B30" s="194" t="str">
        <f t="shared" si="0"/>
        <v xml:space="preserve">
</v>
      </c>
      <c r="C30" s="98"/>
      <c r="D30" s="118"/>
      <c r="E30" s="118"/>
      <c r="F30" s="118"/>
      <c r="G30" s="118"/>
      <c r="H30" s="118"/>
      <c r="I30" s="120"/>
      <c r="J30" s="117"/>
      <c r="K30" s="117"/>
      <c r="L30" s="117"/>
      <c r="M30" s="117"/>
      <c r="N30" s="117"/>
      <c r="O30" s="117"/>
      <c r="P30" s="117"/>
      <c r="Q30" s="117"/>
      <c r="R30" s="117"/>
    </row>
    <row r="31" spans="1:18" s="119" customFormat="1" ht="186.75" customHeight="1" x14ac:dyDescent="0.25">
      <c r="A31" s="144"/>
      <c r="B31" s="194" t="str">
        <f t="shared" si="0"/>
        <v xml:space="preserve">
</v>
      </c>
      <c r="C31" s="98"/>
      <c r="D31" s="118"/>
      <c r="E31" s="118"/>
      <c r="F31" s="118"/>
      <c r="G31" s="118"/>
      <c r="H31" s="118"/>
      <c r="I31" s="120"/>
      <c r="J31" s="117"/>
      <c r="K31" s="117"/>
      <c r="L31" s="117"/>
      <c r="M31" s="117"/>
      <c r="N31" s="117"/>
      <c r="O31" s="117"/>
      <c r="P31" s="117"/>
      <c r="Q31" s="117"/>
      <c r="R31" s="117"/>
    </row>
    <row r="32" spans="1:18" s="119" customFormat="1" ht="186.75" customHeight="1" x14ac:dyDescent="0.25">
      <c r="A32" s="144"/>
      <c r="B32" s="194" t="str">
        <f t="shared" si="0"/>
        <v xml:space="preserve">
</v>
      </c>
      <c r="C32" s="98"/>
      <c r="D32" s="118"/>
      <c r="E32" s="118"/>
      <c r="F32" s="118"/>
      <c r="G32" s="118"/>
      <c r="H32" s="118"/>
      <c r="I32" s="120"/>
      <c r="J32" s="117"/>
      <c r="K32" s="117"/>
      <c r="L32" s="117"/>
      <c r="M32" s="117"/>
      <c r="N32" s="117"/>
      <c r="O32" s="117"/>
      <c r="P32" s="117"/>
      <c r="Q32" s="117"/>
      <c r="R32" s="117"/>
    </row>
    <row r="33" spans="1:18" s="119" customFormat="1" ht="186.75" customHeight="1" x14ac:dyDescent="0.25">
      <c r="A33" s="144"/>
      <c r="B33" s="194" t="str">
        <f t="shared" si="0"/>
        <v xml:space="preserve">
</v>
      </c>
      <c r="C33" s="98"/>
      <c r="D33" s="118"/>
      <c r="E33" s="118"/>
      <c r="F33" s="118"/>
      <c r="G33" s="118"/>
      <c r="H33" s="118"/>
      <c r="I33" s="120"/>
      <c r="J33" s="117"/>
      <c r="K33" s="117"/>
      <c r="L33" s="117"/>
      <c r="M33" s="117"/>
      <c r="N33" s="117"/>
      <c r="O33" s="117"/>
      <c r="P33" s="117"/>
      <c r="Q33" s="117"/>
      <c r="R33" s="117"/>
    </row>
    <row r="34" spans="1:18" s="119" customFormat="1" ht="186.75" customHeight="1" x14ac:dyDescent="0.25">
      <c r="A34" s="144"/>
      <c r="B34" s="194" t="str">
        <f t="shared" si="0"/>
        <v xml:space="preserve">
</v>
      </c>
      <c r="C34" s="98"/>
      <c r="D34" s="118"/>
      <c r="E34" s="118"/>
      <c r="F34" s="118"/>
      <c r="G34" s="118"/>
      <c r="H34" s="118"/>
      <c r="I34" s="120"/>
      <c r="J34" s="117"/>
      <c r="K34" s="117"/>
      <c r="L34" s="117"/>
      <c r="M34" s="117"/>
      <c r="N34" s="117"/>
      <c r="O34" s="117"/>
      <c r="P34" s="117"/>
      <c r="Q34" s="117"/>
      <c r="R34" s="117"/>
    </row>
    <row r="35" spans="1:18" s="119" customFormat="1" ht="186.75" customHeight="1" x14ac:dyDescent="0.25">
      <c r="A35" s="144"/>
      <c r="B35" s="194" t="str">
        <f t="shared" si="0"/>
        <v xml:space="preserve">
</v>
      </c>
      <c r="C35" s="98"/>
      <c r="D35" s="118"/>
      <c r="E35" s="118"/>
      <c r="F35" s="118"/>
      <c r="G35" s="118"/>
      <c r="H35" s="118"/>
      <c r="I35" s="120"/>
      <c r="J35" s="117"/>
      <c r="K35" s="117"/>
      <c r="L35" s="117"/>
      <c r="M35" s="117"/>
      <c r="N35" s="117"/>
      <c r="O35" s="117"/>
      <c r="P35" s="117"/>
      <c r="Q35" s="117"/>
      <c r="R35" s="117"/>
    </row>
    <row r="36" spans="1:18" s="119" customFormat="1" ht="186.75" customHeight="1" x14ac:dyDescent="0.25">
      <c r="A36" s="144"/>
      <c r="B36" s="194" t="str">
        <f t="shared" si="0"/>
        <v xml:space="preserve">
</v>
      </c>
      <c r="C36" s="98"/>
      <c r="D36" s="118"/>
      <c r="E36" s="118"/>
      <c r="F36" s="118"/>
      <c r="G36" s="118"/>
      <c r="H36" s="118"/>
      <c r="I36" s="120"/>
      <c r="J36" s="117"/>
      <c r="K36" s="117"/>
      <c r="L36" s="117"/>
      <c r="M36" s="117"/>
      <c r="N36" s="117"/>
      <c r="O36" s="117"/>
      <c r="P36" s="117"/>
      <c r="Q36" s="117"/>
      <c r="R36" s="117"/>
    </row>
    <row r="37" spans="1:18" s="119" customFormat="1" ht="186.75" customHeight="1" x14ac:dyDescent="0.25">
      <c r="A37" s="144"/>
      <c r="B37" s="194" t="str">
        <f t="shared" si="0"/>
        <v xml:space="preserve">
</v>
      </c>
      <c r="C37" s="98"/>
      <c r="D37" s="118"/>
      <c r="E37" s="118"/>
      <c r="F37" s="118"/>
      <c r="G37" s="118"/>
      <c r="H37" s="118"/>
      <c r="I37" s="120"/>
      <c r="J37" s="117"/>
      <c r="K37" s="117"/>
      <c r="L37" s="117"/>
      <c r="M37" s="117"/>
      <c r="N37" s="117"/>
      <c r="O37" s="117"/>
      <c r="P37" s="117"/>
      <c r="Q37" s="117"/>
      <c r="R37" s="117"/>
    </row>
    <row r="38" spans="1:18" s="119" customFormat="1" ht="186.75" customHeight="1" x14ac:dyDescent="0.25">
      <c r="A38" s="144"/>
      <c r="B38" s="194" t="str">
        <f t="shared" si="0"/>
        <v xml:space="preserve">
</v>
      </c>
      <c r="C38" s="98"/>
      <c r="D38" s="118"/>
      <c r="E38" s="118"/>
      <c r="F38" s="118"/>
      <c r="G38" s="118"/>
      <c r="H38" s="118"/>
      <c r="I38" s="120"/>
      <c r="J38" s="117"/>
      <c r="K38" s="117"/>
      <c r="L38" s="117"/>
      <c r="M38" s="117"/>
      <c r="N38" s="117"/>
      <c r="O38" s="117"/>
      <c r="P38" s="117"/>
      <c r="Q38" s="117"/>
      <c r="R38" s="117"/>
    </row>
    <row r="39" spans="1:18" s="119" customFormat="1" ht="186.75" customHeight="1" x14ac:dyDescent="0.25">
      <c r="A39" s="144"/>
      <c r="B39" s="194" t="str">
        <f t="shared" si="0"/>
        <v xml:space="preserve">
</v>
      </c>
      <c r="C39" s="98"/>
      <c r="D39" s="118"/>
      <c r="E39" s="118"/>
      <c r="F39" s="118"/>
      <c r="G39" s="118"/>
      <c r="H39" s="118"/>
      <c r="I39" s="120"/>
      <c r="J39" s="117"/>
      <c r="K39" s="117"/>
      <c r="L39" s="117"/>
      <c r="M39" s="117"/>
      <c r="N39" s="117"/>
      <c r="O39" s="117"/>
      <c r="P39" s="117"/>
      <c r="Q39" s="117"/>
      <c r="R39" s="117"/>
    </row>
    <row r="40" spans="1:18" s="119" customFormat="1" ht="186.75" customHeight="1" x14ac:dyDescent="0.25">
      <c r="A40" s="144"/>
      <c r="B40" s="194" t="str">
        <f t="shared" si="0"/>
        <v xml:space="preserve">
</v>
      </c>
      <c r="C40" s="98"/>
      <c r="D40" s="118"/>
      <c r="E40" s="118"/>
      <c r="F40" s="118"/>
      <c r="G40" s="118"/>
      <c r="H40" s="118"/>
      <c r="I40" s="120"/>
      <c r="J40" s="117"/>
      <c r="K40" s="117"/>
      <c r="L40" s="117"/>
      <c r="M40" s="117"/>
      <c r="N40" s="117"/>
      <c r="O40" s="117"/>
      <c r="P40" s="117"/>
      <c r="Q40" s="117"/>
      <c r="R40" s="117"/>
    </row>
    <row r="41" spans="1:18" s="119" customFormat="1" ht="186.75" customHeight="1" x14ac:dyDescent="0.25">
      <c r="A41" s="144"/>
      <c r="B41" s="194" t="str">
        <f t="shared" si="0"/>
        <v xml:space="preserve">
</v>
      </c>
      <c r="C41" s="98"/>
      <c r="D41" s="118"/>
      <c r="E41" s="118"/>
      <c r="F41" s="118"/>
      <c r="G41" s="118"/>
      <c r="H41" s="118"/>
      <c r="I41" s="120"/>
      <c r="J41" s="117"/>
      <c r="K41" s="117"/>
      <c r="L41" s="117"/>
      <c r="M41" s="117"/>
      <c r="N41" s="117"/>
      <c r="O41" s="117"/>
      <c r="P41" s="117"/>
      <c r="Q41" s="117"/>
      <c r="R41" s="117"/>
    </row>
    <row r="42" spans="1:18" s="119" customFormat="1" ht="186.75" customHeight="1" x14ac:dyDescent="0.25">
      <c r="A42" s="144"/>
      <c r="B42" s="194" t="str">
        <f t="shared" si="0"/>
        <v xml:space="preserve">
</v>
      </c>
      <c r="C42" s="98"/>
      <c r="D42" s="118"/>
      <c r="E42" s="118"/>
      <c r="F42" s="118"/>
      <c r="G42" s="118"/>
      <c r="H42" s="118"/>
      <c r="I42" s="120"/>
      <c r="J42" s="117"/>
      <c r="K42" s="117"/>
      <c r="L42" s="117"/>
      <c r="M42" s="117"/>
      <c r="N42" s="117"/>
      <c r="O42" s="117"/>
      <c r="P42" s="117"/>
      <c r="Q42" s="117"/>
      <c r="R42" s="117"/>
    </row>
    <row r="43" spans="1:18" s="119" customFormat="1" ht="186.75" customHeight="1" x14ac:dyDescent="0.25">
      <c r="A43" s="144"/>
      <c r="B43" s="194" t="str">
        <f t="shared" si="0"/>
        <v xml:space="preserve">
</v>
      </c>
      <c r="C43" s="98"/>
      <c r="D43" s="118"/>
      <c r="E43" s="118"/>
      <c r="F43" s="118"/>
      <c r="G43" s="118"/>
      <c r="H43" s="118"/>
      <c r="I43" s="120"/>
      <c r="J43" s="117"/>
      <c r="K43" s="117"/>
      <c r="L43" s="117"/>
      <c r="M43" s="117"/>
      <c r="N43" s="117"/>
      <c r="O43" s="117"/>
      <c r="P43" s="117"/>
      <c r="Q43" s="117"/>
      <c r="R43" s="117"/>
    </row>
    <row r="44" spans="1:18" s="119" customFormat="1" ht="186.75" customHeight="1" x14ac:dyDescent="0.25">
      <c r="A44" s="144"/>
      <c r="B44" s="194" t="str">
        <f t="shared" si="0"/>
        <v xml:space="preserve">
</v>
      </c>
      <c r="C44" s="98"/>
      <c r="D44" s="118"/>
      <c r="E44" s="118"/>
      <c r="F44" s="118"/>
      <c r="G44" s="118"/>
      <c r="H44" s="118"/>
      <c r="I44" s="120"/>
      <c r="J44" s="117"/>
      <c r="K44" s="117"/>
      <c r="L44" s="117"/>
      <c r="M44" s="117"/>
      <c r="N44" s="117"/>
      <c r="O44" s="117"/>
      <c r="P44" s="117"/>
      <c r="Q44" s="117"/>
      <c r="R44" s="117"/>
    </row>
    <row r="45" spans="1:18" s="119" customFormat="1" ht="186.75" customHeight="1" x14ac:dyDescent="0.25">
      <c r="A45" s="144"/>
      <c r="B45" s="194" t="str">
        <f t="shared" si="0"/>
        <v xml:space="preserve">
</v>
      </c>
      <c r="C45" s="98"/>
      <c r="D45" s="118"/>
      <c r="E45" s="118"/>
      <c r="F45" s="118"/>
      <c r="G45" s="118"/>
      <c r="H45" s="118"/>
      <c r="I45" s="120"/>
      <c r="J45" s="117"/>
      <c r="K45" s="117"/>
      <c r="L45" s="117"/>
      <c r="M45" s="117"/>
      <c r="N45" s="117"/>
      <c r="O45" s="117"/>
      <c r="P45" s="117"/>
      <c r="Q45" s="117"/>
      <c r="R45" s="117"/>
    </row>
    <row r="46" spans="1:18" s="119" customFormat="1" ht="186.75" customHeight="1" x14ac:dyDescent="0.25">
      <c r="A46" s="144"/>
      <c r="B46" s="194" t="str">
        <f t="shared" ref="B46:B77" si="1">IFERROR(CONCATENATE(VLOOKUP(A46,RIESGOS,4,FALSE),CHAR(10),CHAR(10),VLOOKUP(A46,RIESGOS,10,FALSE)),"")</f>
        <v xml:space="preserve">
</v>
      </c>
      <c r="C46" s="98"/>
      <c r="D46" s="118"/>
      <c r="E46" s="118"/>
      <c r="F46" s="118"/>
      <c r="G46" s="118"/>
      <c r="H46" s="118"/>
      <c r="I46" s="120"/>
      <c r="J46" s="117"/>
      <c r="K46" s="117"/>
      <c r="L46" s="117"/>
      <c r="M46" s="117"/>
      <c r="N46" s="117"/>
      <c r="O46" s="117"/>
      <c r="P46" s="117"/>
      <c r="Q46" s="117"/>
      <c r="R46" s="117"/>
    </row>
    <row r="47" spans="1:18" s="119" customFormat="1" ht="186.75" customHeight="1" x14ac:dyDescent="0.25">
      <c r="A47" s="144"/>
      <c r="B47" s="194" t="str">
        <f t="shared" si="1"/>
        <v xml:space="preserve">
</v>
      </c>
      <c r="C47" s="98"/>
      <c r="D47" s="118"/>
      <c r="E47" s="118"/>
      <c r="F47" s="118"/>
      <c r="G47" s="118"/>
      <c r="H47" s="118"/>
      <c r="I47" s="120"/>
      <c r="J47" s="117"/>
      <c r="K47" s="117"/>
      <c r="L47" s="117"/>
      <c r="M47" s="117"/>
      <c r="N47" s="117"/>
      <c r="O47" s="117"/>
      <c r="P47" s="117"/>
      <c r="Q47" s="117"/>
      <c r="R47" s="117"/>
    </row>
    <row r="48" spans="1:18" s="119" customFormat="1" ht="186.75" customHeight="1" x14ac:dyDescent="0.25">
      <c r="A48" s="144"/>
      <c r="B48" s="194" t="str">
        <f t="shared" si="1"/>
        <v xml:space="preserve">
</v>
      </c>
      <c r="C48" s="98"/>
      <c r="D48" s="118"/>
      <c r="E48" s="118"/>
      <c r="F48" s="118"/>
      <c r="G48" s="118"/>
      <c r="H48" s="118"/>
      <c r="I48" s="120"/>
      <c r="J48" s="117"/>
      <c r="K48" s="117"/>
      <c r="L48" s="117"/>
      <c r="M48" s="117"/>
      <c r="N48" s="117"/>
      <c r="O48" s="117"/>
      <c r="P48" s="117"/>
      <c r="Q48" s="117"/>
      <c r="R48" s="117"/>
    </row>
    <row r="49" spans="1:18" s="119" customFormat="1" ht="186.75" customHeight="1" x14ac:dyDescent="0.25">
      <c r="A49" s="144"/>
      <c r="B49" s="194" t="str">
        <f t="shared" si="1"/>
        <v xml:space="preserve">
</v>
      </c>
      <c r="C49" s="98"/>
      <c r="D49" s="118"/>
      <c r="E49" s="118"/>
      <c r="F49" s="118"/>
      <c r="G49" s="118"/>
      <c r="H49" s="118"/>
      <c r="I49" s="120"/>
      <c r="J49" s="117"/>
      <c r="K49" s="117"/>
      <c r="L49" s="117"/>
      <c r="M49" s="117"/>
      <c r="N49" s="117"/>
      <c r="O49" s="117"/>
      <c r="P49" s="117"/>
      <c r="Q49" s="117"/>
      <c r="R49" s="117"/>
    </row>
    <row r="50" spans="1:18" s="119" customFormat="1" ht="186.75" customHeight="1" x14ac:dyDescent="0.25">
      <c r="A50" s="144"/>
      <c r="B50" s="194" t="str">
        <f t="shared" si="1"/>
        <v xml:space="preserve">
</v>
      </c>
      <c r="C50" s="98"/>
      <c r="D50" s="118"/>
      <c r="E50" s="118"/>
      <c r="F50" s="118"/>
      <c r="G50" s="118"/>
      <c r="H50" s="118"/>
      <c r="I50" s="120"/>
      <c r="J50" s="117"/>
      <c r="K50" s="117"/>
      <c r="L50" s="117"/>
      <c r="M50" s="117"/>
      <c r="N50" s="117"/>
      <c r="O50" s="117"/>
      <c r="P50" s="117"/>
      <c r="Q50" s="117"/>
      <c r="R50" s="117"/>
    </row>
    <row r="51" spans="1:18" s="119" customFormat="1" ht="186.75" customHeight="1" x14ac:dyDescent="0.25">
      <c r="A51" s="144"/>
      <c r="B51" s="194" t="str">
        <f t="shared" si="1"/>
        <v xml:space="preserve">
</v>
      </c>
      <c r="C51" s="98"/>
      <c r="D51" s="118"/>
      <c r="E51" s="118"/>
      <c r="F51" s="118"/>
      <c r="G51" s="118"/>
      <c r="H51" s="118"/>
      <c r="I51" s="120"/>
      <c r="J51" s="117"/>
      <c r="K51" s="117"/>
      <c r="L51" s="117"/>
      <c r="M51" s="117"/>
      <c r="N51" s="117"/>
      <c r="O51" s="117"/>
      <c r="P51" s="117"/>
      <c r="Q51" s="117"/>
      <c r="R51" s="117"/>
    </row>
    <row r="52" spans="1:18" s="119" customFormat="1" ht="186.75" customHeight="1" x14ac:dyDescent="0.25">
      <c r="A52" s="144"/>
      <c r="B52" s="194" t="str">
        <f t="shared" si="1"/>
        <v xml:space="preserve">
</v>
      </c>
      <c r="C52" s="98"/>
      <c r="D52" s="118"/>
      <c r="E52" s="118"/>
      <c r="F52" s="118"/>
      <c r="G52" s="118"/>
      <c r="H52" s="118"/>
      <c r="I52" s="120"/>
      <c r="J52" s="117"/>
      <c r="K52" s="117"/>
      <c r="L52" s="117"/>
      <c r="M52" s="117"/>
      <c r="N52" s="117"/>
      <c r="O52" s="117"/>
      <c r="P52" s="117"/>
      <c r="Q52" s="117"/>
      <c r="R52" s="117"/>
    </row>
    <row r="53" spans="1:18" s="119" customFormat="1" ht="186.75" customHeight="1" x14ac:dyDescent="0.25">
      <c r="A53" s="144"/>
      <c r="B53" s="194" t="str">
        <f t="shared" si="1"/>
        <v xml:space="preserve">
</v>
      </c>
      <c r="C53" s="98"/>
      <c r="D53" s="118"/>
      <c r="E53" s="118"/>
      <c r="F53" s="118"/>
      <c r="G53" s="118"/>
      <c r="H53" s="118"/>
      <c r="I53" s="120"/>
      <c r="J53" s="117"/>
      <c r="K53" s="117"/>
      <c r="L53" s="117"/>
      <c r="M53" s="117"/>
      <c r="N53" s="117"/>
      <c r="O53" s="117"/>
      <c r="P53" s="117"/>
      <c r="Q53" s="117"/>
      <c r="R53" s="117"/>
    </row>
    <row r="54" spans="1:18" s="119" customFormat="1" ht="186.75" customHeight="1" x14ac:dyDescent="0.25">
      <c r="A54" s="144"/>
      <c r="B54" s="194" t="str">
        <f t="shared" si="1"/>
        <v xml:space="preserve">
</v>
      </c>
      <c r="C54" s="98"/>
      <c r="D54" s="118"/>
      <c r="E54" s="118"/>
      <c r="F54" s="118"/>
      <c r="G54" s="118"/>
      <c r="H54" s="118"/>
      <c r="I54" s="120"/>
      <c r="J54" s="117"/>
      <c r="K54" s="117"/>
      <c r="L54" s="117"/>
      <c r="M54" s="117"/>
      <c r="N54" s="117"/>
      <c r="O54" s="117"/>
      <c r="P54" s="117"/>
      <c r="Q54" s="117"/>
      <c r="R54" s="117"/>
    </row>
    <row r="55" spans="1:18" s="119" customFormat="1" ht="186.75" customHeight="1" x14ac:dyDescent="0.25">
      <c r="A55" s="144"/>
      <c r="B55" s="194" t="str">
        <f t="shared" si="1"/>
        <v xml:space="preserve">
</v>
      </c>
      <c r="C55" s="98"/>
      <c r="D55" s="118"/>
      <c r="E55" s="118"/>
      <c r="F55" s="118"/>
      <c r="G55" s="118"/>
      <c r="H55" s="118"/>
      <c r="I55" s="120"/>
      <c r="J55" s="117"/>
      <c r="K55" s="117"/>
      <c r="L55" s="117"/>
      <c r="M55" s="117"/>
      <c r="N55" s="117"/>
      <c r="O55" s="117"/>
      <c r="P55" s="117"/>
      <c r="Q55" s="117"/>
      <c r="R55" s="117"/>
    </row>
    <row r="56" spans="1:18" s="119" customFormat="1" ht="186.75" customHeight="1" x14ac:dyDescent="0.25">
      <c r="A56" s="144"/>
      <c r="B56" s="194" t="str">
        <f t="shared" si="1"/>
        <v xml:space="preserve">
</v>
      </c>
      <c r="C56" s="98"/>
      <c r="D56" s="118"/>
      <c r="E56" s="118"/>
      <c r="F56" s="118"/>
      <c r="G56" s="118"/>
      <c r="H56" s="118"/>
      <c r="I56" s="120"/>
      <c r="J56" s="117"/>
      <c r="K56" s="117"/>
      <c r="L56" s="117"/>
      <c r="M56" s="117"/>
      <c r="N56" s="117"/>
      <c r="O56" s="117"/>
      <c r="P56" s="117"/>
      <c r="Q56" s="117"/>
      <c r="R56" s="117"/>
    </row>
    <row r="57" spans="1:18" s="119" customFormat="1" ht="186.75" customHeight="1" x14ac:dyDescent="0.25">
      <c r="A57" s="144"/>
      <c r="B57" s="194" t="str">
        <f t="shared" si="1"/>
        <v xml:space="preserve">
</v>
      </c>
      <c r="C57" s="98"/>
      <c r="D57" s="118"/>
      <c r="E57" s="118"/>
      <c r="F57" s="118"/>
      <c r="G57" s="118"/>
      <c r="H57" s="118"/>
      <c r="I57" s="120"/>
      <c r="J57" s="117"/>
      <c r="K57" s="117"/>
      <c r="L57" s="117"/>
      <c r="M57" s="117"/>
      <c r="N57" s="117"/>
      <c r="O57" s="117"/>
      <c r="P57" s="117"/>
      <c r="Q57" s="117"/>
      <c r="R57" s="117"/>
    </row>
    <row r="58" spans="1:18" s="119" customFormat="1" ht="186.75" customHeight="1" x14ac:dyDescent="0.25">
      <c r="A58" s="144"/>
      <c r="B58" s="194" t="str">
        <f t="shared" si="1"/>
        <v xml:space="preserve">
</v>
      </c>
      <c r="C58" s="98"/>
      <c r="D58" s="118"/>
      <c r="E58" s="118"/>
      <c r="F58" s="118"/>
      <c r="G58" s="118"/>
      <c r="H58" s="118"/>
      <c r="I58" s="120"/>
      <c r="J58" s="117"/>
      <c r="K58" s="117"/>
      <c r="L58" s="117"/>
      <c r="M58" s="117"/>
      <c r="N58" s="117"/>
      <c r="O58" s="117"/>
      <c r="P58" s="117"/>
      <c r="Q58" s="117"/>
      <c r="R58" s="117"/>
    </row>
    <row r="59" spans="1:18" s="119" customFormat="1" ht="186.75" customHeight="1" x14ac:dyDescent="0.25">
      <c r="A59" s="144"/>
      <c r="B59" s="194" t="str">
        <f t="shared" si="1"/>
        <v xml:space="preserve">
</v>
      </c>
      <c r="C59" s="98"/>
      <c r="D59" s="118"/>
      <c r="E59" s="118"/>
      <c r="F59" s="118"/>
      <c r="G59" s="118"/>
      <c r="H59" s="118"/>
      <c r="I59" s="120"/>
      <c r="J59" s="117"/>
      <c r="K59" s="117"/>
      <c r="L59" s="117"/>
      <c r="M59" s="117"/>
      <c r="N59" s="117"/>
      <c r="O59" s="117"/>
      <c r="P59" s="117"/>
      <c r="Q59" s="117"/>
      <c r="R59" s="117"/>
    </row>
    <row r="60" spans="1:18" s="119" customFormat="1" ht="186.75" customHeight="1" x14ac:dyDescent="0.25">
      <c r="A60" s="144"/>
      <c r="B60" s="194" t="str">
        <f t="shared" si="1"/>
        <v xml:space="preserve">
</v>
      </c>
      <c r="C60" s="98"/>
      <c r="D60" s="118"/>
      <c r="E60" s="118"/>
      <c r="F60" s="118"/>
      <c r="G60" s="118"/>
      <c r="H60" s="118"/>
      <c r="I60" s="120"/>
      <c r="J60" s="117"/>
      <c r="K60" s="117"/>
      <c r="L60" s="117"/>
      <c r="M60" s="117"/>
      <c r="N60" s="117"/>
      <c r="O60" s="117"/>
      <c r="P60" s="117"/>
      <c r="Q60" s="117"/>
      <c r="R60" s="117"/>
    </row>
    <row r="61" spans="1:18" s="119" customFormat="1" ht="186.75" customHeight="1" x14ac:dyDescent="0.25">
      <c r="A61" s="144"/>
      <c r="B61" s="194" t="str">
        <f t="shared" si="1"/>
        <v xml:space="preserve">
</v>
      </c>
      <c r="C61" s="98"/>
      <c r="D61" s="118"/>
      <c r="E61" s="118"/>
      <c r="F61" s="118"/>
      <c r="G61" s="118"/>
      <c r="H61" s="118"/>
      <c r="I61" s="120"/>
      <c r="J61" s="117"/>
      <c r="K61" s="117"/>
      <c r="L61" s="117"/>
      <c r="M61" s="117"/>
      <c r="N61" s="117"/>
      <c r="O61" s="117"/>
      <c r="P61" s="117"/>
      <c r="Q61" s="117"/>
      <c r="R61" s="117"/>
    </row>
    <row r="62" spans="1:18" s="119" customFormat="1" ht="186.75" customHeight="1" x14ac:dyDescent="0.25">
      <c r="A62" s="144"/>
      <c r="B62" s="194" t="str">
        <f t="shared" si="1"/>
        <v xml:space="preserve">
</v>
      </c>
      <c r="C62" s="98"/>
      <c r="D62" s="118"/>
      <c r="E62" s="118"/>
      <c r="F62" s="118"/>
      <c r="G62" s="118"/>
      <c r="H62" s="118"/>
      <c r="I62" s="120"/>
      <c r="J62" s="117"/>
      <c r="K62" s="117"/>
      <c r="L62" s="117"/>
      <c r="M62" s="117"/>
      <c r="N62" s="117"/>
      <c r="O62" s="117"/>
      <c r="P62" s="117"/>
      <c r="Q62" s="117"/>
      <c r="R62" s="117"/>
    </row>
    <row r="63" spans="1:18" s="119" customFormat="1" ht="186.75" customHeight="1" x14ac:dyDescent="0.25">
      <c r="A63" s="144"/>
      <c r="B63" s="194" t="str">
        <f t="shared" si="1"/>
        <v xml:space="preserve">
</v>
      </c>
      <c r="C63" s="98"/>
      <c r="D63" s="118"/>
      <c r="E63" s="118"/>
      <c r="F63" s="118"/>
      <c r="G63" s="118"/>
      <c r="H63" s="118"/>
      <c r="I63" s="120"/>
      <c r="J63" s="117"/>
      <c r="K63" s="117"/>
      <c r="L63" s="117"/>
      <c r="M63" s="117"/>
      <c r="N63" s="117"/>
      <c r="O63" s="117"/>
      <c r="P63" s="117"/>
      <c r="Q63" s="117"/>
      <c r="R63" s="117"/>
    </row>
    <row r="64" spans="1:18" s="119" customFormat="1" ht="186.75" customHeight="1" x14ac:dyDescent="0.25">
      <c r="A64" s="144"/>
      <c r="B64" s="194" t="str">
        <f t="shared" si="1"/>
        <v xml:space="preserve">
</v>
      </c>
      <c r="C64" s="98"/>
      <c r="D64" s="118"/>
      <c r="E64" s="118"/>
      <c r="F64" s="118"/>
      <c r="G64" s="118"/>
      <c r="H64" s="118"/>
      <c r="I64" s="120"/>
      <c r="J64" s="117"/>
      <c r="K64" s="117"/>
      <c r="L64" s="117"/>
      <c r="M64" s="117"/>
      <c r="N64" s="117"/>
      <c r="O64" s="117"/>
      <c r="P64" s="117"/>
      <c r="Q64" s="117"/>
      <c r="R64" s="117"/>
    </row>
    <row r="65" spans="1:18" s="119" customFormat="1" ht="186.75" customHeight="1" x14ac:dyDescent="0.25">
      <c r="A65" s="144"/>
      <c r="B65" s="194" t="str">
        <f t="shared" si="1"/>
        <v xml:space="preserve">
</v>
      </c>
      <c r="C65" s="98"/>
      <c r="D65" s="118"/>
      <c r="E65" s="118"/>
      <c r="F65" s="118"/>
      <c r="G65" s="118"/>
      <c r="H65" s="118"/>
      <c r="I65" s="120"/>
      <c r="J65" s="117"/>
      <c r="K65" s="117"/>
      <c r="L65" s="117"/>
      <c r="M65" s="117"/>
      <c r="N65" s="117"/>
      <c r="O65" s="117"/>
      <c r="P65" s="117"/>
      <c r="Q65" s="117"/>
      <c r="R65" s="117"/>
    </row>
    <row r="66" spans="1:18" s="119" customFormat="1" ht="186.75" customHeight="1" x14ac:dyDescent="0.25">
      <c r="A66" s="144"/>
      <c r="B66" s="194" t="str">
        <f t="shared" si="1"/>
        <v xml:space="preserve">
</v>
      </c>
      <c r="C66" s="98"/>
      <c r="D66" s="118"/>
      <c r="E66" s="118"/>
      <c r="F66" s="118"/>
      <c r="G66" s="118"/>
      <c r="H66" s="118"/>
      <c r="I66" s="120"/>
      <c r="J66" s="117"/>
      <c r="K66" s="117"/>
      <c r="L66" s="117"/>
      <c r="M66" s="117"/>
      <c r="N66" s="117"/>
      <c r="O66" s="117"/>
      <c r="P66" s="117"/>
      <c r="Q66" s="117"/>
      <c r="R66" s="117"/>
    </row>
    <row r="67" spans="1:18" s="119" customFormat="1" ht="186.75" customHeight="1" x14ac:dyDescent="0.25">
      <c r="A67" s="144"/>
      <c r="B67" s="194" t="str">
        <f t="shared" si="1"/>
        <v xml:space="preserve">
</v>
      </c>
      <c r="C67" s="98"/>
      <c r="D67" s="118"/>
      <c r="E67" s="118"/>
      <c r="F67" s="118"/>
      <c r="G67" s="118"/>
      <c r="H67" s="118"/>
      <c r="I67" s="120"/>
      <c r="J67" s="117"/>
      <c r="K67" s="117"/>
      <c r="L67" s="117"/>
      <c r="M67" s="117"/>
      <c r="N67" s="117"/>
      <c r="O67" s="117"/>
      <c r="P67" s="117"/>
      <c r="Q67" s="117"/>
      <c r="R67" s="117"/>
    </row>
    <row r="68" spans="1:18" s="119" customFormat="1" ht="186.75" customHeight="1" x14ac:dyDescent="0.25">
      <c r="A68" s="144"/>
      <c r="B68" s="194" t="str">
        <f t="shared" si="1"/>
        <v xml:space="preserve">
</v>
      </c>
      <c r="C68" s="98"/>
      <c r="D68" s="118"/>
      <c r="E68" s="118"/>
      <c r="F68" s="118"/>
      <c r="G68" s="118"/>
      <c r="H68" s="118"/>
      <c r="I68" s="120"/>
      <c r="J68" s="117"/>
      <c r="K68" s="117"/>
      <c r="L68" s="117"/>
      <c r="M68" s="117"/>
      <c r="N68" s="117"/>
      <c r="O68" s="117"/>
      <c r="P68" s="117"/>
      <c r="Q68" s="117"/>
      <c r="R68" s="117"/>
    </row>
    <row r="69" spans="1:18" s="119" customFormat="1" ht="186.75" customHeight="1" x14ac:dyDescent="0.25">
      <c r="A69" s="144"/>
      <c r="B69" s="194" t="str">
        <f t="shared" si="1"/>
        <v xml:space="preserve">
</v>
      </c>
      <c r="C69" s="98"/>
      <c r="D69" s="118"/>
      <c r="E69" s="118"/>
      <c r="F69" s="118"/>
      <c r="G69" s="118"/>
      <c r="H69" s="118"/>
      <c r="I69" s="120"/>
      <c r="J69" s="117"/>
      <c r="K69" s="117"/>
      <c r="L69" s="117"/>
      <c r="M69" s="117"/>
      <c r="N69" s="117"/>
      <c r="O69" s="117"/>
      <c r="P69" s="117"/>
      <c r="Q69" s="117"/>
      <c r="R69" s="117"/>
    </row>
    <row r="70" spans="1:18" s="119" customFormat="1" ht="186.75" customHeight="1" x14ac:dyDescent="0.25">
      <c r="A70" s="144"/>
      <c r="B70" s="194" t="str">
        <f t="shared" si="1"/>
        <v xml:space="preserve">
</v>
      </c>
      <c r="C70" s="98"/>
      <c r="D70" s="118"/>
      <c r="E70" s="118"/>
      <c r="F70" s="118"/>
      <c r="G70" s="118"/>
      <c r="H70" s="118"/>
      <c r="I70" s="120"/>
      <c r="J70" s="117"/>
      <c r="K70" s="117"/>
      <c r="L70" s="117"/>
      <c r="M70" s="117"/>
      <c r="N70" s="117"/>
      <c r="O70" s="117"/>
      <c r="P70" s="117"/>
      <c r="Q70" s="117"/>
      <c r="R70" s="117"/>
    </row>
    <row r="71" spans="1:18" s="119" customFormat="1" ht="186.75" customHeight="1" x14ac:dyDescent="0.25">
      <c r="A71" s="144"/>
      <c r="B71" s="194" t="str">
        <f t="shared" si="1"/>
        <v xml:space="preserve">
</v>
      </c>
      <c r="C71" s="98"/>
      <c r="D71" s="118"/>
      <c r="E71" s="118"/>
      <c r="F71" s="118"/>
      <c r="G71" s="118"/>
      <c r="H71" s="118"/>
      <c r="I71" s="120"/>
      <c r="J71" s="117"/>
      <c r="K71" s="117"/>
      <c r="L71" s="117"/>
      <c r="M71" s="117"/>
      <c r="N71" s="117"/>
      <c r="O71" s="117"/>
      <c r="P71" s="117"/>
      <c r="Q71" s="117"/>
      <c r="R71" s="117"/>
    </row>
    <row r="72" spans="1:18" s="119" customFormat="1" ht="186.75" customHeight="1" x14ac:dyDescent="0.25">
      <c r="A72" s="144"/>
      <c r="B72" s="194" t="str">
        <f t="shared" si="1"/>
        <v xml:space="preserve">
</v>
      </c>
      <c r="C72" s="98"/>
      <c r="D72" s="118"/>
      <c r="E72" s="118"/>
      <c r="F72" s="118"/>
      <c r="G72" s="118"/>
      <c r="H72" s="118"/>
      <c r="I72" s="120"/>
      <c r="J72" s="117"/>
      <c r="K72" s="117"/>
      <c r="L72" s="117"/>
      <c r="M72" s="117"/>
      <c r="N72" s="117"/>
      <c r="O72" s="117"/>
      <c r="P72" s="117"/>
      <c r="Q72" s="117"/>
      <c r="R72" s="117"/>
    </row>
    <row r="73" spans="1:18" s="119" customFormat="1" ht="186.75" customHeight="1" x14ac:dyDescent="0.25">
      <c r="A73" s="144"/>
      <c r="B73" s="194" t="str">
        <f t="shared" si="1"/>
        <v xml:space="preserve">
</v>
      </c>
      <c r="C73" s="98"/>
      <c r="D73" s="118"/>
      <c r="E73" s="118"/>
      <c r="F73" s="118"/>
      <c r="G73" s="118"/>
      <c r="H73" s="118"/>
      <c r="I73" s="120"/>
      <c r="J73" s="117"/>
      <c r="K73" s="117"/>
      <c r="L73" s="117"/>
      <c r="M73" s="117"/>
      <c r="N73" s="117"/>
      <c r="O73" s="117"/>
      <c r="P73" s="117"/>
      <c r="Q73" s="117"/>
      <c r="R73" s="117"/>
    </row>
    <row r="74" spans="1:18" s="119" customFormat="1" ht="186.75" customHeight="1" x14ac:dyDescent="0.25">
      <c r="A74" s="144"/>
      <c r="B74" s="194" t="str">
        <f t="shared" si="1"/>
        <v xml:space="preserve">
</v>
      </c>
      <c r="C74" s="98"/>
      <c r="D74" s="118"/>
      <c r="E74" s="118"/>
      <c r="F74" s="118"/>
      <c r="G74" s="118"/>
      <c r="H74" s="118"/>
      <c r="I74" s="120"/>
      <c r="J74" s="117"/>
      <c r="K74" s="117"/>
      <c r="L74" s="117"/>
      <c r="M74" s="117"/>
      <c r="N74" s="117"/>
      <c r="O74" s="117"/>
      <c r="P74" s="117"/>
      <c r="Q74" s="117"/>
      <c r="R74" s="117"/>
    </row>
    <row r="75" spans="1:18" s="119" customFormat="1" ht="186.75" customHeight="1" x14ac:dyDescent="0.25">
      <c r="A75" s="144"/>
      <c r="B75" s="194" t="str">
        <f t="shared" si="1"/>
        <v xml:space="preserve">
</v>
      </c>
      <c r="C75" s="98"/>
      <c r="D75" s="118"/>
      <c r="E75" s="118"/>
      <c r="F75" s="118"/>
      <c r="G75" s="118"/>
      <c r="H75" s="118"/>
      <c r="I75" s="120"/>
      <c r="J75" s="117"/>
      <c r="K75" s="117"/>
      <c r="L75" s="117"/>
      <c r="M75" s="117"/>
      <c r="N75" s="117"/>
      <c r="O75" s="117"/>
      <c r="P75" s="117"/>
      <c r="Q75" s="117"/>
      <c r="R75" s="117"/>
    </row>
    <row r="76" spans="1:18" s="119" customFormat="1" ht="186.75" customHeight="1" x14ac:dyDescent="0.25">
      <c r="A76" s="144"/>
      <c r="B76" s="194" t="str">
        <f t="shared" si="1"/>
        <v xml:space="preserve">
</v>
      </c>
      <c r="C76" s="98"/>
      <c r="D76" s="118"/>
      <c r="E76" s="118"/>
      <c r="F76" s="118"/>
      <c r="G76" s="118"/>
      <c r="H76" s="118"/>
      <c r="I76" s="120"/>
      <c r="J76" s="117"/>
      <c r="K76" s="117"/>
      <c r="L76" s="117"/>
      <c r="M76" s="117"/>
      <c r="N76" s="117"/>
      <c r="O76" s="117"/>
      <c r="P76" s="117"/>
      <c r="Q76" s="117"/>
      <c r="R76" s="117"/>
    </row>
    <row r="77" spans="1:18" s="119" customFormat="1" ht="186.75" customHeight="1" x14ac:dyDescent="0.25">
      <c r="A77" s="144"/>
      <c r="B77" s="194" t="str">
        <f t="shared" si="1"/>
        <v xml:space="preserve">
</v>
      </c>
      <c r="C77" s="98"/>
      <c r="D77" s="118"/>
      <c r="E77" s="118"/>
      <c r="F77" s="118"/>
      <c r="G77" s="118"/>
      <c r="H77" s="118"/>
      <c r="I77" s="120"/>
      <c r="J77" s="117"/>
      <c r="K77" s="117"/>
      <c r="L77" s="117"/>
      <c r="M77" s="117"/>
      <c r="N77" s="117"/>
      <c r="O77" s="117"/>
      <c r="P77" s="117"/>
      <c r="Q77" s="117"/>
      <c r="R77" s="117"/>
    </row>
    <row r="78" spans="1:18" s="119" customFormat="1" ht="186.75" customHeight="1" x14ac:dyDescent="0.25">
      <c r="A78" s="144"/>
      <c r="B78" s="194" t="str">
        <f t="shared" ref="B78:B109" si="2">IFERROR(CONCATENATE(VLOOKUP(A78,RIESGOS,4,FALSE),CHAR(10),CHAR(10),VLOOKUP(A78,RIESGOS,10,FALSE)),"")</f>
        <v xml:space="preserve">
</v>
      </c>
      <c r="C78" s="98"/>
      <c r="D78" s="118"/>
      <c r="E78" s="118"/>
      <c r="F78" s="118"/>
      <c r="G78" s="118"/>
      <c r="H78" s="118"/>
      <c r="I78" s="120"/>
      <c r="J78" s="117"/>
      <c r="K78" s="117"/>
      <c r="L78" s="117"/>
      <c r="M78" s="117"/>
      <c r="N78" s="117"/>
      <c r="O78" s="117"/>
      <c r="P78" s="117"/>
      <c r="Q78" s="117"/>
      <c r="R78" s="117"/>
    </row>
    <row r="79" spans="1:18" s="119" customFormat="1" ht="186.75" customHeight="1" x14ac:dyDescent="0.25">
      <c r="A79" s="144"/>
      <c r="B79" s="194" t="str">
        <f t="shared" si="2"/>
        <v xml:space="preserve">
</v>
      </c>
      <c r="C79" s="98"/>
      <c r="D79" s="118"/>
      <c r="E79" s="118"/>
      <c r="F79" s="118"/>
      <c r="G79" s="118"/>
      <c r="H79" s="118"/>
      <c r="I79" s="120"/>
      <c r="J79" s="117"/>
      <c r="K79" s="117"/>
      <c r="L79" s="117"/>
      <c r="M79" s="117"/>
      <c r="N79" s="117"/>
      <c r="O79" s="117"/>
      <c r="P79" s="117"/>
      <c r="Q79" s="117"/>
      <c r="R79" s="117"/>
    </row>
    <row r="80" spans="1:18" s="119" customFormat="1" ht="186.75" customHeight="1" x14ac:dyDescent="0.25">
      <c r="A80" s="144"/>
      <c r="B80" s="194" t="str">
        <f t="shared" si="2"/>
        <v xml:space="preserve">
</v>
      </c>
      <c r="C80" s="98"/>
      <c r="D80" s="118"/>
      <c r="E80" s="118"/>
      <c r="F80" s="118"/>
      <c r="G80" s="118"/>
      <c r="H80" s="118"/>
      <c r="I80" s="120"/>
      <c r="J80" s="117"/>
      <c r="K80" s="117"/>
      <c r="L80" s="117"/>
      <c r="M80" s="117"/>
      <c r="N80" s="117"/>
      <c r="O80" s="117"/>
      <c r="P80" s="117"/>
      <c r="Q80" s="117"/>
      <c r="R80" s="117"/>
    </row>
    <row r="81" spans="1:18" s="119" customFormat="1" ht="186.75" customHeight="1" x14ac:dyDescent="0.25">
      <c r="A81" s="144"/>
      <c r="B81" s="194" t="str">
        <f t="shared" si="2"/>
        <v xml:space="preserve">
</v>
      </c>
      <c r="C81" s="98"/>
      <c r="D81" s="118"/>
      <c r="E81" s="118"/>
      <c r="F81" s="118"/>
      <c r="G81" s="118"/>
      <c r="H81" s="118"/>
      <c r="I81" s="120"/>
      <c r="J81" s="117"/>
      <c r="K81" s="117"/>
      <c r="L81" s="117"/>
      <c r="M81" s="117"/>
      <c r="N81" s="117"/>
      <c r="O81" s="117"/>
      <c r="P81" s="117"/>
      <c r="Q81" s="117"/>
      <c r="R81" s="117"/>
    </row>
    <row r="82" spans="1:18" s="119" customFormat="1" ht="186.75" customHeight="1" x14ac:dyDescent="0.25">
      <c r="A82" s="144"/>
      <c r="B82" s="194" t="str">
        <f t="shared" si="2"/>
        <v xml:space="preserve">
</v>
      </c>
      <c r="C82" s="98"/>
      <c r="D82" s="118"/>
      <c r="E82" s="118"/>
      <c r="F82" s="118"/>
      <c r="G82" s="118"/>
      <c r="H82" s="118"/>
      <c r="I82" s="120"/>
      <c r="J82" s="117"/>
      <c r="K82" s="117"/>
      <c r="L82" s="117"/>
      <c r="M82" s="117"/>
      <c r="N82" s="117"/>
      <c r="O82" s="117"/>
      <c r="P82" s="117"/>
      <c r="Q82" s="117"/>
      <c r="R82" s="117"/>
    </row>
    <row r="83" spans="1:18" s="119" customFormat="1" ht="186.75" customHeight="1" x14ac:dyDescent="0.25">
      <c r="A83" s="144"/>
      <c r="B83" s="194" t="str">
        <f t="shared" si="2"/>
        <v xml:space="preserve">
</v>
      </c>
      <c r="C83" s="98"/>
      <c r="D83" s="118"/>
      <c r="E83" s="118"/>
      <c r="F83" s="118"/>
      <c r="G83" s="118"/>
      <c r="H83" s="118"/>
      <c r="I83" s="120"/>
      <c r="J83" s="117"/>
      <c r="K83" s="117"/>
      <c r="L83" s="117"/>
      <c r="M83" s="117"/>
      <c r="N83" s="117"/>
      <c r="O83" s="117"/>
      <c r="P83" s="117"/>
      <c r="Q83" s="117"/>
      <c r="R83" s="117"/>
    </row>
    <row r="84" spans="1:18" s="119" customFormat="1" ht="186.75" customHeight="1" x14ac:dyDescent="0.25">
      <c r="A84" s="144"/>
      <c r="B84" s="194" t="str">
        <f t="shared" si="2"/>
        <v xml:space="preserve">
</v>
      </c>
      <c r="C84" s="98"/>
      <c r="D84" s="118"/>
      <c r="E84" s="118"/>
      <c r="F84" s="118"/>
      <c r="G84" s="118"/>
      <c r="H84" s="118"/>
      <c r="I84" s="120"/>
      <c r="J84" s="117"/>
      <c r="K84" s="117"/>
      <c r="L84" s="117"/>
      <c r="M84" s="117"/>
      <c r="N84" s="117"/>
      <c r="O84" s="117"/>
      <c r="P84" s="117"/>
      <c r="Q84" s="117"/>
      <c r="R84" s="117"/>
    </row>
    <row r="85" spans="1:18" s="119" customFormat="1" ht="186.75" customHeight="1" x14ac:dyDescent="0.25">
      <c r="A85" s="144"/>
      <c r="B85" s="194" t="str">
        <f t="shared" si="2"/>
        <v xml:space="preserve">
</v>
      </c>
      <c r="C85" s="98"/>
      <c r="D85" s="118"/>
      <c r="E85" s="118"/>
      <c r="F85" s="118"/>
      <c r="G85" s="118"/>
      <c r="H85" s="118"/>
      <c r="I85" s="120"/>
      <c r="J85" s="117"/>
      <c r="K85" s="117"/>
      <c r="L85" s="117"/>
      <c r="M85" s="117"/>
      <c r="N85" s="117"/>
      <c r="O85" s="117"/>
      <c r="P85" s="117"/>
      <c r="Q85" s="117"/>
      <c r="R85" s="117"/>
    </row>
    <row r="86" spans="1:18" s="119" customFormat="1" ht="186.75" customHeight="1" x14ac:dyDescent="0.25">
      <c r="A86" s="144"/>
      <c r="B86" s="194" t="str">
        <f t="shared" si="2"/>
        <v xml:space="preserve">
</v>
      </c>
      <c r="C86" s="98"/>
      <c r="D86" s="118"/>
      <c r="E86" s="118"/>
      <c r="F86" s="118"/>
      <c r="G86" s="118"/>
      <c r="H86" s="118"/>
      <c r="I86" s="120"/>
      <c r="J86" s="117"/>
      <c r="K86" s="117"/>
      <c r="L86" s="117"/>
      <c r="M86" s="117"/>
      <c r="N86" s="117"/>
      <c r="O86" s="117"/>
      <c r="P86" s="117"/>
      <c r="Q86" s="117"/>
      <c r="R86" s="117"/>
    </row>
    <row r="87" spans="1:18" s="119" customFormat="1" ht="186.75" customHeight="1" x14ac:dyDescent="0.25">
      <c r="A87" s="144"/>
      <c r="B87" s="194" t="str">
        <f t="shared" si="2"/>
        <v xml:space="preserve">
</v>
      </c>
      <c r="C87" s="98"/>
      <c r="D87" s="118"/>
      <c r="E87" s="118"/>
      <c r="F87" s="118"/>
      <c r="G87" s="118"/>
      <c r="H87" s="118"/>
      <c r="I87" s="120"/>
      <c r="J87" s="117"/>
      <c r="K87" s="117"/>
      <c r="L87" s="117"/>
      <c r="M87" s="117"/>
      <c r="N87" s="117"/>
      <c r="O87" s="117"/>
      <c r="P87" s="117"/>
      <c r="Q87" s="117"/>
      <c r="R87" s="117"/>
    </row>
    <row r="88" spans="1:18" s="119" customFormat="1" ht="186.75" customHeight="1" x14ac:dyDescent="0.25">
      <c r="A88" s="144"/>
      <c r="B88" s="194" t="str">
        <f t="shared" si="2"/>
        <v xml:space="preserve">
</v>
      </c>
      <c r="C88" s="98"/>
      <c r="D88" s="118"/>
      <c r="E88" s="118"/>
      <c r="F88" s="118"/>
      <c r="G88" s="118"/>
      <c r="H88" s="118"/>
      <c r="I88" s="120"/>
      <c r="J88" s="117"/>
      <c r="K88" s="117"/>
      <c r="L88" s="117"/>
      <c r="M88" s="117"/>
      <c r="N88" s="117"/>
      <c r="O88" s="117"/>
      <c r="P88" s="117"/>
      <c r="Q88" s="117"/>
      <c r="R88" s="117"/>
    </row>
    <row r="89" spans="1:18" s="119" customFormat="1" ht="186.75" customHeight="1" x14ac:dyDescent="0.25">
      <c r="A89" s="144"/>
      <c r="B89" s="194" t="str">
        <f t="shared" si="2"/>
        <v xml:space="preserve">
</v>
      </c>
      <c r="C89" s="98"/>
      <c r="D89" s="118"/>
      <c r="E89" s="118"/>
      <c r="F89" s="118"/>
      <c r="G89" s="118"/>
      <c r="H89" s="118"/>
      <c r="I89" s="120"/>
      <c r="J89" s="117"/>
      <c r="K89" s="117"/>
      <c r="L89" s="117"/>
      <c r="M89" s="117"/>
      <c r="N89" s="117"/>
      <c r="O89" s="117"/>
      <c r="P89" s="117"/>
      <c r="Q89" s="117"/>
      <c r="R89" s="117"/>
    </row>
    <row r="90" spans="1:18" s="119" customFormat="1" ht="186.75" customHeight="1" x14ac:dyDescent="0.25">
      <c r="A90" s="144"/>
      <c r="B90" s="194" t="str">
        <f t="shared" si="2"/>
        <v xml:space="preserve">
</v>
      </c>
      <c r="C90" s="98"/>
      <c r="D90" s="118"/>
      <c r="E90" s="118"/>
      <c r="F90" s="118"/>
      <c r="G90" s="118"/>
      <c r="H90" s="118"/>
      <c r="I90" s="120"/>
      <c r="J90" s="117"/>
      <c r="K90" s="117"/>
      <c r="L90" s="117"/>
      <c r="M90" s="117"/>
      <c r="N90" s="117"/>
      <c r="O90" s="117"/>
      <c r="P90" s="117"/>
      <c r="Q90" s="117"/>
      <c r="R90" s="117"/>
    </row>
    <row r="91" spans="1:18" s="119" customFormat="1" ht="186.75" customHeight="1" x14ac:dyDescent="0.25">
      <c r="A91" s="144"/>
      <c r="B91" s="194" t="str">
        <f t="shared" si="2"/>
        <v xml:space="preserve">
</v>
      </c>
      <c r="C91" s="98"/>
      <c r="D91" s="118"/>
      <c r="E91" s="118"/>
      <c r="F91" s="118"/>
      <c r="G91" s="118"/>
      <c r="H91" s="118"/>
      <c r="I91" s="120"/>
      <c r="J91" s="117"/>
      <c r="K91" s="117"/>
      <c r="L91" s="117"/>
      <c r="M91" s="117"/>
      <c r="N91" s="117"/>
      <c r="O91" s="117"/>
      <c r="P91" s="117"/>
      <c r="Q91" s="117"/>
      <c r="R91" s="117"/>
    </row>
    <row r="92" spans="1:18" s="119" customFormat="1" ht="186.75" customHeight="1" x14ac:dyDescent="0.25">
      <c r="A92" s="144"/>
      <c r="B92" s="194" t="str">
        <f t="shared" si="2"/>
        <v xml:space="preserve">
</v>
      </c>
      <c r="C92" s="98"/>
      <c r="D92" s="118"/>
      <c r="E92" s="118"/>
      <c r="F92" s="118"/>
      <c r="G92" s="118"/>
      <c r="H92" s="118"/>
      <c r="I92" s="120"/>
      <c r="J92" s="117"/>
      <c r="K92" s="117"/>
      <c r="L92" s="117"/>
      <c r="M92" s="117"/>
      <c r="N92" s="117"/>
      <c r="O92" s="117"/>
      <c r="P92" s="117"/>
      <c r="Q92" s="117"/>
      <c r="R92" s="117"/>
    </row>
    <row r="93" spans="1:18" s="119" customFormat="1" ht="186.75" customHeight="1" x14ac:dyDescent="0.25">
      <c r="A93" s="144"/>
      <c r="B93" s="194" t="str">
        <f t="shared" si="2"/>
        <v xml:space="preserve">
</v>
      </c>
      <c r="C93" s="98"/>
      <c r="D93" s="118"/>
      <c r="E93" s="118"/>
      <c r="F93" s="118"/>
      <c r="G93" s="118"/>
      <c r="H93" s="118"/>
      <c r="I93" s="120"/>
      <c r="J93" s="117"/>
      <c r="K93" s="117"/>
      <c r="L93" s="117"/>
      <c r="M93" s="117"/>
      <c r="N93" s="117"/>
      <c r="O93" s="117"/>
      <c r="P93" s="117"/>
      <c r="Q93" s="117"/>
      <c r="R93" s="117"/>
    </row>
    <row r="94" spans="1:18" s="119" customFormat="1" ht="186.75" customHeight="1" x14ac:dyDescent="0.25">
      <c r="A94" s="144"/>
      <c r="B94" s="194" t="str">
        <f t="shared" si="2"/>
        <v xml:space="preserve">
</v>
      </c>
      <c r="C94" s="98"/>
      <c r="D94" s="118"/>
      <c r="E94" s="118"/>
      <c r="F94" s="118"/>
      <c r="G94" s="118"/>
      <c r="H94" s="118"/>
      <c r="I94" s="120"/>
      <c r="J94" s="117"/>
      <c r="K94" s="117"/>
      <c r="L94" s="117"/>
      <c r="M94" s="117"/>
      <c r="N94" s="117"/>
      <c r="O94" s="117"/>
      <c r="P94" s="117"/>
      <c r="Q94" s="117"/>
      <c r="R94" s="117"/>
    </row>
    <row r="95" spans="1:18" s="119" customFormat="1" ht="186.75" customHeight="1" x14ac:dyDescent="0.25">
      <c r="A95" s="144"/>
      <c r="B95" s="194" t="str">
        <f t="shared" si="2"/>
        <v xml:space="preserve">
</v>
      </c>
      <c r="C95" s="98"/>
      <c r="D95" s="118"/>
      <c r="E95" s="118"/>
      <c r="F95" s="118"/>
      <c r="G95" s="118"/>
      <c r="H95" s="118"/>
      <c r="I95" s="120"/>
      <c r="J95" s="117"/>
      <c r="K95" s="117"/>
      <c r="L95" s="117"/>
      <c r="M95" s="117"/>
      <c r="N95" s="117"/>
      <c r="O95" s="117"/>
      <c r="P95" s="117"/>
      <c r="Q95" s="117"/>
      <c r="R95" s="117"/>
    </row>
    <row r="96" spans="1:18" s="119" customFormat="1" ht="186.75" customHeight="1" x14ac:dyDescent="0.25">
      <c r="A96" s="144"/>
      <c r="B96" s="194" t="str">
        <f t="shared" si="2"/>
        <v xml:space="preserve">
</v>
      </c>
      <c r="C96" s="98"/>
      <c r="D96" s="118"/>
      <c r="E96" s="118"/>
      <c r="F96" s="118"/>
      <c r="G96" s="118"/>
      <c r="H96" s="118"/>
      <c r="I96" s="120"/>
      <c r="J96" s="117"/>
      <c r="K96" s="117"/>
      <c r="L96" s="117"/>
      <c r="M96" s="117"/>
      <c r="N96" s="117"/>
      <c r="O96" s="117"/>
      <c r="P96" s="117"/>
      <c r="Q96" s="117"/>
      <c r="R96" s="117"/>
    </row>
    <row r="97" spans="1:18" s="119" customFormat="1" ht="186.75" customHeight="1" x14ac:dyDescent="0.25">
      <c r="A97" s="144"/>
      <c r="B97" s="194" t="str">
        <f t="shared" si="2"/>
        <v xml:space="preserve">
</v>
      </c>
      <c r="C97" s="98"/>
      <c r="D97" s="118"/>
      <c r="E97" s="118"/>
      <c r="F97" s="118"/>
      <c r="G97" s="118"/>
      <c r="H97" s="118"/>
      <c r="I97" s="120"/>
      <c r="J97" s="117"/>
      <c r="K97" s="117"/>
      <c r="L97" s="117"/>
      <c r="M97" s="117"/>
      <c r="N97" s="117"/>
      <c r="O97" s="117"/>
      <c r="P97" s="117"/>
      <c r="Q97" s="117"/>
      <c r="R97" s="117"/>
    </row>
    <row r="98" spans="1:18" s="119" customFormat="1" ht="186.75" customHeight="1" x14ac:dyDescent="0.25">
      <c r="A98" s="144"/>
      <c r="B98" s="194" t="str">
        <f t="shared" si="2"/>
        <v xml:space="preserve">
</v>
      </c>
      <c r="C98" s="98"/>
      <c r="D98" s="118"/>
      <c r="E98" s="118"/>
      <c r="F98" s="118"/>
      <c r="G98" s="118"/>
      <c r="H98" s="118"/>
      <c r="I98" s="120"/>
      <c r="J98" s="117"/>
      <c r="K98" s="117"/>
      <c r="L98" s="117"/>
      <c r="M98" s="117"/>
      <c r="N98" s="117"/>
      <c r="O98" s="117"/>
      <c r="P98" s="117"/>
      <c r="Q98" s="117"/>
      <c r="R98" s="117"/>
    </row>
    <row r="99" spans="1:18" s="119" customFormat="1" ht="186.75" customHeight="1" x14ac:dyDescent="0.25">
      <c r="A99" s="144"/>
      <c r="B99" s="194" t="str">
        <f t="shared" si="2"/>
        <v xml:space="preserve">
</v>
      </c>
      <c r="C99" s="98"/>
      <c r="D99" s="118"/>
      <c r="E99" s="118"/>
      <c r="F99" s="118"/>
      <c r="G99" s="118"/>
      <c r="H99" s="118"/>
      <c r="I99" s="120"/>
      <c r="J99" s="117"/>
      <c r="K99" s="117"/>
      <c r="L99" s="117"/>
      <c r="M99" s="117"/>
      <c r="N99" s="117"/>
      <c r="O99" s="117"/>
      <c r="P99" s="117"/>
      <c r="Q99" s="117"/>
      <c r="R99" s="117"/>
    </row>
    <row r="100" spans="1:18" s="119" customFormat="1" ht="186.75" customHeight="1" x14ac:dyDescent="0.25">
      <c r="A100" s="144"/>
      <c r="B100" s="194" t="str">
        <f t="shared" si="2"/>
        <v xml:space="preserve">
</v>
      </c>
      <c r="C100" s="98"/>
      <c r="D100" s="118"/>
      <c r="E100" s="118"/>
      <c r="F100" s="118"/>
      <c r="G100" s="118"/>
      <c r="H100" s="118"/>
      <c r="I100" s="120"/>
      <c r="J100" s="117"/>
      <c r="K100" s="117"/>
      <c r="L100" s="117"/>
      <c r="M100" s="117"/>
      <c r="N100" s="117"/>
      <c r="O100" s="117"/>
      <c r="P100" s="117"/>
      <c r="Q100" s="117"/>
      <c r="R100" s="117"/>
    </row>
    <row r="101" spans="1:18" s="119" customFormat="1" ht="186.75" customHeight="1" x14ac:dyDescent="0.25">
      <c r="A101" s="144"/>
      <c r="B101" s="194" t="str">
        <f t="shared" si="2"/>
        <v xml:space="preserve">
</v>
      </c>
      <c r="C101" s="98"/>
      <c r="D101" s="118"/>
      <c r="E101" s="118"/>
      <c r="F101" s="118"/>
      <c r="G101" s="118"/>
      <c r="H101" s="118"/>
      <c r="I101" s="120"/>
      <c r="J101" s="117"/>
      <c r="K101" s="117"/>
      <c r="L101" s="117"/>
      <c r="M101" s="117"/>
      <c r="N101" s="117"/>
      <c r="O101" s="117"/>
      <c r="P101" s="117"/>
      <c r="Q101" s="117"/>
      <c r="R101" s="117"/>
    </row>
    <row r="102" spans="1:18" s="119" customFormat="1" ht="186.75" customHeight="1" x14ac:dyDescent="0.25">
      <c r="A102" s="144"/>
      <c r="B102" s="194" t="str">
        <f t="shared" si="2"/>
        <v xml:space="preserve">
</v>
      </c>
      <c r="C102" s="98"/>
      <c r="D102" s="118"/>
      <c r="E102" s="118"/>
      <c r="F102" s="118"/>
      <c r="G102" s="118"/>
      <c r="H102" s="118"/>
      <c r="I102" s="120"/>
      <c r="J102" s="117"/>
      <c r="K102" s="117"/>
      <c r="L102" s="117"/>
      <c r="M102" s="117"/>
      <c r="N102" s="117"/>
      <c r="O102" s="117"/>
      <c r="P102" s="117"/>
      <c r="Q102" s="117"/>
      <c r="R102" s="117"/>
    </row>
    <row r="103" spans="1:18" s="119" customFormat="1" ht="186.75" customHeight="1" x14ac:dyDescent="0.25">
      <c r="A103" s="144"/>
      <c r="B103" s="194" t="str">
        <f t="shared" si="2"/>
        <v xml:space="preserve">
</v>
      </c>
      <c r="C103" s="98"/>
      <c r="D103" s="118"/>
      <c r="E103" s="118"/>
      <c r="F103" s="118"/>
      <c r="G103" s="118"/>
      <c r="H103" s="118"/>
      <c r="I103" s="120"/>
      <c r="J103" s="117"/>
      <c r="K103" s="117"/>
      <c r="L103" s="117"/>
      <c r="M103" s="117"/>
      <c r="N103" s="117"/>
      <c r="O103" s="117"/>
      <c r="P103" s="117"/>
      <c r="Q103" s="117"/>
      <c r="R103" s="117"/>
    </row>
    <row r="104" spans="1:18" s="119" customFormat="1" ht="186.75" customHeight="1" x14ac:dyDescent="0.25">
      <c r="A104" s="144"/>
      <c r="B104" s="194" t="str">
        <f t="shared" si="2"/>
        <v xml:space="preserve">
</v>
      </c>
      <c r="C104" s="98"/>
      <c r="D104" s="118"/>
      <c r="E104" s="118"/>
      <c r="F104" s="118"/>
      <c r="G104" s="118"/>
      <c r="H104" s="118"/>
      <c r="I104" s="120"/>
      <c r="J104" s="117"/>
      <c r="K104" s="117"/>
      <c r="L104" s="117"/>
      <c r="M104" s="117"/>
      <c r="N104" s="117"/>
      <c r="O104" s="117"/>
      <c r="P104" s="117"/>
      <c r="Q104" s="117"/>
      <c r="R104" s="117"/>
    </row>
    <row r="105" spans="1:18" s="119" customFormat="1" ht="186.75" customHeight="1" x14ac:dyDescent="0.25">
      <c r="A105" s="144"/>
      <c r="B105" s="194" t="str">
        <f t="shared" si="2"/>
        <v xml:space="preserve">
</v>
      </c>
      <c r="C105" s="98"/>
      <c r="D105" s="118"/>
      <c r="E105" s="118"/>
      <c r="F105" s="118"/>
      <c r="G105" s="118"/>
      <c r="H105" s="118"/>
      <c r="I105" s="120"/>
      <c r="J105" s="117"/>
      <c r="K105" s="117"/>
      <c r="L105" s="117"/>
      <c r="M105" s="117"/>
      <c r="N105" s="117"/>
      <c r="O105" s="117"/>
      <c r="P105" s="117"/>
      <c r="Q105" s="117"/>
      <c r="R105" s="117"/>
    </row>
    <row r="106" spans="1:18" s="119" customFormat="1" ht="186.75" customHeight="1" x14ac:dyDescent="0.25">
      <c r="A106" s="144"/>
      <c r="B106" s="194" t="str">
        <f t="shared" si="2"/>
        <v xml:space="preserve">
</v>
      </c>
      <c r="C106" s="98"/>
      <c r="D106" s="118"/>
      <c r="E106" s="118"/>
      <c r="F106" s="118"/>
      <c r="G106" s="118"/>
      <c r="H106" s="118"/>
      <c r="I106" s="120"/>
      <c r="J106" s="117"/>
      <c r="K106" s="117"/>
      <c r="L106" s="117"/>
      <c r="M106" s="117"/>
      <c r="N106" s="117"/>
      <c r="O106" s="117"/>
      <c r="P106" s="117"/>
      <c r="Q106" s="117"/>
      <c r="R106" s="117"/>
    </row>
    <row r="107" spans="1:18" s="119" customFormat="1" ht="186.75" customHeight="1" x14ac:dyDescent="0.25">
      <c r="A107" s="144"/>
      <c r="B107" s="194" t="str">
        <f t="shared" si="2"/>
        <v xml:space="preserve">
</v>
      </c>
      <c r="C107" s="98"/>
      <c r="D107" s="118"/>
      <c r="E107" s="118"/>
      <c r="F107" s="118"/>
      <c r="G107" s="118"/>
      <c r="H107" s="118"/>
      <c r="I107" s="120"/>
      <c r="J107" s="117"/>
      <c r="K107" s="117"/>
      <c r="L107" s="117"/>
      <c r="M107" s="117"/>
      <c r="N107" s="117"/>
      <c r="O107" s="117"/>
      <c r="P107" s="117"/>
      <c r="Q107" s="117"/>
      <c r="R107" s="117"/>
    </row>
    <row r="108" spans="1:18" s="119" customFormat="1" ht="186.75" customHeight="1" x14ac:dyDescent="0.25">
      <c r="A108" s="144"/>
      <c r="B108" s="194" t="str">
        <f t="shared" si="2"/>
        <v xml:space="preserve">
</v>
      </c>
      <c r="C108" s="98"/>
      <c r="D108" s="118"/>
      <c r="E108" s="118"/>
      <c r="F108" s="118"/>
      <c r="G108" s="118"/>
      <c r="H108" s="118"/>
      <c r="I108" s="120"/>
      <c r="J108" s="117"/>
      <c r="K108" s="117"/>
      <c r="L108" s="117"/>
      <c r="M108" s="117"/>
      <c r="N108" s="117"/>
      <c r="O108" s="117"/>
      <c r="P108" s="117"/>
      <c r="Q108" s="117"/>
      <c r="R108" s="117"/>
    </row>
    <row r="109" spans="1:18" s="119" customFormat="1" ht="186.75" customHeight="1" x14ac:dyDescent="0.25">
      <c r="A109" s="144"/>
      <c r="B109" s="194" t="str">
        <f t="shared" si="2"/>
        <v xml:space="preserve">
</v>
      </c>
      <c r="C109" s="98"/>
      <c r="D109" s="118"/>
      <c r="E109" s="118"/>
      <c r="F109" s="118"/>
      <c r="G109" s="118"/>
      <c r="H109" s="118"/>
      <c r="I109" s="120"/>
      <c r="J109" s="117"/>
      <c r="K109" s="117"/>
      <c r="L109" s="117"/>
      <c r="M109" s="117"/>
      <c r="N109" s="117"/>
      <c r="O109" s="117"/>
      <c r="P109" s="117"/>
      <c r="Q109" s="117"/>
      <c r="R109" s="117"/>
    </row>
    <row r="110" spans="1:18" s="119" customFormat="1" ht="186.75" customHeight="1" x14ac:dyDescent="0.25">
      <c r="A110" s="144"/>
      <c r="B110" s="194" t="str">
        <f t="shared" ref="B110:B119" si="3">IFERROR(CONCATENATE(VLOOKUP(A110,RIESGOS,4,FALSE),CHAR(10),CHAR(10),VLOOKUP(A110,RIESGOS,10,FALSE)),"")</f>
        <v xml:space="preserve">
</v>
      </c>
      <c r="C110" s="98"/>
      <c r="D110" s="118"/>
      <c r="E110" s="118"/>
      <c r="F110" s="118"/>
      <c r="G110" s="118"/>
      <c r="H110" s="118"/>
      <c r="I110" s="120"/>
      <c r="J110" s="117"/>
      <c r="K110" s="117"/>
      <c r="L110" s="117"/>
      <c r="M110" s="117"/>
      <c r="N110" s="117"/>
      <c r="O110" s="117"/>
      <c r="P110" s="117"/>
      <c r="Q110" s="117"/>
      <c r="R110" s="117"/>
    </row>
    <row r="111" spans="1:18" s="119" customFormat="1" ht="186.75" customHeight="1" x14ac:dyDescent="0.25">
      <c r="A111" s="144"/>
      <c r="B111" s="194" t="str">
        <f t="shared" si="3"/>
        <v xml:space="preserve">
</v>
      </c>
      <c r="C111" s="98"/>
      <c r="D111" s="118"/>
      <c r="E111" s="118"/>
      <c r="F111" s="118"/>
      <c r="G111" s="118"/>
      <c r="H111" s="118"/>
      <c r="I111" s="120"/>
      <c r="J111" s="117"/>
      <c r="K111" s="117"/>
      <c r="L111" s="117"/>
      <c r="M111" s="117"/>
      <c r="N111" s="117"/>
      <c r="O111" s="117"/>
      <c r="P111" s="117"/>
      <c r="Q111" s="117"/>
      <c r="R111" s="117"/>
    </row>
    <row r="112" spans="1:18" s="119" customFormat="1" ht="186.75" customHeight="1" x14ac:dyDescent="0.25">
      <c r="A112" s="144"/>
      <c r="B112" s="194" t="str">
        <f t="shared" si="3"/>
        <v xml:space="preserve">
</v>
      </c>
      <c r="C112" s="98"/>
      <c r="D112" s="118"/>
      <c r="E112" s="118"/>
      <c r="F112" s="118"/>
      <c r="G112" s="118"/>
      <c r="H112" s="118"/>
      <c r="I112" s="120"/>
      <c r="J112" s="117"/>
      <c r="K112" s="117"/>
      <c r="L112" s="117"/>
      <c r="M112" s="117"/>
      <c r="N112" s="117"/>
      <c r="O112" s="117"/>
      <c r="P112" s="117"/>
      <c r="Q112" s="117"/>
      <c r="R112" s="117"/>
    </row>
    <row r="113" spans="1:18" s="119" customFormat="1" ht="186.75" customHeight="1" x14ac:dyDescent="0.25">
      <c r="A113" s="144"/>
      <c r="B113" s="194" t="str">
        <f t="shared" si="3"/>
        <v xml:space="preserve">
</v>
      </c>
      <c r="C113" s="98"/>
      <c r="D113" s="118"/>
      <c r="E113" s="118"/>
      <c r="F113" s="118"/>
      <c r="G113" s="118"/>
      <c r="H113" s="118"/>
      <c r="I113" s="120"/>
      <c r="J113" s="117"/>
      <c r="K113" s="117"/>
      <c r="L113" s="117"/>
      <c r="M113" s="117"/>
      <c r="N113" s="117"/>
      <c r="O113" s="117"/>
      <c r="P113" s="117"/>
      <c r="Q113" s="117"/>
      <c r="R113" s="117"/>
    </row>
    <row r="114" spans="1:18" s="119" customFormat="1" ht="186.75" customHeight="1" x14ac:dyDescent="0.25">
      <c r="A114" s="144"/>
      <c r="B114" s="194" t="str">
        <f t="shared" si="3"/>
        <v xml:space="preserve">
</v>
      </c>
      <c r="C114" s="98"/>
      <c r="D114" s="118"/>
      <c r="E114" s="118"/>
      <c r="F114" s="118"/>
      <c r="G114" s="118"/>
      <c r="H114" s="118"/>
      <c r="I114" s="120"/>
      <c r="J114" s="117"/>
      <c r="K114" s="117"/>
      <c r="L114" s="117"/>
      <c r="M114" s="117"/>
      <c r="N114" s="117"/>
      <c r="O114" s="117"/>
      <c r="P114" s="117"/>
      <c r="Q114" s="117"/>
      <c r="R114" s="117"/>
    </row>
    <row r="115" spans="1:18" s="119" customFormat="1" ht="186.75" customHeight="1" x14ac:dyDescent="0.25">
      <c r="A115" s="144"/>
      <c r="B115" s="194" t="str">
        <f t="shared" si="3"/>
        <v xml:space="preserve">
</v>
      </c>
      <c r="C115" s="98"/>
      <c r="D115" s="118"/>
      <c r="E115" s="118"/>
      <c r="F115" s="118"/>
      <c r="G115" s="118"/>
      <c r="H115" s="118"/>
      <c r="I115" s="120"/>
      <c r="J115" s="117"/>
      <c r="K115" s="117"/>
      <c r="L115" s="117"/>
      <c r="M115" s="117"/>
      <c r="N115" s="117"/>
      <c r="O115" s="117"/>
      <c r="P115" s="117"/>
      <c r="Q115" s="117"/>
      <c r="R115" s="117"/>
    </row>
    <row r="116" spans="1:18" s="119" customFormat="1" ht="186.75" customHeight="1" x14ac:dyDescent="0.25">
      <c r="A116" s="144"/>
      <c r="B116" s="194" t="str">
        <f t="shared" si="3"/>
        <v xml:space="preserve">
</v>
      </c>
      <c r="C116" s="98"/>
      <c r="D116" s="118"/>
      <c r="E116" s="118"/>
      <c r="F116" s="118"/>
      <c r="G116" s="118"/>
      <c r="H116" s="118"/>
      <c r="I116" s="120"/>
      <c r="J116" s="117"/>
      <c r="K116" s="117"/>
      <c r="L116" s="117"/>
      <c r="M116" s="117"/>
      <c r="N116" s="117"/>
      <c r="O116" s="117"/>
      <c r="P116" s="117"/>
      <c r="Q116" s="117"/>
      <c r="R116" s="117"/>
    </row>
    <row r="117" spans="1:18" s="119" customFormat="1" ht="186.75" customHeight="1" x14ac:dyDescent="0.25">
      <c r="A117" s="144"/>
      <c r="B117" s="194" t="str">
        <f t="shared" si="3"/>
        <v xml:space="preserve">
</v>
      </c>
      <c r="C117" s="98"/>
      <c r="D117" s="118"/>
      <c r="E117" s="118"/>
      <c r="F117" s="118"/>
      <c r="G117" s="118"/>
      <c r="H117" s="118"/>
      <c r="I117" s="120"/>
      <c r="J117" s="117"/>
      <c r="K117" s="117"/>
      <c r="L117" s="117"/>
      <c r="M117" s="117"/>
      <c r="N117" s="117"/>
      <c r="O117" s="117"/>
      <c r="P117" s="117"/>
      <c r="Q117" s="117"/>
      <c r="R117" s="117"/>
    </row>
    <row r="118" spans="1:18" s="119" customFormat="1" ht="186.75" customHeight="1" x14ac:dyDescent="0.25">
      <c r="A118" s="144"/>
      <c r="B118" s="194" t="str">
        <f t="shared" si="3"/>
        <v xml:space="preserve">
</v>
      </c>
      <c r="C118" s="98"/>
      <c r="D118" s="118"/>
      <c r="E118" s="118"/>
      <c r="F118" s="118"/>
      <c r="G118" s="118"/>
      <c r="H118" s="118"/>
      <c r="I118" s="120"/>
      <c r="J118" s="117"/>
      <c r="K118" s="117"/>
      <c r="L118" s="117"/>
      <c r="M118" s="117"/>
      <c r="N118" s="117"/>
      <c r="O118" s="117"/>
      <c r="P118" s="117"/>
      <c r="Q118" s="117"/>
      <c r="R118" s="117"/>
    </row>
    <row r="119" spans="1:18" s="119" customFormat="1" ht="186.75" customHeight="1" x14ac:dyDescent="0.25">
      <c r="A119" s="144"/>
      <c r="B119" s="194" t="str">
        <f t="shared" si="3"/>
        <v xml:space="preserve">
</v>
      </c>
      <c r="C119" s="98"/>
      <c r="D119" s="118"/>
      <c r="E119" s="118"/>
      <c r="F119" s="118"/>
      <c r="G119" s="118"/>
      <c r="H119" s="118"/>
      <c r="I119" s="120"/>
      <c r="J119" s="117"/>
      <c r="K119" s="117"/>
      <c r="L119" s="117"/>
      <c r="M119" s="117"/>
      <c r="N119" s="117"/>
      <c r="O119" s="117"/>
      <c r="P119" s="117"/>
      <c r="Q119" s="117"/>
      <c r="R119" s="117"/>
    </row>
  </sheetData>
  <mergeCells count="20">
    <mergeCell ref="R4:R6"/>
    <mergeCell ref="P12:R12"/>
    <mergeCell ref="J11:R11"/>
    <mergeCell ref="M12:O12"/>
    <mergeCell ref="E12:E13"/>
    <mergeCell ref="A2:O2"/>
    <mergeCell ref="I12:I13"/>
    <mergeCell ref="O4:O6"/>
    <mergeCell ref="C5:N5"/>
    <mergeCell ref="A11:B11"/>
    <mergeCell ref="C7:N7"/>
    <mergeCell ref="A12:A13"/>
    <mergeCell ref="B12:B13"/>
    <mergeCell ref="J12:L12"/>
    <mergeCell ref="D12:D13"/>
    <mergeCell ref="C11:I11"/>
    <mergeCell ref="F12:F13"/>
    <mergeCell ref="G12:G13"/>
    <mergeCell ref="H12:H13"/>
    <mergeCell ref="C12:C13"/>
  </mergeCells>
  <conditionalFormatting sqref="C14:C119">
    <cfRule type="containsText" dxfId="87" priority="1" operator="containsText" text="ADECUADO">
      <formula>NOT(ISERROR(SEARCH("ADECUADO",C14)))</formula>
    </cfRule>
    <cfRule type="containsText" dxfId="86" priority="2" operator="containsText" text="INAPROPIADO">
      <formula>NOT(ISERROR(SEARCH("INAPROPIADO",C14)))</formula>
    </cfRule>
    <cfRule type="containsText" dxfId="85" priority="3" operator="containsText" text="SUSCEPTIBLE A MEJORAR">
      <formula>NOT(ISERROR(SEARCH("SUSCEPTIBLE A MEJORAR",C14)))</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3316" r:id="rId4" name="CommandButton1">
          <controlPr defaultSize="0" autoLine="0" r:id="rId5">
            <anchor moveWithCells="1">
              <from>
                <xdr:col>4</xdr:col>
                <xdr:colOff>0</xdr:colOff>
                <xdr:row>13</xdr:row>
                <xdr:rowOff>0</xdr:rowOff>
              </from>
              <to>
                <xdr:col>4</xdr:col>
                <xdr:colOff>647700</xdr:colOff>
                <xdr:row>13</xdr:row>
                <xdr:rowOff>390525</xdr:rowOff>
              </to>
            </anchor>
          </controlPr>
        </control>
      </mc:Choice>
      <mc:Fallback>
        <control shapeId="13316" r:id="rId4" name="CommandButton1"/>
      </mc:Fallback>
    </mc:AlternateContent>
    <mc:AlternateContent xmlns:mc="http://schemas.openxmlformats.org/markup-compatibility/2006">
      <mc:Choice Requires="x14">
        <control shapeId="13319" r:id="rId6" name="CommandButton2">
          <controlPr defaultSize="0" autoLine="0" r:id="rId7">
            <anchor moveWithCells="1">
              <from>
                <xdr:col>2</xdr:col>
                <xdr:colOff>0</xdr:colOff>
                <xdr:row>13</xdr:row>
                <xdr:rowOff>0</xdr:rowOff>
              </from>
              <to>
                <xdr:col>2</xdr:col>
                <xdr:colOff>895350</xdr:colOff>
                <xdr:row>13</xdr:row>
                <xdr:rowOff>447675</xdr:rowOff>
              </to>
            </anchor>
          </controlPr>
        </control>
      </mc:Choice>
      <mc:Fallback>
        <control shapeId="13319" r:id="rId6" name="CommandButton2"/>
      </mc:Fallback>
    </mc:AlternateContent>
    <mc:AlternateContent xmlns:mc="http://schemas.openxmlformats.org/markup-compatibility/2006">
      <mc:Choice Requires="x14">
        <control shapeId="13322" r:id="rId8" name="CommandButton3">
          <controlPr defaultSize="0" autoLine="0" r:id="rId9">
            <anchor moveWithCells="1">
              <from>
                <xdr:col>3</xdr:col>
                <xdr:colOff>0</xdr:colOff>
                <xdr:row>13</xdr:row>
                <xdr:rowOff>0</xdr:rowOff>
              </from>
              <to>
                <xdr:col>3</xdr:col>
                <xdr:colOff>1085850</xdr:colOff>
                <xdr:row>13</xdr:row>
                <xdr:rowOff>438150</xdr:rowOff>
              </to>
            </anchor>
          </controlPr>
        </control>
      </mc:Choice>
      <mc:Fallback>
        <control shapeId="13322" r:id="rId8" name="CommandButton3"/>
      </mc:Fallback>
    </mc:AlternateContent>
  </controls>
  <extLst>
    <ext xmlns:x14="http://schemas.microsoft.com/office/spreadsheetml/2009/9/main" uri="{78C0D931-6437-407d-A8EE-F0AAD7539E65}">
      <x14:conditionalFormattings>
        <x14:conditionalFormatting xmlns:xm="http://schemas.microsoft.com/office/excel/2006/main">
          <x14:cfRule type="cellIs" priority="4" operator="equal" id="{65499E81-CC99-48A8-977F-F808E4FEE168}">
            <xm:f>DATOS!$D$10</xm:f>
            <x14:dxf>
              <fill>
                <patternFill>
                  <bgColor rgb="FFFFC000"/>
                </patternFill>
              </fill>
            </x14:dxf>
          </x14:cfRule>
          <x14:cfRule type="cellIs" priority="5" operator="equal" id="{22ADFD53-B2E2-4FCD-98BD-5A827011E0C1}">
            <xm:f>DATOS!$D$9</xm:f>
            <x14:dxf>
              <fill>
                <patternFill>
                  <bgColor rgb="FFFF0000"/>
                </patternFill>
              </fill>
            </x14:dxf>
          </x14:cfRule>
          <x14:cfRule type="cellIs" priority="6" operator="equal" id="{B6FF723A-B094-40E9-B19B-FC84E2C6522F}">
            <xm:f>DATOS!$D$8</xm:f>
            <x14:dxf>
              <fill>
                <patternFill>
                  <bgColor rgb="FF0070C0"/>
                </patternFill>
              </fill>
            </x14:dxf>
          </x14:cfRule>
          <xm:sqref>I14:I119</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DATOS!$D$8:$D$10</xm:f>
          </x14:formula1>
          <xm:sqref>I14:I119</xm:sqref>
        </x14:dataValidation>
        <x14:dataValidation type="list" allowBlank="1" showInputMessage="1" showErrorMessage="1">
          <x14:formula1>
            <xm:f>Riesgos!$A$16:$A$120</xm:f>
          </x14:formula1>
          <xm:sqref>A15:A119</xm:sqref>
        </x14:dataValidation>
        <x14:dataValidation type="list" allowBlank="1" showInputMessage="1" showErrorMessage="1">
          <x14:formula1>
            <xm:f>Riesgos!$A$16:$A$120</xm:f>
          </x14:formula1>
          <xm:sqref>A14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tabColor theme="7" tint="-0.249977111117893"/>
  </sheetPr>
  <dimension ref="A1:K120"/>
  <sheetViews>
    <sheetView showGridLines="0" topLeftCell="A11" zoomScale="70" zoomScaleNormal="70" workbookViewId="0">
      <pane ySplit="3" topLeftCell="A14" activePane="bottomLeft" state="frozen"/>
      <selection activeCell="A11" sqref="A11"/>
      <selection pane="bottomLeft" activeCell="D14" sqref="D14"/>
    </sheetView>
  </sheetViews>
  <sheetFormatPr baseColWidth="10" defaultRowHeight="15" x14ac:dyDescent="0.25"/>
  <cols>
    <col min="1" max="1" width="6.28515625" customWidth="1"/>
    <col min="2" max="2" width="39.85546875" customWidth="1"/>
    <col min="3" max="3" width="23.42578125" bestFit="1" customWidth="1"/>
    <col min="4" max="4" width="34" customWidth="1"/>
    <col min="5" max="5" width="21.5703125" customWidth="1"/>
    <col min="6" max="6" width="21.5703125" hidden="1" customWidth="1"/>
    <col min="7" max="7" width="25.5703125" customWidth="1"/>
    <col min="8" max="8" width="25.5703125" hidden="1" customWidth="1"/>
    <col min="9" max="9" width="24.5703125" customWidth="1"/>
    <col min="10" max="10" width="36.140625" customWidth="1"/>
    <col min="11" max="11" width="42.85546875" customWidth="1"/>
  </cols>
  <sheetData>
    <row r="1" spans="1:11" s="1" customFormat="1" ht="12" x14ac:dyDescent="0.25">
      <c r="A1" s="2"/>
      <c r="B1" s="2"/>
      <c r="C1" s="2"/>
      <c r="D1" s="2"/>
      <c r="E1" s="2"/>
      <c r="F1" s="2"/>
      <c r="G1" s="2"/>
      <c r="H1" s="2"/>
      <c r="I1" s="2"/>
      <c r="J1" s="2"/>
      <c r="K1" s="2"/>
    </row>
    <row r="2" spans="1:11" s="111" customFormat="1" ht="27" customHeight="1" x14ac:dyDescent="0.25">
      <c r="A2" s="268" t="s">
        <v>392</v>
      </c>
      <c r="B2" s="268"/>
      <c r="C2" s="268"/>
      <c r="D2" s="268"/>
      <c r="E2" s="268"/>
      <c r="F2" s="268"/>
      <c r="G2" s="268"/>
      <c r="H2" s="268"/>
      <c r="I2" s="268"/>
      <c r="J2" s="268"/>
      <c r="K2" s="268"/>
    </row>
    <row r="3" spans="1:11" s="114" customFormat="1" ht="13.5" thickBot="1" x14ac:dyDescent="0.3">
      <c r="A3" s="112"/>
      <c r="B3" s="112"/>
      <c r="C3" s="112"/>
      <c r="D3" s="112"/>
      <c r="E3" s="112"/>
      <c r="F3" s="112"/>
      <c r="G3" s="112"/>
      <c r="H3" s="112"/>
      <c r="I3" s="112"/>
      <c r="J3" s="112"/>
      <c r="K3" s="112"/>
    </row>
    <row r="4" spans="1:11" s="8" customFormat="1" ht="12.75" x14ac:dyDescent="0.25">
      <c r="A4" s="169"/>
      <c r="B4" s="169"/>
      <c r="C4" s="145"/>
      <c r="D4" s="146"/>
      <c r="E4" s="146"/>
      <c r="F4" s="146"/>
      <c r="G4" s="146"/>
      <c r="H4" s="146"/>
      <c r="I4" s="146"/>
      <c r="J4" s="241" t="s">
        <v>384</v>
      </c>
      <c r="K4" s="242"/>
    </row>
    <row r="5" spans="1:11" s="8" customFormat="1" ht="25.5" customHeight="1" x14ac:dyDescent="0.25">
      <c r="A5" s="169"/>
      <c r="B5" s="169"/>
      <c r="C5" s="269" t="s">
        <v>383</v>
      </c>
      <c r="D5" s="270"/>
      <c r="E5" s="270"/>
      <c r="F5" s="270"/>
      <c r="G5" s="270"/>
      <c r="H5" s="270"/>
      <c r="I5" s="270"/>
      <c r="J5" s="243"/>
      <c r="K5" s="244"/>
    </row>
    <row r="6" spans="1:11" s="8" customFormat="1" ht="15.75" thickBot="1" x14ac:dyDescent="0.3">
      <c r="A6" s="169"/>
      <c r="B6" s="169"/>
      <c r="C6" s="170"/>
      <c r="D6" s="171"/>
      <c r="E6" s="171"/>
      <c r="F6" s="171"/>
      <c r="G6" s="171"/>
      <c r="H6" s="171"/>
      <c r="I6" s="171"/>
      <c r="J6" s="245"/>
      <c r="K6" s="246"/>
    </row>
    <row r="7" spans="1:11" s="8" customFormat="1" ht="13.5" customHeight="1" thickBot="1" x14ac:dyDescent="0.3">
      <c r="A7" s="169"/>
      <c r="B7" s="169"/>
      <c r="C7" s="269" t="s">
        <v>385</v>
      </c>
      <c r="D7" s="270"/>
      <c r="E7" s="270"/>
      <c r="F7" s="270"/>
      <c r="G7" s="270"/>
      <c r="H7" s="270"/>
      <c r="I7" s="271"/>
      <c r="J7" s="154" t="s">
        <v>382</v>
      </c>
      <c r="K7" s="116" t="s">
        <v>363</v>
      </c>
    </row>
    <row r="8" spans="1:11" s="8" customFormat="1" ht="12.75" customHeight="1" x14ac:dyDescent="0.25">
      <c r="A8" s="169"/>
      <c r="B8" s="169"/>
      <c r="C8" s="170"/>
      <c r="D8" s="171"/>
      <c r="E8" s="171"/>
      <c r="F8" s="171"/>
      <c r="G8" s="171"/>
      <c r="H8" s="171"/>
      <c r="I8" s="191"/>
      <c r="J8" s="250" t="s">
        <v>364</v>
      </c>
      <c r="K8" s="251"/>
    </row>
    <row r="9" spans="1:11" s="8" customFormat="1" ht="13.5" thickBot="1" x14ac:dyDescent="0.3">
      <c r="A9" s="169"/>
      <c r="B9" s="169"/>
      <c r="C9" s="151"/>
      <c r="D9" s="152"/>
      <c r="E9" s="152"/>
      <c r="F9" s="152"/>
      <c r="G9" s="152"/>
      <c r="H9" s="152"/>
      <c r="I9" s="153"/>
      <c r="J9" s="252" t="s">
        <v>365</v>
      </c>
      <c r="K9" s="253"/>
    </row>
    <row r="10" spans="1:11" s="4" customFormat="1" ht="12.75" thickBot="1" x14ac:dyDescent="0.3">
      <c r="A10" s="5"/>
      <c r="B10" s="5"/>
      <c r="C10" s="5"/>
      <c r="D10" s="5"/>
      <c r="E10" s="5"/>
      <c r="F10" s="5"/>
      <c r="G10" s="5"/>
      <c r="H10" s="5"/>
      <c r="I10" s="5"/>
      <c r="J10" s="5"/>
      <c r="K10" s="5"/>
    </row>
    <row r="11" spans="1:11" s="127" customFormat="1" ht="21.75" thickBot="1" x14ac:dyDescent="0.4">
      <c r="A11" s="264" t="s">
        <v>451</v>
      </c>
      <c r="B11" s="264"/>
      <c r="C11" s="264"/>
      <c r="D11" s="263" t="s">
        <v>454</v>
      </c>
      <c r="E11" s="264"/>
      <c r="F11" s="264"/>
      <c r="G11" s="264"/>
      <c r="H11" s="264"/>
      <c r="I11" s="265"/>
      <c r="J11" s="264" t="s">
        <v>455</v>
      </c>
      <c r="K11" s="264"/>
    </row>
    <row r="12" spans="1:11" ht="18" customHeight="1" x14ac:dyDescent="0.25">
      <c r="A12" s="222" t="s">
        <v>386</v>
      </c>
      <c r="B12" s="222" t="s">
        <v>473</v>
      </c>
      <c r="C12" s="222" t="s">
        <v>447</v>
      </c>
      <c r="D12" s="247" t="s">
        <v>435</v>
      </c>
      <c r="E12" s="247" t="s">
        <v>5</v>
      </c>
      <c r="F12" s="247" t="s">
        <v>5</v>
      </c>
      <c r="G12" s="266" t="s">
        <v>11</v>
      </c>
      <c r="H12" s="218"/>
      <c r="I12" s="266" t="s">
        <v>6</v>
      </c>
      <c r="J12" s="222" t="s">
        <v>12</v>
      </c>
      <c r="K12" s="222" t="s">
        <v>307</v>
      </c>
    </row>
    <row r="13" spans="1:11" ht="52.5" customHeight="1" thickBot="1" x14ac:dyDescent="0.3">
      <c r="A13" s="223"/>
      <c r="B13" s="223"/>
      <c r="C13" s="223"/>
      <c r="D13" s="223"/>
      <c r="E13" s="223"/>
      <c r="F13" s="223"/>
      <c r="G13" s="267"/>
      <c r="H13" s="126"/>
      <c r="I13" s="267"/>
      <c r="J13" s="223"/>
      <c r="K13" s="223"/>
    </row>
    <row r="14" spans="1:11" s="119" customFormat="1" ht="186.75" customHeight="1" x14ac:dyDescent="0.25">
      <c r="A14" s="144" t="s">
        <v>474</v>
      </c>
      <c r="B14" s="194" t="str">
        <f t="shared" ref="B14" si="0">IFERROR(CONCATENATE(VLOOKUP(A14,RIESGOS,4,FALSE),CHAR(10),CHAR(10),VLOOKUP(A14,RIESGOS,10,FALSE)),"")</f>
        <v/>
      </c>
      <c r="C14" s="195">
        <f>IFERROR(IF(COUNTIF($A$1:A13,A14)=0,VLOOKUP(A14,RIESGOS,21,FALSE),VLOOKUP(A14,RESULTADO,9,FALSE)),0)</f>
        <v>0</v>
      </c>
      <c r="D14" s="204"/>
      <c r="E14" s="208"/>
      <c r="F14" s="198" t="e">
        <f>VLOOKUP(E14,Tabla42[],2,0)</f>
        <v>#N/A</v>
      </c>
      <c r="G14" s="197"/>
      <c r="H14" s="196">
        <v>1</v>
      </c>
      <c r="I14" s="195">
        <f>IFERROR(IF(F14="","",INDEX(MATRIZ_RIESGOS,Resultados!F14,Resultados!H14)),0)</f>
        <v>0</v>
      </c>
      <c r="J14" s="193"/>
      <c r="K14" s="193"/>
    </row>
    <row r="15" spans="1:11" s="119" customFormat="1" ht="186.75" customHeight="1" x14ac:dyDescent="0.25">
      <c r="A15" s="144"/>
      <c r="B15" s="194" t="str">
        <f t="shared" ref="B15:B45" si="1">IFERROR(CONCATENATE(VLOOKUP(A15,RIESGOS,4,FALSE),CHAR(10),CHAR(10),VLOOKUP(A15,RIESGOS,10,FALSE)),"")</f>
        <v xml:space="preserve">
</v>
      </c>
      <c r="C15" s="195" t="str">
        <f>IFERROR(IF(COUNTIF($A$1:A14,A15)=0,VLOOKUP(A15,RIESGOS,21,FALSE),VLOOKUP(A15,RESULTADO,9,FALSE)),0)</f>
        <v/>
      </c>
      <c r="D15" s="204"/>
      <c r="E15" s="209"/>
      <c r="F15" s="198" t="e">
        <f>VLOOKUP(E15,Tabla42[],2,0)</f>
        <v>#N/A</v>
      </c>
      <c r="G15" s="197"/>
      <c r="H15" s="196">
        <v>3</v>
      </c>
      <c r="I15" s="195">
        <f>IFERROR(IF(F15="","",INDEX(MATRIZ_RIESGOS,Resultados!F15,Resultados!H15)),0)</f>
        <v>0</v>
      </c>
      <c r="J15" s="193"/>
      <c r="K15" s="193"/>
    </row>
    <row r="16" spans="1:11" s="119" customFormat="1" ht="186.75" customHeight="1" x14ac:dyDescent="0.25">
      <c r="A16" s="144"/>
      <c r="B16" s="194" t="str">
        <f t="shared" si="1"/>
        <v xml:space="preserve">
</v>
      </c>
      <c r="C16" s="195" t="str">
        <f>IFERROR(IF(COUNTIF($A$1:A15,A16)=0,VLOOKUP(A16,RIESGOS,21,FALSE),VLOOKUP(A16,RESULTADO,9,FALSE)),0)</f>
        <v/>
      </c>
      <c r="D16" s="204"/>
      <c r="E16" s="209"/>
      <c r="F16" s="198" t="e">
        <f>VLOOKUP(E16,Tabla42[],2,0)</f>
        <v>#N/A</v>
      </c>
      <c r="G16" s="197"/>
      <c r="H16" s="196">
        <v>1</v>
      </c>
      <c r="I16" s="195">
        <f>IFERROR(IF(F16="","",INDEX(MATRIZ_RIESGOS,Resultados!F16,Resultados!H16)),0)</f>
        <v>0</v>
      </c>
      <c r="J16" s="193"/>
      <c r="K16" s="193"/>
    </row>
    <row r="17" spans="1:11" s="119" customFormat="1" ht="186.75" customHeight="1" x14ac:dyDescent="0.25">
      <c r="A17" s="144"/>
      <c r="B17" s="194" t="str">
        <f t="shared" si="1"/>
        <v xml:space="preserve">
</v>
      </c>
      <c r="C17" s="195" t="str">
        <f>IFERROR(IF(COUNTIF($A$1:A16,A17)=0,VLOOKUP(A17,RIESGOS,21,FALSE),VLOOKUP(A17,RESULTADO,9,FALSE)),0)</f>
        <v/>
      </c>
      <c r="D17" s="204"/>
      <c r="E17" s="209"/>
      <c r="F17" s="198" t="e">
        <f>VLOOKUP(E17,Tabla42[],2,0)</f>
        <v>#N/A</v>
      </c>
      <c r="G17" s="197"/>
      <c r="H17" s="196">
        <v>5</v>
      </c>
      <c r="I17" s="195">
        <f>IFERROR(IF(F17="","",INDEX(MATRIZ_RIESGOS,Resultados!F17,Resultados!H17)),0)</f>
        <v>0</v>
      </c>
      <c r="J17" s="193"/>
      <c r="K17" s="193"/>
    </row>
    <row r="18" spans="1:11" s="119" customFormat="1" ht="186.75" customHeight="1" x14ac:dyDescent="0.25">
      <c r="A18" s="144"/>
      <c r="B18" s="194" t="str">
        <f t="shared" si="1"/>
        <v xml:space="preserve">
</v>
      </c>
      <c r="C18" s="195" t="str">
        <f>IFERROR(IF(COUNTIF($A$1:A17,A18)=0,VLOOKUP(A18,RIESGOS,21,FALSE),VLOOKUP(A18,RESULTADO,9,FALSE)),0)</f>
        <v/>
      </c>
      <c r="D18" s="204"/>
      <c r="E18" s="209"/>
      <c r="F18" s="198"/>
      <c r="G18" s="197"/>
      <c r="H18" s="196"/>
      <c r="I18" s="195"/>
      <c r="J18" s="193"/>
      <c r="K18" s="193"/>
    </row>
    <row r="19" spans="1:11" s="119" customFormat="1" ht="186.75" customHeight="1" x14ac:dyDescent="0.25">
      <c r="A19" s="144"/>
      <c r="B19" s="194" t="str">
        <f t="shared" si="1"/>
        <v xml:space="preserve">
</v>
      </c>
      <c r="C19" s="195" t="str">
        <f>IFERROR(IF(COUNTIF($A$1:A18,A19)=0,VLOOKUP(A19,RIESGOS,21,FALSE),VLOOKUP(A19,RESULTADO,9,FALSE)),0)</f>
        <v/>
      </c>
      <c r="D19" s="204"/>
      <c r="E19" s="209"/>
      <c r="F19" s="198"/>
      <c r="G19" s="197"/>
      <c r="H19" s="196"/>
      <c r="I19" s="195"/>
      <c r="J19" s="193"/>
      <c r="K19" s="193"/>
    </row>
    <row r="20" spans="1:11" s="119" customFormat="1" ht="186.75" customHeight="1" x14ac:dyDescent="0.25">
      <c r="A20" s="144"/>
      <c r="B20" s="194" t="str">
        <f t="shared" si="1"/>
        <v xml:space="preserve">
</v>
      </c>
      <c r="C20" s="195" t="str">
        <f>IFERROR(IF(COUNTIF($A$1:A19,A20)=0,VLOOKUP(A20,RIESGOS,21,FALSE),VLOOKUP(A20,RESULTADO,9,FALSE)),0)</f>
        <v/>
      </c>
      <c r="D20" s="204"/>
      <c r="E20" s="209"/>
      <c r="F20" s="198"/>
      <c r="G20" s="197"/>
      <c r="H20" s="196"/>
      <c r="I20" s="195"/>
      <c r="J20" s="193"/>
      <c r="K20" s="193"/>
    </row>
    <row r="21" spans="1:11" s="119" customFormat="1" ht="186.75" customHeight="1" x14ac:dyDescent="0.25">
      <c r="A21" s="144"/>
      <c r="B21" s="194" t="str">
        <f t="shared" si="1"/>
        <v xml:space="preserve">
</v>
      </c>
      <c r="C21" s="195" t="str">
        <f>IFERROR(IF(COUNTIF($A$1:A20,A21)=0,VLOOKUP(A21,RIESGOS,21,FALSE),VLOOKUP(A21,RESULTADO,9,FALSE)),0)</f>
        <v/>
      </c>
      <c r="D21" s="204"/>
      <c r="E21" s="209"/>
      <c r="F21" s="198"/>
      <c r="G21" s="197"/>
      <c r="H21" s="196"/>
      <c r="I21" s="195"/>
      <c r="J21" s="193"/>
      <c r="K21" s="193"/>
    </row>
    <row r="22" spans="1:11" s="119" customFormat="1" ht="186.75" customHeight="1" x14ac:dyDescent="0.25">
      <c r="A22" s="144"/>
      <c r="B22" s="194" t="str">
        <f t="shared" si="1"/>
        <v xml:space="preserve">
</v>
      </c>
      <c r="C22" s="195" t="str">
        <f>IFERROR(IF(COUNTIF($A$1:A21,A22)=0,VLOOKUP(A22,RIESGOS,21,FALSE),VLOOKUP(A22,RESULTADO,9,FALSE)),0)</f>
        <v/>
      </c>
      <c r="D22" s="204"/>
      <c r="E22" s="209"/>
      <c r="F22" s="198"/>
      <c r="G22" s="197"/>
      <c r="H22" s="196"/>
      <c r="I22" s="195"/>
      <c r="J22" s="193"/>
      <c r="K22" s="193"/>
    </row>
    <row r="23" spans="1:11" s="119" customFormat="1" ht="186.75" customHeight="1" x14ac:dyDescent="0.25">
      <c r="A23" s="144"/>
      <c r="B23" s="194" t="str">
        <f t="shared" si="1"/>
        <v xml:space="preserve">
</v>
      </c>
      <c r="C23" s="195" t="str">
        <f>IFERROR(IF(COUNTIF($A$1:A22,A23)=0,VLOOKUP(A23,RIESGOS,21,FALSE),VLOOKUP(A23,RESULTADO,9,FALSE)),0)</f>
        <v/>
      </c>
      <c r="D23" s="204"/>
      <c r="E23" s="209"/>
      <c r="F23" s="198"/>
      <c r="G23" s="197"/>
      <c r="H23" s="196"/>
      <c r="I23" s="195"/>
      <c r="J23" s="193"/>
      <c r="K23" s="193"/>
    </row>
    <row r="24" spans="1:11" s="119" customFormat="1" ht="186.75" customHeight="1" x14ac:dyDescent="0.25">
      <c r="A24" s="144"/>
      <c r="B24" s="194" t="str">
        <f t="shared" si="1"/>
        <v xml:space="preserve">
</v>
      </c>
      <c r="C24" s="195" t="str">
        <f>IFERROR(IF(COUNTIF($A$1:A23,A24)=0,VLOOKUP(A24,RIESGOS,21,FALSE),VLOOKUP(A24,RESULTADO,9,FALSE)),0)</f>
        <v/>
      </c>
      <c r="D24" s="204"/>
      <c r="E24" s="209"/>
      <c r="F24" s="198"/>
      <c r="G24" s="197"/>
      <c r="H24" s="196"/>
      <c r="I24" s="195"/>
      <c r="J24" s="193"/>
      <c r="K24" s="193"/>
    </row>
    <row r="25" spans="1:11" s="119" customFormat="1" ht="186.75" customHeight="1" x14ac:dyDescent="0.25">
      <c r="A25" s="144"/>
      <c r="B25" s="194" t="str">
        <f t="shared" si="1"/>
        <v xml:space="preserve">
</v>
      </c>
      <c r="C25" s="195" t="str">
        <f>IFERROR(IF(COUNTIF($A$1:A24,A25)=0,VLOOKUP(A25,RIESGOS,21,FALSE),VLOOKUP(A25,RESULTADO,9,FALSE)),0)</f>
        <v/>
      </c>
      <c r="D25" s="204"/>
      <c r="E25" s="209"/>
      <c r="F25" s="198"/>
      <c r="G25" s="197"/>
      <c r="H25" s="196"/>
      <c r="I25" s="195"/>
      <c r="J25" s="193"/>
      <c r="K25" s="193"/>
    </row>
    <row r="26" spans="1:11" s="119" customFormat="1" ht="186.75" customHeight="1" x14ac:dyDescent="0.25">
      <c r="A26" s="144"/>
      <c r="B26" s="194" t="str">
        <f t="shared" si="1"/>
        <v xml:space="preserve">
</v>
      </c>
      <c r="C26" s="195" t="str">
        <f>IFERROR(IF(COUNTIF($A$1:A25,A26)=0,VLOOKUP(A26,RIESGOS,21,FALSE),VLOOKUP(A26,RESULTADO,9,FALSE)),0)</f>
        <v/>
      </c>
      <c r="D26" s="204"/>
      <c r="E26" s="209"/>
      <c r="F26" s="198"/>
      <c r="G26" s="197"/>
      <c r="H26" s="196"/>
      <c r="I26" s="195"/>
      <c r="J26" s="193"/>
      <c r="K26" s="193"/>
    </row>
    <row r="27" spans="1:11" s="119" customFormat="1" ht="186.75" customHeight="1" x14ac:dyDescent="0.25">
      <c r="A27" s="144"/>
      <c r="B27" s="194" t="str">
        <f t="shared" si="1"/>
        <v xml:space="preserve">
</v>
      </c>
      <c r="C27" s="195" t="str">
        <f>IFERROR(IF(COUNTIF($A$1:A26,A27)=0,VLOOKUP(A27,RIESGOS,21,FALSE),VLOOKUP(A27,RESULTADO,9,FALSE)),0)</f>
        <v/>
      </c>
      <c r="D27" s="204"/>
      <c r="E27" s="209"/>
      <c r="F27" s="198"/>
      <c r="G27" s="197"/>
      <c r="H27" s="196"/>
      <c r="I27" s="195"/>
      <c r="J27" s="193"/>
      <c r="K27" s="193"/>
    </row>
    <row r="28" spans="1:11" s="119" customFormat="1" ht="186.75" customHeight="1" x14ac:dyDescent="0.25">
      <c r="A28" s="144"/>
      <c r="B28" s="194" t="str">
        <f t="shared" si="1"/>
        <v xml:space="preserve">
</v>
      </c>
      <c r="C28" s="195" t="str">
        <f>IFERROR(IF(COUNTIF($A$1:A27,A28)=0,VLOOKUP(A28,RIESGOS,21,FALSE),VLOOKUP(A28,RESULTADO,9,FALSE)),0)</f>
        <v/>
      </c>
      <c r="D28" s="204"/>
      <c r="E28" s="209"/>
      <c r="F28" s="198"/>
      <c r="G28" s="197"/>
      <c r="H28" s="196"/>
      <c r="I28" s="195"/>
      <c r="J28" s="193"/>
      <c r="K28" s="193"/>
    </row>
    <row r="29" spans="1:11" s="119" customFormat="1" ht="186.75" customHeight="1" x14ac:dyDescent="0.25">
      <c r="A29" s="144"/>
      <c r="B29" s="194" t="str">
        <f t="shared" si="1"/>
        <v xml:space="preserve">
</v>
      </c>
      <c r="C29" s="195" t="str">
        <f>IFERROR(IF(COUNTIF($A$1:A28,A29)=0,VLOOKUP(A29,RIESGOS,21,FALSE),VLOOKUP(A29,RESULTADO,9,FALSE)),0)</f>
        <v/>
      </c>
      <c r="D29" s="204"/>
      <c r="E29" s="209"/>
      <c r="F29" s="198"/>
      <c r="G29" s="197"/>
      <c r="H29" s="196"/>
      <c r="I29" s="195"/>
      <c r="J29" s="193"/>
      <c r="K29" s="193"/>
    </row>
    <row r="30" spans="1:11" s="119" customFormat="1" ht="186.75" customHeight="1" x14ac:dyDescent="0.25">
      <c r="A30" s="144"/>
      <c r="B30" s="194" t="str">
        <f t="shared" si="1"/>
        <v xml:space="preserve">
</v>
      </c>
      <c r="C30" s="195" t="str">
        <f>IFERROR(IF(COUNTIF($A$1:A29,A30)=0,VLOOKUP(A30,RIESGOS,21,FALSE),VLOOKUP(A30,RESULTADO,9,FALSE)),0)</f>
        <v/>
      </c>
      <c r="D30" s="204"/>
      <c r="E30" s="209"/>
      <c r="F30" s="198"/>
      <c r="G30" s="197"/>
      <c r="H30" s="196"/>
      <c r="I30" s="195"/>
      <c r="J30" s="193"/>
      <c r="K30" s="193"/>
    </row>
    <row r="31" spans="1:11" s="119" customFormat="1" ht="186.75" customHeight="1" x14ac:dyDescent="0.25">
      <c r="A31" s="144"/>
      <c r="B31" s="194" t="str">
        <f t="shared" si="1"/>
        <v xml:space="preserve">
</v>
      </c>
      <c r="C31" s="195" t="str">
        <f>IFERROR(IF(COUNTIF($A$1:A30,A31)=0,VLOOKUP(A31,RIESGOS,21,FALSE),VLOOKUP(A31,RESULTADO,9,FALSE)),0)</f>
        <v/>
      </c>
      <c r="D31" s="204"/>
      <c r="E31" s="209"/>
      <c r="F31" s="198"/>
      <c r="G31" s="197"/>
      <c r="H31" s="196"/>
      <c r="I31" s="195"/>
      <c r="J31" s="193"/>
      <c r="K31" s="193"/>
    </row>
    <row r="32" spans="1:11" s="119" customFormat="1" ht="186.75" customHeight="1" x14ac:dyDescent="0.25">
      <c r="A32" s="144"/>
      <c r="B32" s="194" t="str">
        <f t="shared" si="1"/>
        <v xml:space="preserve">
</v>
      </c>
      <c r="C32" s="195" t="str">
        <f>IFERROR(IF(COUNTIF($A$1:A31,A32)=0,VLOOKUP(A32,RIESGOS,21,FALSE),VLOOKUP(A32,RESULTADO,9,FALSE)),0)</f>
        <v/>
      </c>
      <c r="D32" s="204"/>
      <c r="E32" s="209"/>
      <c r="F32" s="198"/>
      <c r="G32" s="197"/>
      <c r="H32" s="196"/>
      <c r="I32" s="195"/>
      <c r="J32" s="193"/>
      <c r="K32" s="193"/>
    </row>
    <row r="33" spans="1:11" s="119" customFormat="1" ht="186.75" customHeight="1" x14ac:dyDescent="0.25">
      <c r="A33" s="144"/>
      <c r="B33" s="194" t="str">
        <f t="shared" si="1"/>
        <v xml:space="preserve">
</v>
      </c>
      <c r="C33" s="195" t="str">
        <f>IFERROR(IF(COUNTIF($A$1:A32,A33)=0,VLOOKUP(A33,RIESGOS,21,FALSE),VLOOKUP(A33,RESULTADO,9,FALSE)),0)</f>
        <v/>
      </c>
      <c r="D33" s="204"/>
      <c r="E33" s="209"/>
      <c r="F33" s="198"/>
      <c r="G33" s="197"/>
      <c r="H33" s="196"/>
      <c r="I33" s="195"/>
      <c r="J33" s="193"/>
      <c r="K33" s="193"/>
    </row>
    <row r="34" spans="1:11" s="119" customFormat="1" ht="186.75" customHeight="1" x14ac:dyDescent="0.25">
      <c r="A34" s="144"/>
      <c r="B34" s="194" t="str">
        <f t="shared" si="1"/>
        <v xml:space="preserve">
</v>
      </c>
      <c r="C34" s="195" t="str">
        <f>IFERROR(IF(COUNTIF($A$1:A33,A34)=0,VLOOKUP(A34,RIESGOS,21,FALSE),VLOOKUP(A34,RESULTADO,9,FALSE)),0)</f>
        <v/>
      </c>
      <c r="D34" s="204"/>
      <c r="E34" s="209"/>
      <c r="F34" s="198"/>
      <c r="G34" s="197"/>
      <c r="H34" s="196"/>
      <c r="I34" s="195"/>
      <c r="J34" s="193"/>
      <c r="K34" s="193"/>
    </row>
    <row r="35" spans="1:11" s="119" customFormat="1" ht="186.75" customHeight="1" x14ac:dyDescent="0.25">
      <c r="A35" s="144"/>
      <c r="B35" s="194" t="str">
        <f t="shared" si="1"/>
        <v xml:space="preserve">
</v>
      </c>
      <c r="C35" s="195" t="str">
        <f>IFERROR(IF(COUNTIF($A$1:A34,A35)=0,VLOOKUP(A35,RIESGOS,21,FALSE),VLOOKUP(A35,RESULTADO,9,FALSE)),0)</f>
        <v/>
      </c>
      <c r="D35" s="204"/>
      <c r="E35" s="209"/>
      <c r="F35" s="198"/>
      <c r="G35" s="197"/>
      <c r="H35" s="196"/>
      <c r="I35" s="195"/>
      <c r="J35" s="193"/>
      <c r="K35" s="193"/>
    </row>
    <row r="36" spans="1:11" s="119" customFormat="1" ht="186.75" customHeight="1" x14ac:dyDescent="0.25">
      <c r="A36" s="144"/>
      <c r="B36" s="194" t="str">
        <f t="shared" si="1"/>
        <v xml:space="preserve">
</v>
      </c>
      <c r="C36" s="195" t="str">
        <f>IFERROR(IF(COUNTIF($A$1:A35,A36)=0,VLOOKUP(A36,RIESGOS,21,FALSE),VLOOKUP(A36,RESULTADO,9,FALSE)),0)</f>
        <v/>
      </c>
      <c r="D36" s="204"/>
      <c r="E36" s="209"/>
      <c r="F36" s="198"/>
      <c r="G36" s="197"/>
      <c r="H36" s="196"/>
      <c r="I36" s="195"/>
      <c r="J36" s="193"/>
      <c r="K36" s="193"/>
    </row>
    <row r="37" spans="1:11" s="119" customFormat="1" ht="186.75" customHeight="1" x14ac:dyDescent="0.25">
      <c r="A37" s="144"/>
      <c r="B37" s="194" t="str">
        <f t="shared" si="1"/>
        <v xml:space="preserve">
</v>
      </c>
      <c r="C37" s="195" t="str">
        <f>IFERROR(IF(COUNTIF($A$1:A36,A37)=0,VLOOKUP(A37,RIESGOS,21,FALSE),VLOOKUP(A37,RESULTADO,9,FALSE)),0)</f>
        <v/>
      </c>
      <c r="D37" s="204"/>
      <c r="E37" s="209"/>
      <c r="F37" s="198"/>
      <c r="G37" s="197"/>
      <c r="H37" s="196"/>
      <c r="I37" s="195"/>
      <c r="J37" s="193"/>
      <c r="K37" s="193"/>
    </row>
    <row r="38" spans="1:11" s="119" customFormat="1" ht="186.75" customHeight="1" x14ac:dyDescent="0.25">
      <c r="A38" s="144"/>
      <c r="B38" s="194" t="str">
        <f t="shared" si="1"/>
        <v xml:space="preserve">
</v>
      </c>
      <c r="C38" s="195" t="str">
        <f>IFERROR(IF(COUNTIF($A$1:A37,A38)=0,VLOOKUP(A38,RIESGOS,21,FALSE),VLOOKUP(A38,RESULTADO,9,FALSE)),0)</f>
        <v/>
      </c>
      <c r="D38" s="204"/>
      <c r="E38" s="209"/>
      <c r="F38" s="198"/>
      <c r="G38" s="197"/>
      <c r="H38" s="196"/>
      <c r="I38" s="195"/>
      <c r="J38" s="193"/>
      <c r="K38" s="193"/>
    </row>
    <row r="39" spans="1:11" s="119" customFormat="1" ht="186.75" customHeight="1" x14ac:dyDescent="0.25">
      <c r="A39" s="144"/>
      <c r="B39" s="194" t="str">
        <f t="shared" si="1"/>
        <v xml:space="preserve">
</v>
      </c>
      <c r="C39" s="195" t="str">
        <f>IFERROR(IF(COUNTIF($A$1:A38,A39)=0,VLOOKUP(A39,RIESGOS,21,FALSE),VLOOKUP(A39,RESULTADO,9,FALSE)),0)</f>
        <v/>
      </c>
      <c r="D39" s="204"/>
      <c r="E39" s="209"/>
      <c r="F39" s="198"/>
      <c r="G39" s="197"/>
      <c r="H39" s="196"/>
      <c r="I39" s="195"/>
      <c r="J39" s="193"/>
      <c r="K39" s="193"/>
    </row>
    <row r="40" spans="1:11" s="119" customFormat="1" ht="186.75" customHeight="1" x14ac:dyDescent="0.25">
      <c r="A40" s="144"/>
      <c r="B40" s="194" t="str">
        <f t="shared" si="1"/>
        <v xml:space="preserve">
</v>
      </c>
      <c r="C40" s="195" t="str">
        <f>IFERROR(IF(COUNTIF($A$1:A39,A40)=0,VLOOKUP(A40,RIESGOS,21,FALSE),VLOOKUP(A40,RESULTADO,9,FALSE)),0)</f>
        <v/>
      </c>
      <c r="D40" s="204"/>
      <c r="E40" s="209"/>
      <c r="F40" s="198"/>
      <c r="G40" s="197"/>
      <c r="H40" s="196"/>
      <c r="I40" s="195"/>
      <c r="J40" s="193"/>
      <c r="K40" s="193"/>
    </row>
    <row r="41" spans="1:11" s="119" customFormat="1" ht="186.75" customHeight="1" x14ac:dyDescent="0.25">
      <c r="A41" s="144"/>
      <c r="B41" s="194" t="str">
        <f t="shared" si="1"/>
        <v xml:space="preserve">
</v>
      </c>
      <c r="C41" s="195" t="str">
        <f>IFERROR(IF(COUNTIF($A$1:A40,A41)=0,VLOOKUP(A41,RIESGOS,21,FALSE),VLOOKUP(A41,RESULTADO,9,FALSE)),0)</f>
        <v/>
      </c>
      <c r="D41" s="204"/>
      <c r="E41" s="209"/>
      <c r="F41" s="198"/>
      <c r="G41" s="197"/>
      <c r="H41" s="196"/>
      <c r="I41" s="195"/>
      <c r="J41" s="193"/>
      <c r="K41" s="193"/>
    </row>
    <row r="42" spans="1:11" s="119" customFormat="1" ht="186.75" customHeight="1" x14ac:dyDescent="0.25">
      <c r="A42" s="144"/>
      <c r="B42" s="194" t="str">
        <f t="shared" si="1"/>
        <v xml:space="preserve">
</v>
      </c>
      <c r="C42" s="195" t="str">
        <f>IFERROR(IF(COUNTIF($A$1:A41,A42)=0,VLOOKUP(A42,RIESGOS,21,FALSE),VLOOKUP(A42,RESULTADO,9,FALSE)),0)</f>
        <v/>
      </c>
      <c r="D42" s="204"/>
      <c r="E42" s="209"/>
      <c r="F42" s="198"/>
      <c r="G42" s="197"/>
      <c r="H42" s="196"/>
      <c r="I42" s="195"/>
      <c r="J42" s="193"/>
      <c r="K42" s="193"/>
    </row>
    <row r="43" spans="1:11" s="119" customFormat="1" ht="186.75" customHeight="1" x14ac:dyDescent="0.25">
      <c r="A43" s="144"/>
      <c r="B43" s="194" t="str">
        <f t="shared" si="1"/>
        <v xml:space="preserve">
</v>
      </c>
      <c r="C43" s="195" t="str">
        <f>IFERROR(IF(COUNTIF($A$1:A42,A43)=0,VLOOKUP(A43,RIESGOS,21,FALSE),VLOOKUP(A43,RESULTADO,9,FALSE)),0)</f>
        <v/>
      </c>
      <c r="D43" s="204"/>
      <c r="E43" s="209"/>
      <c r="F43" s="198"/>
      <c r="G43" s="197"/>
      <c r="H43" s="196"/>
      <c r="I43" s="195"/>
      <c r="J43" s="193"/>
      <c r="K43" s="193"/>
    </row>
    <row r="44" spans="1:11" s="119" customFormat="1" ht="186.75" customHeight="1" x14ac:dyDescent="0.25">
      <c r="A44" s="144"/>
      <c r="B44" s="194" t="str">
        <f t="shared" si="1"/>
        <v xml:space="preserve">
</v>
      </c>
      <c r="C44" s="195" t="str">
        <f>IFERROR(IF(COUNTIF($A$1:A43,A44)=0,VLOOKUP(A44,RIESGOS,21,FALSE),VLOOKUP(A44,RESULTADO,9,FALSE)),0)</f>
        <v/>
      </c>
      <c r="D44" s="204"/>
      <c r="E44" s="209"/>
      <c r="F44" s="198"/>
      <c r="G44" s="197"/>
      <c r="H44" s="196"/>
      <c r="I44" s="195"/>
      <c r="J44" s="193"/>
      <c r="K44" s="193"/>
    </row>
    <row r="45" spans="1:11" s="119" customFormat="1" ht="186.75" customHeight="1" x14ac:dyDescent="0.25">
      <c r="A45" s="144"/>
      <c r="B45" s="194" t="str">
        <f t="shared" si="1"/>
        <v xml:space="preserve">
</v>
      </c>
      <c r="C45" s="195" t="str">
        <f>IFERROR(IF(COUNTIF($A$1:A44,A45)=0,VLOOKUP(A45,RIESGOS,21,FALSE),VLOOKUP(A45,RESULTADO,9,FALSE)),0)</f>
        <v/>
      </c>
      <c r="D45" s="204"/>
      <c r="E45" s="209"/>
      <c r="F45" s="198"/>
      <c r="G45" s="197"/>
      <c r="H45" s="196"/>
      <c r="I45" s="195"/>
      <c r="J45" s="193"/>
      <c r="K45" s="193"/>
    </row>
    <row r="46" spans="1:11" s="119" customFormat="1" ht="186.75" customHeight="1" x14ac:dyDescent="0.25">
      <c r="A46" s="144"/>
      <c r="B46" s="194" t="str">
        <f t="shared" ref="B46:B77" si="2">IFERROR(CONCATENATE(VLOOKUP(A46,RIESGOS,4,FALSE),CHAR(10),CHAR(10),VLOOKUP(A46,RIESGOS,10,FALSE)),"")</f>
        <v xml:space="preserve">
</v>
      </c>
      <c r="C46" s="195" t="str">
        <f>IFERROR(IF(COUNTIF($A$1:A45,A46)=0,VLOOKUP(A46,RIESGOS,21,FALSE),VLOOKUP(A46,RESULTADO,9,FALSE)),0)</f>
        <v/>
      </c>
      <c r="D46" s="204"/>
      <c r="E46" s="209"/>
      <c r="F46" s="198"/>
      <c r="G46" s="197"/>
      <c r="H46" s="196"/>
      <c r="I46" s="195"/>
      <c r="J46" s="193"/>
      <c r="K46" s="193"/>
    </row>
    <row r="47" spans="1:11" s="119" customFormat="1" ht="186.75" customHeight="1" x14ac:dyDescent="0.25">
      <c r="A47" s="144"/>
      <c r="B47" s="194" t="str">
        <f t="shared" si="2"/>
        <v xml:space="preserve">
</v>
      </c>
      <c r="C47" s="195" t="str">
        <f>IFERROR(IF(COUNTIF($A$1:A46,A47)=0,VLOOKUP(A47,RIESGOS,21,FALSE),VLOOKUP(A47,RESULTADO,9,FALSE)),0)</f>
        <v/>
      </c>
      <c r="D47" s="204"/>
      <c r="E47" s="209"/>
      <c r="F47" s="198"/>
      <c r="G47" s="197"/>
      <c r="H47" s="196"/>
      <c r="I47" s="195"/>
      <c r="J47" s="193"/>
      <c r="K47" s="193"/>
    </row>
    <row r="48" spans="1:11" s="119" customFormat="1" ht="186.75" customHeight="1" x14ac:dyDescent="0.25">
      <c r="A48" s="144"/>
      <c r="B48" s="194" t="str">
        <f t="shared" si="2"/>
        <v xml:space="preserve">
</v>
      </c>
      <c r="C48" s="195" t="str">
        <f>IFERROR(IF(COUNTIF($A$1:A47,A48)=0,VLOOKUP(A48,RIESGOS,21,FALSE),VLOOKUP(A48,RESULTADO,9,FALSE)),0)</f>
        <v/>
      </c>
      <c r="D48" s="204"/>
      <c r="E48" s="209"/>
      <c r="F48" s="198"/>
      <c r="G48" s="197"/>
      <c r="H48" s="196"/>
      <c r="I48" s="195"/>
      <c r="J48" s="193"/>
      <c r="K48" s="193"/>
    </row>
    <row r="49" spans="1:11" s="119" customFormat="1" ht="186.75" customHeight="1" x14ac:dyDescent="0.25">
      <c r="A49" s="144"/>
      <c r="B49" s="194" t="str">
        <f t="shared" si="2"/>
        <v xml:space="preserve">
</v>
      </c>
      <c r="C49" s="195" t="str">
        <f>IFERROR(IF(COUNTIF($A$1:A48,A49)=0,VLOOKUP(A49,RIESGOS,21,FALSE),VLOOKUP(A49,RESULTADO,9,FALSE)),0)</f>
        <v/>
      </c>
      <c r="D49" s="204"/>
      <c r="E49" s="209"/>
      <c r="F49" s="198"/>
      <c r="G49" s="197"/>
      <c r="H49" s="196"/>
      <c r="I49" s="195"/>
      <c r="J49" s="193"/>
      <c r="K49" s="193"/>
    </row>
    <row r="50" spans="1:11" s="119" customFormat="1" ht="186.75" customHeight="1" x14ac:dyDescent="0.25">
      <c r="A50" s="144"/>
      <c r="B50" s="194" t="str">
        <f t="shared" si="2"/>
        <v xml:space="preserve">
</v>
      </c>
      <c r="C50" s="195" t="str">
        <f>IFERROR(IF(COUNTIF($A$1:A49,A50)=0,VLOOKUP(A50,RIESGOS,21,FALSE),VLOOKUP(A50,RESULTADO,9,FALSE)),0)</f>
        <v/>
      </c>
      <c r="D50" s="204"/>
      <c r="E50" s="209"/>
      <c r="F50" s="198"/>
      <c r="G50" s="197"/>
      <c r="H50" s="196"/>
      <c r="I50" s="195"/>
      <c r="J50" s="193"/>
      <c r="K50" s="193"/>
    </row>
    <row r="51" spans="1:11" s="119" customFormat="1" ht="186.75" customHeight="1" x14ac:dyDescent="0.25">
      <c r="A51" s="144"/>
      <c r="B51" s="194" t="str">
        <f t="shared" si="2"/>
        <v xml:space="preserve">
</v>
      </c>
      <c r="C51" s="195" t="str">
        <f>IFERROR(IF(COUNTIF($A$1:A50,A51)=0,VLOOKUP(A51,RIESGOS,21,FALSE),VLOOKUP(A51,RESULTADO,9,FALSE)),0)</f>
        <v/>
      </c>
      <c r="D51" s="204"/>
      <c r="E51" s="209"/>
      <c r="F51" s="198"/>
      <c r="G51" s="197"/>
      <c r="H51" s="196"/>
      <c r="I51" s="195"/>
      <c r="J51" s="193"/>
      <c r="K51" s="193"/>
    </row>
    <row r="52" spans="1:11" s="119" customFormat="1" ht="186.75" customHeight="1" x14ac:dyDescent="0.25">
      <c r="A52" s="144"/>
      <c r="B52" s="194" t="str">
        <f t="shared" si="2"/>
        <v xml:space="preserve">
</v>
      </c>
      <c r="C52" s="195" t="str">
        <f>IFERROR(IF(COUNTIF($A$1:A51,A52)=0,VLOOKUP(A52,RIESGOS,21,FALSE),VLOOKUP(A52,RESULTADO,9,FALSE)),0)</f>
        <v/>
      </c>
      <c r="D52" s="204"/>
      <c r="E52" s="209"/>
      <c r="F52" s="198"/>
      <c r="G52" s="197"/>
      <c r="H52" s="196"/>
      <c r="I52" s="195"/>
      <c r="J52" s="193"/>
      <c r="K52" s="193"/>
    </row>
    <row r="53" spans="1:11" s="119" customFormat="1" ht="186.75" customHeight="1" x14ac:dyDescent="0.25">
      <c r="A53" s="144"/>
      <c r="B53" s="194" t="str">
        <f t="shared" si="2"/>
        <v xml:space="preserve">
</v>
      </c>
      <c r="C53" s="195" t="str">
        <f>IFERROR(IF(COUNTIF($A$1:A52,A53)=0,VLOOKUP(A53,RIESGOS,21,FALSE),VLOOKUP(A53,RESULTADO,9,FALSE)),0)</f>
        <v/>
      </c>
      <c r="D53" s="204"/>
      <c r="E53" s="209"/>
      <c r="F53" s="198"/>
      <c r="G53" s="197"/>
      <c r="H53" s="196"/>
      <c r="I53" s="195"/>
      <c r="J53" s="193"/>
      <c r="K53" s="193"/>
    </row>
    <row r="54" spans="1:11" s="119" customFormat="1" ht="186.75" customHeight="1" x14ac:dyDescent="0.25">
      <c r="A54" s="144"/>
      <c r="B54" s="194" t="str">
        <f t="shared" si="2"/>
        <v xml:space="preserve">
</v>
      </c>
      <c r="C54" s="195" t="str">
        <f>IFERROR(IF(COUNTIF($A$1:A53,A54)=0,VLOOKUP(A54,RIESGOS,21,FALSE),VLOOKUP(A54,RESULTADO,9,FALSE)),0)</f>
        <v/>
      </c>
      <c r="D54" s="204"/>
      <c r="E54" s="209"/>
      <c r="F54" s="198"/>
      <c r="G54" s="197"/>
      <c r="H54" s="196"/>
      <c r="I54" s="195"/>
      <c r="J54" s="193"/>
      <c r="K54" s="193"/>
    </row>
    <row r="55" spans="1:11" s="119" customFormat="1" ht="186.75" customHeight="1" x14ac:dyDescent="0.25">
      <c r="A55" s="144"/>
      <c r="B55" s="194" t="str">
        <f t="shared" si="2"/>
        <v xml:space="preserve">
</v>
      </c>
      <c r="C55" s="195" t="str">
        <f>IFERROR(IF(COUNTIF($A$1:A54,A55)=0,VLOOKUP(A55,RIESGOS,21,FALSE),VLOOKUP(A55,RESULTADO,9,FALSE)),0)</f>
        <v/>
      </c>
      <c r="D55" s="204"/>
      <c r="E55" s="209"/>
      <c r="F55" s="198"/>
      <c r="G55" s="197"/>
      <c r="H55" s="196"/>
      <c r="I55" s="195"/>
      <c r="J55" s="193"/>
      <c r="K55" s="193"/>
    </row>
    <row r="56" spans="1:11" s="119" customFormat="1" ht="186.75" customHeight="1" x14ac:dyDescent="0.25">
      <c r="A56" s="144"/>
      <c r="B56" s="194" t="str">
        <f t="shared" si="2"/>
        <v xml:space="preserve">
</v>
      </c>
      <c r="C56" s="195" t="str">
        <f>IFERROR(IF(COUNTIF($A$1:A55,A56)=0,VLOOKUP(A56,RIESGOS,21,FALSE),VLOOKUP(A56,RESULTADO,9,FALSE)),0)</f>
        <v/>
      </c>
      <c r="D56" s="204"/>
      <c r="E56" s="209"/>
      <c r="F56" s="198"/>
      <c r="G56" s="197"/>
      <c r="H56" s="196"/>
      <c r="I56" s="195"/>
      <c r="J56" s="193"/>
      <c r="K56" s="193"/>
    </row>
    <row r="57" spans="1:11" s="119" customFormat="1" ht="186.75" customHeight="1" x14ac:dyDescent="0.25">
      <c r="A57" s="144"/>
      <c r="B57" s="194" t="str">
        <f t="shared" si="2"/>
        <v xml:space="preserve">
</v>
      </c>
      <c r="C57" s="195" t="str">
        <f>IFERROR(IF(COUNTIF($A$1:A56,A57)=0,VLOOKUP(A57,RIESGOS,21,FALSE),VLOOKUP(A57,RESULTADO,9,FALSE)),0)</f>
        <v/>
      </c>
      <c r="D57" s="204"/>
      <c r="E57" s="209"/>
      <c r="F57" s="198"/>
      <c r="G57" s="197"/>
      <c r="H57" s="196"/>
      <c r="I57" s="195"/>
      <c r="J57" s="193"/>
      <c r="K57" s="193"/>
    </row>
    <row r="58" spans="1:11" s="119" customFormat="1" ht="186.75" customHeight="1" x14ac:dyDescent="0.25">
      <c r="A58" s="144"/>
      <c r="B58" s="194" t="str">
        <f t="shared" si="2"/>
        <v xml:space="preserve">
</v>
      </c>
      <c r="C58" s="195" t="str">
        <f>IFERROR(IF(COUNTIF($A$1:A57,A58)=0,VLOOKUP(A58,RIESGOS,21,FALSE),VLOOKUP(A58,RESULTADO,9,FALSE)),0)</f>
        <v/>
      </c>
      <c r="D58" s="204"/>
      <c r="E58" s="209"/>
      <c r="F58" s="198"/>
      <c r="G58" s="197"/>
      <c r="H58" s="196"/>
      <c r="I58" s="195"/>
      <c r="J58" s="193"/>
      <c r="K58" s="193"/>
    </row>
    <row r="59" spans="1:11" s="119" customFormat="1" ht="186.75" customHeight="1" x14ac:dyDescent="0.25">
      <c r="A59" s="144"/>
      <c r="B59" s="194" t="str">
        <f t="shared" si="2"/>
        <v xml:space="preserve">
</v>
      </c>
      <c r="C59" s="195" t="str">
        <f>IFERROR(IF(COUNTIF($A$1:A58,A59)=0,VLOOKUP(A59,RIESGOS,21,FALSE),VLOOKUP(A59,RESULTADO,9,FALSE)),0)</f>
        <v/>
      </c>
      <c r="D59" s="204"/>
      <c r="E59" s="209"/>
      <c r="F59" s="198"/>
      <c r="G59" s="197"/>
      <c r="H59" s="196"/>
      <c r="I59" s="195"/>
      <c r="J59" s="193"/>
      <c r="K59" s="193"/>
    </row>
    <row r="60" spans="1:11" s="119" customFormat="1" ht="186.75" customHeight="1" x14ac:dyDescent="0.25">
      <c r="A60" s="144"/>
      <c r="B60" s="194" t="str">
        <f t="shared" si="2"/>
        <v xml:space="preserve">
</v>
      </c>
      <c r="C60" s="195" t="str">
        <f>IFERROR(IF(COUNTIF($A$1:A59,A60)=0,VLOOKUP(A60,RIESGOS,21,FALSE),VLOOKUP(A60,RESULTADO,9,FALSE)),0)</f>
        <v/>
      </c>
      <c r="D60" s="204"/>
      <c r="E60" s="209"/>
      <c r="F60" s="198"/>
      <c r="G60" s="197"/>
      <c r="H60" s="196"/>
      <c r="I60" s="195"/>
      <c r="J60" s="193"/>
      <c r="K60" s="193"/>
    </row>
    <row r="61" spans="1:11" s="119" customFormat="1" ht="186.75" customHeight="1" x14ac:dyDescent="0.25">
      <c r="A61" s="144"/>
      <c r="B61" s="194" t="str">
        <f t="shared" si="2"/>
        <v xml:space="preserve">
</v>
      </c>
      <c r="C61" s="195" t="str">
        <f>IFERROR(IF(COUNTIF($A$1:A60,A61)=0,VLOOKUP(A61,RIESGOS,21,FALSE),VLOOKUP(A61,RESULTADO,9,FALSE)),0)</f>
        <v/>
      </c>
      <c r="D61" s="204"/>
      <c r="E61" s="209"/>
      <c r="F61" s="198"/>
      <c r="G61" s="197"/>
      <c r="H61" s="196"/>
      <c r="I61" s="195"/>
      <c r="J61" s="193"/>
      <c r="K61" s="193"/>
    </row>
    <row r="62" spans="1:11" s="119" customFormat="1" ht="186.75" customHeight="1" x14ac:dyDescent="0.25">
      <c r="A62" s="144"/>
      <c r="B62" s="194" t="str">
        <f t="shared" si="2"/>
        <v xml:space="preserve">
</v>
      </c>
      <c r="C62" s="195" t="str">
        <f>IFERROR(IF(COUNTIF($A$1:A61,A62)=0,VLOOKUP(A62,RIESGOS,21,FALSE),VLOOKUP(A62,RESULTADO,9,FALSE)),0)</f>
        <v/>
      </c>
      <c r="D62" s="204"/>
      <c r="E62" s="209"/>
      <c r="F62" s="198"/>
      <c r="G62" s="197"/>
      <c r="H62" s="196"/>
      <c r="I62" s="195"/>
      <c r="J62" s="193"/>
      <c r="K62" s="193"/>
    </row>
    <row r="63" spans="1:11" s="119" customFormat="1" ht="186.75" customHeight="1" x14ac:dyDescent="0.25">
      <c r="A63" s="144"/>
      <c r="B63" s="194" t="str">
        <f t="shared" si="2"/>
        <v xml:space="preserve">
</v>
      </c>
      <c r="C63" s="195" t="str">
        <f>IFERROR(IF(COUNTIF($A$1:A62,A63)=0,VLOOKUP(A63,RIESGOS,21,FALSE),VLOOKUP(A63,RESULTADO,9,FALSE)),0)</f>
        <v/>
      </c>
      <c r="D63" s="204"/>
      <c r="E63" s="209"/>
      <c r="F63" s="198"/>
      <c r="G63" s="197"/>
      <c r="H63" s="196"/>
      <c r="I63" s="195"/>
      <c r="J63" s="193"/>
      <c r="K63" s="193"/>
    </row>
    <row r="64" spans="1:11" s="119" customFormat="1" ht="186.75" customHeight="1" x14ac:dyDescent="0.25">
      <c r="A64" s="144"/>
      <c r="B64" s="194" t="str">
        <f t="shared" si="2"/>
        <v xml:space="preserve">
</v>
      </c>
      <c r="C64" s="195" t="str">
        <f>IFERROR(IF(COUNTIF($A$1:A63,A64)=0,VLOOKUP(A64,RIESGOS,21,FALSE),VLOOKUP(A64,RESULTADO,9,FALSE)),0)</f>
        <v/>
      </c>
      <c r="D64" s="204"/>
      <c r="E64" s="209"/>
      <c r="F64" s="198"/>
      <c r="G64" s="197"/>
      <c r="H64" s="196"/>
      <c r="I64" s="195"/>
      <c r="J64" s="193"/>
      <c r="K64" s="193"/>
    </row>
    <row r="65" spans="1:11" s="119" customFormat="1" ht="186.75" customHeight="1" x14ac:dyDescent="0.25">
      <c r="A65" s="144"/>
      <c r="B65" s="194" t="str">
        <f t="shared" si="2"/>
        <v xml:space="preserve">
</v>
      </c>
      <c r="C65" s="195" t="str">
        <f>IFERROR(IF(COUNTIF($A$1:A64,A65)=0,VLOOKUP(A65,RIESGOS,21,FALSE),VLOOKUP(A65,RESULTADO,9,FALSE)),0)</f>
        <v/>
      </c>
      <c r="D65" s="204"/>
      <c r="E65" s="209"/>
      <c r="F65" s="198"/>
      <c r="G65" s="197"/>
      <c r="H65" s="196"/>
      <c r="I65" s="195"/>
      <c r="J65" s="193"/>
      <c r="K65" s="193"/>
    </row>
    <row r="66" spans="1:11" s="119" customFormat="1" ht="186.75" customHeight="1" x14ac:dyDescent="0.25">
      <c r="A66" s="144"/>
      <c r="B66" s="194" t="str">
        <f t="shared" si="2"/>
        <v xml:space="preserve">
</v>
      </c>
      <c r="C66" s="195" t="str">
        <f>IFERROR(IF(COUNTIF($A$1:A65,A66)=0,VLOOKUP(A66,RIESGOS,21,FALSE),VLOOKUP(A66,RESULTADO,9,FALSE)),0)</f>
        <v/>
      </c>
      <c r="D66" s="204"/>
      <c r="E66" s="209"/>
      <c r="F66" s="198"/>
      <c r="G66" s="197"/>
      <c r="H66" s="196"/>
      <c r="I66" s="195"/>
      <c r="J66" s="193"/>
      <c r="K66" s="193"/>
    </row>
    <row r="67" spans="1:11" s="119" customFormat="1" ht="186.75" customHeight="1" x14ac:dyDescent="0.25">
      <c r="A67" s="144"/>
      <c r="B67" s="194" t="str">
        <f t="shared" si="2"/>
        <v xml:space="preserve">
</v>
      </c>
      <c r="C67" s="195" t="str">
        <f>IFERROR(IF(COUNTIF($A$1:A66,A67)=0,VLOOKUP(A67,RIESGOS,21,FALSE),VLOOKUP(A67,RESULTADO,9,FALSE)),0)</f>
        <v/>
      </c>
      <c r="D67" s="204"/>
      <c r="E67" s="209"/>
      <c r="F67" s="198"/>
      <c r="G67" s="197"/>
      <c r="H67" s="196"/>
      <c r="I67" s="195"/>
      <c r="J67" s="193"/>
      <c r="K67" s="193"/>
    </row>
    <row r="68" spans="1:11" s="119" customFormat="1" ht="186.75" customHeight="1" x14ac:dyDescent="0.25">
      <c r="A68" s="144"/>
      <c r="B68" s="194" t="str">
        <f t="shared" si="2"/>
        <v xml:space="preserve">
</v>
      </c>
      <c r="C68" s="195" t="str">
        <f>IFERROR(IF(COUNTIF($A$1:A67,A68)=0,VLOOKUP(A68,RIESGOS,21,FALSE),VLOOKUP(A68,RESULTADO,9,FALSE)),0)</f>
        <v/>
      </c>
      <c r="D68" s="204"/>
      <c r="E68" s="209"/>
      <c r="F68" s="198"/>
      <c r="G68" s="197"/>
      <c r="H68" s="196"/>
      <c r="I68" s="195"/>
      <c r="J68" s="193"/>
      <c r="K68" s="193"/>
    </row>
    <row r="69" spans="1:11" s="119" customFormat="1" ht="186.75" customHeight="1" x14ac:dyDescent="0.25">
      <c r="A69" s="144"/>
      <c r="B69" s="194" t="str">
        <f t="shared" si="2"/>
        <v xml:space="preserve">
</v>
      </c>
      <c r="C69" s="195" t="str">
        <f>IFERROR(IF(COUNTIF($A$1:A68,A69)=0,VLOOKUP(A69,RIESGOS,21,FALSE),VLOOKUP(A69,RESULTADO,9,FALSE)),0)</f>
        <v/>
      </c>
      <c r="D69" s="204"/>
      <c r="E69" s="209"/>
      <c r="F69" s="198"/>
      <c r="G69" s="197"/>
      <c r="H69" s="196"/>
      <c r="I69" s="195"/>
      <c r="J69" s="193"/>
      <c r="K69" s="193"/>
    </row>
    <row r="70" spans="1:11" s="119" customFormat="1" ht="186.75" customHeight="1" x14ac:dyDescent="0.25">
      <c r="A70" s="144"/>
      <c r="B70" s="194" t="str">
        <f t="shared" si="2"/>
        <v xml:space="preserve">
</v>
      </c>
      <c r="C70" s="195" t="str">
        <f>IFERROR(IF(COUNTIF($A$1:A69,A70)=0,VLOOKUP(A70,RIESGOS,21,FALSE),VLOOKUP(A70,RESULTADO,9,FALSE)),0)</f>
        <v/>
      </c>
      <c r="D70" s="204"/>
      <c r="E70" s="209"/>
      <c r="F70" s="198"/>
      <c r="G70" s="197"/>
      <c r="H70" s="196"/>
      <c r="I70" s="195"/>
      <c r="J70" s="193"/>
      <c r="K70" s="193"/>
    </row>
    <row r="71" spans="1:11" s="119" customFormat="1" ht="186.75" customHeight="1" x14ac:dyDescent="0.25">
      <c r="A71" s="144"/>
      <c r="B71" s="194" t="str">
        <f t="shared" si="2"/>
        <v xml:space="preserve">
</v>
      </c>
      <c r="C71" s="195" t="str">
        <f>IFERROR(IF(COUNTIF($A$1:A70,A71)=0,VLOOKUP(A71,RIESGOS,21,FALSE),VLOOKUP(A71,RESULTADO,9,FALSE)),0)</f>
        <v/>
      </c>
      <c r="D71" s="204"/>
      <c r="E71" s="209"/>
      <c r="F71" s="198"/>
      <c r="G71" s="197"/>
      <c r="H71" s="196"/>
      <c r="I71" s="195"/>
      <c r="J71" s="193"/>
      <c r="K71" s="193"/>
    </row>
    <row r="72" spans="1:11" s="119" customFormat="1" ht="186.75" customHeight="1" x14ac:dyDescent="0.25">
      <c r="A72" s="144"/>
      <c r="B72" s="194" t="str">
        <f t="shared" si="2"/>
        <v xml:space="preserve">
</v>
      </c>
      <c r="C72" s="195" t="str">
        <f>IFERROR(IF(COUNTIF($A$1:A71,A72)=0,VLOOKUP(A72,RIESGOS,21,FALSE),VLOOKUP(A72,RESULTADO,9,FALSE)),0)</f>
        <v/>
      </c>
      <c r="D72" s="204"/>
      <c r="E72" s="209"/>
      <c r="F72" s="198"/>
      <c r="G72" s="197"/>
      <c r="H72" s="196"/>
      <c r="I72" s="195"/>
      <c r="J72" s="193"/>
      <c r="K72" s="193"/>
    </row>
    <row r="73" spans="1:11" s="119" customFormat="1" ht="186.75" customHeight="1" x14ac:dyDescent="0.25">
      <c r="A73" s="144"/>
      <c r="B73" s="194" t="str">
        <f t="shared" si="2"/>
        <v xml:space="preserve">
</v>
      </c>
      <c r="C73" s="195" t="str">
        <f>IFERROR(IF(COUNTIF($A$1:A72,A73)=0,VLOOKUP(A73,RIESGOS,21,FALSE),VLOOKUP(A73,RESULTADO,9,FALSE)),0)</f>
        <v/>
      </c>
      <c r="D73" s="204"/>
      <c r="E73" s="209"/>
      <c r="F73" s="198"/>
      <c r="G73" s="197"/>
      <c r="H73" s="196"/>
      <c r="I73" s="195"/>
      <c r="J73" s="193"/>
      <c r="K73" s="193"/>
    </row>
    <row r="74" spans="1:11" s="119" customFormat="1" ht="186.75" customHeight="1" x14ac:dyDescent="0.25">
      <c r="A74" s="144"/>
      <c r="B74" s="194" t="str">
        <f t="shared" si="2"/>
        <v xml:space="preserve">
</v>
      </c>
      <c r="C74" s="195" t="str">
        <f>IFERROR(IF(COUNTIF($A$1:A73,A74)=0,VLOOKUP(A74,RIESGOS,21,FALSE),VLOOKUP(A74,RESULTADO,9,FALSE)),0)</f>
        <v/>
      </c>
      <c r="D74" s="204"/>
      <c r="E74" s="209"/>
      <c r="F74" s="198"/>
      <c r="G74" s="197"/>
      <c r="H74" s="196"/>
      <c r="I74" s="195"/>
      <c r="J74" s="193"/>
      <c r="K74" s="193"/>
    </row>
    <row r="75" spans="1:11" s="119" customFormat="1" ht="186.75" customHeight="1" x14ac:dyDescent="0.25">
      <c r="A75" s="144"/>
      <c r="B75" s="194" t="str">
        <f t="shared" si="2"/>
        <v xml:space="preserve">
</v>
      </c>
      <c r="C75" s="195" t="str">
        <f>IFERROR(IF(COUNTIF($A$1:A74,A75)=0,VLOOKUP(A75,RIESGOS,21,FALSE),VLOOKUP(A75,RESULTADO,9,FALSE)),0)</f>
        <v/>
      </c>
      <c r="D75" s="204"/>
      <c r="E75" s="209"/>
      <c r="F75" s="198"/>
      <c r="G75" s="197"/>
      <c r="H75" s="196"/>
      <c r="I75" s="195"/>
      <c r="J75" s="193"/>
      <c r="K75" s="193"/>
    </row>
    <row r="76" spans="1:11" s="119" customFormat="1" ht="186.75" customHeight="1" x14ac:dyDescent="0.25">
      <c r="A76" s="144"/>
      <c r="B76" s="194" t="str">
        <f t="shared" si="2"/>
        <v xml:space="preserve">
</v>
      </c>
      <c r="C76" s="195" t="str">
        <f>IFERROR(IF(COUNTIF($A$1:A75,A76)=0,VLOOKUP(A76,RIESGOS,21,FALSE),VLOOKUP(A76,RESULTADO,9,FALSE)),0)</f>
        <v/>
      </c>
      <c r="D76" s="204"/>
      <c r="E76" s="209"/>
      <c r="F76" s="198"/>
      <c r="G76" s="197"/>
      <c r="H76" s="196"/>
      <c r="I76" s="195"/>
      <c r="J76" s="193"/>
      <c r="K76" s="193"/>
    </row>
    <row r="77" spans="1:11" s="119" customFormat="1" ht="186.75" customHeight="1" x14ac:dyDescent="0.25">
      <c r="A77" s="144"/>
      <c r="B77" s="194" t="str">
        <f t="shared" si="2"/>
        <v xml:space="preserve">
</v>
      </c>
      <c r="C77" s="195" t="str">
        <f>IFERROR(IF(COUNTIF($A$1:A76,A77)=0,VLOOKUP(A77,RIESGOS,21,FALSE),VLOOKUP(A77,RESULTADO,9,FALSE)),0)</f>
        <v/>
      </c>
      <c r="D77" s="204"/>
      <c r="E77" s="209"/>
      <c r="F77" s="198"/>
      <c r="G77" s="197"/>
      <c r="H77" s="196"/>
      <c r="I77" s="195"/>
      <c r="J77" s="193"/>
      <c r="K77" s="193"/>
    </row>
    <row r="78" spans="1:11" s="119" customFormat="1" ht="186.75" customHeight="1" x14ac:dyDescent="0.25">
      <c r="A78" s="144"/>
      <c r="B78" s="194" t="str">
        <f t="shared" ref="B78:B109" si="3">IFERROR(CONCATENATE(VLOOKUP(A78,RIESGOS,4,FALSE),CHAR(10),CHAR(10),VLOOKUP(A78,RIESGOS,10,FALSE)),"")</f>
        <v xml:space="preserve">
</v>
      </c>
      <c r="C78" s="195" t="str">
        <f>IFERROR(IF(COUNTIF($A$1:A77,A78)=0,VLOOKUP(A78,RIESGOS,21,FALSE),VLOOKUP(A78,RESULTADO,9,FALSE)),0)</f>
        <v/>
      </c>
      <c r="D78" s="204"/>
      <c r="E78" s="209"/>
      <c r="F78" s="198"/>
      <c r="G78" s="197"/>
      <c r="H78" s="196"/>
      <c r="I78" s="195"/>
      <c r="J78" s="193"/>
      <c r="K78" s="193"/>
    </row>
    <row r="79" spans="1:11" s="119" customFormat="1" ht="186.75" customHeight="1" x14ac:dyDescent="0.25">
      <c r="A79" s="144"/>
      <c r="B79" s="194" t="str">
        <f t="shared" si="3"/>
        <v xml:space="preserve">
</v>
      </c>
      <c r="C79" s="195" t="str">
        <f>IFERROR(IF(COUNTIF($A$1:A78,A79)=0,VLOOKUP(A79,RIESGOS,21,FALSE),VLOOKUP(A79,RESULTADO,9,FALSE)),0)</f>
        <v/>
      </c>
      <c r="D79" s="204"/>
      <c r="E79" s="209"/>
      <c r="F79" s="198"/>
      <c r="G79" s="197"/>
      <c r="H79" s="196"/>
      <c r="I79" s="195"/>
      <c r="J79" s="193"/>
      <c r="K79" s="193"/>
    </row>
    <row r="80" spans="1:11" s="119" customFormat="1" ht="186.75" customHeight="1" x14ac:dyDescent="0.25">
      <c r="A80" s="144"/>
      <c r="B80" s="194" t="str">
        <f t="shared" si="3"/>
        <v xml:space="preserve">
</v>
      </c>
      <c r="C80" s="195" t="str">
        <f>IFERROR(IF(COUNTIF($A$1:A79,A80)=0,VLOOKUP(A80,RIESGOS,21,FALSE),VLOOKUP(A80,RESULTADO,9,FALSE)),0)</f>
        <v/>
      </c>
      <c r="D80" s="204"/>
      <c r="E80" s="209"/>
      <c r="F80" s="198"/>
      <c r="G80" s="197"/>
      <c r="H80" s="196"/>
      <c r="I80" s="195"/>
      <c r="J80" s="193"/>
      <c r="K80" s="193"/>
    </row>
    <row r="81" spans="1:11" s="119" customFormat="1" ht="186.75" customHeight="1" x14ac:dyDescent="0.25">
      <c r="A81" s="144"/>
      <c r="B81" s="194" t="str">
        <f t="shared" si="3"/>
        <v xml:space="preserve">
</v>
      </c>
      <c r="C81" s="195" t="str">
        <f>IFERROR(IF(COUNTIF($A$1:A80,A81)=0,VLOOKUP(A81,RIESGOS,21,FALSE),VLOOKUP(A81,RESULTADO,9,FALSE)),0)</f>
        <v/>
      </c>
      <c r="D81" s="204"/>
      <c r="E81" s="209"/>
      <c r="F81" s="198"/>
      <c r="G81" s="197"/>
      <c r="H81" s="196"/>
      <c r="I81" s="195"/>
      <c r="J81" s="193"/>
      <c r="K81" s="193"/>
    </row>
    <row r="82" spans="1:11" s="119" customFormat="1" ht="186.75" customHeight="1" x14ac:dyDescent="0.25">
      <c r="A82" s="144"/>
      <c r="B82" s="194" t="str">
        <f t="shared" si="3"/>
        <v xml:space="preserve">
</v>
      </c>
      <c r="C82" s="195" t="str">
        <f>IFERROR(IF(COUNTIF($A$1:A81,A82)=0,VLOOKUP(A82,RIESGOS,21,FALSE),VLOOKUP(A82,RESULTADO,9,FALSE)),0)</f>
        <v/>
      </c>
      <c r="D82" s="204"/>
      <c r="E82" s="209"/>
      <c r="F82" s="198"/>
      <c r="G82" s="197"/>
      <c r="H82" s="196"/>
      <c r="I82" s="195"/>
      <c r="J82" s="193"/>
      <c r="K82" s="193"/>
    </row>
    <row r="83" spans="1:11" s="119" customFormat="1" ht="186.75" customHeight="1" x14ac:dyDescent="0.25">
      <c r="A83" s="144"/>
      <c r="B83" s="194" t="str">
        <f t="shared" si="3"/>
        <v xml:space="preserve">
</v>
      </c>
      <c r="C83" s="195" t="str">
        <f>IFERROR(IF(COUNTIF($A$1:A82,A83)=0,VLOOKUP(A83,RIESGOS,21,FALSE),VLOOKUP(A83,RESULTADO,9,FALSE)),0)</f>
        <v/>
      </c>
      <c r="D83" s="204"/>
      <c r="E83" s="209"/>
      <c r="F83" s="198"/>
      <c r="G83" s="197"/>
      <c r="H83" s="196"/>
      <c r="I83" s="195"/>
      <c r="J83" s="193"/>
      <c r="K83" s="193"/>
    </row>
    <row r="84" spans="1:11" s="119" customFormat="1" ht="186.75" customHeight="1" x14ac:dyDescent="0.25">
      <c r="A84" s="144"/>
      <c r="B84" s="194" t="str">
        <f t="shared" si="3"/>
        <v xml:space="preserve">
</v>
      </c>
      <c r="C84" s="195" t="str">
        <f>IFERROR(IF(COUNTIF($A$1:A83,A84)=0,VLOOKUP(A84,RIESGOS,21,FALSE),VLOOKUP(A84,RESULTADO,9,FALSE)),0)</f>
        <v/>
      </c>
      <c r="D84" s="204"/>
      <c r="E84" s="209"/>
      <c r="F84" s="198"/>
      <c r="G84" s="197"/>
      <c r="H84" s="196"/>
      <c r="I84" s="195"/>
      <c r="J84" s="193"/>
      <c r="K84" s="193"/>
    </row>
    <row r="85" spans="1:11" s="119" customFormat="1" ht="186.75" customHeight="1" x14ac:dyDescent="0.25">
      <c r="A85" s="144"/>
      <c r="B85" s="194" t="str">
        <f t="shared" si="3"/>
        <v xml:space="preserve">
</v>
      </c>
      <c r="C85" s="195" t="str">
        <f>IFERROR(IF(COUNTIF($A$1:A84,A85)=0,VLOOKUP(A85,RIESGOS,21,FALSE),VLOOKUP(A85,RESULTADO,9,FALSE)),0)</f>
        <v/>
      </c>
      <c r="D85" s="204"/>
      <c r="E85" s="209"/>
      <c r="F85" s="198"/>
      <c r="G85" s="197"/>
      <c r="H85" s="196"/>
      <c r="I85" s="195"/>
      <c r="J85" s="193"/>
      <c r="K85" s="193"/>
    </row>
    <row r="86" spans="1:11" s="119" customFormat="1" ht="186.75" customHeight="1" x14ac:dyDescent="0.25">
      <c r="A86" s="144"/>
      <c r="B86" s="194" t="str">
        <f t="shared" si="3"/>
        <v xml:space="preserve">
</v>
      </c>
      <c r="C86" s="195" t="str">
        <f>IFERROR(IF(COUNTIF($A$1:A85,A86)=0,VLOOKUP(A86,RIESGOS,21,FALSE),VLOOKUP(A86,RESULTADO,9,FALSE)),0)</f>
        <v/>
      </c>
      <c r="D86" s="204"/>
      <c r="E86" s="209"/>
      <c r="F86" s="198"/>
      <c r="G86" s="197"/>
      <c r="H86" s="196"/>
      <c r="I86" s="195"/>
      <c r="J86" s="193"/>
      <c r="K86" s="193"/>
    </row>
    <row r="87" spans="1:11" s="119" customFormat="1" ht="186.75" customHeight="1" x14ac:dyDescent="0.25">
      <c r="A87" s="144"/>
      <c r="B87" s="194" t="str">
        <f t="shared" si="3"/>
        <v xml:space="preserve">
</v>
      </c>
      <c r="C87" s="195" t="str">
        <f>IFERROR(IF(COUNTIF($A$1:A86,A87)=0,VLOOKUP(A87,RIESGOS,21,FALSE),VLOOKUP(A87,RESULTADO,9,FALSE)),0)</f>
        <v/>
      </c>
      <c r="D87" s="204"/>
      <c r="E87" s="209"/>
      <c r="F87" s="198"/>
      <c r="G87" s="197"/>
      <c r="H87" s="196"/>
      <c r="I87" s="195"/>
      <c r="J87" s="193"/>
      <c r="K87" s="193"/>
    </row>
    <row r="88" spans="1:11" s="119" customFormat="1" ht="186.75" customHeight="1" x14ac:dyDescent="0.25">
      <c r="A88" s="144"/>
      <c r="B88" s="194" t="str">
        <f t="shared" si="3"/>
        <v xml:space="preserve">
</v>
      </c>
      <c r="C88" s="195" t="str">
        <f>IFERROR(IF(COUNTIF($A$1:A87,A88)=0,VLOOKUP(A88,RIESGOS,21,FALSE),VLOOKUP(A88,RESULTADO,9,FALSE)),0)</f>
        <v/>
      </c>
      <c r="D88" s="204"/>
      <c r="E88" s="209"/>
      <c r="F88" s="198"/>
      <c r="G88" s="197"/>
      <c r="H88" s="196"/>
      <c r="I88" s="195"/>
      <c r="J88" s="193"/>
      <c r="K88" s="193"/>
    </row>
    <row r="89" spans="1:11" s="119" customFormat="1" ht="186.75" customHeight="1" x14ac:dyDescent="0.25">
      <c r="A89" s="144"/>
      <c r="B89" s="194" t="str">
        <f t="shared" si="3"/>
        <v xml:space="preserve">
</v>
      </c>
      <c r="C89" s="195" t="str">
        <f>IFERROR(IF(COUNTIF($A$1:A88,A89)=0,VLOOKUP(A89,RIESGOS,21,FALSE),VLOOKUP(A89,RESULTADO,9,FALSE)),0)</f>
        <v/>
      </c>
      <c r="D89" s="204"/>
      <c r="E89" s="209"/>
      <c r="F89" s="198"/>
      <c r="G89" s="197"/>
      <c r="H89" s="196"/>
      <c r="I89" s="195"/>
      <c r="J89" s="193"/>
      <c r="K89" s="193"/>
    </row>
    <row r="90" spans="1:11" s="119" customFormat="1" ht="186.75" customHeight="1" x14ac:dyDescent="0.25">
      <c r="A90" s="144"/>
      <c r="B90" s="194" t="str">
        <f t="shared" si="3"/>
        <v xml:space="preserve">
</v>
      </c>
      <c r="C90" s="195" t="str">
        <f>IFERROR(IF(COUNTIF($A$1:A89,A90)=0,VLOOKUP(A90,RIESGOS,21,FALSE),VLOOKUP(A90,RESULTADO,9,FALSE)),0)</f>
        <v/>
      </c>
      <c r="D90" s="204"/>
      <c r="E90" s="209"/>
      <c r="F90" s="198"/>
      <c r="G90" s="197"/>
      <c r="H90" s="196"/>
      <c r="I90" s="195"/>
      <c r="J90" s="193"/>
      <c r="K90" s="193"/>
    </row>
    <row r="91" spans="1:11" s="119" customFormat="1" ht="186.75" customHeight="1" x14ac:dyDescent="0.25">
      <c r="A91" s="144"/>
      <c r="B91" s="194" t="str">
        <f t="shared" si="3"/>
        <v xml:space="preserve">
</v>
      </c>
      <c r="C91" s="195" t="str">
        <f>IFERROR(IF(COUNTIF($A$1:A90,A91)=0,VLOOKUP(A91,RIESGOS,21,FALSE),VLOOKUP(A91,RESULTADO,9,FALSE)),0)</f>
        <v/>
      </c>
      <c r="D91" s="204"/>
      <c r="E91" s="209"/>
      <c r="F91" s="198"/>
      <c r="G91" s="197"/>
      <c r="H91" s="196"/>
      <c r="I91" s="195"/>
      <c r="J91" s="193"/>
      <c r="K91" s="193"/>
    </row>
    <row r="92" spans="1:11" s="119" customFormat="1" ht="186.75" customHeight="1" x14ac:dyDescent="0.25">
      <c r="A92" s="144"/>
      <c r="B92" s="194" t="str">
        <f t="shared" si="3"/>
        <v xml:space="preserve">
</v>
      </c>
      <c r="C92" s="195" t="str">
        <f>IFERROR(IF(COUNTIF($A$1:A91,A92)=0,VLOOKUP(A92,RIESGOS,21,FALSE),VLOOKUP(A92,RESULTADO,9,FALSE)),0)</f>
        <v/>
      </c>
      <c r="D92" s="204"/>
      <c r="E92" s="209"/>
      <c r="F92" s="198"/>
      <c r="G92" s="197"/>
      <c r="H92" s="196"/>
      <c r="I92" s="195"/>
      <c r="J92" s="193"/>
      <c r="K92" s="193"/>
    </row>
    <row r="93" spans="1:11" s="119" customFormat="1" ht="186.75" customHeight="1" x14ac:dyDescent="0.25">
      <c r="A93" s="144"/>
      <c r="B93" s="194" t="str">
        <f t="shared" si="3"/>
        <v xml:space="preserve">
</v>
      </c>
      <c r="C93" s="195" t="str">
        <f>IFERROR(IF(COUNTIF($A$1:A92,A93)=0,VLOOKUP(A93,RIESGOS,21,FALSE),VLOOKUP(A93,RESULTADO,9,FALSE)),0)</f>
        <v/>
      </c>
      <c r="D93" s="204"/>
      <c r="E93" s="209"/>
      <c r="F93" s="198"/>
      <c r="G93" s="197"/>
      <c r="H93" s="196"/>
      <c r="I93" s="195"/>
      <c r="J93" s="193"/>
      <c r="K93" s="193"/>
    </row>
    <row r="94" spans="1:11" s="119" customFormat="1" ht="186.75" customHeight="1" x14ac:dyDescent="0.25">
      <c r="A94" s="144"/>
      <c r="B94" s="194" t="str">
        <f t="shared" si="3"/>
        <v xml:space="preserve">
</v>
      </c>
      <c r="C94" s="195" t="str">
        <f>IFERROR(IF(COUNTIF($A$1:A93,A94)=0,VLOOKUP(A94,RIESGOS,21,FALSE),VLOOKUP(A94,RESULTADO,9,FALSE)),0)</f>
        <v/>
      </c>
      <c r="D94" s="204"/>
      <c r="E94" s="209"/>
      <c r="F94" s="198"/>
      <c r="G94" s="197"/>
      <c r="H94" s="196"/>
      <c r="I94" s="195"/>
      <c r="J94" s="193"/>
      <c r="K94" s="193"/>
    </row>
    <row r="95" spans="1:11" s="119" customFormat="1" ht="186.75" customHeight="1" x14ac:dyDescent="0.25">
      <c r="A95" s="144"/>
      <c r="B95" s="194" t="str">
        <f t="shared" si="3"/>
        <v xml:space="preserve">
</v>
      </c>
      <c r="C95" s="195" t="str">
        <f>IFERROR(IF(COUNTIF($A$1:A94,A95)=0,VLOOKUP(A95,RIESGOS,21,FALSE),VLOOKUP(A95,RESULTADO,9,FALSE)),0)</f>
        <v/>
      </c>
      <c r="D95" s="204"/>
      <c r="E95" s="209"/>
      <c r="F95" s="198"/>
      <c r="G95" s="197"/>
      <c r="H95" s="196"/>
      <c r="I95" s="195"/>
      <c r="J95" s="193"/>
      <c r="K95" s="193"/>
    </row>
    <row r="96" spans="1:11" s="119" customFormat="1" ht="186.75" customHeight="1" x14ac:dyDescent="0.25">
      <c r="A96" s="144"/>
      <c r="B96" s="194" t="str">
        <f t="shared" si="3"/>
        <v xml:space="preserve">
</v>
      </c>
      <c r="C96" s="195" t="str">
        <f>IFERROR(IF(COUNTIF($A$1:A95,A96)=0,VLOOKUP(A96,RIESGOS,21,FALSE),VLOOKUP(A96,RESULTADO,9,FALSE)),0)</f>
        <v/>
      </c>
      <c r="D96" s="204"/>
      <c r="E96" s="209"/>
      <c r="F96" s="198"/>
      <c r="G96" s="197"/>
      <c r="H96" s="196"/>
      <c r="I96" s="195"/>
      <c r="J96" s="193"/>
      <c r="K96" s="193"/>
    </row>
    <row r="97" spans="1:11" s="119" customFormat="1" ht="186.75" customHeight="1" x14ac:dyDescent="0.25">
      <c r="A97" s="144"/>
      <c r="B97" s="194" t="str">
        <f t="shared" si="3"/>
        <v xml:space="preserve">
</v>
      </c>
      <c r="C97" s="195" t="str">
        <f>IFERROR(IF(COUNTIF($A$1:A96,A97)=0,VLOOKUP(A97,RIESGOS,21,FALSE),VLOOKUP(A97,RESULTADO,9,FALSE)),0)</f>
        <v/>
      </c>
      <c r="D97" s="204"/>
      <c r="E97" s="209"/>
      <c r="F97" s="198"/>
      <c r="G97" s="197"/>
      <c r="H97" s="196"/>
      <c r="I97" s="195"/>
      <c r="J97" s="193"/>
      <c r="K97" s="193"/>
    </row>
    <row r="98" spans="1:11" s="119" customFormat="1" ht="186.75" customHeight="1" x14ac:dyDescent="0.25">
      <c r="A98" s="144"/>
      <c r="B98" s="194" t="str">
        <f t="shared" si="3"/>
        <v xml:space="preserve">
</v>
      </c>
      <c r="C98" s="195" t="str">
        <f>IFERROR(IF(COUNTIF($A$1:A97,A98)=0,VLOOKUP(A98,RIESGOS,21,FALSE),VLOOKUP(A98,RESULTADO,9,FALSE)),0)</f>
        <v/>
      </c>
      <c r="D98" s="204"/>
      <c r="E98" s="209"/>
      <c r="F98" s="198"/>
      <c r="G98" s="197"/>
      <c r="H98" s="196"/>
      <c r="I98" s="195"/>
      <c r="J98" s="193"/>
      <c r="K98" s="193"/>
    </row>
    <row r="99" spans="1:11" s="119" customFormat="1" ht="186.75" customHeight="1" x14ac:dyDescent="0.25">
      <c r="A99" s="144"/>
      <c r="B99" s="194" t="str">
        <f t="shared" si="3"/>
        <v xml:space="preserve">
</v>
      </c>
      <c r="C99" s="195" t="str">
        <f>IFERROR(IF(COUNTIF($A$1:A98,A99)=0,VLOOKUP(A99,RIESGOS,21,FALSE),VLOOKUP(A99,RESULTADO,9,FALSE)),0)</f>
        <v/>
      </c>
      <c r="D99" s="204"/>
      <c r="E99" s="209"/>
      <c r="F99" s="198"/>
      <c r="G99" s="197"/>
      <c r="H99" s="196"/>
      <c r="I99" s="195"/>
      <c r="J99" s="193"/>
      <c r="K99" s="193"/>
    </row>
    <row r="100" spans="1:11" s="119" customFormat="1" ht="186.75" customHeight="1" x14ac:dyDescent="0.25">
      <c r="A100" s="144"/>
      <c r="B100" s="194" t="str">
        <f t="shared" si="3"/>
        <v xml:space="preserve">
</v>
      </c>
      <c r="C100" s="195" t="str">
        <f>IFERROR(IF(COUNTIF($A$1:A99,A100)=0,VLOOKUP(A100,RIESGOS,21,FALSE),VLOOKUP(A100,RESULTADO,9,FALSE)),0)</f>
        <v/>
      </c>
      <c r="D100" s="204"/>
      <c r="E100" s="209"/>
      <c r="F100" s="198"/>
      <c r="G100" s="197"/>
      <c r="H100" s="196"/>
      <c r="I100" s="195"/>
      <c r="J100" s="193"/>
      <c r="K100" s="193"/>
    </row>
    <row r="101" spans="1:11" s="119" customFormat="1" ht="186.75" customHeight="1" x14ac:dyDescent="0.25">
      <c r="A101" s="144"/>
      <c r="B101" s="194" t="str">
        <f t="shared" si="3"/>
        <v xml:space="preserve">
</v>
      </c>
      <c r="C101" s="195" t="str">
        <f>IFERROR(IF(COUNTIF($A$1:A100,A101)=0,VLOOKUP(A101,RIESGOS,21,FALSE),VLOOKUP(A101,RESULTADO,9,FALSE)),0)</f>
        <v/>
      </c>
      <c r="D101" s="204"/>
      <c r="E101" s="209"/>
      <c r="F101" s="198"/>
      <c r="G101" s="197"/>
      <c r="H101" s="196"/>
      <c r="I101" s="195"/>
      <c r="J101" s="193"/>
      <c r="K101" s="193"/>
    </row>
    <row r="102" spans="1:11" s="119" customFormat="1" ht="186.75" customHeight="1" x14ac:dyDescent="0.25">
      <c r="A102" s="144"/>
      <c r="B102" s="194" t="str">
        <f t="shared" si="3"/>
        <v xml:space="preserve">
</v>
      </c>
      <c r="C102" s="195" t="str">
        <f>IFERROR(IF(COUNTIF($A$1:A101,A102)=0,VLOOKUP(A102,RIESGOS,21,FALSE),VLOOKUP(A102,RESULTADO,9,FALSE)),0)</f>
        <v/>
      </c>
      <c r="D102" s="204"/>
      <c r="E102" s="209"/>
      <c r="F102" s="198"/>
      <c r="G102" s="197"/>
      <c r="H102" s="196"/>
      <c r="I102" s="195"/>
      <c r="J102" s="193"/>
      <c r="K102" s="193"/>
    </row>
    <row r="103" spans="1:11" s="119" customFormat="1" ht="186.75" customHeight="1" x14ac:dyDescent="0.25">
      <c r="A103" s="144"/>
      <c r="B103" s="194" t="str">
        <f t="shared" si="3"/>
        <v xml:space="preserve">
</v>
      </c>
      <c r="C103" s="195" t="str">
        <f>IFERROR(IF(COUNTIF($A$1:A102,A103)=0,VLOOKUP(A103,RIESGOS,21,FALSE),VLOOKUP(A103,RESULTADO,9,FALSE)),0)</f>
        <v/>
      </c>
      <c r="D103" s="204"/>
      <c r="E103" s="209"/>
      <c r="F103" s="198"/>
      <c r="G103" s="197"/>
      <c r="H103" s="196"/>
      <c r="I103" s="195"/>
      <c r="J103" s="193"/>
      <c r="K103" s="193"/>
    </row>
    <row r="104" spans="1:11" s="119" customFormat="1" ht="186.75" customHeight="1" x14ac:dyDescent="0.25">
      <c r="A104" s="144"/>
      <c r="B104" s="194" t="str">
        <f t="shared" si="3"/>
        <v xml:space="preserve">
</v>
      </c>
      <c r="C104" s="195" t="str">
        <f>IFERROR(IF(COUNTIF($A$1:A103,A104)=0,VLOOKUP(A104,RIESGOS,21,FALSE),VLOOKUP(A104,RESULTADO,9,FALSE)),0)</f>
        <v/>
      </c>
      <c r="D104" s="204"/>
      <c r="E104" s="209"/>
      <c r="F104" s="198"/>
      <c r="G104" s="197"/>
      <c r="H104" s="196"/>
      <c r="I104" s="195"/>
      <c r="J104" s="193"/>
      <c r="K104" s="193"/>
    </row>
    <row r="105" spans="1:11" s="119" customFormat="1" ht="186.75" customHeight="1" x14ac:dyDescent="0.25">
      <c r="A105" s="144"/>
      <c r="B105" s="194" t="str">
        <f t="shared" si="3"/>
        <v xml:space="preserve">
</v>
      </c>
      <c r="C105" s="195" t="str">
        <f>IFERROR(IF(COUNTIF($A$1:A104,A105)=0,VLOOKUP(A105,RIESGOS,21,FALSE),VLOOKUP(A105,RESULTADO,9,FALSE)),0)</f>
        <v/>
      </c>
      <c r="D105" s="204"/>
      <c r="E105" s="209"/>
      <c r="F105" s="198"/>
      <c r="G105" s="197"/>
      <c r="H105" s="196"/>
      <c r="I105" s="195"/>
      <c r="J105" s="193"/>
      <c r="K105" s="193"/>
    </row>
    <row r="106" spans="1:11" s="119" customFormat="1" ht="186.75" customHeight="1" x14ac:dyDescent="0.25">
      <c r="A106" s="144"/>
      <c r="B106" s="194" t="str">
        <f t="shared" si="3"/>
        <v xml:space="preserve">
</v>
      </c>
      <c r="C106" s="195" t="str">
        <f>IFERROR(IF(COUNTIF($A$1:A105,A106)=0,VLOOKUP(A106,RIESGOS,21,FALSE),VLOOKUP(A106,RESULTADO,9,FALSE)),0)</f>
        <v/>
      </c>
      <c r="D106" s="204"/>
      <c r="E106" s="209"/>
      <c r="F106" s="198"/>
      <c r="G106" s="197"/>
      <c r="H106" s="196"/>
      <c r="I106" s="195"/>
      <c r="J106" s="193"/>
      <c r="K106" s="193"/>
    </row>
    <row r="107" spans="1:11" s="119" customFormat="1" ht="186.75" customHeight="1" x14ac:dyDescent="0.25">
      <c r="A107" s="144"/>
      <c r="B107" s="194" t="str">
        <f t="shared" si="3"/>
        <v xml:space="preserve">
</v>
      </c>
      <c r="C107" s="195" t="str">
        <f>IFERROR(IF(COUNTIF($A$1:A106,A107)=0,VLOOKUP(A107,RIESGOS,21,FALSE),VLOOKUP(A107,RESULTADO,9,FALSE)),0)</f>
        <v/>
      </c>
      <c r="D107" s="204"/>
      <c r="E107" s="209"/>
      <c r="F107" s="198"/>
      <c r="G107" s="197"/>
      <c r="H107" s="196"/>
      <c r="I107" s="195"/>
      <c r="J107" s="193"/>
      <c r="K107" s="193"/>
    </row>
    <row r="108" spans="1:11" s="119" customFormat="1" ht="186.75" customHeight="1" x14ac:dyDescent="0.25">
      <c r="A108" s="144"/>
      <c r="B108" s="194" t="str">
        <f t="shared" si="3"/>
        <v xml:space="preserve">
</v>
      </c>
      <c r="C108" s="195" t="str">
        <f>IFERROR(IF(COUNTIF($A$1:A107,A108)=0,VLOOKUP(A108,RIESGOS,21,FALSE),VLOOKUP(A108,RESULTADO,9,FALSE)),0)</f>
        <v/>
      </c>
      <c r="D108" s="204"/>
      <c r="E108" s="209"/>
      <c r="F108" s="198"/>
      <c r="G108" s="197"/>
      <c r="H108" s="196"/>
      <c r="I108" s="195"/>
      <c r="J108" s="193"/>
      <c r="K108" s="193"/>
    </row>
    <row r="109" spans="1:11" s="119" customFormat="1" ht="186.75" customHeight="1" x14ac:dyDescent="0.25">
      <c r="A109" s="144"/>
      <c r="B109" s="194" t="str">
        <f t="shared" si="3"/>
        <v xml:space="preserve">
</v>
      </c>
      <c r="C109" s="195" t="str">
        <f>IFERROR(IF(COUNTIF($A$1:A108,A109)=0,VLOOKUP(A109,RIESGOS,21,FALSE),VLOOKUP(A109,RESULTADO,9,FALSE)),0)</f>
        <v/>
      </c>
      <c r="D109" s="204"/>
      <c r="E109" s="209"/>
      <c r="F109" s="198"/>
      <c r="G109" s="197"/>
      <c r="H109" s="196"/>
      <c r="I109" s="195"/>
      <c r="J109" s="193"/>
      <c r="K109" s="193"/>
    </row>
    <row r="110" spans="1:11" s="119" customFormat="1" ht="186.75" customHeight="1" x14ac:dyDescent="0.25">
      <c r="A110" s="144"/>
      <c r="B110" s="194" t="str">
        <f t="shared" ref="B110:B120" si="4">IFERROR(CONCATENATE(VLOOKUP(A110,RIESGOS,4,FALSE),CHAR(10),CHAR(10),VLOOKUP(A110,RIESGOS,10,FALSE)),"")</f>
        <v xml:space="preserve">
</v>
      </c>
      <c r="C110" s="195" t="str">
        <f>IFERROR(IF(COUNTIF($A$1:A109,A110)=0,VLOOKUP(A110,RIESGOS,21,FALSE),VLOOKUP(A110,RESULTADO,9,FALSE)),0)</f>
        <v/>
      </c>
      <c r="D110" s="204"/>
      <c r="E110" s="209"/>
      <c r="F110" s="198"/>
      <c r="G110" s="197"/>
      <c r="H110" s="196"/>
      <c r="I110" s="195"/>
      <c r="J110" s="193"/>
      <c r="K110" s="193"/>
    </row>
    <row r="111" spans="1:11" s="119" customFormat="1" ht="186.75" customHeight="1" x14ac:dyDescent="0.25">
      <c r="A111" s="144"/>
      <c r="B111" s="194" t="str">
        <f t="shared" si="4"/>
        <v xml:space="preserve">
</v>
      </c>
      <c r="C111" s="195" t="str">
        <f>IFERROR(IF(COUNTIF($A$1:A110,A111)=0,VLOOKUP(A111,RIESGOS,21,FALSE),VLOOKUP(A111,RESULTADO,9,FALSE)),0)</f>
        <v/>
      </c>
      <c r="D111" s="204"/>
      <c r="E111" s="209"/>
      <c r="F111" s="198"/>
      <c r="G111" s="197"/>
      <c r="H111" s="196"/>
      <c r="I111" s="195"/>
      <c r="J111" s="193"/>
      <c r="K111" s="193"/>
    </row>
    <row r="112" spans="1:11" s="119" customFormat="1" ht="186.75" customHeight="1" x14ac:dyDescent="0.25">
      <c r="A112" s="144"/>
      <c r="B112" s="194" t="str">
        <f t="shared" si="4"/>
        <v xml:space="preserve">
</v>
      </c>
      <c r="C112" s="195" t="str">
        <f>IFERROR(IF(COUNTIF($A$1:A111,A112)=0,VLOOKUP(A112,RIESGOS,21,FALSE),VLOOKUP(A112,RESULTADO,9,FALSE)),0)</f>
        <v/>
      </c>
      <c r="D112" s="204"/>
      <c r="E112" s="209"/>
      <c r="F112" s="198"/>
      <c r="G112" s="197"/>
      <c r="H112" s="196"/>
      <c r="I112" s="195"/>
      <c r="J112" s="193"/>
      <c r="K112" s="193"/>
    </row>
    <row r="113" spans="1:11" s="119" customFormat="1" ht="186.75" customHeight="1" x14ac:dyDescent="0.25">
      <c r="A113" s="144"/>
      <c r="B113" s="194" t="str">
        <f t="shared" si="4"/>
        <v xml:space="preserve">
</v>
      </c>
      <c r="C113" s="195" t="str">
        <f>IFERROR(IF(COUNTIF($A$1:A112,A113)=0,VLOOKUP(A113,RIESGOS,21,FALSE),VLOOKUP(A113,RESULTADO,9,FALSE)),0)</f>
        <v/>
      </c>
      <c r="D113" s="204"/>
      <c r="E113" s="209"/>
      <c r="F113" s="198"/>
      <c r="G113" s="197"/>
      <c r="H113" s="196"/>
      <c r="I113" s="195"/>
      <c r="J113" s="193"/>
      <c r="K113" s="193"/>
    </row>
    <row r="114" spans="1:11" s="119" customFormat="1" ht="186.75" customHeight="1" x14ac:dyDescent="0.25">
      <c r="A114" s="144"/>
      <c r="B114" s="194" t="str">
        <f t="shared" si="4"/>
        <v xml:space="preserve">
</v>
      </c>
      <c r="C114" s="195" t="str">
        <f>IFERROR(IF(COUNTIF($A$1:A113,A114)=0,VLOOKUP(A114,RIESGOS,21,FALSE),VLOOKUP(A114,RESULTADO,9,FALSE)),0)</f>
        <v/>
      </c>
      <c r="D114" s="204"/>
      <c r="E114" s="209"/>
      <c r="F114" s="198"/>
      <c r="G114" s="197"/>
      <c r="H114" s="196"/>
      <c r="I114" s="195"/>
      <c r="J114" s="193"/>
      <c r="K114" s="193"/>
    </row>
    <row r="115" spans="1:11" s="119" customFormat="1" ht="186.75" customHeight="1" x14ac:dyDescent="0.25">
      <c r="A115" s="144"/>
      <c r="B115" s="194" t="str">
        <f t="shared" si="4"/>
        <v xml:space="preserve">
</v>
      </c>
      <c r="C115" s="195" t="str">
        <f>IFERROR(IF(COUNTIF($A$1:A114,A115)=0,VLOOKUP(A115,RIESGOS,21,FALSE),VLOOKUP(A115,RESULTADO,9,FALSE)),0)</f>
        <v/>
      </c>
      <c r="D115" s="204"/>
      <c r="E115" s="209"/>
      <c r="F115" s="198"/>
      <c r="G115" s="197"/>
      <c r="H115" s="196"/>
      <c r="I115" s="195"/>
      <c r="J115" s="193"/>
      <c r="K115" s="193"/>
    </row>
    <row r="116" spans="1:11" s="119" customFormat="1" ht="186.75" customHeight="1" x14ac:dyDescent="0.25">
      <c r="A116" s="144"/>
      <c r="B116" s="194" t="str">
        <f t="shared" si="4"/>
        <v xml:space="preserve">
</v>
      </c>
      <c r="C116" s="195" t="str">
        <f>IFERROR(IF(COUNTIF($A$1:A115,A116)=0,VLOOKUP(A116,RIESGOS,21,FALSE),VLOOKUP(A116,RESULTADO,9,FALSE)),0)</f>
        <v/>
      </c>
      <c r="D116" s="204"/>
      <c r="E116" s="209"/>
      <c r="F116" s="198"/>
      <c r="G116" s="197"/>
      <c r="H116" s="196"/>
      <c r="I116" s="195"/>
      <c r="J116" s="193"/>
      <c r="K116" s="193"/>
    </row>
    <row r="117" spans="1:11" s="119" customFormat="1" ht="186.75" customHeight="1" x14ac:dyDescent="0.25">
      <c r="A117" s="144"/>
      <c r="B117" s="194" t="str">
        <f t="shared" si="4"/>
        <v xml:space="preserve">
</v>
      </c>
      <c r="C117" s="195" t="str">
        <f>IFERROR(IF(COUNTIF($A$1:A116,A117)=0,VLOOKUP(A117,RIESGOS,21,FALSE),VLOOKUP(A117,RESULTADO,9,FALSE)),0)</f>
        <v/>
      </c>
      <c r="D117" s="204"/>
      <c r="E117" s="209"/>
      <c r="F117" s="198"/>
      <c r="G117" s="197"/>
      <c r="H117" s="196"/>
      <c r="I117" s="195"/>
      <c r="J117" s="193"/>
      <c r="K117" s="193"/>
    </row>
    <row r="118" spans="1:11" s="119" customFormat="1" ht="186.75" customHeight="1" x14ac:dyDescent="0.25">
      <c r="A118" s="144"/>
      <c r="B118" s="194" t="str">
        <f t="shared" si="4"/>
        <v xml:space="preserve">
</v>
      </c>
      <c r="C118" s="195" t="str">
        <f>IFERROR(IF(COUNTIF($A$1:A117,A118)=0,VLOOKUP(A118,RIESGOS,21,FALSE),VLOOKUP(A118,RESULTADO,9,FALSE)),0)</f>
        <v/>
      </c>
      <c r="D118" s="204"/>
      <c r="E118" s="209"/>
      <c r="F118" s="198"/>
      <c r="G118" s="197"/>
      <c r="H118" s="196"/>
      <c r="I118" s="195"/>
      <c r="J118" s="193"/>
      <c r="K118" s="193"/>
    </row>
    <row r="119" spans="1:11" s="119" customFormat="1" ht="186.75" customHeight="1" x14ac:dyDescent="0.25">
      <c r="A119" s="144"/>
      <c r="B119" s="194" t="str">
        <f t="shared" si="4"/>
        <v xml:space="preserve">
</v>
      </c>
      <c r="C119" s="195" t="str">
        <f>IFERROR(IF(COUNTIF($A$1:A118,A119)=0,VLOOKUP(A119,RIESGOS,21,FALSE),VLOOKUP(A119,RESULTADO,9,FALSE)),0)</f>
        <v/>
      </c>
      <c r="D119" s="204"/>
      <c r="E119" s="209"/>
      <c r="F119" s="198"/>
      <c r="G119" s="197"/>
      <c r="H119" s="196"/>
      <c r="I119" s="195"/>
      <c r="J119" s="193"/>
      <c r="K119" s="193"/>
    </row>
    <row r="120" spans="1:11" s="119" customFormat="1" ht="186.75" customHeight="1" x14ac:dyDescent="0.25">
      <c r="A120" s="144"/>
      <c r="B120" s="194" t="str">
        <f t="shared" si="4"/>
        <v xml:space="preserve">
</v>
      </c>
      <c r="C120" s="195" t="str">
        <f>IFERROR(IF(COUNTIF($A$1:A119,A120)=0,VLOOKUP(A120,RIESGOS,21,FALSE),VLOOKUP(A120,RESULTADO,9,FALSE)),0)</f>
        <v/>
      </c>
      <c r="D120" s="204"/>
      <c r="E120" s="209"/>
      <c r="F120" s="198"/>
      <c r="G120" s="197"/>
      <c r="H120" s="196"/>
      <c r="I120" s="195"/>
      <c r="J120" s="193"/>
      <c r="K120" s="193"/>
    </row>
  </sheetData>
  <protectedRanges>
    <protectedRange algorithmName="SHA-512" hashValue="KGmp4OSXyfcM+mWHqb6MJMhwZVicQrGe1i2jT3Ha6o1fKqNYIROHXtQPYQZLY+rSpxBXNIRXjsmAqKj42l2RuQ==" saltValue="QvKBhihySUqahswH7F3tzQ==" spinCount="100000" sqref="E14:F120" name="Rango1"/>
    <protectedRange algorithmName="SHA-512" hashValue="KGmp4OSXyfcM+mWHqb6MJMhwZVicQrGe1i2jT3Ha6o1fKqNYIROHXtQPYQZLY+rSpxBXNIRXjsmAqKj42l2RuQ==" saltValue="QvKBhihySUqahswH7F3tzQ==" spinCount="100000" sqref="I14:I120" name="Rango1_2"/>
  </protectedRanges>
  <mergeCells count="19">
    <mergeCell ref="A2:K2"/>
    <mergeCell ref="C5:I5"/>
    <mergeCell ref="C7:I7"/>
    <mergeCell ref="J4:K6"/>
    <mergeCell ref="K12:K13"/>
    <mergeCell ref="A12:A13"/>
    <mergeCell ref="B12:B13"/>
    <mergeCell ref="J8:K8"/>
    <mergeCell ref="J9:K9"/>
    <mergeCell ref="J11:K11"/>
    <mergeCell ref="F12:F13"/>
    <mergeCell ref="C12:C13"/>
    <mergeCell ref="J12:J13"/>
    <mergeCell ref="I12:I13"/>
    <mergeCell ref="G12:G13"/>
    <mergeCell ref="E12:E13"/>
    <mergeCell ref="D12:D13"/>
    <mergeCell ref="A11:C11"/>
    <mergeCell ref="D11:I11"/>
  </mergeCells>
  <conditionalFormatting sqref="I14:I120">
    <cfRule type="cellIs" dxfId="81" priority="127" operator="equal">
      <formula>"BAJO-TRIVIAL 1"</formula>
    </cfRule>
    <cfRule type="cellIs" dxfId="80" priority="128" operator="equal">
      <formula>"BAJO-ACEPTABLE 2"</formula>
    </cfRule>
    <cfRule type="cellIs" dxfId="79" priority="129" operator="equal">
      <formula>"MODERADO 3"</formula>
    </cfRule>
    <cfRule type="cellIs" dxfId="78" priority="130" operator="equal">
      <formula>"ALTA-IMPORTANTE 4"</formula>
    </cfRule>
    <cfRule type="cellIs" dxfId="77" priority="131" operator="equal">
      <formula>"BAJO-TRIVIAL 2"</formula>
    </cfRule>
    <cfRule type="cellIs" dxfId="76" priority="132" operator="equal">
      <formula>"BAJO-ACEPTABLE 4"</formula>
    </cfRule>
    <cfRule type="cellIs" dxfId="75" priority="133" operator="equal">
      <formula>"EXTREMA-INACEPTABLE 10"</formula>
    </cfRule>
    <cfRule type="cellIs" dxfId="74" priority="134" operator="equal">
      <formula>"BAJO-TRIVIAL 3"</formula>
    </cfRule>
    <cfRule type="cellIs" dxfId="73" priority="135" operator="equal">
      <formula>"MODERADO 6"</formula>
    </cfRule>
    <cfRule type="cellIs" dxfId="72" priority="136" operator="equal">
      <formula>"ALTA-IMPORTANTE 9"</formula>
    </cfRule>
    <cfRule type="cellIs" dxfId="71" priority="137" operator="equal">
      <formula>"EXTREMA-INACEPTABLE 12"</formula>
    </cfRule>
    <cfRule type="cellIs" dxfId="70" priority="138" operator="equal">
      <formula>"MODERADO 4"</formula>
    </cfRule>
    <cfRule type="cellIs" dxfId="69" priority="139" operator="equal">
      <formula>"ALTA-IMPORTANTE 8"</formula>
    </cfRule>
    <cfRule type="cellIs" dxfId="68" priority="140" operator="equal">
      <formula>"ALTA-IMPORTANTE 12"</formula>
    </cfRule>
    <cfRule type="cellIs" dxfId="67" priority="141" operator="equal">
      <formula>"EXTREMA-INACEPTABLE 16"</formula>
    </cfRule>
    <cfRule type="cellIs" dxfId="66" priority="142" operator="equal">
      <formula>"ALTA-IMPORTANTE 5"</formula>
    </cfRule>
    <cfRule type="cellIs" dxfId="65" priority="143" operator="equal">
      <formula>"ALTA-IMPORTANTE 10"</formula>
    </cfRule>
    <cfRule type="cellIs" dxfId="64" priority="144" operator="equal">
      <formula>"EXTREMA-INACEPTABLE 15"</formula>
    </cfRule>
    <cfRule type="cellIs" dxfId="63" priority="145" operator="equal">
      <formula>"EXTREMA-INACEPTABLE 20"</formula>
    </cfRule>
    <cfRule type="cellIs" dxfId="62" priority="146" operator="equal">
      <formula>"EXTREMA-INACEPTABLE 25"</formula>
    </cfRule>
  </conditionalFormatting>
  <conditionalFormatting sqref="D14:D120">
    <cfRule type="containsText" dxfId="61" priority="21" operator="containsText" text="MODERADO">
      <formula>NOT(ISERROR(SEARCH("MODERADO",D14)))</formula>
    </cfRule>
    <cfRule type="containsText" dxfId="60" priority="22" operator="containsText" text="FUERTE">
      <formula>NOT(ISERROR(SEARCH("FUERTE",D14)))</formula>
    </cfRule>
    <cfRule type="containsText" dxfId="59" priority="23" operator="containsText" text="DÉBIL">
      <formula>NOT(ISERROR(SEARCH("DÉBIL",D14)))</formula>
    </cfRule>
  </conditionalFormatting>
  <conditionalFormatting sqref="C14:C120">
    <cfRule type="cellIs" dxfId="58" priority="1" operator="equal">
      <formula>"BAJO-TRIVIAL 1"</formula>
    </cfRule>
    <cfRule type="cellIs" dxfId="57" priority="2" operator="equal">
      <formula>"BAJO-ACEPTABLE 2"</formula>
    </cfRule>
    <cfRule type="cellIs" dxfId="56" priority="3" operator="equal">
      <formula>"MODERADO 3"</formula>
    </cfRule>
    <cfRule type="cellIs" dxfId="55" priority="4" operator="equal">
      <formula>"ALTA-IMPORTANTE 4"</formula>
    </cfRule>
    <cfRule type="cellIs" dxfId="54" priority="5" operator="equal">
      <formula>"BAJO-TRIVIAL 2"</formula>
    </cfRule>
    <cfRule type="cellIs" dxfId="53" priority="6" operator="equal">
      <formula>"BAJO-ACEPTABLE 4"</formula>
    </cfRule>
    <cfRule type="cellIs" dxfId="52" priority="7" operator="equal">
      <formula>"EXTREMA-INACEPTABLE 10"</formula>
    </cfRule>
    <cfRule type="cellIs" dxfId="51" priority="8" operator="equal">
      <formula>"BAJO-TRIVIAL 3"</formula>
    </cfRule>
    <cfRule type="cellIs" dxfId="50" priority="9" operator="equal">
      <formula>"MODERADO 6"</formula>
    </cfRule>
    <cfRule type="cellIs" dxfId="49" priority="10" operator="equal">
      <formula>"ALTA-IMPORTANTE 9"</formula>
    </cfRule>
    <cfRule type="cellIs" dxfId="48" priority="11" operator="equal">
      <formula>"EXTREMA-INACEPTABLE 12"</formula>
    </cfRule>
    <cfRule type="cellIs" dxfId="47" priority="12" operator="equal">
      <formula>"MODERADO 4"</formula>
    </cfRule>
    <cfRule type="cellIs" dxfId="46" priority="13" operator="equal">
      <formula>"ALTA-IMPORTANTE 8"</formula>
    </cfRule>
    <cfRule type="cellIs" dxfId="45" priority="14" operator="equal">
      <formula>"ALTA-IMPORTANTE 12"</formula>
    </cfRule>
    <cfRule type="cellIs" dxfId="44" priority="15" operator="equal">
      <formula>"EXTREMA-INACEPTABLE 16"</formula>
    </cfRule>
    <cfRule type="cellIs" dxfId="43" priority="16" operator="equal">
      <formula>"ALTA-IMPORTANTE 5"</formula>
    </cfRule>
    <cfRule type="cellIs" dxfId="42" priority="17" operator="equal">
      <formula>"ALTA-IMPORTANTE 10"</formula>
    </cfRule>
    <cfRule type="cellIs" dxfId="41" priority="18" operator="equal">
      <formula>"EXTREMA-INACEPTABLE 15"</formula>
    </cfRule>
    <cfRule type="cellIs" dxfId="40" priority="19" operator="equal">
      <formula>"EXTREMA-INACEPTABLE 20"</formula>
    </cfRule>
    <cfRule type="cellIs" dxfId="39" priority="20" operator="equal">
      <formula>"EXTREMA-INACEPTABLE 25"</formula>
    </cfRule>
  </conditionalFormatting>
  <dataValidations count="1">
    <dataValidation type="list" allowBlank="1" showInputMessage="1" showErrorMessage="1" sqref="E14:E120">
      <formula1>PROBABILIDAD</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5369" r:id="rId4" name="CommandButton1">
          <controlPr defaultSize="0" autoLine="0" r:id="rId5">
            <anchor moveWithCells="1">
              <from>
                <xdr:col>6</xdr:col>
                <xdr:colOff>0</xdr:colOff>
                <xdr:row>14</xdr:row>
                <xdr:rowOff>0</xdr:rowOff>
              </from>
              <to>
                <xdr:col>6</xdr:col>
                <xdr:colOff>800100</xdr:colOff>
                <xdr:row>14</xdr:row>
                <xdr:rowOff>419100</xdr:rowOff>
              </to>
            </anchor>
          </controlPr>
        </control>
      </mc:Choice>
      <mc:Fallback>
        <control shapeId="15369" r:id="rId4" name="CommandButton1"/>
      </mc:Fallback>
    </mc:AlternateContent>
    <mc:AlternateContent xmlns:mc="http://schemas.openxmlformats.org/markup-compatibility/2006">
      <mc:Choice Requires="x14">
        <control shapeId="15381" r:id="rId6" name="CommandButton2">
          <controlPr defaultSize="0" autoLine="0" r:id="rId7">
            <anchor moveWithCells="1">
              <from>
                <xdr:col>3</xdr:col>
                <xdr:colOff>0</xdr:colOff>
                <xdr:row>13</xdr:row>
                <xdr:rowOff>0</xdr:rowOff>
              </from>
              <to>
                <xdr:col>3</xdr:col>
                <xdr:colOff>771525</xdr:colOff>
                <xdr:row>13</xdr:row>
                <xdr:rowOff>333375</xdr:rowOff>
              </to>
            </anchor>
          </controlPr>
        </control>
      </mc:Choice>
      <mc:Fallback>
        <control shapeId="15381" r:id="rId6" name="CommandButton2"/>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Riesgos!$A$16:$A$120</xm:f>
          </x14:formula1>
          <xm:sqref>A14:A120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8" tint="-0.499984740745262"/>
  </sheetPr>
  <dimension ref="A1:H5"/>
  <sheetViews>
    <sheetView workbookViewId="0">
      <selection activeCell="C20" sqref="C20"/>
    </sheetView>
  </sheetViews>
  <sheetFormatPr baseColWidth="10" defaultRowHeight="15" x14ac:dyDescent="0.25"/>
  <cols>
    <col min="1" max="1" width="26.140625" bestFit="1" customWidth="1"/>
    <col min="7" max="7" width="16.85546875" bestFit="1" customWidth="1"/>
  </cols>
  <sheetData>
    <row r="1" spans="1:8" x14ac:dyDescent="0.25">
      <c r="B1" t="s">
        <v>422</v>
      </c>
      <c r="C1" t="s">
        <v>423</v>
      </c>
      <c r="G1" t="s">
        <v>424</v>
      </c>
    </row>
    <row r="2" spans="1:8" x14ac:dyDescent="0.25">
      <c r="A2" t="s">
        <v>273</v>
      </c>
      <c r="B2">
        <f>COUNTIF(Resultados!C12:C97,CONCATENATE(A2,"*"))</f>
        <v>0</v>
      </c>
      <c r="C2">
        <f>COUNTIF(Resultados!$I$14:$I$100,CONCATENATE(A2,"*"))</f>
        <v>0</v>
      </c>
      <c r="G2" t="s">
        <v>396</v>
      </c>
      <c r="H2">
        <f>COUNTIF(Tratamiento!$I$14:$I$119,"EN PROCESO")</f>
        <v>0</v>
      </c>
    </row>
    <row r="3" spans="1:8" x14ac:dyDescent="0.25">
      <c r="A3" t="s">
        <v>27</v>
      </c>
      <c r="B3">
        <f>COUNTIF(Resultados!C13:C98,CONCATENATE(A3,"*"))</f>
        <v>0</v>
      </c>
      <c r="C3">
        <f>COUNTIF(Resultados!$I$14:$I$100,CONCATENATE(A3,"*"))</f>
        <v>0</v>
      </c>
      <c r="G3" t="s">
        <v>425</v>
      </c>
      <c r="H3">
        <f>COUNTIF(Tratamiento!$I$14:$I$119,"ATRASADO")</f>
        <v>0</v>
      </c>
    </row>
    <row r="4" spans="1:8" x14ac:dyDescent="0.25">
      <c r="A4" t="s">
        <v>420</v>
      </c>
      <c r="B4">
        <f>COUNTIF(Resultados!C14:C99,CONCATENATE(A4,"*"))</f>
        <v>0</v>
      </c>
      <c r="C4">
        <f>COUNTIF(Resultados!$I$14:$I$100,CONCATENATE(A4,"*"))</f>
        <v>0</v>
      </c>
      <c r="G4" t="s">
        <v>426</v>
      </c>
      <c r="H4">
        <f>COUNTIF(Tratamiento!$I$14:$I$119,"FINALIZADO")</f>
        <v>0</v>
      </c>
    </row>
    <row r="5" spans="1:8" x14ac:dyDescent="0.25">
      <c r="A5" t="s">
        <v>421</v>
      </c>
      <c r="B5">
        <f>COUNTIF(Resultados!C15:C100,CONCATENATE(A5,"*"))</f>
        <v>0</v>
      </c>
      <c r="C5">
        <f>COUNTIF(Resultados!$I$14:$I$100,CONCATENATE(A5,"*"))</f>
        <v>0</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Q178"/>
  <sheetViews>
    <sheetView topLeftCell="A2" zoomScaleNormal="100" workbookViewId="0">
      <selection activeCell="A2" sqref="A2"/>
    </sheetView>
  </sheetViews>
  <sheetFormatPr baseColWidth="10" defaultRowHeight="15" x14ac:dyDescent="0.25"/>
  <cols>
    <col min="1" max="1" width="16.28515625" customWidth="1"/>
    <col min="2" max="2" width="21" customWidth="1"/>
    <col min="3" max="3" width="18.5703125" customWidth="1"/>
    <col min="4" max="4" width="17.28515625" bestFit="1" customWidth="1"/>
    <col min="5" max="5" width="19.140625" customWidth="1"/>
    <col min="6" max="6" width="47.7109375" customWidth="1"/>
    <col min="7" max="7" width="16.28515625" customWidth="1"/>
    <col min="8" max="9" width="10.5703125" customWidth="1"/>
    <col min="10" max="10" width="16.140625" customWidth="1"/>
    <col min="11" max="11" width="15" customWidth="1"/>
    <col min="14" max="15" width="4.140625" customWidth="1"/>
    <col min="16" max="17" width="31.28515625" customWidth="1"/>
  </cols>
  <sheetData>
    <row r="1" spans="1:17" hidden="1" x14ac:dyDescent="0.25"/>
    <row r="2" spans="1:17" ht="172.5" customHeight="1" x14ac:dyDescent="0.25">
      <c r="A2" s="58" t="s">
        <v>274</v>
      </c>
      <c r="B2" s="275" t="s">
        <v>333</v>
      </c>
      <c r="C2" s="276"/>
      <c r="D2" s="276"/>
      <c r="E2" s="276"/>
      <c r="F2" s="277" t="s">
        <v>87</v>
      </c>
      <c r="G2" s="278"/>
      <c r="H2" s="278"/>
      <c r="I2" s="278"/>
      <c r="J2" s="277" t="s">
        <v>255</v>
      </c>
      <c r="K2" s="278"/>
      <c r="L2" s="278"/>
      <c r="M2" s="278"/>
      <c r="N2" s="279" t="s">
        <v>256</v>
      </c>
      <c r="O2" s="279"/>
      <c r="P2" s="279"/>
      <c r="Q2" s="279"/>
    </row>
    <row r="3" spans="1:17" ht="45" x14ac:dyDescent="0.25">
      <c r="A3" s="59" t="s">
        <v>275</v>
      </c>
      <c r="B3" s="53" t="s">
        <v>271</v>
      </c>
      <c r="C3" s="54" t="s">
        <v>272</v>
      </c>
      <c r="D3" s="281" t="s">
        <v>27</v>
      </c>
      <c r="E3" s="283"/>
      <c r="F3" s="55" t="s">
        <v>271</v>
      </c>
      <c r="G3" s="56" t="s">
        <v>272</v>
      </c>
      <c r="H3" s="281" t="s">
        <v>27</v>
      </c>
      <c r="I3" s="283"/>
      <c r="J3" s="55" t="s">
        <v>271</v>
      </c>
      <c r="K3" s="56" t="s">
        <v>272</v>
      </c>
      <c r="L3" s="281" t="s">
        <v>27</v>
      </c>
      <c r="M3" s="283"/>
      <c r="N3" s="281" t="s">
        <v>27</v>
      </c>
      <c r="O3" s="282"/>
      <c r="P3" s="283"/>
      <c r="Q3" s="57" t="s">
        <v>273</v>
      </c>
    </row>
    <row r="4" spans="1:17" s="33" customFormat="1" ht="103.5" customHeight="1" x14ac:dyDescent="0.25">
      <c r="A4" s="60" t="s">
        <v>276</v>
      </c>
      <c r="B4" s="36" t="s">
        <v>278</v>
      </c>
      <c r="C4" s="36" t="s">
        <v>279</v>
      </c>
      <c r="D4" s="280" t="s">
        <v>279</v>
      </c>
      <c r="E4" s="280"/>
      <c r="F4" s="36" t="s">
        <v>278</v>
      </c>
      <c r="G4" s="36" t="s">
        <v>279</v>
      </c>
      <c r="H4" s="280" t="s">
        <v>279</v>
      </c>
      <c r="I4" s="280"/>
      <c r="J4" s="36" t="s">
        <v>258</v>
      </c>
      <c r="K4" s="36" t="s">
        <v>279</v>
      </c>
      <c r="L4" s="280" t="s">
        <v>279</v>
      </c>
      <c r="M4" s="280"/>
      <c r="N4" s="280" t="s">
        <v>281</v>
      </c>
      <c r="O4" s="280"/>
      <c r="P4" s="280"/>
      <c r="Q4" s="36" t="s">
        <v>282</v>
      </c>
    </row>
    <row r="5" spans="1:17" s="33" customFormat="1" ht="103.5" customHeight="1" x14ac:dyDescent="0.25">
      <c r="A5" s="61" t="s">
        <v>277</v>
      </c>
      <c r="B5" s="36" t="s">
        <v>261</v>
      </c>
      <c r="C5" s="36" t="s">
        <v>261</v>
      </c>
      <c r="D5" s="280" t="s">
        <v>261</v>
      </c>
      <c r="E5" s="280"/>
      <c r="F5" s="36" t="s">
        <v>261</v>
      </c>
      <c r="G5" s="36" t="s">
        <v>261</v>
      </c>
      <c r="H5" s="280" t="s">
        <v>261</v>
      </c>
      <c r="I5" s="280"/>
      <c r="J5" s="36" t="s">
        <v>261</v>
      </c>
      <c r="K5" s="36" t="s">
        <v>261</v>
      </c>
      <c r="L5" s="280" t="s">
        <v>261</v>
      </c>
      <c r="M5" s="280"/>
      <c r="N5" s="280" t="s">
        <v>261</v>
      </c>
      <c r="O5" s="280"/>
      <c r="P5" s="280"/>
      <c r="Q5" s="36" t="s">
        <v>280</v>
      </c>
    </row>
    <row r="6" spans="1:17" x14ac:dyDescent="0.25">
      <c r="B6" s="34"/>
      <c r="C6" s="34"/>
      <c r="D6" s="35"/>
      <c r="E6" s="34"/>
    </row>
    <row r="7" spans="1:17" ht="22.5" customHeight="1" x14ac:dyDescent="0.25">
      <c r="B7" s="52"/>
      <c r="C7" s="51" t="s">
        <v>285</v>
      </c>
      <c r="D7" s="51" t="s">
        <v>286</v>
      </c>
      <c r="E7" s="51" t="s">
        <v>283</v>
      </c>
      <c r="F7" s="51" t="s">
        <v>284</v>
      </c>
    </row>
    <row r="8" spans="1:17" ht="60" x14ac:dyDescent="0.25">
      <c r="B8" s="62" t="s">
        <v>291</v>
      </c>
      <c r="C8" s="51" t="s">
        <v>287</v>
      </c>
      <c r="D8" s="51" t="s">
        <v>288</v>
      </c>
      <c r="E8" s="51" t="s">
        <v>289</v>
      </c>
      <c r="F8" s="51" t="s">
        <v>290</v>
      </c>
    </row>
    <row r="9" spans="1:17" ht="21" customHeight="1" x14ac:dyDescent="0.25">
      <c r="B9" s="62" t="s">
        <v>10</v>
      </c>
      <c r="C9" s="284" t="s">
        <v>260</v>
      </c>
      <c r="D9" s="285"/>
      <c r="E9" s="285"/>
      <c r="F9" s="286"/>
    </row>
    <row r="10" spans="1:17" ht="45.75" customHeight="1" x14ac:dyDescent="0.25">
      <c r="B10" s="62" t="s">
        <v>292</v>
      </c>
      <c r="C10" s="272" t="s">
        <v>259</v>
      </c>
      <c r="D10" s="273"/>
      <c r="E10" s="273"/>
      <c r="F10" s="274"/>
    </row>
    <row r="11" spans="1:17" hidden="1" x14ac:dyDescent="0.25">
      <c r="B11" s="26" t="s">
        <v>91</v>
      </c>
    </row>
    <row r="12" spans="1:17" x14ac:dyDescent="0.25">
      <c r="A12" s="48"/>
      <c r="B12" s="63"/>
      <c r="C12" s="48"/>
      <c r="D12" s="48"/>
      <c r="E12" s="48"/>
      <c r="F12" s="48"/>
    </row>
    <row r="13" spans="1:17" x14ac:dyDescent="0.25">
      <c r="A13" s="48"/>
      <c r="B13" s="63"/>
      <c r="C13" s="48"/>
      <c r="D13" s="48"/>
      <c r="E13" s="48"/>
      <c r="F13" s="48"/>
    </row>
    <row r="14" spans="1:17" ht="15.75" x14ac:dyDescent="0.25">
      <c r="A14" s="48"/>
      <c r="B14" s="64" t="s">
        <v>293</v>
      </c>
      <c r="C14" s="65"/>
      <c r="D14" s="66"/>
      <c r="E14" s="66"/>
      <c r="F14" s="67"/>
    </row>
    <row r="15" spans="1:17" x14ac:dyDescent="0.25">
      <c r="A15" s="48"/>
      <c r="B15" s="68"/>
      <c r="C15" s="69"/>
      <c r="D15" s="69"/>
      <c r="E15" s="69"/>
      <c r="F15" s="70"/>
    </row>
    <row r="16" spans="1:17" ht="15.75" x14ac:dyDescent="0.25">
      <c r="B16" s="71" t="s">
        <v>95</v>
      </c>
      <c r="C16" s="69"/>
      <c r="D16" s="69"/>
      <c r="E16" s="69" t="s">
        <v>62</v>
      </c>
      <c r="F16" s="70"/>
    </row>
    <row r="17" spans="2:6" x14ac:dyDescent="0.25">
      <c r="B17" s="72" t="s">
        <v>96</v>
      </c>
      <c r="C17" s="69"/>
      <c r="D17" s="69"/>
      <c r="E17" s="69"/>
      <c r="F17" s="70"/>
    </row>
    <row r="18" spans="2:6" x14ac:dyDescent="0.25">
      <c r="B18" s="72" t="s">
        <v>97</v>
      </c>
      <c r="C18" s="69"/>
      <c r="D18" s="69"/>
      <c r="E18" s="69"/>
      <c r="F18" s="70"/>
    </row>
    <row r="19" spans="2:6" x14ac:dyDescent="0.25">
      <c r="B19" s="72" t="s">
        <v>98</v>
      </c>
      <c r="C19" s="69"/>
      <c r="D19" s="69"/>
      <c r="E19" s="69"/>
      <c r="F19" s="70"/>
    </row>
    <row r="20" spans="2:6" ht="15.75" x14ac:dyDescent="0.25">
      <c r="B20" s="71" t="s">
        <v>99</v>
      </c>
      <c r="C20" s="69"/>
      <c r="D20" s="69"/>
      <c r="E20" s="69"/>
      <c r="F20" s="70"/>
    </row>
    <row r="21" spans="2:6" x14ac:dyDescent="0.25">
      <c r="B21" s="72" t="s">
        <v>100</v>
      </c>
      <c r="C21" s="69"/>
      <c r="D21" s="69"/>
      <c r="E21" s="69"/>
      <c r="F21" s="70"/>
    </row>
    <row r="22" spans="2:6" x14ac:dyDescent="0.25">
      <c r="B22" s="72" t="s">
        <v>101</v>
      </c>
      <c r="C22" s="69"/>
      <c r="D22" s="69"/>
      <c r="E22" s="69"/>
      <c r="F22" s="70"/>
    </row>
    <row r="23" spans="2:6" x14ac:dyDescent="0.25">
      <c r="B23" s="72" t="s">
        <v>102</v>
      </c>
      <c r="C23" s="69"/>
      <c r="D23" s="69"/>
      <c r="E23" s="69"/>
      <c r="F23" s="70"/>
    </row>
    <row r="24" spans="2:6" x14ac:dyDescent="0.25">
      <c r="B24" s="72" t="s">
        <v>103</v>
      </c>
      <c r="C24" s="69"/>
      <c r="D24" s="69"/>
      <c r="E24" s="69"/>
      <c r="F24" s="70"/>
    </row>
    <row r="25" spans="2:6" x14ac:dyDescent="0.25">
      <c r="B25" s="72" t="s">
        <v>104</v>
      </c>
      <c r="C25" s="69"/>
      <c r="D25" s="69"/>
      <c r="E25" s="69"/>
      <c r="F25" s="70"/>
    </row>
    <row r="26" spans="2:6" x14ac:dyDescent="0.25">
      <c r="B26" s="72" t="s">
        <v>105</v>
      </c>
      <c r="C26" s="69"/>
      <c r="D26" s="69"/>
      <c r="E26" s="69"/>
      <c r="F26" s="70"/>
    </row>
    <row r="27" spans="2:6" x14ac:dyDescent="0.25">
      <c r="B27" s="72" t="s">
        <v>106</v>
      </c>
      <c r="C27" s="69"/>
      <c r="D27" s="69"/>
      <c r="E27" s="69"/>
      <c r="F27" s="70"/>
    </row>
    <row r="28" spans="2:6" x14ac:dyDescent="0.25">
      <c r="B28" s="72" t="s">
        <v>107</v>
      </c>
      <c r="C28" s="69"/>
      <c r="D28" s="69"/>
      <c r="E28" s="69"/>
      <c r="F28" s="70"/>
    </row>
    <row r="29" spans="2:6" x14ac:dyDescent="0.25">
      <c r="B29" s="72" t="s">
        <v>108</v>
      </c>
      <c r="C29" s="69"/>
      <c r="D29" s="69"/>
      <c r="E29" s="69"/>
      <c r="F29" s="70"/>
    </row>
    <row r="30" spans="2:6" ht="15.75" x14ac:dyDescent="0.25">
      <c r="B30" s="71" t="s">
        <v>109</v>
      </c>
      <c r="C30" s="69"/>
      <c r="D30" s="69"/>
      <c r="E30" s="69"/>
      <c r="F30" s="70"/>
    </row>
    <row r="31" spans="2:6" x14ac:dyDescent="0.25">
      <c r="B31" s="72" t="s">
        <v>110</v>
      </c>
      <c r="C31" s="69"/>
      <c r="D31" s="69"/>
      <c r="E31" s="69"/>
      <c r="F31" s="70"/>
    </row>
    <row r="32" spans="2:6" x14ac:dyDescent="0.25">
      <c r="B32" s="72" t="s">
        <v>111</v>
      </c>
      <c r="C32" s="69"/>
      <c r="D32" s="69"/>
      <c r="E32" s="69"/>
      <c r="F32" s="70"/>
    </row>
    <row r="33" spans="2:6" x14ac:dyDescent="0.25">
      <c r="B33" s="72" t="s">
        <v>112</v>
      </c>
      <c r="C33" s="69"/>
      <c r="D33" s="69"/>
      <c r="E33" s="69"/>
      <c r="F33" s="70"/>
    </row>
    <row r="34" spans="2:6" x14ac:dyDescent="0.25">
      <c r="B34" s="72" t="s">
        <v>113</v>
      </c>
      <c r="C34" s="69"/>
      <c r="D34" s="69"/>
      <c r="E34" s="69"/>
      <c r="F34" s="70"/>
    </row>
    <row r="35" spans="2:6" x14ac:dyDescent="0.25">
      <c r="B35" s="72" t="s">
        <v>114</v>
      </c>
      <c r="C35" s="69"/>
      <c r="D35" s="69"/>
      <c r="E35" s="69"/>
      <c r="F35" s="70"/>
    </row>
    <row r="36" spans="2:6" x14ac:dyDescent="0.25">
      <c r="B36" s="72" t="s">
        <v>115</v>
      </c>
      <c r="C36" s="69"/>
      <c r="D36" s="69"/>
      <c r="E36" s="69"/>
      <c r="F36" s="70"/>
    </row>
    <row r="37" spans="2:6" x14ac:dyDescent="0.25">
      <c r="B37" s="72" t="s">
        <v>116</v>
      </c>
      <c r="C37" s="69"/>
      <c r="D37" s="69"/>
      <c r="E37" s="69"/>
      <c r="F37" s="70"/>
    </row>
    <row r="38" spans="2:6" x14ac:dyDescent="0.25">
      <c r="B38" s="72" t="s">
        <v>117</v>
      </c>
      <c r="C38" s="69"/>
      <c r="D38" s="69"/>
      <c r="E38" s="69"/>
      <c r="F38" s="70"/>
    </row>
    <row r="39" spans="2:6" x14ac:dyDescent="0.25">
      <c r="B39" s="72" t="s">
        <v>118</v>
      </c>
      <c r="C39" s="69"/>
      <c r="D39" s="69"/>
      <c r="E39" s="69"/>
      <c r="F39" s="70"/>
    </row>
    <row r="40" spans="2:6" ht="15.75" x14ac:dyDescent="0.25">
      <c r="B40" s="71" t="s">
        <v>119</v>
      </c>
      <c r="C40" s="69"/>
      <c r="D40" s="69"/>
      <c r="E40" s="69"/>
      <c r="F40" s="70"/>
    </row>
    <row r="41" spans="2:6" x14ac:dyDescent="0.25">
      <c r="B41" s="72" t="s">
        <v>120</v>
      </c>
      <c r="C41" s="69"/>
      <c r="D41" s="69"/>
      <c r="E41" s="69"/>
      <c r="F41" s="70"/>
    </row>
    <row r="42" spans="2:6" x14ac:dyDescent="0.25">
      <c r="B42" s="72" t="s">
        <v>121</v>
      </c>
      <c r="C42" s="69"/>
      <c r="D42" s="69"/>
      <c r="E42" s="69"/>
      <c r="F42" s="70"/>
    </row>
    <row r="43" spans="2:6" x14ac:dyDescent="0.25">
      <c r="B43" s="72" t="s">
        <v>122</v>
      </c>
      <c r="C43" s="69"/>
      <c r="D43" s="69"/>
      <c r="E43" s="69"/>
      <c r="F43" s="70"/>
    </row>
    <row r="44" spans="2:6" x14ac:dyDescent="0.25">
      <c r="B44" s="72" t="s">
        <v>123</v>
      </c>
      <c r="C44" s="69"/>
      <c r="D44" s="69"/>
      <c r="E44" s="69"/>
      <c r="F44" s="70"/>
    </row>
    <row r="45" spans="2:6" x14ac:dyDescent="0.25">
      <c r="B45" s="72" t="s">
        <v>124</v>
      </c>
      <c r="C45" s="69"/>
      <c r="D45" s="69"/>
      <c r="E45" s="69"/>
      <c r="F45" s="70"/>
    </row>
    <row r="46" spans="2:6" x14ac:dyDescent="0.25">
      <c r="B46" s="72" t="s">
        <v>125</v>
      </c>
      <c r="C46" s="69"/>
      <c r="D46" s="69"/>
      <c r="E46" s="69"/>
      <c r="F46" s="70"/>
    </row>
    <row r="47" spans="2:6" x14ac:dyDescent="0.25">
      <c r="B47" s="72" t="s">
        <v>126</v>
      </c>
      <c r="C47" s="69"/>
      <c r="D47" s="69"/>
      <c r="E47" s="69"/>
      <c r="F47" s="70"/>
    </row>
    <row r="48" spans="2:6" x14ac:dyDescent="0.25">
      <c r="B48" s="72" t="s">
        <v>127</v>
      </c>
      <c r="C48" s="69"/>
      <c r="D48" s="69"/>
      <c r="E48" s="69"/>
      <c r="F48" s="70"/>
    </row>
    <row r="49" spans="2:6" x14ac:dyDescent="0.25">
      <c r="B49" s="72" t="s">
        <v>128</v>
      </c>
      <c r="C49" s="69"/>
      <c r="D49" s="69"/>
      <c r="E49" s="69"/>
      <c r="F49" s="70"/>
    </row>
    <row r="50" spans="2:6" x14ac:dyDescent="0.25">
      <c r="B50" s="72" t="s">
        <v>129</v>
      </c>
      <c r="C50" s="69"/>
      <c r="D50" s="69"/>
      <c r="E50" s="69"/>
      <c r="F50" s="70"/>
    </row>
    <row r="51" spans="2:6" x14ac:dyDescent="0.25">
      <c r="B51" s="72" t="s">
        <v>130</v>
      </c>
      <c r="C51" s="69"/>
      <c r="D51" s="69"/>
      <c r="E51" s="69"/>
      <c r="F51" s="70"/>
    </row>
    <row r="52" spans="2:6" x14ac:dyDescent="0.25">
      <c r="B52" s="72" t="s">
        <v>131</v>
      </c>
      <c r="C52" s="69"/>
      <c r="D52" s="69"/>
      <c r="E52" s="69"/>
      <c r="F52" s="70"/>
    </row>
    <row r="53" spans="2:6" x14ac:dyDescent="0.25">
      <c r="B53" s="72" t="s">
        <v>132</v>
      </c>
      <c r="C53" s="69"/>
      <c r="D53" s="69"/>
      <c r="E53" s="69"/>
      <c r="F53" s="70"/>
    </row>
    <row r="54" spans="2:6" ht="15.75" x14ac:dyDescent="0.25">
      <c r="B54" s="71" t="s">
        <v>133</v>
      </c>
      <c r="C54" s="69"/>
      <c r="D54" s="69"/>
      <c r="E54" s="69"/>
      <c r="F54" s="70"/>
    </row>
    <row r="55" spans="2:6" x14ac:dyDescent="0.25">
      <c r="B55" s="72" t="s">
        <v>134</v>
      </c>
      <c r="C55" s="69"/>
      <c r="D55" s="69"/>
      <c r="E55" s="69"/>
      <c r="F55" s="70"/>
    </row>
    <row r="56" spans="2:6" x14ac:dyDescent="0.25">
      <c r="B56" s="72" t="s">
        <v>135</v>
      </c>
      <c r="C56" s="69"/>
      <c r="D56" s="69"/>
      <c r="E56" s="69"/>
      <c r="F56" s="70"/>
    </row>
    <row r="57" spans="2:6" x14ac:dyDescent="0.25">
      <c r="B57" s="72" t="s">
        <v>136</v>
      </c>
      <c r="C57" s="69"/>
      <c r="D57" s="69"/>
      <c r="E57" s="69"/>
      <c r="F57" s="70"/>
    </row>
    <row r="58" spans="2:6" x14ac:dyDescent="0.25">
      <c r="B58" s="72" t="s">
        <v>137</v>
      </c>
      <c r="C58" s="69"/>
      <c r="D58" s="69"/>
      <c r="E58" s="69"/>
      <c r="F58" s="70"/>
    </row>
    <row r="59" spans="2:6" x14ac:dyDescent="0.25">
      <c r="B59" s="72" t="s">
        <v>138</v>
      </c>
      <c r="C59" s="69"/>
      <c r="D59" s="69"/>
      <c r="E59" s="69"/>
      <c r="F59" s="70"/>
    </row>
    <row r="60" spans="2:6" x14ac:dyDescent="0.25">
      <c r="B60" s="72" t="s">
        <v>139</v>
      </c>
      <c r="C60" s="69"/>
      <c r="D60" s="69"/>
      <c r="E60" s="69"/>
      <c r="F60" s="70"/>
    </row>
    <row r="61" spans="2:6" x14ac:dyDescent="0.25">
      <c r="B61" s="72" t="s">
        <v>140</v>
      </c>
      <c r="C61" s="69"/>
      <c r="D61" s="69"/>
      <c r="E61" s="69"/>
      <c r="F61" s="70"/>
    </row>
    <row r="62" spans="2:6" x14ac:dyDescent="0.25">
      <c r="B62" s="72" t="s">
        <v>141</v>
      </c>
      <c r="C62" s="69"/>
      <c r="D62" s="69"/>
      <c r="E62" s="69"/>
      <c r="F62" s="70"/>
    </row>
    <row r="63" spans="2:6" x14ac:dyDescent="0.25">
      <c r="B63" s="72" t="s">
        <v>142</v>
      </c>
      <c r="C63" s="69"/>
      <c r="D63" s="69"/>
      <c r="E63" s="69"/>
      <c r="F63" s="70"/>
    </row>
    <row r="64" spans="2:6" x14ac:dyDescent="0.25">
      <c r="B64" s="72" t="s">
        <v>143</v>
      </c>
      <c r="C64" s="69"/>
      <c r="D64" s="69"/>
      <c r="E64" s="69"/>
      <c r="F64" s="70"/>
    </row>
    <row r="65" spans="2:6" x14ac:dyDescent="0.25">
      <c r="B65" s="72" t="s">
        <v>144</v>
      </c>
      <c r="C65" s="69"/>
      <c r="D65" s="69"/>
      <c r="E65" s="69"/>
      <c r="F65" s="70"/>
    </row>
    <row r="66" spans="2:6" x14ac:dyDescent="0.25">
      <c r="B66" s="72" t="s">
        <v>145</v>
      </c>
      <c r="C66" s="69"/>
      <c r="D66" s="69"/>
      <c r="E66" s="69"/>
      <c r="F66" s="70"/>
    </row>
    <row r="67" spans="2:6" x14ac:dyDescent="0.25">
      <c r="B67" s="72" t="s">
        <v>146</v>
      </c>
      <c r="C67" s="69"/>
      <c r="D67" s="69"/>
      <c r="E67" s="69"/>
      <c r="F67" s="70"/>
    </row>
    <row r="68" spans="2:6" x14ac:dyDescent="0.25">
      <c r="B68" s="72" t="s">
        <v>147</v>
      </c>
      <c r="C68" s="69"/>
      <c r="D68" s="69"/>
      <c r="E68" s="69"/>
      <c r="F68" s="70"/>
    </row>
    <row r="69" spans="2:6" x14ac:dyDescent="0.25">
      <c r="B69" s="72" t="s">
        <v>148</v>
      </c>
      <c r="C69" s="69"/>
      <c r="D69" s="69"/>
      <c r="E69" s="69"/>
      <c r="F69" s="70"/>
    </row>
    <row r="70" spans="2:6" x14ac:dyDescent="0.25">
      <c r="B70" s="72" t="s">
        <v>149</v>
      </c>
      <c r="C70" s="69"/>
      <c r="D70" s="69"/>
      <c r="E70" s="69"/>
      <c r="F70" s="70"/>
    </row>
    <row r="71" spans="2:6" x14ac:dyDescent="0.25">
      <c r="B71" s="72" t="s">
        <v>150</v>
      </c>
      <c r="C71" s="69"/>
      <c r="D71" s="69"/>
      <c r="E71" s="69"/>
      <c r="F71" s="70"/>
    </row>
    <row r="72" spans="2:6" x14ac:dyDescent="0.25">
      <c r="B72" s="72" t="s">
        <v>151</v>
      </c>
      <c r="C72" s="69"/>
      <c r="D72" s="69"/>
      <c r="E72" s="69"/>
      <c r="F72" s="70"/>
    </row>
    <row r="73" spans="2:6" ht="15.75" x14ac:dyDescent="0.25">
      <c r="B73" s="71" t="s">
        <v>152</v>
      </c>
      <c r="C73" s="69"/>
      <c r="D73" s="69"/>
      <c r="E73" s="69"/>
      <c r="F73" s="70"/>
    </row>
    <row r="74" spans="2:6" x14ac:dyDescent="0.25">
      <c r="B74" s="72" t="s">
        <v>153</v>
      </c>
      <c r="C74" s="69"/>
      <c r="D74" s="69"/>
      <c r="E74" s="69"/>
      <c r="F74" s="70"/>
    </row>
    <row r="75" spans="2:6" x14ac:dyDescent="0.25">
      <c r="B75" s="72" t="s">
        <v>154</v>
      </c>
      <c r="C75" s="69"/>
      <c r="D75" s="69"/>
      <c r="E75" s="69"/>
      <c r="F75" s="70"/>
    </row>
    <row r="76" spans="2:6" x14ac:dyDescent="0.25">
      <c r="B76" s="72" t="s">
        <v>155</v>
      </c>
      <c r="C76" s="69"/>
      <c r="D76" s="69"/>
      <c r="E76" s="69"/>
      <c r="F76" s="70"/>
    </row>
    <row r="77" spans="2:6" ht="15.75" x14ac:dyDescent="0.25">
      <c r="B77" s="71" t="s">
        <v>156</v>
      </c>
      <c r="C77" s="69"/>
      <c r="D77" s="69"/>
      <c r="E77" s="69"/>
      <c r="F77" s="70"/>
    </row>
    <row r="78" spans="2:6" x14ac:dyDescent="0.25">
      <c r="B78" s="72" t="s">
        <v>157</v>
      </c>
      <c r="C78" s="69"/>
      <c r="D78" s="69"/>
      <c r="E78" s="69"/>
      <c r="F78" s="70"/>
    </row>
    <row r="79" spans="2:6" x14ac:dyDescent="0.25">
      <c r="B79" s="72" t="s">
        <v>158</v>
      </c>
      <c r="C79" s="69"/>
      <c r="D79" s="69"/>
      <c r="E79" s="69"/>
      <c r="F79" s="70"/>
    </row>
    <row r="80" spans="2:6" x14ac:dyDescent="0.25">
      <c r="B80" s="72" t="s">
        <v>159</v>
      </c>
      <c r="C80" s="69"/>
      <c r="D80" s="69"/>
      <c r="E80" s="69"/>
      <c r="F80" s="70"/>
    </row>
    <row r="81" spans="2:6" x14ac:dyDescent="0.25">
      <c r="B81" s="72" t="s">
        <v>160</v>
      </c>
      <c r="C81" s="69"/>
      <c r="D81" s="69"/>
      <c r="E81" s="69"/>
      <c r="F81" s="70"/>
    </row>
    <row r="82" spans="2:6" x14ac:dyDescent="0.25">
      <c r="B82" s="72" t="s">
        <v>161</v>
      </c>
      <c r="C82" s="69"/>
      <c r="D82" s="69"/>
      <c r="E82" s="69"/>
      <c r="F82" s="70"/>
    </row>
    <row r="83" spans="2:6" x14ac:dyDescent="0.25">
      <c r="B83" s="72" t="s">
        <v>162</v>
      </c>
      <c r="C83" s="69"/>
      <c r="D83" s="69"/>
      <c r="E83" s="69"/>
      <c r="F83" s="70"/>
    </row>
    <row r="84" spans="2:6" x14ac:dyDescent="0.25">
      <c r="B84" s="72" t="s">
        <v>163</v>
      </c>
      <c r="C84" s="69"/>
      <c r="D84" s="69"/>
      <c r="E84" s="69"/>
      <c r="F84" s="70"/>
    </row>
    <row r="85" spans="2:6" x14ac:dyDescent="0.25">
      <c r="B85" s="72" t="s">
        <v>164</v>
      </c>
      <c r="C85" s="69"/>
      <c r="D85" s="69"/>
      <c r="E85" s="69"/>
      <c r="F85" s="70"/>
    </row>
    <row r="86" spans="2:6" x14ac:dyDescent="0.25">
      <c r="B86" s="72" t="s">
        <v>165</v>
      </c>
      <c r="C86" s="69"/>
      <c r="D86" s="69"/>
      <c r="E86" s="69"/>
      <c r="F86" s="70"/>
    </row>
    <row r="87" spans="2:6" x14ac:dyDescent="0.25">
      <c r="B87" s="72" t="s">
        <v>166</v>
      </c>
      <c r="C87" s="69"/>
      <c r="D87" s="69"/>
      <c r="E87" s="69"/>
      <c r="F87" s="70"/>
    </row>
    <row r="88" spans="2:6" x14ac:dyDescent="0.25">
      <c r="B88" s="72" t="s">
        <v>167</v>
      </c>
      <c r="C88" s="69"/>
      <c r="D88" s="69"/>
      <c r="E88" s="69"/>
      <c r="F88" s="70"/>
    </row>
    <row r="89" spans="2:6" x14ac:dyDescent="0.25">
      <c r="B89" s="72" t="s">
        <v>168</v>
      </c>
      <c r="C89" s="69"/>
      <c r="D89" s="69"/>
      <c r="E89" s="69"/>
      <c r="F89" s="70"/>
    </row>
    <row r="90" spans="2:6" x14ac:dyDescent="0.25">
      <c r="B90" s="72" t="s">
        <v>169</v>
      </c>
      <c r="C90" s="69"/>
      <c r="D90" s="69"/>
      <c r="E90" s="69"/>
      <c r="F90" s="70"/>
    </row>
    <row r="91" spans="2:6" x14ac:dyDescent="0.25">
      <c r="B91" s="72" t="s">
        <v>170</v>
      </c>
      <c r="C91" s="69"/>
      <c r="D91" s="69"/>
      <c r="E91" s="69"/>
      <c r="F91" s="70"/>
    </row>
    <row r="92" spans="2:6" x14ac:dyDescent="0.25">
      <c r="B92" s="72" t="s">
        <v>171</v>
      </c>
      <c r="C92" s="69"/>
      <c r="D92" s="69"/>
      <c r="E92" s="69"/>
      <c r="F92" s="70"/>
    </row>
    <row r="93" spans="2:6" x14ac:dyDescent="0.25">
      <c r="B93" s="72" t="s">
        <v>172</v>
      </c>
      <c r="C93" s="69"/>
      <c r="D93" s="69"/>
      <c r="E93" s="69"/>
      <c r="F93" s="70"/>
    </row>
    <row r="94" spans="2:6" x14ac:dyDescent="0.25">
      <c r="B94" s="72" t="s">
        <v>173</v>
      </c>
      <c r="C94" s="69"/>
      <c r="D94" s="69"/>
      <c r="E94" s="69"/>
      <c r="F94" s="70"/>
    </row>
    <row r="95" spans="2:6" ht="15.75" x14ac:dyDescent="0.25">
      <c r="B95" s="71" t="s">
        <v>174</v>
      </c>
      <c r="C95" s="69"/>
      <c r="D95" s="69"/>
      <c r="E95" s="69"/>
      <c r="F95" s="70"/>
    </row>
    <row r="96" spans="2:6" x14ac:dyDescent="0.25">
      <c r="B96" s="72" t="s">
        <v>175</v>
      </c>
      <c r="C96" s="69"/>
      <c r="D96" s="69"/>
      <c r="E96" s="69"/>
      <c r="F96" s="70"/>
    </row>
    <row r="97" spans="2:6" x14ac:dyDescent="0.25">
      <c r="B97" s="72" t="s">
        <v>176</v>
      </c>
      <c r="C97" s="69"/>
      <c r="D97" s="69"/>
      <c r="E97" s="69"/>
      <c r="F97" s="70"/>
    </row>
    <row r="98" spans="2:6" x14ac:dyDescent="0.25">
      <c r="B98" s="72" t="s">
        <v>177</v>
      </c>
      <c r="C98" s="69"/>
      <c r="D98" s="69"/>
      <c r="E98" s="69"/>
      <c r="F98" s="70"/>
    </row>
    <row r="99" spans="2:6" x14ac:dyDescent="0.25">
      <c r="B99" s="72" t="s">
        <v>178</v>
      </c>
      <c r="C99" s="69"/>
      <c r="D99" s="69"/>
      <c r="E99" s="69"/>
      <c r="F99" s="70"/>
    </row>
    <row r="100" spans="2:6" x14ac:dyDescent="0.25">
      <c r="B100" s="72" t="s">
        <v>179</v>
      </c>
      <c r="C100" s="69"/>
      <c r="D100" s="69"/>
      <c r="E100" s="69"/>
      <c r="F100" s="70"/>
    </row>
    <row r="101" spans="2:6" x14ac:dyDescent="0.25">
      <c r="B101" s="72" t="s">
        <v>180</v>
      </c>
      <c r="C101" s="69"/>
      <c r="D101" s="69"/>
      <c r="E101" s="69"/>
      <c r="F101" s="70"/>
    </row>
    <row r="102" spans="2:6" x14ac:dyDescent="0.25">
      <c r="B102" s="72" t="s">
        <v>181</v>
      </c>
      <c r="C102" s="69"/>
      <c r="D102" s="69"/>
      <c r="E102" s="69"/>
      <c r="F102" s="70"/>
    </row>
    <row r="103" spans="2:6" x14ac:dyDescent="0.25">
      <c r="B103" s="72" t="s">
        <v>182</v>
      </c>
      <c r="C103" s="69"/>
      <c r="D103" s="69"/>
      <c r="E103" s="69"/>
      <c r="F103" s="70"/>
    </row>
    <row r="104" spans="2:6" x14ac:dyDescent="0.25">
      <c r="B104" s="72" t="s">
        <v>183</v>
      </c>
      <c r="C104" s="69"/>
      <c r="D104" s="69"/>
      <c r="E104" s="69"/>
      <c r="F104" s="70"/>
    </row>
    <row r="105" spans="2:6" x14ac:dyDescent="0.25">
      <c r="B105" s="72" t="s">
        <v>184</v>
      </c>
      <c r="C105" s="69"/>
      <c r="D105" s="69"/>
      <c r="E105" s="69"/>
      <c r="F105" s="70"/>
    </row>
    <row r="106" spans="2:6" x14ac:dyDescent="0.25">
      <c r="B106" s="72" t="s">
        <v>185</v>
      </c>
      <c r="C106" s="69"/>
      <c r="D106" s="69"/>
      <c r="E106" s="69"/>
      <c r="F106" s="70"/>
    </row>
    <row r="107" spans="2:6" x14ac:dyDescent="0.25">
      <c r="B107" s="72" t="s">
        <v>186</v>
      </c>
      <c r="C107" s="69"/>
      <c r="D107" s="69"/>
      <c r="E107" s="69"/>
      <c r="F107" s="70"/>
    </row>
    <row r="108" spans="2:6" x14ac:dyDescent="0.25">
      <c r="B108" s="72" t="s">
        <v>187</v>
      </c>
      <c r="C108" s="69"/>
      <c r="D108" s="69"/>
      <c r="E108" s="69"/>
      <c r="F108" s="70"/>
    </row>
    <row r="109" spans="2:6" x14ac:dyDescent="0.25">
      <c r="B109" s="72" t="s">
        <v>188</v>
      </c>
      <c r="C109" s="69"/>
      <c r="D109" s="69"/>
      <c r="E109" s="69"/>
      <c r="F109" s="70"/>
    </row>
    <row r="110" spans="2:6" x14ac:dyDescent="0.25">
      <c r="B110" s="72" t="s">
        <v>189</v>
      </c>
      <c r="C110" s="69"/>
      <c r="D110" s="69"/>
      <c r="E110" s="69"/>
      <c r="F110" s="70"/>
    </row>
    <row r="111" spans="2:6" x14ac:dyDescent="0.25">
      <c r="B111" s="72" t="s">
        <v>190</v>
      </c>
      <c r="C111" s="69"/>
      <c r="D111" s="69"/>
      <c r="E111" s="69"/>
      <c r="F111" s="70"/>
    </row>
    <row r="112" spans="2:6" x14ac:dyDescent="0.25">
      <c r="B112" s="72" t="s">
        <v>191</v>
      </c>
      <c r="C112" s="69"/>
      <c r="D112" s="69"/>
      <c r="E112" s="69"/>
      <c r="F112" s="70"/>
    </row>
    <row r="113" spans="2:6" x14ac:dyDescent="0.25">
      <c r="B113" s="72" t="s">
        <v>192</v>
      </c>
      <c r="C113" s="69"/>
      <c r="D113" s="69"/>
      <c r="E113" s="69"/>
      <c r="F113" s="70"/>
    </row>
    <row r="114" spans="2:6" x14ac:dyDescent="0.25">
      <c r="B114" s="72" t="s">
        <v>193</v>
      </c>
      <c r="C114" s="69"/>
      <c r="D114" s="69"/>
      <c r="E114" s="69"/>
      <c r="F114" s="70"/>
    </row>
    <row r="115" spans="2:6" x14ac:dyDescent="0.25">
      <c r="B115" s="72" t="s">
        <v>194</v>
      </c>
      <c r="C115" s="69"/>
      <c r="D115" s="69"/>
      <c r="E115" s="69"/>
      <c r="F115" s="70"/>
    </row>
    <row r="116" spans="2:6" x14ac:dyDescent="0.25">
      <c r="B116" s="72" t="s">
        <v>195</v>
      </c>
      <c r="C116" s="69"/>
      <c r="D116" s="69"/>
      <c r="E116" s="69"/>
      <c r="F116" s="70"/>
    </row>
    <row r="117" spans="2:6" ht="15.75" x14ac:dyDescent="0.25">
      <c r="B117" s="71" t="s">
        <v>196</v>
      </c>
      <c r="C117" s="69"/>
      <c r="D117" s="69"/>
      <c r="E117" s="69"/>
      <c r="F117" s="70"/>
    </row>
    <row r="118" spans="2:6" x14ac:dyDescent="0.25">
      <c r="B118" s="72" t="s">
        <v>197</v>
      </c>
      <c r="C118" s="69"/>
      <c r="D118" s="69"/>
      <c r="E118" s="69"/>
      <c r="F118" s="70"/>
    </row>
    <row r="119" spans="2:6" x14ac:dyDescent="0.25">
      <c r="B119" s="72" t="s">
        <v>198</v>
      </c>
      <c r="C119" s="69"/>
      <c r="D119" s="69"/>
      <c r="E119" s="69"/>
      <c r="F119" s="70"/>
    </row>
    <row r="120" spans="2:6" x14ac:dyDescent="0.25">
      <c r="B120" s="72" t="s">
        <v>197</v>
      </c>
      <c r="C120" s="69"/>
      <c r="D120" s="69"/>
      <c r="E120" s="69"/>
      <c r="F120" s="70"/>
    </row>
    <row r="121" spans="2:6" x14ac:dyDescent="0.25">
      <c r="B121" s="72" t="s">
        <v>199</v>
      </c>
      <c r="C121" s="69"/>
      <c r="D121" s="69"/>
      <c r="E121" s="69"/>
      <c r="F121" s="70"/>
    </row>
    <row r="122" spans="2:6" x14ac:dyDescent="0.25">
      <c r="B122" s="72" t="s">
        <v>200</v>
      </c>
      <c r="C122" s="69"/>
      <c r="D122" s="69"/>
      <c r="E122" s="69"/>
      <c r="F122" s="70"/>
    </row>
    <row r="123" spans="2:6" x14ac:dyDescent="0.25">
      <c r="B123" s="72" t="s">
        <v>201</v>
      </c>
      <c r="C123" s="69"/>
      <c r="D123" s="69"/>
      <c r="E123" s="69"/>
      <c r="F123" s="70"/>
    </row>
    <row r="124" spans="2:6" x14ac:dyDescent="0.25">
      <c r="B124" s="72" t="s">
        <v>202</v>
      </c>
      <c r="C124" s="69"/>
      <c r="D124" s="69"/>
      <c r="E124" s="69"/>
      <c r="F124" s="70"/>
    </row>
    <row r="125" spans="2:6" x14ac:dyDescent="0.25">
      <c r="B125" s="72" t="s">
        <v>203</v>
      </c>
      <c r="C125" s="69"/>
      <c r="D125" s="69"/>
      <c r="E125" s="69"/>
      <c r="F125" s="70"/>
    </row>
    <row r="126" spans="2:6" x14ac:dyDescent="0.25">
      <c r="B126" s="72" t="s">
        <v>204</v>
      </c>
      <c r="C126" s="69"/>
      <c r="D126" s="69"/>
      <c r="E126" s="69"/>
      <c r="F126" s="70"/>
    </row>
    <row r="127" spans="2:6" x14ac:dyDescent="0.25">
      <c r="B127" s="72" t="s">
        <v>205</v>
      </c>
      <c r="C127" s="69"/>
      <c r="D127" s="69"/>
      <c r="E127" s="69"/>
      <c r="F127" s="70"/>
    </row>
    <row r="128" spans="2:6" x14ac:dyDescent="0.25">
      <c r="B128" s="72" t="s">
        <v>206</v>
      </c>
      <c r="C128" s="69"/>
      <c r="D128" s="69"/>
      <c r="E128" s="69"/>
      <c r="F128" s="70"/>
    </row>
    <row r="129" spans="2:6" x14ac:dyDescent="0.25">
      <c r="B129" s="72" t="s">
        <v>207</v>
      </c>
      <c r="C129" s="69"/>
      <c r="D129" s="69"/>
      <c r="E129" s="69"/>
      <c r="F129" s="70"/>
    </row>
    <row r="130" spans="2:6" x14ac:dyDescent="0.25">
      <c r="B130" s="72" t="s">
        <v>208</v>
      </c>
      <c r="C130" s="69"/>
      <c r="D130" s="69"/>
      <c r="E130" s="69"/>
      <c r="F130" s="70"/>
    </row>
    <row r="131" spans="2:6" x14ac:dyDescent="0.25">
      <c r="B131" s="72" t="s">
        <v>209</v>
      </c>
      <c r="C131" s="69"/>
      <c r="D131" s="69"/>
      <c r="E131" s="69"/>
      <c r="F131" s="70"/>
    </row>
    <row r="132" spans="2:6" x14ac:dyDescent="0.25">
      <c r="B132" s="72" t="s">
        <v>210</v>
      </c>
      <c r="C132" s="69"/>
      <c r="D132" s="69"/>
      <c r="E132" s="69"/>
      <c r="F132" s="70"/>
    </row>
    <row r="133" spans="2:6" x14ac:dyDescent="0.25">
      <c r="B133" s="72" t="s">
        <v>211</v>
      </c>
      <c r="C133" s="69"/>
      <c r="D133" s="69"/>
      <c r="E133" s="69"/>
      <c r="F133" s="70"/>
    </row>
    <row r="134" spans="2:6" x14ac:dyDescent="0.25">
      <c r="B134" s="72" t="s">
        <v>212</v>
      </c>
      <c r="C134" s="69"/>
      <c r="D134" s="69"/>
      <c r="E134" s="69"/>
      <c r="F134" s="70"/>
    </row>
    <row r="135" spans="2:6" x14ac:dyDescent="0.25">
      <c r="B135" s="72" t="s">
        <v>295</v>
      </c>
      <c r="C135" s="69"/>
      <c r="D135" s="69"/>
      <c r="E135" s="69"/>
      <c r="F135" s="70"/>
    </row>
    <row r="136" spans="2:6" x14ac:dyDescent="0.25">
      <c r="B136" s="72" t="s">
        <v>294</v>
      </c>
      <c r="C136" s="69"/>
      <c r="D136" s="69"/>
      <c r="E136" s="69"/>
      <c r="F136" s="70"/>
    </row>
    <row r="137" spans="2:6" x14ac:dyDescent="0.25">
      <c r="B137" s="72" t="s">
        <v>213</v>
      </c>
      <c r="C137" s="69"/>
      <c r="D137" s="69"/>
      <c r="E137" s="69"/>
      <c r="F137" s="70"/>
    </row>
    <row r="138" spans="2:6" x14ac:dyDescent="0.25">
      <c r="B138" s="72" t="s">
        <v>214</v>
      </c>
      <c r="C138" s="69"/>
      <c r="D138" s="69"/>
      <c r="E138" s="69"/>
      <c r="F138" s="70"/>
    </row>
    <row r="139" spans="2:6" x14ac:dyDescent="0.25">
      <c r="B139" s="72" t="s">
        <v>215</v>
      </c>
      <c r="C139" s="69"/>
      <c r="D139" s="69"/>
      <c r="E139" s="69"/>
      <c r="F139" s="70"/>
    </row>
    <row r="140" spans="2:6" x14ac:dyDescent="0.25">
      <c r="B140" s="72" t="s">
        <v>216</v>
      </c>
      <c r="C140" s="69"/>
      <c r="D140" s="69"/>
      <c r="E140" s="69"/>
      <c r="F140" s="70"/>
    </row>
    <row r="141" spans="2:6" x14ac:dyDescent="0.25">
      <c r="B141" s="72" t="s">
        <v>217</v>
      </c>
      <c r="C141" s="69"/>
      <c r="D141" s="69"/>
      <c r="E141" s="69"/>
      <c r="F141" s="70"/>
    </row>
    <row r="142" spans="2:6" x14ac:dyDescent="0.25">
      <c r="B142" s="72" t="s">
        <v>218</v>
      </c>
      <c r="C142" s="69"/>
      <c r="D142" s="69"/>
      <c r="E142" s="69"/>
      <c r="F142" s="70"/>
    </row>
    <row r="143" spans="2:6" x14ac:dyDescent="0.25">
      <c r="B143" s="72" t="s">
        <v>219</v>
      </c>
      <c r="C143" s="69"/>
      <c r="D143" s="69"/>
      <c r="E143" s="69"/>
      <c r="F143" s="70"/>
    </row>
    <row r="144" spans="2:6" ht="15.75" x14ac:dyDescent="0.25">
      <c r="B144" s="71" t="s">
        <v>220</v>
      </c>
      <c r="C144" s="69"/>
      <c r="D144" s="69"/>
      <c r="E144" s="69"/>
      <c r="F144" s="70"/>
    </row>
    <row r="145" spans="2:6" x14ac:dyDescent="0.25">
      <c r="B145" s="72" t="s">
        <v>221</v>
      </c>
      <c r="C145" s="69"/>
      <c r="D145" s="69"/>
      <c r="E145" s="69"/>
      <c r="F145" s="70"/>
    </row>
    <row r="146" spans="2:6" x14ac:dyDescent="0.25">
      <c r="B146" s="72" t="s">
        <v>222</v>
      </c>
      <c r="C146" s="69"/>
      <c r="D146" s="69"/>
      <c r="E146" s="69"/>
      <c r="F146" s="70"/>
    </row>
    <row r="147" spans="2:6" x14ac:dyDescent="0.25">
      <c r="B147" s="72" t="s">
        <v>223</v>
      </c>
      <c r="C147" s="69"/>
      <c r="D147" s="69"/>
      <c r="E147" s="69"/>
      <c r="F147" s="70"/>
    </row>
    <row r="148" spans="2:6" x14ac:dyDescent="0.25">
      <c r="B148" s="72" t="s">
        <v>224</v>
      </c>
      <c r="C148" s="69"/>
      <c r="D148" s="69"/>
      <c r="E148" s="69"/>
      <c r="F148" s="70"/>
    </row>
    <row r="149" spans="2:6" x14ac:dyDescent="0.25">
      <c r="B149" s="72" t="s">
        <v>225</v>
      </c>
      <c r="C149" s="69"/>
      <c r="D149" s="69"/>
      <c r="E149" s="69"/>
      <c r="F149" s="70"/>
    </row>
    <row r="150" spans="2:6" x14ac:dyDescent="0.25">
      <c r="B150" s="72" t="s">
        <v>226</v>
      </c>
      <c r="C150" s="69"/>
      <c r="D150" s="69"/>
      <c r="E150" s="69"/>
      <c r="F150" s="70"/>
    </row>
    <row r="151" spans="2:6" x14ac:dyDescent="0.25">
      <c r="B151" s="72" t="s">
        <v>227</v>
      </c>
      <c r="C151" s="69"/>
      <c r="D151" s="69"/>
      <c r="E151" s="69"/>
      <c r="F151" s="70"/>
    </row>
    <row r="152" spans="2:6" ht="15.75" x14ac:dyDescent="0.25">
      <c r="B152" s="71" t="s">
        <v>228</v>
      </c>
      <c r="C152" s="69"/>
      <c r="D152" s="69"/>
      <c r="E152" s="69"/>
      <c r="F152" s="70"/>
    </row>
    <row r="153" spans="2:6" x14ac:dyDescent="0.25">
      <c r="B153" s="72" t="s">
        <v>229</v>
      </c>
      <c r="C153" s="69"/>
      <c r="D153" s="69"/>
      <c r="E153" s="69"/>
      <c r="F153" s="70"/>
    </row>
    <row r="154" spans="2:6" x14ac:dyDescent="0.25">
      <c r="B154" s="72" t="s">
        <v>230</v>
      </c>
      <c r="C154" s="69"/>
      <c r="D154" s="69"/>
      <c r="E154" s="69"/>
      <c r="F154" s="70"/>
    </row>
    <row r="155" spans="2:6" x14ac:dyDescent="0.25">
      <c r="B155" s="72" t="s">
        <v>231</v>
      </c>
      <c r="C155" s="69"/>
      <c r="D155" s="69"/>
      <c r="E155" s="69"/>
      <c r="F155" s="70"/>
    </row>
    <row r="156" spans="2:6" x14ac:dyDescent="0.25">
      <c r="B156" s="72" t="s">
        <v>232</v>
      </c>
      <c r="C156" s="69"/>
      <c r="D156" s="69"/>
      <c r="E156" s="69"/>
      <c r="F156" s="70"/>
    </row>
    <row r="157" spans="2:6" x14ac:dyDescent="0.25">
      <c r="B157" s="72" t="s">
        <v>233</v>
      </c>
      <c r="C157" s="69"/>
      <c r="D157" s="69"/>
      <c r="E157" s="69"/>
      <c r="F157" s="70"/>
    </row>
    <row r="158" spans="2:6" x14ac:dyDescent="0.25">
      <c r="B158" s="72" t="s">
        <v>234</v>
      </c>
      <c r="C158" s="69"/>
      <c r="D158" s="69"/>
      <c r="E158" s="69"/>
      <c r="F158" s="70"/>
    </row>
    <row r="159" spans="2:6" x14ac:dyDescent="0.25">
      <c r="B159" s="72" t="s">
        <v>235</v>
      </c>
      <c r="C159" s="69"/>
      <c r="D159" s="69"/>
      <c r="E159" s="69"/>
      <c r="F159" s="70"/>
    </row>
    <row r="160" spans="2:6" x14ac:dyDescent="0.25">
      <c r="B160" s="72" t="s">
        <v>236</v>
      </c>
      <c r="C160" s="69"/>
      <c r="D160" s="69"/>
      <c r="E160" s="69"/>
      <c r="F160" s="70"/>
    </row>
    <row r="161" spans="2:6" ht="15.75" x14ac:dyDescent="0.25">
      <c r="B161" s="71" t="s">
        <v>237</v>
      </c>
      <c r="C161" s="69"/>
      <c r="D161" s="69"/>
      <c r="E161" s="69"/>
      <c r="F161" s="70"/>
    </row>
    <row r="162" spans="2:6" x14ac:dyDescent="0.25">
      <c r="B162" s="72" t="s">
        <v>238</v>
      </c>
      <c r="C162" s="69"/>
      <c r="D162" s="69"/>
      <c r="E162" s="69"/>
      <c r="F162" s="70"/>
    </row>
    <row r="163" spans="2:6" x14ac:dyDescent="0.25">
      <c r="B163" s="72" t="s">
        <v>239</v>
      </c>
      <c r="C163" s="69"/>
      <c r="D163" s="69"/>
      <c r="E163" s="69"/>
      <c r="F163" s="70"/>
    </row>
    <row r="164" spans="2:6" x14ac:dyDescent="0.25">
      <c r="B164" s="72" t="s">
        <v>240</v>
      </c>
      <c r="C164" s="69"/>
      <c r="D164" s="69"/>
      <c r="E164" s="69"/>
      <c r="F164" s="70"/>
    </row>
    <row r="165" spans="2:6" x14ac:dyDescent="0.25">
      <c r="B165" s="72" t="s">
        <v>297</v>
      </c>
      <c r="C165" s="69"/>
      <c r="D165" s="69"/>
      <c r="E165" s="69"/>
      <c r="F165" s="70"/>
    </row>
    <row r="166" spans="2:6" x14ac:dyDescent="0.25">
      <c r="B166" s="72" t="s">
        <v>296</v>
      </c>
      <c r="C166" s="69"/>
      <c r="D166" s="69"/>
      <c r="E166" s="69"/>
      <c r="F166" s="70"/>
    </row>
    <row r="167" spans="2:6" x14ac:dyDescent="0.25">
      <c r="B167" s="72" t="s">
        <v>241</v>
      </c>
      <c r="C167" s="69"/>
      <c r="D167" s="69"/>
      <c r="E167" s="69"/>
      <c r="F167" s="70"/>
    </row>
    <row r="168" spans="2:6" ht="15.75" x14ac:dyDescent="0.25">
      <c r="B168" s="71" t="s">
        <v>242</v>
      </c>
      <c r="C168" s="69"/>
      <c r="D168" s="69"/>
      <c r="E168" s="69"/>
      <c r="F168" s="70"/>
    </row>
    <row r="169" spans="2:6" x14ac:dyDescent="0.25">
      <c r="B169" s="72" t="s">
        <v>243</v>
      </c>
      <c r="C169" s="69"/>
      <c r="D169" s="69"/>
      <c r="E169" s="69"/>
      <c r="F169" s="70"/>
    </row>
    <row r="170" spans="2:6" x14ac:dyDescent="0.25">
      <c r="B170" s="72" t="s">
        <v>244</v>
      </c>
      <c r="C170" s="69"/>
      <c r="D170" s="69"/>
      <c r="E170" s="69"/>
      <c r="F170" s="70"/>
    </row>
    <row r="171" spans="2:6" x14ac:dyDescent="0.25">
      <c r="B171" s="72" t="s">
        <v>245</v>
      </c>
      <c r="C171" s="69"/>
      <c r="D171" s="69"/>
      <c r="E171" s="69"/>
      <c r="F171" s="70"/>
    </row>
    <row r="172" spans="2:6" x14ac:dyDescent="0.25">
      <c r="B172" s="72" t="s">
        <v>246</v>
      </c>
      <c r="C172" s="69"/>
      <c r="D172" s="69"/>
      <c r="E172" s="69"/>
      <c r="F172" s="70"/>
    </row>
    <row r="173" spans="2:6" x14ac:dyDescent="0.25">
      <c r="B173" s="72" t="s">
        <v>247</v>
      </c>
      <c r="C173" s="69"/>
      <c r="D173" s="69"/>
      <c r="E173" s="69"/>
      <c r="F173" s="70"/>
    </row>
    <row r="174" spans="2:6" x14ac:dyDescent="0.25">
      <c r="B174" s="72" t="s">
        <v>248</v>
      </c>
      <c r="C174" s="69"/>
      <c r="D174" s="69"/>
      <c r="E174" s="69"/>
      <c r="F174" s="70"/>
    </row>
    <row r="175" spans="2:6" x14ac:dyDescent="0.25">
      <c r="B175" s="72" t="s">
        <v>249</v>
      </c>
      <c r="C175" s="69"/>
      <c r="D175" s="69"/>
      <c r="E175" s="69"/>
      <c r="F175" s="70"/>
    </row>
    <row r="176" spans="2:6" x14ac:dyDescent="0.25">
      <c r="B176" s="72" t="s">
        <v>250</v>
      </c>
      <c r="C176" s="69"/>
      <c r="D176" s="69"/>
      <c r="E176" s="69"/>
      <c r="F176" s="70"/>
    </row>
    <row r="177" spans="2:6" x14ac:dyDescent="0.25">
      <c r="B177" s="72" t="s">
        <v>251</v>
      </c>
      <c r="C177" s="69"/>
      <c r="D177" s="69"/>
      <c r="E177" s="69"/>
      <c r="F177" s="70"/>
    </row>
    <row r="178" spans="2:6" x14ac:dyDescent="0.25">
      <c r="B178" s="73" t="s">
        <v>252</v>
      </c>
      <c r="C178" s="74"/>
      <c r="D178" s="74"/>
      <c r="E178" s="74"/>
      <c r="F178" s="75"/>
    </row>
  </sheetData>
  <mergeCells count="18">
    <mergeCell ref="H5:I5"/>
    <mergeCell ref="L5:M5"/>
    <mergeCell ref="C10:F10"/>
    <mergeCell ref="B2:E2"/>
    <mergeCell ref="F2:I2"/>
    <mergeCell ref="J2:M2"/>
    <mergeCell ref="N2:Q2"/>
    <mergeCell ref="N4:P4"/>
    <mergeCell ref="N3:P3"/>
    <mergeCell ref="D3:E3"/>
    <mergeCell ref="D4:E4"/>
    <mergeCell ref="L4:M4"/>
    <mergeCell ref="L3:M3"/>
    <mergeCell ref="N5:P5"/>
    <mergeCell ref="C9:F9"/>
    <mergeCell ref="D5:E5"/>
    <mergeCell ref="H3:I3"/>
    <mergeCell ref="H4:I4"/>
  </mergeCells>
  <hyperlinks>
    <hyperlink ref="C10" r:id="rId1"/>
  </hyperlinks>
  <pageMargins left="0.7" right="0.7" top="0.75" bottom="0.75" header="0.3" footer="0.3"/>
  <pageSetup orientation="portrait" horizontalDpi="300" verticalDpi="300"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I157"/>
  <sheetViews>
    <sheetView topLeftCell="A23" zoomScale="115" zoomScaleNormal="115" zoomScalePageLayoutView="115" workbookViewId="0">
      <selection activeCell="B32" sqref="B32:D47"/>
    </sheetView>
  </sheetViews>
  <sheetFormatPr baseColWidth="10" defaultRowHeight="15" x14ac:dyDescent="0.25"/>
  <cols>
    <col min="1" max="1" width="51.140625" customWidth="1"/>
    <col min="2" max="2" width="25.140625" customWidth="1"/>
    <col min="3" max="3" width="20.28515625" customWidth="1"/>
    <col min="4" max="4" width="20.42578125" customWidth="1"/>
    <col min="5" max="5" width="18.140625" bestFit="1" customWidth="1"/>
    <col min="6" max="6" width="29.85546875" bestFit="1" customWidth="1"/>
    <col min="7" max="7" width="19" bestFit="1" customWidth="1"/>
    <col min="8" max="8" width="24.28515625" customWidth="1"/>
    <col min="9" max="9" width="29.42578125" bestFit="1" customWidth="1"/>
  </cols>
  <sheetData>
    <row r="1" spans="1:6" x14ac:dyDescent="0.25">
      <c r="A1" s="25"/>
      <c r="B1" s="25"/>
    </row>
    <row r="2" spans="1:6" x14ac:dyDescent="0.25">
      <c r="A2" s="26" t="s">
        <v>5</v>
      </c>
      <c r="B2" s="27" t="s">
        <v>91</v>
      </c>
      <c r="D2" s="76" t="s">
        <v>303</v>
      </c>
      <c r="F2" t="s">
        <v>355</v>
      </c>
    </row>
    <row r="3" spans="1:6" x14ac:dyDescent="0.25">
      <c r="A3" s="28" t="s">
        <v>28</v>
      </c>
      <c r="B3" s="29">
        <v>1</v>
      </c>
      <c r="D3" s="77" t="s">
        <v>304</v>
      </c>
      <c r="F3" t="s">
        <v>356</v>
      </c>
    </row>
    <row r="4" spans="1:6" x14ac:dyDescent="0.25">
      <c r="A4" s="28" t="s">
        <v>29</v>
      </c>
      <c r="B4" s="29">
        <v>2</v>
      </c>
      <c r="D4" s="78" t="s">
        <v>305</v>
      </c>
      <c r="F4" t="s">
        <v>357</v>
      </c>
    </row>
    <row r="5" spans="1:6" x14ac:dyDescent="0.25">
      <c r="A5" s="28" t="s">
        <v>27</v>
      </c>
      <c r="B5" s="29">
        <v>3</v>
      </c>
      <c r="F5" t="s">
        <v>359</v>
      </c>
    </row>
    <row r="6" spans="1:6" x14ac:dyDescent="0.25">
      <c r="A6" s="28" t="s">
        <v>30</v>
      </c>
      <c r="B6" s="29">
        <v>4</v>
      </c>
      <c r="F6" t="s">
        <v>360</v>
      </c>
    </row>
    <row r="7" spans="1:6" x14ac:dyDescent="0.25">
      <c r="A7" s="28" t="s">
        <v>31</v>
      </c>
      <c r="B7" s="29">
        <v>5</v>
      </c>
      <c r="F7" t="s">
        <v>358</v>
      </c>
    </row>
    <row r="8" spans="1:6" x14ac:dyDescent="0.25">
      <c r="D8" t="s">
        <v>394</v>
      </c>
      <c r="F8" t="s">
        <v>361</v>
      </c>
    </row>
    <row r="9" spans="1:6" x14ac:dyDescent="0.25">
      <c r="D9" t="s">
        <v>395</v>
      </c>
      <c r="F9" t="s">
        <v>362</v>
      </c>
    </row>
    <row r="10" spans="1:6" x14ac:dyDescent="0.25">
      <c r="D10" t="s">
        <v>396</v>
      </c>
    </row>
    <row r="11" spans="1:6" x14ac:dyDescent="0.25">
      <c r="A11" s="26" t="s">
        <v>11</v>
      </c>
      <c r="B11" s="27" t="s">
        <v>91</v>
      </c>
    </row>
    <row r="12" spans="1:6" x14ac:dyDescent="0.25">
      <c r="A12" s="28" t="s">
        <v>92</v>
      </c>
      <c r="B12" s="29">
        <v>1</v>
      </c>
    </row>
    <row r="13" spans="1:6" x14ac:dyDescent="0.25">
      <c r="A13" s="28" t="s">
        <v>32</v>
      </c>
      <c r="B13" s="29">
        <v>2</v>
      </c>
    </row>
    <row r="14" spans="1:6" x14ac:dyDescent="0.25">
      <c r="A14" s="28" t="s">
        <v>34</v>
      </c>
      <c r="B14" s="29">
        <v>3</v>
      </c>
    </row>
    <row r="15" spans="1:6" x14ac:dyDescent="0.25">
      <c r="A15" s="28" t="s">
        <v>33</v>
      </c>
      <c r="B15" s="29">
        <v>4</v>
      </c>
    </row>
    <row r="16" spans="1:6" x14ac:dyDescent="0.25">
      <c r="A16" s="28" t="s">
        <v>63</v>
      </c>
      <c r="B16" s="29">
        <v>5</v>
      </c>
    </row>
    <row r="22" spans="1:9" x14ac:dyDescent="0.25">
      <c r="A22" s="9" t="s">
        <v>90</v>
      </c>
      <c r="B22" s="10" t="s">
        <v>90</v>
      </c>
      <c r="C22" s="10" t="s">
        <v>90</v>
      </c>
      <c r="D22" s="287" t="s">
        <v>11</v>
      </c>
      <c r="E22" s="287"/>
      <c r="F22" s="287"/>
      <c r="G22" s="287"/>
      <c r="H22" s="288"/>
    </row>
    <row r="23" spans="1:9" x14ac:dyDescent="0.25">
      <c r="A23" s="11" t="s">
        <v>90</v>
      </c>
      <c r="B23" s="12" t="s">
        <v>90</v>
      </c>
      <c r="C23" s="12" t="s">
        <v>90</v>
      </c>
      <c r="D23" s="30" t="s">
        <v>92</v>
      </c>
      <c r="E23" s="13" t="s">
        <v>93</v>
      </c>
      <c r="F23" s="13" t="s">
        <v>27</v>
      </c>
      <c r="G23" s="30" t="s">
        <v>94</v>
      </c>
      <c r="H23" s="31" t="s">
        <v>63</v>
      </c>
    </row>
    <row r="24" spans="1:9" x14ac:dyDescent="0.25">
      <c r="A24" s="11" t="s">
        <v>90</v>
      </c>
      <c r="B24" s="12" t="s">
        <v>90</v>
      </c>
      <c r="C24" s="12" t="s">
        <v>90</v>
      </c>
      <c r="D24" s="13">
        <v>1</v>
      </c>
      <c r="E24" s="13">
        <v>2</v>
      </c>
      <c r="F24" s="13">
        <v>3</v>
      </c>
      <c r="G24" s="13">
        <v>4</v>
      </c>
      <c r="H24" s="14">
        <v>5</v>
      </c>
    </row>
    <row r="25" spans="1:9" x14ac:dyDescent="0.25">
      <c r="A25" s="289" t="s">
        <v>5</v>
      </c>
      <c r="B25" s="13" t="s">
        <v>28</v>
      </c>
      <c r="C25" s="13">
        <v>1</v>
      </c>
      <c r="D25" s="15" t="s">
        <v>52</v>
      </c>
      <c r="E25" s="15" t="s">
        <v>36</v>
      </c>
      <c r="F25" s="16" t="s">
        <v>45</v>
      </c>
      <c r="G25" s="17" t="s">
        <v>40</v>
      </c>
      <c r="H25" s="18" t="s">
        <v>44</v>
      </c>
    </row>
    <row r="26" spans="1:9" x14ac:dyDescent="0.25">
      <c r="A26" s="289"/>
      <c r="B26" s="13" t="s">
        <v>29</v>
      </c>
      <c r="C26" s="13">
        <v>2</v>
      </c>
      <c r="D26" s="15" t="s">
        <v>71</v>
      </c>
      <c r="E26" s="15" t="s">
        <v>37</v>
      </c>
      <c r="F26" s="16" t="s">
        <v>35</v>
      </c>
      <c r="G26" s="17" t="s">
        <v>38</v>
      </c>
      <c r="H26" s="19" t="s">
        <v>349</v>
      </c>
    </row>
    <row r="27" spans="1:9" x14ac:dyDescent="0.25">
      <c r="A27" s="289"/>
      <c r="B27" s="13" t="s">
        <v>27</v>
      </c>
      <c r="C27" s="13">
        <v>3</v>
      </c>
      <c r="D27" s="15" t="s">
        <v>48</v>
      </c>
      <c r="E27" s="16" t="s">
        <v>35</v>
      </c>
      <c r="F27" s="17" t="s">
        <v>43</v>
      </c>
      <c r="G27" s="20" t="s">
        <v>57</v>
      </c>
      <c r="H27" s="19" t="s">
        <v>42</v>
      </c>
    </row>
    <row r="28" spans="1:9" x14ac:dyDescent="0.25">
      <c r="A28" s="289"/>
      <c r="B28" s="13" t="s">
        <v>30</v>
      </c>
      <c r="C28" s="13">
        <v>4</v>
      </c>
      <c r="D28" s="16" t="s">
        <v>47</v>
      </c>
      <c r="E28" s="17" t="s">
        <v>38</v>
      </c>
      <c r="F28" s="17" t="s">
        <v>41</v>
      </c>
      <c r="G28" s="20" t="s">
        <v>59</v>
      </c>
      <c r="H28" s="19" t="s">
        <v>39</v>
      </c>
    </row>
    <row r="29" spans="1:9" x14ac:dyDescent="0.25">
      <c r="A29" s="290"/>
      <c r="B29" s="21" t="s">
        <v>31</v>
      </c>
      <c r="C29" s="21">
        <v>5</v>
      </c>
      <c r="D29" s="22" t="s">
        <v>44</v>
      </c>
      <c r="E29" s="22" t="s">
        <v>54</v>
      </c>
      <c r="F29" s="32" t="s">
        <v>42</v>
      </c>
      <c r="G29" s="23" t="s">
        <v>39</v>
      </c>
      <c r="H29" s="24" t="s">
        <v>72</v>
      </c>
    </row>
    <row r="31" spans="1:9" x14ac:dyDescent="0.25">
      <c r="A31" s="26" t="s">
        <v>0</v>
      </c>
      <c r="B31" s="37" t="s">
        <v>263</v>
      </c>
      <c r="C31" s="38" t="s">
        <v>264</v>
      </c>
      <c r="D31" s="217" t="s">
        <v>458</v>
      </c>
      <c r="E31" s="26" t="s">
        <v>3</v>
      </c>
      <c r="F31" s="39" t="s">
        <v>265</v>
      </c>
      <c r="G31" s="39" t="s">
        <v>267</v>
      </c>
      <c r="H31" s="26" t="s">
        <v>268</v>
      </c>
      <c r="I31" s="26" t="s">
        <v>269</v>
      </c>
    </row>
    <row r="32" spans="1:9" ht="156" x14ac:dyDescent="0.25">
      <c r="A32" s="37" t="s">
        <v>68</v>
      </c>
      <c r="B32" s="41" t="s">
        <v>368</v>
      </c>
      <c r="C32" s="42" t="s">
        <v>397</v>
      </c>
      <c r="D32" s="216" t="s">
        <v>456</v>
      </c>
      <c r="E32" s="43" t="s">
        <v>299</v>
      </c>
      <c r="F32" s="44" t="s">
        <v>23</v>
      </c>
      <c r="G32" s="25">
        <v>1</v>
      </c>
      <c r="H32" s="47" t="s">
        <v>51</v>
      </c>
      <c r="I32" s="50" t="s">
        <v>257</v>
      </c>
    </row>
    <row r="33" spans="1:9" ht="132" x14ac:dyDescent="0.25">
      <c r="A33" s="38" t="s">
        <v>73</v>
      </c>
      <c r="B33" s="41" t="s">
        <v>369</v>
      </c>
      <c r="C33" s="42" t="s">
        <v>398</v>
      </c>
      <c r="D33" s="216" t="s">
        <v>459</v>
      </c>
      <c r="E33" s="43" t="s">
        <v>19</v>
      </c>
      <c r="F33" s="44" t="s">
        <v>50</v>
      </c>
      <c r="G33" s="25">
        <v>2</v>
      </c>
      <c r="H33" s="47" t="s">
        <v>55</v>
      </c>
      <c r="I33" s="50" t="s">
        <v>89</v>
      </c>
    </row>
    <row r="34" spans="1:9" ht="144" x14ac:dyDescent="0.25">
      <c r="A34" s="38" t="s">
        <v>74</v>
      </c>
      <c r="B34" s="41" t="s">
        <v>14</v>
      </c>
      <c r="C34" s="42" t="s">
        <v>399</v>
      </c>
      <c r="D34" s="216" t="s">
        <v>460</v>
      </c>
      <c r="E34" s="43" t="s">
        <v>14</v>
      </c>
      <c r="F34" s="44" t="s">
        <v>22</v>
      </c>
      <c r="G34" s="25">
        <v>3</v>
      </c>
      <c r="H34" s="47" t="s">
        <v>25</v>
      </c>
      <c r="I34" s="50" t="s">
        <v>88</v>
      </c>
    </row>
    <row r="35" spans="1:9" ht="132" x14ac:dyDescent="0.25">
      <c r="A35" s="38" t="s">
        <v>400</v>
      </c>
      <c r="B35" s="41" t="s">
        <v>370</v>
      </c>
      <c r="C35" s="42" t="s">
        <v>371</v>
      </c>
      <c r="D35" s="216" t="s">
        <v>461</v>
      </c>
      <c r="E35" s="43" t="s">
        <v>298</v>
      </c>
      <c r="F35" s="44" t="s">
        <v>401</v>
      </c>
      <c r="G35" s="25">
        <v>4</v>
      </c>
      <c r="H35" s="47" t="s">
        <v>26</v>
      </c>
      <c r="I35" s="50" t="s">
        <v>350</v>
      </c>
    </row>
    <row r="36" spans="1:9" ht="132" x14ac:dyDescent="0.25">
      <c r="A36" s="38" t="s">
        <v>75</v>
      </c>
      <c r="B36" s="41" t="s">
        <v>372</v>
      </c>
      <c r="C36" s="42" t="s">
        <v>402</v>
      </c>
      <c r="D36" s="216" t="s">
        <v>457</v>
      </c>
      <c r="E36" s="28" t="s">
        <v>300</v>
      </c>
      <c r="F36" s="44" t="s">
        <v>21</v>
      </c>
    </row>
    <row r="37" spans="1:9" ht="132" x14ac:dyDescent="0.25">
      <c r="A37" s="38" t="s">
        <v>253</v>
      </c>
      <c r="B37" s="41" t="s">
        <v>373</v>
      </c>
      <c r="C37" s="42" t="s">
        <v>403</v>
      </c>
      <c r="D37" s="216" t="s">
        <v>462</v>
      </c>
      <c r="E37" s="28" t="s">
        <v>64</v>
      </c>
      <c r="F37" s="44" t="s">
        <v>20</v>
      </c>
    </row>
    <row r="38" spans="1:9" ht="168" x14ac:dyDescent="0.25">
      <c r="A38" s="38" t="s">
        <v>76</v>
      </c>
      <c r="B38" s="41" t="s">
        <v>374</v>
      </c>
      <c r="C38" s="42" t="s">
        <v>404</v>
      </c>
      <c r="D38" s="216" t="s">
        <v>463</v>
      </c>
      <c r="E38" s="28" t="s">
        <v>49</v>
      </c>
      <c r="F38" s="44" t="s">
        <v>13</v>
      </c>
    </row>
    <row r="39" spans="1:9" ht="84" x14ac:dyDescent="0.25">
      <c r="A39" s="38" t="s">
        <v>46</v>
      </c>
      <c r="B39" s="41" t="s">
        <v>375</v>
      </c>
      <c r="C39" s="42" t="s">
        <v>405</v>
      </c>
      <c r="D39" s="216" t="s">
        <v>464</v>
      </c>
      <c r="E39" s="28" t="s">
        <v>17</v>
      </c>
      <c r="F39" s="46" t="s">
        <v>24</v>
      </c>
    </row>
    <row r="40" spans="1:9" ht="108" x14ac:dyDescent="0.25">
      <c r="A40" s="38" t="s">
        <v>254</v>
      </c>
      <c r="B40" s="41" t="s">
        <v>376</v>
      </c>
      <c r="C40" s="42" t="s">
        <v>419</v>
      </c>
      <c r="D40" s="216" t="s">
        <v>465</v>
      </c>
      <c r="E40" s="28" t="s">
        <v>308</v>
      </c>
      <c r="F40" s="45" t="s">
        <v>266</v>
      </c>
    </row>
    <row r="41" spans="1:9" ht="120" x14ac:dyDescent="0.25">
      <c r="A41" s="38" t="s">
        <v>77</v>
      </c>
      <c r="B41" s="41" t="s">
        <v>377</v>
      </c>
      <c r="C41" s="42" t="s">
        <v>406</v>
      </c>
      <c r="D41" s="216" t="s">
        <v>466</v>
      </c>
      <c r="E41" s="28" t="s">
        <v>18</v>
      </c>
      <c r="F41" s="45" t="s">
        <v>407</v>
      </c>
    </row>
    <row r="42" spans="1:9" ht="72" x14ac:dyDescent="0.25">
      <c r="A42" s="38" t="s">
        <v>66</v>
      </c>
      <c r="B42" s="41" t="s">
        <v>15</v>
      </c>
      <c r="C42" s="42" t="s">
        <v>408</v>
      </c>
      <c r="D42" s="216" t="s">
        <v>467</v>
      </c>
    </row>
    <row r="43" spans="1:9" ht="144" x14ac:dyDescent="0.25">
      <c r="A43" s="38" t="s">
        <v>69</v>
      </c>
      <c r="B43" s="41" t="s">
        <v>16</v>
      </c>
      <c r="C43" s="42" t="s">
        <v>409</v>
      </c>
      <c r="D43" s="216" t="s">
        <v>468</v>
      </c>
    </row>
    <row r="44" spans="1:9" ht="48" x14ac:dyDescent="0.25">
      <c r="A44" s="38" t="s">
        <v>262</v>
      </c>
      <c r="B44" s="41" t="s">
        <v>378</v>
      </c>
      <c r="C44" s="42" t="s">
        <v>410</v>
      </c>
      <c r="D44" s="216" t="s">
        <v>469</v>
      </c>
    </row>
    <row r="45" spans="1:9" ht="156" customHeight="1" x14ac:dyDescent="0.25">
      <c r="A45" s="38" t="s">
        <v>65</v>
      </c>
      <c r="B45" s="41" t="s">
        <v>61</v>
      </c>
      <c r="C45" s="42" t="s">
        <v>411</v>
      </c>
      <c r="D45" s="216" t="s">
        <v>470</v>
      </c>
    </row>
    <row r="46" spans="1:9" ht="120" x14ac:dyDescent="0.25">
      <c r="A46" s="38" t="s">
        <v>78</v>
      </c>
      <c r="B46" s="41" t="s">
        <v>379</v>
      </c>
      <c r="C46" s="42" t="s">
        <v>412</v>
      </c>
      <c r="D46" s="216" t="s">
        <v>471</v>
      </c>
    </row>
    <row r="47" spans="1:9" ht="72" x14ac:dyDescent="0.25">
      <c r="A47" s="38" t="s">
        <v>413</v>
      </c>
      <c r="B47" s="41" t="s">
        <v>380</v>
      </c>
      <c r="C47" s="42" t="s">
        <v>381</v>
      </c>
      <c r="D47" s="216" t="s">
        <v>472</v>
      </c>
    </row>
    <row r="48" spans="1:9" x14ac:dyDescent="0.25">
      <c r="A48" s="38" t="s">
        <v>79</v>
      </c>
      <c r="B48" s="41"/>
      <c r="C48" s="42"/>
      <c r="D48" s="216"/>
    </row>
    <row r="49" spans="1:4" x14ac:dyDescent="0.25">
      <c r="A49" s="38" t="s">
        <v>80</v>
      </c>
      <c r="B49" s="41"/>
      <c r="C49" s="42"/>
      <c r="D49" s="216"/>
    </row>
    <row r="50" spans="1:4" x14ac:dyDescent="0.25">
      <c r="A50" s="38" t="s">
        <v>414</v>
      </c>
      <c r="B50" s="41"/>
      <c r="C50" s="42"/>
      <c r="D50" s="216"/>
    </row>
    <row r="51" spans="1:4" x14ac:dyDescent="0.25">
      <c r="A51" s="39" t="s">
        <v>60</v>
      </c>
      <c r="B51" s="41"/>
      <c r="C51" s="42"/>
      <c r="D51" s="216"/>
    </row>
    <row r="52" spans="1:4" x14ac:dyDescent="0.25">
      <c r="A52" s="38" t="s">
        <v>70</v>
      </c>
      <c r="B52" s="41"/>
      <c r="C52" s="42"/>
      <c r="D52" s="216"/>
    </row>
    <row r="53" spans="1:4" x14ac:dyDescent="0.25">
      <c r="A53" s="38" t="s">
        <v>418</v>
      </c>
      <c r="B53" s="41"/>
      <c r="C53" s="42"/>
      <c r="D53" s="216"/>
    </row>
    <row r="54" spans="1:4" x14ac:dyDescent="0.25">
      <c r="A54" s="38" t="s">
        <v>81</v>
      </c>
      <c r="B54" s="41"/>
      <c r="C54" s="42"/>
      <c r="D54" s="216"/>
    </row>
    <row r="55" spans="1:4" x14ac:dyDescent="0.25">
      <c r="A55" s="38" t="s">
        <v>82</v>
      </c>
      <c r="B55" s="41"/>
      <c r="C55" s="42"/>
      <c r="D55" s="216"/>
    </row>
    <row r="56" spans="1:4" x14ac:dyDescent="0.25">
      <c r="A56" s="38" t="s">
        <v>415</v>
      </c>
      <c r="B56" s="41"/>
      <c r="C56" s="42"/>
      <c r="D56" s="216"/>
    </row>
    <row r="57" spans="1:4" x14ac:dyDescent="0.25">
      <c r="A57" s="38" t="s">
        <v>56</v>
      </c>
      <c r="B57" s="41"/>
      <c r="C57" s="42"/>
      <c r="D57" s="216"/>
    </row>
    <row r="58" spans="1:4" x14ac:dyDescent="0.25">
      <c r="A58" s="38" t="s">
        <v>416</v>
      </c>
      <c r="B58" s="41"/>
      <c r="C58" s="42"/>
      <c r="D58" s="216"/>
    </row>
    <row r="59" spans="1:4" x14ac:dyDescent="0.25">
      <c r="A59" s="38" t="s">
        <v>83</v>
      </c>
      <c r="B59" s="41"/>
      <c r="C59" s="42"/>
      <c r="D59" s="216"/>
    </row>
    <row r="60" spans="1:4" x14ac:dyDescent="0.25">
      <c r="A60" s="40" t="s">
        <v>84</v>
      </c>
      <c r="B60" s="41"/>
      <c r="C60" s="42"/>
      <c r="D60" s="216"/>
    </row>
    <row r="61" spans="1:4" x14ac:dyDescent="0.25">
      <c r="A61" s="38" t="s">
        <v>67</v>
      </c>
      <c r="B61" s="41"/>
      <c r="C61" s="42"/>
      <c r="D61" s="216"/>
    </row>
    <row r="62" spans="1:4" x14ac:dyDescent="0.25">
      <c r="A62" s="38" t="s">
        <v>58</v>
      </c>
      <c r="B62" s="41"/>
      <c r="C62" s="42"/>
      <c r="D62" s="216"/>
    </row>
    <row r="63" spans="1:4" x14ac:dyDescent="0.25">
      <c r="A63" s="38" t="s">
        <v>53</v>
      </c>
      <c r="B63" s="41"/>
      <c r="C63" s="42"/>
      <c r="D63" s="216"/>
    </row>
    <row r="64" spans="1:4" x14ac:dyDescent="0.25">
      <c r="A64" s="26" t="s">
        <v>417</v>
      </c>
    </row>
    <row r="65" spans="1:9" x14ac:dyDescent="0.25">
      <c r="A65" s="38" t="s">
        <v>85</v>
      </c>
    </row>
    <row r="68" spans="1:9" ht="16.5" x14ac:dyDescent="0.25">
      <c r="A68" s="202" t="s">
        <v>318</v>
      </c>
    </row>
    <row r="69" spans="1:9" x14ac:dyDescent="0.25">
      <c r="A69" s="201" t="s">
        <v>319</v>
      </c>
    </row>
    <row r="70" spans="1:9" ht="16.5" x14ac:dyDescent="0.25">
      <c r="A70" s="202" t="s">
        <v>315</v>
      </c>
    </row>
    <row r="71" spans="1:9" x14ac:dyDescent="0.25">
      <c r="A71" s="201" t="s">
        <v>311</v>
      </c>
    </row>
    <row r="72" spans="1:9" x14ac:dyDescent="0.25">
      <c r="A72" s="201" t="s">
        <v>312</v>
      </c>
    </row>
    <row r="73" spans="1:9" x14ac:dyDescent="0.25">
      <c r="A73" s="201" t="s">
        <v>317</v>
      </c>
    </row>
    <row r="74" spans="1:9" x14ac:dyDescent="0.25">
      <c r="A74" s="201" t="s">
        <v>320</v>
      </c>
    </row>
    <row r="75" spans="1:9" x14ac:dyDescent="0.25">
      <c r="A75" s="201" t="s">
        <v>314</v>
      </c>
    </row>
    <row r="76" spans="1:9" x14ac:dyDescent="0.25">
      <c r="A76" s="201" t="s">
        <v>313</v>
      </c>
    </row>
    <row r="77" spans="1:9" ht="16.5" x14ac:dyDescent="0.25">
      <c r="A77" s="202" t="s">
        <v>316</v>
      </c>
    </row>
    <row r="78" spans="1:9" x14ac:dyDescent="0.25">
      <c r="A78" s="201" t="s">
        <v>432</v>
      </c>
    </row>
    <row r="80" spans="1:9" x14ac:dyDescent="0.25">
      <c r="B80" s="84" t="s">
        <v>337</v>
      </c>
      <c r="C80" s="84" t="s">
        <v>329</v>
      </c>
      <c r="D80" s="84" t="s">
        <v>331</v>
      </c>
      <c r="E80" s="84" t="s">
        <v>304</v>
      </c>
      <c r="F80" s="84" t="s">
        <v>321</v>
      </c>
      <c r="G80" s="84" t="s">
        <v>436</v>
      </c>
      <c r="H80" s="84" t="s">
        <v>438</v>
      </c>
      <c r="I80" s="84" t="s">
        <v>441</v>
      </c>
    </row>
    <row r="81" spans="2:9" x14ac:dyDescent="0.25">
      <c r="B81" s="84" t="s">
        <v>338</v>
      </c>
      <c r="C81" s="84" t="s">
        <v>431</v>
      </c>
      <c r="D81" s="84" t="s">
        <v>430</v>
      </c>
      <c r="E81" s="84" t="s">
        <v>305</v>
      </c>
      <c r="F81" s="84" t="s">
        <v>322</v>
      </c>
      <c r="G81" s="84" t="s">
        <v>445</v>
      </c>
      <c r="H81" s="84" t="s">
        <v>440</v>
      </c>
      <c r="I81" s="84" t="s">
        <v>442</v>
      </c>
    </row>
    <row r="82" spans="2:9" x14ac:dyDescent="0.25">
      <c r="B82" s="84" t="s">
        <v>339</v>
      </c>
      <c r="C82" s="84" t="s">
        <v>330</v>
      </c>
      <c r="D82" s="84" t="s">
        <v>332</v>
      </c>
      <c r="F82" s="84" t="s">
        <v>323</v>
      </c>
      <c r="G82" s="84" t="s">
        <v>437</v>
      </c>
      <c r="H82" s="84" t="s">
        <v>439</v>
      </c>
      <c r="I82" s="205" t="s">
        <v>443</v>
      </c>
    </row>
    <row r="83" spans="2:9" x14ac:dyDescent="0.25">
      <c r="B83" s="84" t="s">
        <v>340</v>
      </c>
      <c r="F83" s="84" t="s">
        <v>433</v>
      </c>
    </row>
    <row r="84" spans="2:9" x14ac:dyDescent="0.25">
      <c r="B84" s="84" t="s">
        <v>341</v>
      </c>
      <c r="F84" s="84" t="s">
        <v>324</v>
      </c>
    </row>
    <row r="85" spans="2:9" x14ac:dyDescent="0.25">
      <c r="B85" s="84" t="s">
        <v>342</v>
      </c>
      <c r="F85" s="84" t="s">
        <v>325</v>
      </c>
      <c r="H85" t="s">
        <v>444</v>
      </c>
    </row>
    <row r="86" spans="2:9" x14ac:dyDescent="0.25">
      <c r="B86" s="84" t="s">
        <v>343</v>
      </c>
      <c r="F86" s="84" t="s">
        <v>326</v>
      </c>
    </row>
    <row r="87" spans="2:9" x14ac:dyDescent="0.25">
      <c r="B87" s="84" t="s">
        <v>344</v>
      </c>
      <c r="F87" s="84" t="s">
        <v>327</v>
      </c>
    </row>
    <row r="88" spans="2:9" x14ac:dyDescent="0.25">
      <c r="B88" s="84" t="s">
        <v>345</v>
      </c>
      <c r="F88" s="84" t="s">
        <v>434</v>
      </c>
    </row>
    <row r="89" spans="2:9" x14ac:dyDescent="0.25">
      <c r="B89" s="84" t="s">
        <v>346</v>
      </c>
      <c r="F89" t="s">
        <v>328</v>
      </c>
    </row>
    <row r="90" spans="2:9" x14ac:dyDescent="0.25">
      <c r="B90" s="84" t="s">
        <v>347</v>
      </c>
    </row>
    <row r="91" spans="2:9" x14ac:dyDescent="0.25">
      <c r="B91" s="84" t="s">
        <v>348</v>
      </c>
    </row>
    <row r="92" spans="2:9" x14ac:dyDescent="0.25">
      <c r="B92" s="86"/>
    </row>
    <row r="93" spans="2:9" x14ac:dyDescent="0.25">
      <c r="B93" s="87">
        <v>1</v>
      </c>
    </row>
    <row r="94" spans="2:9" x14ac:dyDescent="0.25">
      <c r="B94" s="87">
        <v>2</v>
      </c>
    </row>
    <row r="95" spans="2:9" x14ac:dyDescent="0.25">
      <c r="B95" s="87">
        <v>3</v>
      </c>
    </row>
    <row r="96" spans="2:9" x14ac:dyDescent="0.25">
      <c r="B96" s="87">
        <v>4</v>
      </c>
    </row>
    <row r="97" spans="2:2" x14ac:dyDescent="0.25">
      <c r="B97" s="87">
        <v>5</v>
      </c>
    </row>
    <row r="98" spans="2:2" x14ac:dyDescent="0.25">
      <c r="B98" s="87">
        <v>6</v>
      </c>
    </row>
    <row r="99" spans="2:2" x14ac:dyDescent="0.25">
      <c r="B99" s="87">
        <v>7</v>
      </c>
    </row>
    <row r="100" spans="2:2" x14ac:dyDescent="0.25">
      <c r="B100" s="87">
        <v>8</v>
      </c>
    </row>
    <row r="101" spans="2:2" x14ac:dyDescent="0.25">
      <c r="B101" s="87">
        <v>9</v>
      </c>
    </row>
    <row r="102" spans="2:2" x14ac:dyDescent="0.25">
      <c r="B102" s="87">
        <v>10</v>
      </c>
    </row>
    <row r="103" spans="2:2" x14ac:dyDescent="0.25">
      <c r="B103" s="87">
        <v>11</v>
      </c>
    </row>
    <row r="104" spans="2:2" x14ac:dyDescent="0.25">
      <c r="B104" s="87">
        <v>12</v>
      </c>
    </row>
    <row r="105" spans="2:2" x14ac:dyDescent="0.25">
      <c r="B105" s="87">
        <v>13</v>
      </c>
    </row>
    <row r="106" spans="2:2" x14ac:dyDescent="0.25">
      <c r="B106" s="87">
        <v>14</v>
      </c>
    </row>
    <row r="107" spans="2:2" x14ac:dyDescent="0.25">
      <c r="B107" s="87">
        <v>15</v>
      </c>
    </row>
    <row r="108" spans="2:2" x14ac:dyDescent="0.25">
      <c r="B108" s="87">
        <v>16</v>
      </c>
    </row>
    <row r="109" spans="2:2" x14ac:dyDescent="0.25">
      <c r="B109" s="87">
        <v>17</v>
      </c>
    </row>
    <row r="110" spans="2:2" x14ac:dyDescent="0.25">
      <c r="B110" s="87">
        <v>18</v>
      </c>
    </row>
    <row r="111" spans="2:2" x14ac:dyDescent="0.25">
      <c r="B111" s="87">
        <v>19</v>
      </c>
    </row>
    <row r="112" spans="2:2" x14ac:dyDescent="0.25">
      <c r="B112" s="87">
        <v>20</v>
      </c>
    </row>
    <row r="113" spans="2:2" x14ac:dyDescent="0.25">
      <c r="B113" s="87">
        <v>21</v>
      </c>
    </row>
    <row r="114" spans="2:2" x14ac:dyDescent="0.25">
      <c r="B114" s="87">
        <v>22</v>
      </c>
    </row>
    <row r="115" spans="2:2" x14ac:dyDescent="0.25">
      <c r="B115" s="87">
        <v>23</v>
      </c>
    </row>
    <row r="116" spans="2:2" x14ac:dyDescent="0.25">
      <c r="B116" s="87">
        <v>24</v>
      </c>
    </row>
    <row r="117" spans="2:2" x14ac:dyDescent="0.25">
      <c r="B117" s="87">
        <v>25</v>
      </c>
    </row>
    <row r="118" spans="2:2" x14ac:dyDescent="0.25">
      <c r="B118" s="87">
        <v>26</v>
      </c>
    </row>
    <row r="119" spans="2:2" x14ac:dyDescent="0.25">
      <c r="B119" s="87">
        <v>27</v>
      </c>
    </row>
    <row r="120" spans="2:2" x14ac:dyDescent="0.25">
      <c r="B120" s="87">
        <v>28</v>
      </c>
    </row>
    <row r="121" spans="2:2" x14ac:dyDescent="0.25">
      <c r="B121" s="87">
        <v>29</v>
      </c>
    </row>
    <row r="122" spans="2:2" x14ac:dyDescent="0.25">
      <c r="B122" s="87">
        <v>30</v>
      </c>
    </row>
    <row r="123" spans="2:2" x14ac:dyDescent="0.25">
      <c r="B123" s="87">
        <v>31</v>
      </c>
    </row>
    <row r="124" spans="2:2" ht="16.5" x14ac:dyDescent="0.25">
      <c r="B124" s="85"/>
    </row>
    <row r="125" spans="2:2" x14ac:dyDescent="0.25">
      <c r="B125" s="87">
        <v>2015</v>
      </c>
    </row>
    <row r="126" spans="2:2" x14ac:dyDescent="0.25">
      <c r="B126" s="87">
        <v>2016</v>
      </c>
    </row>
    <row r="127" spans="2:2" x14ac:dyDescent="0.25">
      <c r="B127" s="87">
        <v>2017</v>
      </c>
    </row>
    <row r="128" spans="2:2" x14ac:dyDescent="0.25">
      <c r="B128" s="87">
        <v>2018</v>
      </c>
    </row>
    <row r="129" spans="2:2" x14ac:dyDescent="0.25">
      <c r="B129" s="87">
        <v>2019</v>
      </c>
    </row>
    <row r="130" spans="2:2" x14ac:dyDescent="0.25">
      <c r="B130" s="87">
        <v>2020</v>
      </c>
    </row>
    <row r="131" spans="2:2" x14ac:dyDescent="0.25">
      <c r="B131" s="87">
        <v>2021</v>
      </c>
    </row>
    <row r="132" spans="2:2" x14ac:dyDescent="0.25">
      <c r="B132" s="87">
        <v>2022</v>
      </c>
    </row>
    <row r="133" spans="2:2" x14ac:dyDescent="0.25">
      <c r="B133" s="87">
        <v>2023</v>
      </c>
    </row>
    <row r="134" spans="2:2" x14ac:dyDescent="0.25">
      <c r="B134" s="87">
        <v>2024</v>
      </c>
    </row>
    <row r="135" spans="2:2" x14ac:dyDescent="0.25">
      <c r="B135" s="87">
        <v>2025</v>
      </c>
    </row>
    <row r="136" spans="2:2" x14ac:dyDescent="0.25">
      <c r="B136" s="87">
        <v>2026</v>
      </c>
    </row>
    <row r="137" spans="2:2" x14ac:dyDescent="0.25">
      <c r="B137" s="87">
        <v>2027</v>
      </c>
    </row>
    <row r="138" spans="2:2" x14ac:dyDescent="0.25">
      <c r="B138" s="87">
        <v>2028</v>
      </c>
    </row>
    <row r="139" spans="2:2" x14ac:dyDescent="0.25">
      <c r="B139" s="87">
        <v>2029</v>
      </c>
    </row>
    <row r="140" spans="2:2" x14ac:dyDescent="0.25">
      <c r="B140" s="87">
        <v>2030</v>
      </c>
    </row>
    <row r="157" spans="2:2" x14ac:dyDescent="0.25">
      <c r="B157" s="86"/>
    </row>
  </sheetData>
  <mergeCells count="2">
    <mergeCell ref="D22:H22"/>
    <mergeCell ref="A25:A29"/>
  </mergeCells>
  <pageMargins left="0.7" right="0.7" top="0.75" bottom="0.75" header="0.3" footer="0.3"/>
  <pageSetup orientation="portrait" horizontalDpi="300" verticalDpi="300" r:id="rId1"/>
  <tableParts count="10">
    <tablePart r:id="rId2"/>
    <tablePart r:id="rId3"/>
    <tablePart r:id="rId4"/>
    <tablePart r:id="rId5"/>
    <tablePart r:id="rId6"/>
    <tablePart r:id="rId7"/>
    <tablePart r:id="rId8"/>
    <tablePart r:id="rId9"/>
    <tablePart r:id="rId10"/>
    <tablePart r:id="rId11"/>
  </tablePar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10</vt:i4>
      </vt:variant>
    </vt:vector>
  </HeadingPairs>
  <TitlesOfParts>
    <vt:vector size="16" baseType="lpstr">
      <vt:lpstr>Riesgos</vt:lpstr>
      <vt:lpstr>Tratamiento</vt:lpstr>
      <vt:lpstr>Resultados</vt:lpstr>
      <vt:lpstr>Informe</vt:lpstr>
      <vt:lpstr>AYUDA</vt:lpstr>
      <vt:lpstr>DATOS</vt:lpstr>
      <vt:lpstr>Resultados!IMPACTO</vt:lpstr>
      <vt:lpstr>Riesgos!IMPACTO</vt:lpstr>
      <vt:lpstr>IMPACTO</vt:lpstr>
      <vt:lpstr>MATRIZ_RIESGOS</vt:lpstr>
      <vt:lpstr>Resultados!PROBABILIDAD</vt:lpstr>
      <vt:lpstr>Riesgos!PROBABILIDAD</vt:lpstr>
      <vt:lpstr>PROBABILIDAD</vt:lpstr>
      <vt:lpstr>PROCESOS</vt:lpstr>
      <vt:lpstr>RESULTADO</vt:lpstr>
      <vt:lpstr>RIESGOS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Ximena Florez Martinez</dc:creator>
  <cp:lastModifiedBy>Jose Guillermo Navarrete Prada</cp:lastModifiedBy>
  <cp:lastPrinted>2017-04-06T15:00:40Z</cp:lastPrinted>
  <dcterms:created xsi:type="dcterms:W3CDTF">2015-06-03T14:05:58Z</dcterms:created>
  <dcterms:modified xsi:type="dcterms:W3CDTF">2017-04-06T15:02:11Z</dcterms:modified>
</cp:coreProperties>
</file>