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2">DHA!$A$1:$N$23</definedName>
    <definedName name="_xlnm.Print_Area" localSheetId="0">Registro!$A$1:$J$210</definedName>
    <definedName name="Planes" localSheetId="2">[1]Parametros!#REF!</definedName>
    <definedName name="Planes" localSheetId="3">[1]Parametros!#REF!</definedName>
    <definedName name="Planes">[1]Parametros!#REF!</definedName>
    <definedName name="REGIONAL" localSheetId="2">[2]Parametros!$E$2:$E$34</definedName>
    <definedName name="REGIONAL" localSheetId="3">[2]Parametros!$E$2:$E$34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1" i="1" l="1"/>
  <c r="D26" i="1" l="1"/>
  <c r="D22" i="1"/>
  <c r="D73" i="1" l="1"/>
  <c r="D70" i="1"/>
  <c r="I69" i="1" s="1"/>
  <c r="D17" i="1" l="1"/>
  <c r="A17" i="1"/>
  <c r="I15" i="1"/>
  <c r="G15" i="1"/>
  <c r="D15" i="1"/>
  <c r="A15" i="1"/>
  <c r="H13" i="1"/>
  <c r="E13" i="1"/>
  <c r="A13" i="1"/>
  <c r="G10" i="1"/>
  <c r="D10" i="1"/>
  <c r="A10" i="1"/>
  <c r="H8" i="1"/>
  <c r="E8" i="1"/>
  <c r="A8" i="1"/>
  <c r="E6" i="1"/>
  <c r="A6" i="1"/>
  <c r="I4" i="1"/>
  <c r="C4" i="1"/>
  <c r="A4" i="1"/>
  <c r="KP7" i="5" l="1"/>
  <c r="KO7" i="5"/>
  <c r="KN7" i="5"/>
  <c r="KM7" i="5"/>
  <c r="KL7" i="5"/>
  <c r="KK7" i="5"/>
  <c r="KJ7" i="5"/>
  <c r="KI7" i="5"/>
  <c r="KH7" i="5"/>
  <c r="KG7" i="5"/>
  <c r="KF7" i="5"/>
  <c r="KE7" i="5"/>
  <c r="KD7" i="5"/>
  <c r="KC7" i="5"/>
  <c r="KB7" i="5"/>
  <c r="KA7" i="5"/>
  <c r="JZ7" i="5"/>
  <c r="JY7" i="5"/>
  <c r="JS7" i="5"/>
  <c r="JR7" i="5"/>
  <c r="JQ7" i="5"/>
  <c r="JP7" i="5"/>
  <c r="JO7" i="5"/>
  <c r="JN7" i="5"/>
  <c r="JM7" i="5"/>
  <c r="JL7" i="5"/>
  <c r="JK7" i="5"/>
  <c r="JJ7" i="5"/>
  <c r="JI7" i="5"/>
  <c r="JH7" i="5"/>
  <c r="IZ7" i="5"/>
  <c r="IY7" i="5"/>
  <c r="IX7" i="5"/>
  <c r="IW7" i="5"/>
  <c r="IS7" i="5"/>
  <c r="IR7" i="5"/>
  <c r="IQ7" i="5"/>
  <c r="IJ7" i="5"/>
  <c r="GC7" i="5"/>
  <c r="GB7" i="5"/>
  <c r="GA7" i="5"/>
  <c r="FZ7" i="5"/>
  <c r="FY7" i="5"/>
  <c r="FX7" i="5"/>
  <c r="FW7" i="5"/>
  <c r="FV7" i="5"/>
  <c r="FU7" i="5"/>
  <c r="FT7" i="5"/>
  <c r="FS7" i="5"/>
  <c r="FR7" i="5"/>
  <c r="FQ7" i="5"/>
  <c r="FP7" i="5"/>
  <c r="FL7" i="5"/>
  <c r="FK7" i="5"/>
  <c r="FJ7" i="5"/>
  <c r="FI7" i="5"/>
  <c r="FH7" i="5"/>
  <c r="FG7" i="5"/>
  <c r="FF7" i="5"/>
  <c r="FE7" i="5"/>
  <c r="FD7" i="5"/>
  <c r="FC7" i="5"/>
  <c r="FB7" i="5"/>
  <c r="FA7" i="5"/>
  <c r="EZ7" i="5"/>
  <c r="EY7" i="5"/>
  <c r="EX7" i="5"/>
  <c r="EW7" i="5"/>
  <c r="EV7" i="5"/>
  <c r="EU7" i="5"/>
  <c r="ES7" i="5"/>
  <c r="ER7" i="5"/>
  <c r="EQ7" i="5"/>
  <c r="EP7" i="5"/>
  <c r="EO7" i="5"/>
  <c r="EN7" i="5"/>
  <c r="EM7" i="5"/>
  <c r="EH7" i="5"/>
  <c r="EG7" i="5"/>
  <c r="D127" i="1"/>
  <c r="I126" i="1" s="1"/>
  <c r="DZ7" i="5"/>
  <c r="DY7" i="5"/>
  <c r="DX7" i="5"/>
  <c r="DT7" i="5"/>
  <c r="DS7" i="5"/>
  <c r="DQ7" i="5"/>
  <c r="DP7" i="5"/>
  <c r="DO7" i="5"/>
  <c r="DN7" i="5"/>
  <c r="DM7" i="5"/>
  <c r="DL7" i="5"/>
  <c r="DJ7" i="5"/>
  <c r="DI7" i="5"/>
  <c r="CT7" i="5"/>
  <c r="CS7" i="5"/>
  <c r="CR7" i="5"/>
  <c r="CP7" i="5"/>
  <c r="CU7" i="5"/>
  <c r="CQ7" i="5"/>
  <c r="CB7" i="5"/>
  <c r="BY7" i="5"/>
  <c r="BX7" i="5"/>
  <c r="BW7" i="5"/>
  <c r="BV7" i="5"/>
  <c r="BU7" i="5"/>
  <c r="BS7" i="5"/>
  <c r="BZ7" i="5" l="1"/>
  <c r="D159" i="1"/>
  <c r="D146" i="1"/>
  <c r="I158" i="1" l="1"/>
  <c r="AR7" i="5" s="1"/>
  <c r="CI7" i="5"/>
  <c r="D140" i="1"/>
  <c r="I130" i="1"/>
  <c r="AL7" i="5" s="1"/>
  <c r="I139" i="1" l="1"/>
  <c r="AM7" i="5" s="1"/>
  <c r="CC7" i="5"/>
  <c r="AJ7" i="5"/>
  <c r="I92" i="1"/>
  <c r="AH7" i="5" s="1"/>
  <c r="I83" i="1"/>
  <c r="AG7" i="5" s="1"/>
  <c r="BR7" i="5" l="1"/>
  <c r="I72" i="1"/>
  <c r="D66" i="1"/>
  <c r="BH7" i="5" s="1"/>
  <c r="D62" i="1"/>
  <c r="BG7" i="5" s="1"/>
  <c r="D49" i="1"/>
  <c r="BD7" i="5" s="1"/>
  <c r="D43" i="1"/>
  <c r="BC7" i="5" l="1"/>
  <c r="D54" i="1"/>
  <c r="BF7" i="5" s="1"/>
  <c r="D35" i="1"/>
  <c r="BA7" i="5" s="1"/>
  <c r="AZ7" i="5"/>
  <c r="I42" i="1" l="1"/>
  <c r="I21" i="1"/>
  <c r="Z7" i="5" s="1"/>
  <c r="AY7" i="5"/>
  <c r="ED7" i="5"/>
  <c r="EC7" i="5"/>
  <c r="EB7" i="5"/>
  <c r="CZ7" i="5"/>
  <c r="CY7" i="5"/>
  <c r="CX7" i="5"/>
  <c r="CW7" i="5"/>
  <c r="ME7" i="5" l="1"/>
  <c r="MD7" i="5"/>
  <c r="MC7" i="5"/>
  <c r="MB7" i="5"/>
  <c r="MA7" i="5"/>
  <c r="LZ7" i="5"/>
  <c r="LY7" i="5"/>
  <c r="LX7" i="5"/>
  <c r="LW7" i="5"/>
  <c r="LV7" i="5"/>
  <c r="LU7" i="5"/>
  <c r="LT7" i="5"/>
  <c r="LS7" i="5"/>
  <c r="LR7" i="5"/>
  <c r="LQ7" i="5"/>
  <c r="LP7" i="5"/>
  <c r="LO7" i="5"/>
  <c r="LN7" i="5"/>
  <c r="LM7" i="5"/>
  <c r="LL7" i="5"/>
  <c r="LK7" i="5"/>
  <c r="LJ7" i="5"/>
  <c r="LI7" i="5"/>
  <c r="LH7" i="5"/>
  <c r="LG7" i="5"/>
  <c r="LF7" i="5"/>
  <c r="LE7" i="5"/>
  <c r="LD7" i="5"/>
  <c r="LC7" i="5"/>
  <c r="LB7" i="5"/>
  <c r="LA7" i="5"/>
  <c r="KZ7" i="5" l="1"/>
  <c r="KY7" i="5"/>
  <c r="KX7" i="5"/>
  <c r="AI7" i="5" l="1"/>
  <c r="Y7" i="5" l="1"/>
  <c r="X7" i="5"/>
  <c r="C7" i="5"/>
  <c r="B7" i="5"/>
  <c r="A7" i="5"/>
  <c r="D179" i="1" l="1"/>
  <c r="D169" i="1"/>
  <c r="D163" i="1"/>
  <c r="I178" i="1" l="1"/>
  <c r="AV7" i="5" s="1"/>
  <c r="CM7" i="5"/>
  <c r="I168" i="1"/>
  <c r="AU7" i="5" s="1"/>
  <c r="CL7" i="5"/>
  <c r="I162" i="1"/>
  <c r="AT7" i="5" s="1"/>
  <c r="CK7" i="5"/>
  <c r="D156" i="1"/>
  <c r="AE7" i="5" l="1"/>
  <c r="I155" i="1"/>
  <c r="AQ7" i="5" s="1"/>
  <c r="CH7" i="5"/>
  <c r="I145" i="1"/>
  <c r="AP7" i="5" s="1"/>
  <c r="CG7" i="5"/>
  <c r="BI7" i="5" l="1"/>
  <c r="AD7" i="5" l="1"/>
  <c r="I65" i="1"/>
  <c r="AC7" i="5" s="1"/>
  <c r="AB7" i="5" l="1"/>
  <c r="D37" i="1"/>
  <c r="BB7" i="5" s="1"/>
  <c r="I25" i="1" l="1"/>
  <c r="AA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<sst xmlns="http://schemas.openxmlformats.org/spreadsheetml/2006/main" count="1225" uniqueCount="421">
  <si>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</si>
  <si>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</si>
  <si>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</si>
  <si>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</si>
  <si>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</si>
  <si>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</si>
  <si>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</si>
  <si>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</si>
  <si>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</si>
  <si>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</si>
  <si>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</si>
  <si>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</si>
  <si>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</si>
  <si>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</si>
  <si>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</si>
  <si>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</si>
  <si>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</si>
  <si>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</si>
  <si>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</si>
  <si>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</si>
  <si>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</si>
  <si>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</si>
  <si>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</si>
  <si>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</si>
  <si>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</si>
  <si>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</si>
  <si>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</si>
  <si>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</si>
  <si>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</si>
  <si>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</si>
  <si>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</si>
  <si>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</si>
  <si>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</si>
  <si>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</si>
  <si>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</si>
  <si>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</si>
  <si>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</si>
  <si>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</si>
  <si>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</si>
  <si>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</si>
  <si>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</si>
  <si>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</si>
  <si>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</si>
  <si>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</si>
  <si>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</si>
  <si>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</si>
  <si>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</si>
  <si>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</si>
  <si>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</si>
  <si>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</si>
  <si>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</si>
  <si>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</si>
  <si>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</si>
  <si>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</si>
  <si>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</si>
  <si>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</si>
  <si>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</si>
  <si>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</si>
  <si>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</si>
  <si>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</si>
  <si>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</si>
  <si>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</si>
  <si>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</si>
  <si>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</si>
  <si>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</si>
  <si>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</si>
  <si>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</si>
  <si>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</si>
  <si>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</si>
  <si>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</si>
  <si>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</si>
  <si>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</si>
  <si>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</si>
  <si>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</si>
  <si>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</si>
  <si>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</si>
  <si>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</si>
  <si>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</si>
  <si>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</si>
  <si>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</si>
  <si>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</si>
  <si>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</si>
  <si>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</si>
  <si>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</si>
  <si>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</si>
  <si>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</si>
  <si>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</si>
  <si>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</si>
  <si>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</si>
  <si>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</si>
  <si>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2.1.a</t>
  </si>
  <si>
    <t>2.1.b</t>
  </si>
  <si>
    <t>2.1.c</t>
  </si>
  <si>
    <t>2.1.d</t>
  </si>
  <si>
    <t>2.1.e</t>
  </si>
  <si>
    <t>2.1.f</t>
  </si>
  <si>
    <t>2.1.g</t>
  </si>
  <si>
    <t>2.2.a</t>
  </si>
  <si>
    <t>2.2.b</t>
  </si>
  <si>
    <t>5.1.a</t>
  </si>
  <si>
    <t>5.1.b</t>
  </si>
  <si>
    <t>5.1.c</t>
  </si>
  <si>
    <t>5.1.d</t>
  </si>
  <si>
    <t>5.1.e</t>
  </si>
  <si>
    <t>5.1.f</t>
  </si>
  <si>
    <t>5.2.a</t>
  </si>
  <si>
    <t>5.2.b</t>
  </si>
  <si>
    <t>5.2.c</t>
  </si>
  <si>
    <t>5.3.a</t>
  </si>
  <si>
    <t>5.3.b</t>
  </si>
  <si>
    <t>5.3.c</t>
  </si>
  <si>
    <t>5.3.d</t>
  </si>
  <si>
    <t>5.4.a</t>
  </si>
  <si>
    <t>5.4.b</t>
  </si>
  <si>
    <t>5.4.c</t>
  </si>
  <si>
    <t>5.4.d</t>
  </si>
  <si>
    <t>5.4.e</t>
  </si>
  <si>
    <t>5.4.f</t>
  </si>
  <si>
    <t>7.a</t>
  </si>
  <si>
    <t>7.b</t>
  </si>
  <si>
    <t>12.a</t>
  </si>
  <si>
    <t>12.b</t>
  </si>
  <si>
    <t>12.c</t>
  </si>
  <si>
    <t>14.a</t>
  </si>
  <si>
    <t>14.b</t>
  </si>
  <si>
    <t>14.c</t>
  </si>
  <si>
    <t>14.d</t>
  </si>
  <si>
    <t>17.a</t>
  </si>
  <si>
    <t>17.b</t>
  </si>
  <si>
    <t>17.c</t>
  </si>
  <si>
    <t>17.d</t>
  </si>
  <si>
    <t>17.e</t>
  </si>
  <si>
    <t>17.f</t>
  </si>
  <si>
    <t>17.g</t>
  </si>
  <si>
    <t>17.h</t>
  </si>
  <si>
    <t>17.i</t>
  </si>
  <si>
    <t>18.a</t>
  </si>
  <si>
    <t>18.b</t>
  </si>
  <si>
    <t>19.a</t>
  </si>
  <si>
    <t>20.a</t>
  </si>
  <si>
    <t>20.b</t>
  </si>
  <si>
    <t>20.c</t>
  </si>
  <si>
    <t>20.d</t>
  </si>
  <si>
    <t>20.e</t>
  </si>
  <si>
    <t>21.a</t>
  </si>
  <si>
    <t>21.b</t>
  </si>
  <si>
    <t>21.c</t>
  </si>
  <si>
    <t>21.d</t>
  </si>
  <si>
    <t>21.e</t>
  </si>
  <si>
    <t>22.a</t>
  </si>
  <si>
    <t>22.b</t>
  </si>
  <si>
    <t>22.c</t>
  </si>
  <si>
    <t>22.d</t>
  </si>
  <si>
    <t>23.a</t>
  </si>
  <si>
    <t>23.b</t>
  </si>
  <si>
    <t>24.a</t>
  </si>
  <si>
    <t>24.b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</si>
  <si>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</si>
  <si>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</si>
  <si>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</si>
  <si>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</si>
  <si>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</si>
  <si>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</si>
  <si>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</si>
  <si>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</si>
  <si>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</si>
  <si>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</si>
  <si>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</si>
  <si>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</si>
  <si>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1. Cumplir con el plan de atención individual establecido para cada usuario</t>
  </si>
  <si>
    <t>2. Elaborar para cada usuario (a) una historia de atención que cumpla con los criterios establecidos en los lineamientos técnicos del ICBF</t>
  </si>
  <si>
    <t>2.1 Documentos del anexo a la historia de atención</t>
  </si>
  <si>
    <t>2.2 Diligenciamiento del anexo a la historia de atención</t>
  </si>
  <si>
    <t>2.3 Archivo del anexo a la historia de atención</t>
  </si>
  <si>
    <t xml:space="preserve">3.1 Valoraciones por áreas </t>
  </si>
  <si>
    <t>3.2 Valoración integral, familia - adolescente - contexto</t>
  </si>
  <si>
    <t>3.3 Promoción del ejercicio responsable de la sexualidad</t>
  </si>
  <si>
    <t>3.4 Informes del proceso de atención</t>
  </si>
  <si>
    <t>3.5 Intervenciones pedagógicas</t>
  </si>
  <si>
    <t>4. Implementar el cronograma de actividades acorde con el proceso de atención establecido en los lineamientos técnicos</t>
  </si>
  <si>
    <t>5.1 Alimentación</t>
  </si>
  <si>
    <t>5.2 Minuta patrón y ciclos de menús</t>
  </si>
  <si>
    <t>5.3 Almacenamiento de alimentos</t>
  </si>
  <si>
    <t>5.4 Preparación de alimentos</t>
  </si>
  <si>
    <t>5.5 Personal manipulador de alimentos</t>
  </si>
  <si>
    <t>6.1 Dotación básica de dormitorio</t>
  </si>
  <si>
    <t>6.2 Dotación personal</t>
  </si>
  <si>
    <t>6.3 Dotación escolar</t>
  </si>
  <si>
    <t>6.4 Dotación de Seguridad Industrial</t>
  </si>
  <si>
    <t>6.5 Dotación de aseo e higiene personal</t>
  </si>
  <si>
    <t>6.6 Dotación lúdico - deportiva</t>
  </si>
  <si>
    <t>7. Atender en forma separada a: (i) los adolescentes por género; (ii) los menores de 18 años y iii) los mayores de edad</t>
  </si>
  <si>
    <t>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</si>
  <si>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8. Realizar / Adelantar acciones conjuntas con madres / padres de familia o adultos responsables</t>
  </si>
  <si>
    <t>9. Realizar las gestiones necesarias para inscribir a la población con 17 años de edad o más en el aplicativo del ejército para definir su situación militar, con el cumplimiento de lo estipulado en la ley 1861 de 2017 y Decreto 977 de 2018</t>
  </si>
  <si>
    <t>9. Realizar las gestiones necesarias para inscribir a la población con 17 años de edad</t>
  </si>
  <si>
    <t>10.1 Verificación de afiliación al Sistema General de Seguridad Social en Salud - SGSSS</t>
  </si>
  <si>
    <t>10.2 Atención general en salud</t>
  </si>
  <si>
    <t>10.3 Formación académica y Formación técnica, tecnológica y educación superior</t>
  </si>
  <si>
    <t>13. Formación para el trabajo y el desarrollo humano</t>
  </si>
  <si>
    <t xml:space="preserve">10. Realizar las gestiones necesarias para vincular o mantener la vinculación de los usuarios al Sistema General de Seguridad Social en Salud y al Sistema de Educación Formal </t>
  </si>
  <si>
    <t>11. Realizar acciones, para que los usuarios (as) participen en actividades culturales, recreativas y deportivas, acorde con sus intereses y características de desarrollo</t>
  </si>
  <si>
    <t>12. Disponer y/o adecuar los espacios y el mobiliario necesarios para la atención educativa</t>
  </si>
  <si>
    <t>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</si>
  <si>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14. Realizar acciones para que la familia o red vincular de apoyo participe en el proceso de atención de los usuarios (as)</t>
  </si>
  <si>
    <t>14. Realizar acciones para que la familia o red vincular de apoyo participe en el proceso de atención de los usuarios (as), acorde con lo establecido en los lineamientos técnicos del ICBF</t>
  </si>
  <si>
    <t>15. Elaborar el acuerdo / pacto de convivencia que contemple derechos, responsabilidades y reglas básicas para la interacción, con la participación de los adolescentes y jóvenes, sus familias y equipo de la institución</t>
  </si>
  <si>
    <t>15.1 Acuerdo de convivencia</t>
  </si>
  <si>
    <t>16. Ejecutar las acciones impuestas por el ICBF en el marco de convenios y/o contratos para fortalecer el proyecto de vida de los adolescentes y jóvenes</t>
  </si>
  <si>
    <t>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</si>
  <si>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17. Mantener actualizadas las carpetas del talento humano vinculado para la ejecución del contrato</t>
  </si>
  <si>
    <t>18. Código de Ética</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</si>
  <si>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</si>
  <si>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19. Guardar absoluta confidencialidad en el manejo de la información de los adolescentes</t>
  </si>
  <si>
    <t>19. Guardar absoluta confidencialidad en el manejo de la información de los adolescentes, jóvenes y sus familias a la que tenga acceso</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</si>
  <si>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</si>
  <si>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21. Estructurar la información financiera de acuerdo con el Plan Único de Cuentas – PUC- según la directriz que defina el ICBF, con sus soportes debidamente organizados</t>
  </si>
  <si>
    <t>21. Estructurar la información financiera de acuerdo con el Plan Único de Cuentas – PUC</t>
  </si>
  <si>
    <t>22. Facilitar de manera oportuna e integral, libros de registro, archivos, actas, informes, expedientes y demás información financiera que le solicite el supervisor del contrato</t>
  </si>
  <si>
    <t>22. Facilitar de manera oportuna e integra la financiera que le solicite el supervisor del contrato</t>
  </si>
  <si>
    <t>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</si>
  <si>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23. Llevar la contabilidad por centro de costos</t>
  </si>
  <si>
    <t>24. Garantizar el adecuado uso del Alimento de Alto Valor Nutricional, en el suministro de la alimentación a los beneficiarios para la modalidad de atención</t>
  </si>
  <si>
    <t>25. Almacenar los Alimentos de Alto Valor Nutricional de acuerdo con lo establecido en la normatividad legal vigente</t>
  </si>
  <si>
    <t>3. Cumplir con las fases, componentes y actividades del proceso de atención, de acuerdo con lo definido en los lineamientos técnicos del ICBF</t>
  </si>
  <si>
    <t>5. Cumplir con el componente de alimentación y nutrición, acorde con lo establecido en los lineamientos técnicos del ICBF</t>
  </si>
  <si>
    <t>6. Entregar a los usuarios, los elementos de dotación básica, personal, de aseo e higiene y lúdico deportiva, acorde con lo establecido en los lineamientos técnicos del ICBF</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</si>
  <si>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</si>
  <si>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15.2 Normas de convivencia que contemplen derechos, responsabilidades y reglas básicas para la interacción</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</si>
  <si>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</si>
  <si>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Observacion 1. Cumplir con el plan de atención individual establecido para cada usuario</t>
  </si>
  <si>
    <t>Observacion 2.1 Documentos del anexo a la historia de atención</t>
  </si>
  <si>
    <t>Observacion 2.2 Diligenciamiento del anexo a la historia de atención</t>
  </si>
  <si>
    <t>Observacion 2.3 Archivo del anexo a la historia de atención</t>
  </si>
  <si>
    <t xml:space="preserve">Observacion 3.1 Valoraciones por áreas </t>
  </si>
  <si>
    <t>Observacion 3.2 Valoración integral, familia - adolescente - contexto</t>
  </si>
  <si>
    <t>Observacion 3.3 Promoción del ejercicio responsable de la sexualidad</t>
  </si>
  <si>
    <t>Observacion 3.4 Informes del proceso de atención</t>
  </si>
  <si>
    <t>Observacion 3.5 Intervenciones pedagógicas</t>
  </si>
  <si>
    <t>Observacion 4. Implementar el cronograma de actividades acorde con el proceso de atención establecido en los lineamientos técnicos</t>
  </si>
  <si>
    <t>Observacion 5.1 Alimentación</t>
  </si>
  <si>
    <t>Observacion 5.2 Minuta patrón y ciclos de menús</t>
  </si>
  <si>
    <t>Observacion 5.3 Almacenamiento de alimentos</t>
  </si>
  <si>
    <t>Observacion 5.4 Preparación de alimentos</t>
  </si>
  <si>
    <t>Observacion 5.5 Personal manipulador de alimentos</t>
  </si>
  <si>
    <t>Observacion 6.1 Dotación básica de dormitorio</t>
  </si>
  <si>
    <t>Observacion 6.2 Dotación personal</t>
  </si>
  <si>
    <t>Observacion 6.3 Dotación escolar</t>
  </si>
  <si>
    <t>Observacion 6.4 Dotación de Seguridad Industrial</t>
  </si>
  <si>
    <t>Observacion 6.5 Dotación de aseo e higiene personal</t>
  </si>
  <si>
    <t>Observacion 6.6 Dotación lúdico - deportiva</t>
  </si>
  <si>
    <t>Observacion 7. Atender en forma separada a: (i) los adolescentes por género; (ii) los menores de 18 años y iii) los mayores de edad</t>
  </si>
  <si>
    <t>Observacion 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</si>
  <si>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Observacion 9. Realizar las gestiones necesarias para inscribir a la población con 17 años de edad o más en el aplicativo del ejército para definir su situación militar, con el cumplimiento de lo estipulado en la ley 1861 de 2017 y Decreto 977 de 2018</t>
  </si>
  <si>
    <t>Observacion 10.1 Verificación de afiliación al Sistema General de Seguridad Social en Salud - SGSSS</t>
  </si>
  <si>
    <t>Observacion 10.2 Atención general en salud</t>
  </si>
  <si>
    <t>Observacion 10.3 Formación académica y Formación técnica, tecnológica y educación superior</t>
  </si>
  <si>
    <t>Observacion 11. Realizar acciones, para que los usuarios (as) participen en actividades culturales, recreativas y deportivas, acorde con sus intereses y características de desarrollo</t>
  </si>
  <si>
    <t>Observacion 12. Disponer y/o adecuar los espacios y el mobiliario necesarios para la atención educativa</t>
  </si>
  <si>
    <t>Observacion 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</si>
  <si>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Observacion 14. Realizar acciones para que la familia o red vincular de apoyo participe en el proceso de atención de los usuarios (as), acorde con lo establecido en los lineamientos técnicos del ICBF</t>
  </si>
  <si>
    <t>Observacion 15.1 Acuerdo de convivencia</t>
  </si>
  <si>
    <t>Observacion 15.2 Normas de convivencia que contemplen derechos, responsabilidades y reglas básicas para la interacción</t>
  </si>
  <si>
    <t>Observacion 16. Ejecutar las acciones impuestas por el ICBF en el marco de convenios y/o contratos para fortalecer el proyecto de vida de los adolescentes y jóvenes</t>
  </si>
  <si>
    <t>Observacion 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</si>
  <si>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Observacion 18. Código de Ética</t>
  </si>
  <si>
    <t>Observacion 19. Guardar absoluta confidencialidad en el manejo de la información de los adolescentes, jóvenes y sus familias a la que tenga acceso</t>
  </si>
  <si>
    <t>Observacion 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</si>
  <si>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Observacion 21. Estructurar la información financiera de acuerdo con el Plan Único de Cuentas – PUC- según la directriz que defina el ICBF, con sus soportes debidamente organizados</t>
  </si>
  <si>
    <t>Observacion 22. Facilitar de manera oportuna e integral, libros de registro, archivos, actas, informes, expedientes y demás información financiera que le solicite el supervisor del contrato</t>
  </si>
  <si>
    <t>Observacion 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</si>
  <si>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Observacion 24. Garantizar el adecuado uso del Alimento de Alto Valor Nutricional, en el suministro de la alimentación a los beneficiarios para la modalidad de atención</t>
  </si>
  <si>
    <t>Observacion 25. Almacenar los Alimentos de Alto Valor Nutricional de acuerdo con lo establecido en la normatividad legal vigente</t>
  </si>
  <si>
    <t>11. Realizar acciones, para que los usuarios (as) participen en actividades culturales</t>
  </si>
  <si>
    <t>1.a</t>
  </si>
  <si>
    <t>1.b</t>
  </si>
  <si>
    <t>1.c</t>
  </si>
  <si>
    <t>1.d</t>
  </si>
  <si>
    <t>1.e</t>
  </si>
  <si>
    <t>1.f</t>
  </si>
  <si>
    <t>2.1.h</t>
  </si>
  <si>
    <t>2.1.i</t>
  </si>
  <si>
    <t>2.1.j</t>
  </si>
  <si>
    <t>2.3.a</t>
  </si>
  <si>
    <t>2.3.b</t>
  </si>
  <si>
    <t>2.3.c</t>
  </si>
  <si>
    <t>2.3.d</t>
  </si>
  <si>
    <t>2.3.e</t>
  </si>
  <si>
    <t>3.1.a</t>
  </si>
  <si>
    <t>3.1.b</t>
  </si>
  <si>
    <t>3.1.c</t>
  </si>
  <si>
    <t>3.1.d</t>
  </si>
  <si>
    <t>3.1.e</t>
  </si>
  <si>
    <t>3.2.a</t>
  </si>
  <si>
    <t>3.2.b</t>
  </si>
  <si>
    <t>3.2.c</t>
  </si>
  <si>
    <t>3.2.d</t>
  </si>
  <si>
    <t>3.3.a</t>
  </si>
  <si>
    <t>3.3.b</t>
  </si>
  <si>
    <t>3.3.c</t>
  </si>
  <si>
    <t>3.4.a</t>
  </si>
  <si>
    <t>3.4.b</t>
  </si>
  <si>
    <t>3.4.c</t>
  </si>
  <si>
    <t>3.4.d</t>
  </si>
  <si>
    <t>3.4.e</t>
  </si>
  <si>
    <t>3.4.f</t>
  </si>
  <si>
    <t>3.4.g</t>
  </si>
  <si>
    <t>3.5.a</t>
  </si>
  <si>
    <t>3.5.b</t>
  </si>
  <si>
    <t>3.5.c</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</si>
  <si>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</si>
  <si>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</si>
  <si>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</si>
  <si>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</si>
  <si>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</si>
  <si>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</si>
  <si>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</si>
  <si>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</si>
  <si>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</si>
  <si>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</si>
  <si>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</si>
  <si>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</si>
  <si>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</si>
  <si>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</si>
  <si>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</si>
  <si>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</si>
  <si>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</si>
  <si>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</si>
  <si>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</si>
  <si>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</si>
  <si>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</si>
  <si>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</si>
  <si>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</si>
  <si>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</si>
  <si>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</si>
  <si>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</si>
  <si>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6.1.c</t>
  </si>
  <si>
    <t>6.1.d</t>
  </si>
  <si>
    <t>6.1.e</t>
  </si>
  <si>
    <t>6.1.f</t>
  </si>
  <si>
    <t>6.1.g</t>
  </si>
  <si>
    <t>6.1.h</t>
  </si>
  <si>
    <t>6.1.i</t>
  </si>
  <si>
    <t>6.2.a</t>
  </si>
  <si>
    <t>6.2.b</t>
  </si>
  <si>
    <t>6.2.c</t>
  </si>
  <si>
    <t>6.2.d</t>
  </si>
  <si>
    <t>6.2.e</t>
  </si>
  <si>
    <t>6.3.a</t>
  </si>
  <si>
    <t>6.3.b</t>
  </si>
  <si>
    <t>6.4.a</t>
  </si>
  <si>
    <t>6.4.b</t>
  </si>
  <si>
    <t>6.5.a</t>
  </si>
  <si>
    <t>6.5.b</t>
  </si>
  <si>
    <t>6.5.c</t>
  </si>
  <si>
    <t>6.5.d</t>
  </si>
  <si>
    <t>11.a</t>
  </si>
  <si>
    <t>11.b</t>
  </si>
  <si>
    <t>11.c</t>
  </si>
  <si>
    <t>15.1.a</t>
  </si>
  <si>
    <t>15.1.b</t>
  </si>
  <si>
    <t>15.1.c</t>
  </si>
  <si>
    <t>15.1.d</t>
  </si>
  <si>
    <t>15.1.e</t>
  </si>
  <si>
    <t>15.2.a</t>
  </si>
  <si>
    <t>15.2.b</t>
  </si>
  <si>
    <t>22.e</t>
  </si>
  <si>
    <t>22.f</t>
  </si>
  <si>
    <t>22.g</t>
  </si>
  <si>
    <t>22.h</t>
  </si>
  <si>
    <t>22.i</t>
  </si>
  <si>
    <t>23.c</t>
  </si>
  <si>
    <t>23.d</t>
  </si>
  <si>
    <t>25.a</t>
  </si>
  <si>
    <t>25.b</t>
  </si>
  <si>
    <t>25.c</t>
  </si>
  <si>
    <t>25.d</t>
  </si>
  <si>
    <t>25.e</t>
  </si>
  <si>
    <t>7.c</t>
  </si>
  <si>
    <t>N°</t>
  </si>
  <si>
    <t>Nombre de adolescente o joven</t>
  </si>
  <si>
    <t>Orden de ubicación</t>
  </si>
  <si>
    <t>Documento de identificación adolescente o joven</t>
  </si>
  <si>
    <t>Documento de identificación acudiente</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</si>
  <si>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</si>
  <si>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</si>
  <si>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</si>
  <si>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</si>
  <si>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</si>
  <si>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</si>
  <si>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</si>
  <si>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</si>
  <si>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</si>
  <si>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</si>
  <si>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</si>
  <si>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</si>
  <si>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</si>
  <si>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</si>
  <si>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</si>
  <si>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</si>
  <si>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</si>
  <si>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</si>
  <si>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</si>
  <si>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</si>
  <si>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</si>
  <si>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</si>
  <si>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</si>
  <si>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</si>
  <si>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</si>
  <si>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</si>
  <si>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</si>
  <si>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</si>
  <si>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</si>
  <si>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</si>
  <si>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*Para las profesiones reglamentadas por ley</t>
  </si>
  <si>
    <t xml:space="preserve"> **Para las profesiones que aplique</t>
  </si>
  <si>
    <t>Versión 1</t>
  </si>
  <si>
    <t>Página 1 de 1</t>
  </si>
  <si>
    <t>Clasificación de la Información 
Clasificada</t>
  </si>
  <si>
    <t>PROCESO
PROTECCIÓN
REGISTRO APOYO POST INSTITUCIONAL SRPA</t>
  </si>
  <si>
    <t>F2.A6.G19.P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</si>
</sst>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10"/>
      <color rgb="FF000000"/>
      <name val="Arial"/>
      <family val="2"/>
    </font>
    <font>
      <sz val="9"/>
      <color theme="1"/>
      <name val="Arial"/>
      <family val="2"/>
    </font>
    <font>
      <b/>
      <sz val="9"/>
      <color theme="1"/>
      <name val="Arial"/>
      <family val="2"/>
    </font>
    <font>
      <sz val="9"/>
      <name val="Arial"/>
      <family val="2"/>
    </font>
    <font>
      <sz val="9"/>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07">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13" fillId="16" borderId="0" xfId="0" applyFont="1" applyFill="1"/>
    <xf numFmtId="0" fontId="14" fillId="5" borderId="10" xfId="0" applyFont="1" applyFill="1" applyBorder="1" applyAlignment="1">
      <alignment horizontal="left" vertical="center" wrapText="1" indent="1"/>
    </xf>
    <xf numFmtId="0" fontId="14" fillId="5" borderId="11" xfId="0" applyFont="1" applyFill="1" applyBorder="1" applyAlignment="1">
      <alignment horizontal="left" vertical="center" wrapText="1" indent="1"/>
    </xf>
    <xf numFmtId="0" fontId="15" fillId="5" borderId="11" xfId="0" applyFont="1" applyFill="1" applyBorder="1" applyAlignment="1">
      <alignment horizontal="center" vertical="center" textRotation="90" wrapText="1"/>
    </xf>
    <xf numFmtId="0" fontId="13" fillId="5" borderId="32"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16"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33" xfId="0" applyFont="1" applyBorder="1" applyAlignment="1">
      <alignment vertical="center" wrapText="1"/>
    </xf>
    <xf numFmtId="0" fontId="13" fillId="0" borderId="9"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12" fillId="0" borderId="0" xfId="0" applyFont="1"/>
    <xf numFmtId="0" fontId="16" fillId="17" borderId="21" xfId="0" applyFont="1" applyFill="1" applyBorder="1" applyAlignment="1">
      <alignment horizontal="center" vertical="center" wrapText="1"/>
    </xf>
    <xf numFmtId="0" fontId="16" fillId="17" borderId="22" xfId="0" applyFont="1" applyFill="1" applyBorder="1" applyAlignment="1">
      <alignment horizontal="center" vertical="center" wrapText="1"/>
    </xf>
    <xf numFmtId="0" fontId="16" fillId="17" borderId="2" xfId="0" applyFont="1" applyFill="1" applyBorder="1" applyAlignment="1">
      <alignment horizontal="center" vertical="center" textRotation="90" wrapText="1"/>
    </xf>
    <xf numFmtId="0" fontId="16" fillId="17" borderId="3" xfId="0" applyFont="1" applyFill="1" applyBorder="1" applyAlignment="1">
      <alignment horizontal="center" vertical="center" textRotation="90" wrapText="1"/>
    </xf>
    <xf numFmtId="0" fontId="16" fillId="0" borderId="1"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vertical="center" textRotation="90" wrapText="1"/>
    </xf>
    <xf numFmtId="0" fontId="17" fillId="0" borderId="3" xfId="0" applyFont="1" applyBorder="1" applyAlignment="1">
      <alignment vertical="center" textRotation="90" wrapText="1"/>
    </xf>
    <xf numFmtId="0" fontId="18" fillId="0" borderId="0" xfId="0" applyFont="1"/>
    <xf numFmtId="0" fontId="16" fillId="0" borderId="4" xfId="0" applyFont="1" applyBorder="1" applyAlignment="1">
      <alignment horizontal="center" vertical="center" wrapText="1"/>
    </xf>
    <xf numFmtId="0" fontId="17" fillId="0" borderId="5" xfId="0" applyFont="1" applyBorder="1" applyAlignment="1">
      <alignment vertical="center" wrapText="1"/>
    </xf>
    <xf numFmtId="0" fontId="17" fillId="0" borderId="5" xfId="0" applyFont="1" applyBorder="1" applyAlignment="1">
      <alignment vertical="center" textRotation="90" wrapText="1"/>
    </xf>
    <xf numFmtId="0" fontId="17" fillId="0" borderId="6" xfId="0" applyFont="1" applyBorder="1" applyAlignment="1">
      <alignment vertical="center" textRotation="90" wrapText="1"/>
    </xf>
    <xf numFmtId="0" fontId="16" fillId="0" borderId="7" xfId="0" applyFont="1" applyBorder="1" applyAlignment="1">
      <alignment horizontal="center" vertical="center" wrapText="1"/>
    </xf>
    <xf numFmtId="0" fontId="17" fillId="0" borderId="8" xfId="0" applyFont="1" applyBorder="1" applyAlignment="1">
      <alignment vertical="center" wrapText="1"/>
    </xf>
    <xf numFmtId="0" fontId="17" fillId="0" borderId="8" xfId="0" applyFont="1" applyBorder="1" applyAlignment="1">
      <alignment vertical="center" textRotation="90" wrapText="1"/>
    </xf>
    <xf numFmtId="0" fontId="17" fillId="0" borderId="9" xfId="0" applyFont="1" applyBorder="1" applyAlignment="1">
      <alignment vertical="center" textRotation="90" wrapText="1"/>
    </xf>
    <xf numFmtId="0" fontId="18" fillId="18" borderId="0" xfId="0" applyFont="1" applyFill="1"/>
    <xf numFmtId="0" fontId="1" fillId="6" borderId="34" xfId="0" applyFont="1" applyFill="1" applyBorder="1" applyAlignment="1">
      <alignment horizontal="center" vertical="center"/>
    </xf>
    <xf numFmtId="0" fontId="1" fillId="10" borderId="34" xfId="0" applyFont="1" applyFill="1" applyBorder="1" applyAlignment="1">
      <alignment horizontal="center" vertical="center"/>
    </xf>
    <xf numFmtId="0" fontId="1" fillId="2" borderId="34" xfId="0" applyFont="1" applyFill="1" applyBorder="1" applyAlignment="1">
      <alignment horizontal="center" vertical="center"/>
    </xf>
    <xf numFmtId="0" fontId="1" fillId="15" borderId="34" xfId="0" applyFont="1" applyFill="1" applyBorder="1" applyAlignment="1">
      <alignment horizontal="center" vertical="center"/>
    </xf>
    <xf numFmtId="0" fontId="18" fillId="18" borderId="0" xfId="0" applyFont="1" applyFill="1" applyBorder="1"/>
    <xf numFmtId="0" fontId="14" fillId="16" borderId="0" xfId="0" applyFont="1" applyFill="1" applyBorder="1" applyAlignment="1">
      <alignment horizontal="center" vertical="center" wrapText="1"/>
    </xf>
    <xf numFmtId="0" fontId="13" fillId="16" borderId="0"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22" xfId="0" applyFont="1" applyFill="1" applyBorder="1" applyAlignment="1" applyProtection="1">
      <alignment horizontal="left" vertical="center"/>
      <protection locked="0"/>
    </xf>
    <xf numFmtId="0" fontId="2" fillId="0" borderId="31" xfId="0" applyFont="1" applyFill="1" applyBorder="1" applyAlignment="1" applyProtection="1">
      <alignment horizontal="left" vertical="center"/>
      <protection locked="0"/>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6" fillId="7" borderId="22"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3" borderId="22" xfId="0" applyFont="1" applyFill="1" applyBorder="1" applyAlignment="1">
      <alignment horizontal="center" vertical="center"/>
    </xf>
    <xf numFmtId="0" fontId="2" fillId="3" borderId="31" xfId="0"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4" xfId="0" applyNumberFormat="1" applyFont="1" applyFill="1" applyBorder="1" applyAlignment="1" applyProtection="1">
      <alignment horizontal="left" vertical="center" wrapText="1"/>
      <protection locked="0"/>
    </xf>
    <xf numFmtId="0" fontId="2" fillId="0" borderId="5" xfId="0" applyNumberFormat="1" applyFont="1" applyFill="1" applyBorder="1" applyAlignment="1" applyProtection="1">
      <alignment horizontal="left" vertical="center" wrapText="1"/>
      <protection locked="0"/>
    </xf>
    <xf numFmtId="0" fontId="2"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2" fillId="0" borderId="7" xfId="0" applyNumberFormat="1" applyFont="1" applyFill="1" applyBorder="1" applyAlignment="1" applyProtection="1">
      <alignment horizontal="left" vertical="center" wrapText="1"/>
      <protection locked="0"/>
    </xf>
    <xf numFmtId="0" fontId="2" fillId="0" borderId="8" xfId="0" applyNumberFormat="1" applyFont="1" applyFill="1" applyBorder="1" applyAlignment="1" applyProtection="1">
      <alignment horizontal="left" vertical="center" wrapText="1"/>
      <protection locked="0"/>
    </xf>
    <xf numFmtId="0" fontId="2" fillId="0" borderId="9" xfId="0" applyNumberFormat="1" applyFont="1" applyFill="1" applyBorder="1" applyAlignment="1" applyProtection="1">
      <alignment horizontal="left" vertical="center" wrapText="1"/>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4" fillId="16" borderId="1" xfId="0" applyFont="1" applyFill="1" applyBorder="1" applyAlignment="1">
      <alignment horizontal="center" vertical="center"/>
    </xf>
    <xf numFmtId="0" fontId="14" fillId="16" borderId="2" xfId="0" applyFont="1" applyFill="1" applyBorder="1" applyAlignment="1">
      <alignment horizontal="center" vertical="center"/>
    </xf>
    <xf numFmtId="0" fontId="14" fillId="16" borderId="3" xfId="0" applyFont="1" applyFill="1" applyBorder="1" applyAlignment="1">
      <alignment horizontal="center" vertical="center"/>
    </xf>
    <xf numFmtId="0" fontId="13" fillId="16" borderId="5" xfId="0" applyFont="1" applyFill="1" applyBorder="1" applyAlignment="1">
      <alignment horizontal="left" vertical="center"/>
    </xf>
    <xf numFmtId="0" fontId="13" fillId="16" borderId="6" xfId="0" applyFont="1" applyFill="1" applyBorder="1" applyAlignment="1">
      <alignment horizontal="left" vertical="center"/>
    </xf>
    <xf numFmtId="0" fontId="13" fillId="16" borderId="8" xfId="0" applyFont="1" applyFill="1" applyBorder="1" applyAlignment="1">
      <alignment horizontal="left" vertical="center"/>
    </xf>
    <xf numFmtId="0" fontId="13" fillId="16" borderId="9" xfId="0" applyFont="1" applyFill="1" applyBorder="1" applyAlignment="1">
      <alignment horizontal="left" vertical="center"/>
    </xf>
    <xf numFmtId="0" fontId="16" fillId="18" borderId="0" xfId="0" applyFont="1" applyFill="1" applyBorder="1" applyAlignment="1">
      <alignment horizontal="left" vertical="center"/>
    </xf>
  </cellXfs>
  <cellStyles count="4">
    <cellStyle name="Hipervínculo" xfId="3" builtinId="8"/>
    <cellStyle name="Moneda [0]" xfId="1" builtinId="7"/>
    <cellStyle name="Normal" xfId="0" builtinId="0"/>
    <cellStyle name="Normal 2" xfId="2"/>
  </cellStyles>
  <dxfs count="7">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74</xdr:row>
      <xdr:rowOff>22413</xdr:rowOff>
    </xdr:from>
    <xdr:to>
      <xdr:col>2</xdr:col>
      <xdr:colOff>1030941</xdr:colOff>
      <xdr:row>81</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109</xdr:row>
      <xdr:rowOff>22413</xdr:rowOff>
    </xdr:from>
    <xdr:to>
      <xdr:col>2</xdr:col>
      <xdr:colOff>1030941</xdr:colOff>
      <xdr:row>116</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117</xdr:row>
      <xdr:rowOff>22413</xdr:rowOff>
    </xdr:from>
    <xdr:to>
      <xdr:col>2</xdr:col>
      <xdr:colOff>1030941</xdr:colOff>
      <xdr:row>124</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83</xdr:row>
      <xdr:rowOff>22413</xdr:rowOff>
    </xdr:from>
    <xdr:to>
      <xdr:col>2</xdr:col>
      <xdr:colOff>1030941</xdr:colOff>
      <xdr:row>90</xdr:row>
      <xdr:rowOff>156882</xdr:rowOff>
    </xdr:to>
    <xdr:sp macro="" textlink="">
      <xdr:nvSpPr>
        <xdr:cNvPr id="8" name="Flecha: a la derecha 7">
          <a:extLst>
            <a:ext uri="{FF2B5EF4-FFF2-40B4-BE49-F238E27FC236}">
              <a16:creationId xmlns:a16="http://schemas.microsoft.com/office/drawing/2014/main" xmlns="" id="{8D0A639E-45A2-46AA-B70C-6EE220E09037}"/>
            </a:ext>
          </a:extLst>
        </xdr:cNvPr>
        <xdr:cNvSpPr/>
      </xdr:nvSpPr>
      <xdr:spPr>
        <a:xfrm>
          <a:off x="2117912" y="36744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92</xdr:row>
      <xdr:rowOff>22413</xdr:rowOff>
    </xdr:from>
    <xdr:to>
      <xdr:col>2</xdr:col>
      <xdr:colOff>1030941</xdr:colOff>
      <xdr:row>99</xdr:row>
      <xdr:rowOff>156882</xdr:rowOff>
    </xdr:to>
    <xdr:sp macro="" textlink="">
      <xdr:nvSpPr>
        <xdr:cNvPr id="9" name="Flecha: a la derecha 8">
          <a:extLst>
            <a:ext uri="{FF2B5EF4-FFF2-40B4-BE49-F238E27FC236}">
              <a16:creationId xmlns:a16="http://schemas.microsoft.com/office/drawing/2014/main" xmlns="" id="{826915BF-6690-4A6E-8F6C-B295CB5526EB}"/>
            </a:ext>
          </a:extLst>
        </xdr:cNvPr>
        <xdr:cNvSpPr/>
      </xdr:nvSpPr>
      <xdr:spPr>
        <a:xfrm>
          <a:off x="2117912" y="46269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101</xdr:row>
      <xdr:rowOff>22413</xdr:rowOff>
    </xdr:from>
    <xdr:to>
      <xdr:col>2</xdr:col>
      <xdr:colOff>1030941</xdr:colOff>
      <xdr:row>108</xdr:row>
      <xdr:rowOff>156882</xdr:rowOff>
    </xdr:to>
    <xdr:sp macro="" textlink="">
      <xdr:nvSpPr>
        <xdr:cNvPr id="10" name="Flecha: a la derecha 9">
          <a:extLst>
            <a:ext uri="{FF2B5EF4-FFF2-40B4-BE49-F238E27FC236}">
              <a16:creationId xmlns:a16="http://schemas.microsoft.com/office/drawing/2014/main" xmlns="" id="{AFA1147C-4653-4545-8310-B6FC8E8AB5F6}"/>
            </a:ext>
          </a:extLst>
        </xdr:cNvPr>
        <xdr:cNvSpPr/>
      </xdr:nvSpPr>
      <xdr:spPr>
        <a:xfrm>
          <a:off x="2117912" y="47412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130</xdr:row>
      <xdr:rowOff>22413</xdr:rowOff>
    </xdr:from>
    <xdr:to>
      <xdr:col>2</xdr:col>
      <xdr:colOff>1030941</xdr:colOff>
      <xdr:row>137</xdr:row>
      <xdr:rowOff>156882</xdr:rowOff>
    </xdr:to>
    <xdr:sp macro="" textlink="">
      <xdr:nvSpPr>
        <xdr:cNvPr id="12" name="Flecha: a la derecha 11">
          <a:extLst>
            <a:ext uri="{FF2B5EF4-FFF2-40B4-BE49-F238E27FC236}">
              <a16:creationId xmlns:a16="http://schemas.microsoft.com/office/drawing/2014/main" xmlns="" id="{33BB44D5-0894-478D-85A9-FABC65636053}"/>
            </a:ext>
          </a:extLst>
        </xdr:cNvPr>
        <xdr:cNvSpPr/>
      </xdr:nvSpPr>
      <xdr:spPr>
        <a:xfrm>
          <a:off x="2117912" y="42840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6.G1.P%20Apoyo%20Posinstitucional%20-%20SRPA%20RAJ%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sheetData sheetId="1"/>
      <sheetData sheetId="2"/>
      <sheetData sheetId="3"/>
      <sheetData sheetId="4"/>
      <sheetData sheetId="5"/>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cell r="W2">
            <v>0</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cell r="W3">
            <v>0</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cell r="W4">
            <v>0</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cell r="W5">
            <v>0</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cell r="W6">
            <v>0</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cell r="W7">
            <v>0</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cell r="W8">
            <v>0</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cell r="W9">
            <v>0</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cell r="W10">
            <v>0</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cell r="W11">
            <v>0</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cell r="W12">
            <v>0</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cell r="W13">
            <v>0</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cell r="W14">
            <v>0</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cell r="W15">
            <v>0</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cell r="W16">
            <v>0</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cell r="W17">
            <v>0</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cell r="W18">
            <v>0</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cell r="W19">
            <v>0</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cell r="W20">
            <v>0</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cell r="W21">
            <v>0</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cell r="W22">
            <v>0</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cell r="W23">
            <v>0</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cell r="W24">
            <v>0</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cell r="W25">
            <v>0</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cell r="W26">
            <v>0</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cell r="W27">
            <v>0</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cell r="W28">
            <v>0</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cell r="W29">
            <v>0</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cell r="W30">
            <v>0</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cell r="W31">
            <v>0</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cell r="W32">
            <v>0</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cell r="W33">
            <v>0</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cell r="W34">
            <v>0</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cell r="W35">
            <v>0</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cell r="W36">
            <v>0</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cell r="W37">
            <v>0</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cell r="W38">
            <v>0</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cell r="W39">
            <v>0</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cell r="W40">
            <v>0</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cell r="W41">
            <v>0</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cell r="W42">
            <v>0</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cell r="W43">
            <v>0</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cell r="W44">
            <v>0</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cell r="W45">
            <v>0</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cell r="W46">
            <v>0</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cell r="W47">
            <v>0</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cell r="W48">
            <v>0</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cell r="W49">
            <v>0</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cell r="W50">
            <v>0</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cell r="W51">
            <v>0</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cell r="W52">
            <v>0</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cell r="W53">
            <v>0</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cell r="W54">
            <v>0</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cell r="W55">
            <v>0</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cell r="W56">
            <v>0</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cell r="W57">
            <v>0</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cell r="W58">
            <v>0</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cell r="W59">
            <v>0</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cell r="W60">
            <v>0</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cell r="W61">
            <v>0</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cell r="W62">
            <v>0</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cell r="W63">
            <v>0</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cell r="W64">
            <v>0</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cell r="W65">
            <v>0</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cell r="W66">
            <v>0</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cell r="W67">
            <v>0</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cell r="W68">
            <v>0</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cell r="W69">
            <v>0</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cell r="W70">
            <v>0</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cell r="W71">
            <v>0</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cell r="W72">
            <v>0</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cell r="W73">
            <v>0</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cell r="W74">
            <v>0</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cell r="W75">
            <v>0</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cell r="W76">
            <v>0</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cell r="W77">
            <v>0</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cell r="W78">
            <v>0</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cell r="W79">
            <v>0</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cell r="W80">
            <v>0</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cell r="W81">
            <v>0</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cell r="W82">
            <v>0</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cell r="W83">
            <v>0</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cell r="W84">
            <v>0</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cell r="W85">
            <v>0</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cell r="W86">
            <v>0</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cell r="W87">
            <v>0</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cell r="W88">
            <v>0</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cell r="W89">
            <v>0</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cell r="W90">
            <v>0</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cell r="W91">
            <v>0</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cell r="W92">
            <v>0</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cell r="W93">
            <v>0</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cell r="W94">
            <v>0</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cell r="W95">
            <v>0</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cell r="W96">
            <v>0</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cell r="W97">
            <v>0</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cell r="W98">
            <v>0</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cell r="W99">
            <v>0</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cell r="W100">
            <v>0</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cell r="W101">
            <v>0</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cell r="W102">
            <v>0</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cell r="W103">
            <v>0</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cell r="W104">
            <v>0</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cell r="W105">
            <v>0</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cell r="W106">
            <v>0</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cell r="W107">
            <v>0</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cell r="W108">
            <v>0</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cell r="W109">
            <v>0</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cell r="W110">
            <v>0</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cell r="W111">
            <v>0</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cell r="W112">
            <v>0</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cell r="W113">
            <v>0</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cell r="W114">
            <v>0</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cell r="W115">
            <v>0</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cell r="W116">
            <v>0</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cell r="W117">
            <v>0</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cell r="W118">
            <v>0</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cell r="W119">
            <v>0</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cell r="W120">
            <v>0</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cell r="W121">
            <v>0</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cell r="W122">
            <v>0</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cell r="W123">
            <v>0</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cell r="W124">
            <v>0</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cell r="W125">
            <v>0</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cell r="W126">
            <v>0</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cell r="W127">
            <v>0</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cell r="W128">
            <v>0</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cell r="W129">
            <v>0</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cell r="W130">
            <v>0</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cell r="W131">
            <v>0</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cell r="W132">
            <v>0</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cell r="W133">
            <v>0</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cell r="W134">
            <v>0</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cell r="W135">
            <v>0</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cell r="W136">
            <v>0</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cell r="W137">
            <v>0</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cell r="W138">
            <v>0</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cell r="W139">
            <v>0</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cell r="W140">
            <v>0</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cell r="W141">
            <v>0</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cell r="W142">
            <v>0</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cell r="W143">
            <v>0</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cell r="W144">
            <v>0</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cell r="W145">
            <v>0</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cell r="W146">
            <v>0</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cell r="W147">
            <v>0</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cell r="W148">
            <v>0</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cell r="W149">
            <v>0</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cell r="W150">
            <v>0</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cell r="W151">
            <v>0</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cell r="W152">
            <v>0</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cell r="W153">
            <v>0</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cell r="W154">
            <v>0</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cell r="W155">
            <v>0</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cell r="W156">
            <v>0</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cell r="W157">
            <v>0</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cell r="W158">
            <v>0</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cell r="W159">
            <v>0</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cell r="W160">
            <v>0</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cell r="W161">
            <v>0</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cell r="W162">
            <v>0</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cell r="W163">
            <v>0</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cell r="W164">
            <v>0</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cell r="W165">
            <v>0</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cell r="W166">
            <v>0</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cell r="W167">
            <v>0</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cell r="W168">
            <v>0</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cell r="W169">
            <v>0</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cell r="W170">
            <v>0</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cell r="W171">
            <v>0</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cell r="W172">
            <v>0</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cell r="W173">
            <v>0</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cell r="W174">
            <v>0</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cell r="W175">
            <v>0</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cell r="W176">
            <v>0</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cell r="W177">
            <v>0</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cell r="W178">
            <v>0</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cell r="W179">
            <v>0</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cell r="W180">
            <v>0</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cell r="W181">
            <v>0</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cell r="W182">
            <v>0</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cell r="W183">
            <v>0</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cell r="W184">
            <v>0</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cell r="W185">
            <v>0</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cell r="W186">
            <v>0</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cell r="W187">
            <v>0</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cell r="W188">
            <v>0</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cell r="W189">
            <v>0</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cell r="W190">
            <v>0</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cell r="W191">
            <v>0</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cell r="W192">
            <v>0</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cell r="W193">
            <v>0</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cell r="W194">
            <v>0</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cell r="W195">
            <v>0</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cell r="W196">
            <v>0</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cell r="W197">
            <v>0</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cell r="W198">
            <v>0</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cell r="W199">
            <v>0</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cell r="W200">
            <v>0</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cell r="W201">
            <v>0</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cell r="W202">
            <v>0</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cell r="W203">
            <v>0</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cell r="W204">
            <v>0</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cell r="W205">
            <v>0</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cell r="W206">
            <v>0</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cell r="W207">
            <v>0</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cell r="W208">
            <v>0</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cell r="W209">
            <v>0</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cell r="W210">
            <v>0</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cell r="W211">
            <v>0</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cell r="W212">
            <v>0</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cell r="W213">
            <v>0</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cell r="W214">
            <v>0</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cell r="W215">
            <v>0</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cell r="W216">
            <v>0</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cell r="W217">
            <v>0</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cell r="W218">
            <v>0</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cell r="W219">
            <v>0</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cell r="W220">
            <v>0</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cell r="W221">
            <v>0</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cell r="W222">
            <v>0</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cell r="W223">
            <v>0</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cell r="W224">
            <v>0</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cell r="W225">
            <v>0</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cell r="W226">
            <v>0</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cell r="W227">
            <v>0</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cell r="W228">
            <v>0</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cell r="W229">
            <v>0</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cell r="W230">
            <v>0</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cell r="W231">
            <v>0</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cell r="W232">
            <v>0</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cell r="W233">
            <v>0</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cell r="W234">
            <v>0</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cell r="W235">
            <v>0</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cell r="W236">
            <v>0</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cell r="W237">
            <v>0</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cell r="W238">
            <v>0</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cell r="W239">
            <v>0</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cell r="W240">
            <v>0</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cell r="W241">
            <v>0</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cell r="W242">
            <v>0</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cell r="W243">
            <v>0</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cell r="W244">
            <v>0</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cell r="W245">
            <v>0</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cell r="W246">
            <v>0</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cell r="W247">
            <v>0</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cell r="W248">
            <v>0</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cell r="W249">
            <v>0</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cell r="W250">
            <v>0</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cell r="W251">
            <v>0</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cell r="W252">
            <v>0</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cell r="W253">
            <v>0</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cell r="W254">
            <v>0</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cell r="W255">
            <v>0</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cell r="W256">
            <v>0</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cell r="W257">
            <v>0</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cell r="W258">
            <v>0</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cell r="W259">
            <v>0</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cell r="W260">
            <v>0</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cell r="W261">
            <v>0</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cell r="W262">
            <v>0</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cell r="W263">
            <v>0</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cell r="W264">
            <v>0</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cell r="W265">
            <v>0</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cell r="W266">
            <v>0</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cell r="W267">
            <v>0</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cell r="W268">
            <v>0</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cell r="W269">
            <v>0</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cell r="W270">
            <v>0</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cell r="W271">
            <v>0</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cell r="W272">
            <v>0</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cell r="W273">
            <v>0</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cell r="W274">
            <v>0</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cell r="W275">
            <v>0</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cell r="W276">
            <v>0</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cell r="W277">
            <v>0</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cell r="W278">
            <v>0</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cell r="W279">
            <v>0</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cell r="W280">
            <v>0</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cell r="W281">
            <v>0</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cell r="W282">
            <v>0</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cell r="W283">
            <v>0</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cell r="W284">
            <v>0</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cell r="W285">
            <v>0</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cell r="W286">
            <v>0</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cell r="W287">
            <v>0</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cell r="W288">
            <v>0</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cell r="W289">
            <v>0</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cell r="W290">
            <v>0</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cell r="W291">
            <v>0</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cell r="W292">
            <v>0</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cell r="W293">
            <v>0</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cell r="W294">
            <v>0</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cell r="W295">
            <v>0</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cell r="W296">
            <v>0</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cell r="W297">
            <v>0</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cell r="W298">
            <v>0</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cell r="W299">
            <v>0</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cell r="W300">
            <v>0</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cell r="W301">
            <v>0</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cell r="W302">
            <v>0</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cell r="W303">
            <v>0</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cell r="W304">
            <v>0</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cell r="W305">
            <v>0</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cell r="W306">
            <v>0</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cell r="W307">
            <v>0</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cell r="W308">
            <v>0</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cell r="W309">
            <v>0</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cell r="W310">
            <v>0</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cell r="W311">
            <v>0</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cell r="W312">
            <v>0</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cell r="W313">
            <v>0</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cell r="W314">
            <v>0</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cell r="W315">
            <v>0</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cell r="W316">
            <v>0</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cell r="W317">
            <v>0</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cell r="W318">
            <v>0</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cell r="W319">
            <v>0</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cell r="W320">
            <v>0</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cell r="W321">
            <v>0</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cell r="W322">
            <v>0</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cell r="W323">
            <v>0</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cell r="W324">
            <v>0</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cell r="W325">
            <v>0</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cell r="W326">
            <v>0</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cell r="W327">
            <v>0</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cell r="W328">
            <v>0</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cell r="W329">
            <v>0</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cell r="W330">
            <v>0</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cell r="W331">
            <v>0</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cell r="W332">
            <v>0</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cell r="W333">
            <v>0</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cell r="W334">
            <v>0</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cell r="W335">
            <v>0</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cell r="W336">
            <v>0</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cell r="W337">
            <v>0</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cell r="W338">
            <v>0</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cell r="W339">
            <v>0</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cell r="W340">
            <v>0</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cell r="W341">
            <v>0</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cell r="W342">
            <v>0</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cell r="W343">
            <v>0</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cell r="W344">
            <v>0</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cell r="W345">
            <v>0</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cell r="W346">
            <v>0</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cell r="W347">
            <v>0</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cell r="W348">
            <v>0</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cell r="W349">
            <v>0</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cell r="W350">
            <v>0</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cell r="W351">
            <v>0</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cell r="W352">
            <v>0</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cell r="W353">
            <v>0</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cell r="W354">
            <v>0</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cell r="W355">
            <v>0</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cell r="W356">
            <v>0</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cell r="W357">
            <v>0</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cell r="W358">
            <v>0</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cell r="W359">
            <v>0</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cell r="W360">
            <v>0</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cell r="W361">
            <v>0</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cell r="W362">
            <v>0</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cell r="W363">
            <v>0</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cell r="W364">
            <v>0</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cell r="W365">
            <v>0</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cell r="W366">
            <v>0</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cell r="W367">
            <v>0</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cell r="W368">
            <v>0</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cell r="W369">
            <v>0</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cell r="W370">
            <v>0</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cell r="W371">
            <v>0</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cell r="W372">
            <v>0</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cell r="W373">
            <v>0</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cell r="W374">
            <v>0</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cell r="W375">
            <v>0</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cell r="W376">
            <v>0</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cell r="W377">
            <v>0</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cell r="W378">
            <v>0</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cell r="W379">
            <v>0</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cell r="W380">
            <v>0</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cell r="W381">
            <v>0</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cell r="W382">
            <v>0</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cell r="W383">
            <v>0</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cell r="W384">
            <v>0</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cell r="W385">
            <v>0</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cell r="W386">
            <v>0</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cell r="W387">
            <v>0</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cell r="W388">
            <v>0</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cell r="W389">
            <v>0</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cell r="W390">
            <v>0</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cell r="W391">
            <v>0</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cell r="W392">
            <v>0</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cell r="W393">
            <v>0</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cell r="W394">
            <v>0</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cell r="W395">
            <v>0</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cell r="W396">
            <v>0</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cell r="W397">
            <v>0</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cell r="W398">
            <v>0</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cell r="W399">
            <v>0</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cell r="W400">
            <v>0</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cell r="W401">
            <v>0</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cell r="W402">
            <v>0</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cell r="W403">
            <v>0</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cell r="W404">
            <v>0</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cell r="W405">
            <v>0</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cell r="W406">
            <v>0</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cell r="W407">
            <v>0</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cell r="W408">
            <v>0</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cell r="W409">
            <v>0</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cell r="W410">
            <v>0</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cell r="W411">
            <v>0</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cell r="W412">
            <v>0</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cell r="W413">
            <v>0</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cell r="W414">
            <v>0</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cell r="W415">
            <v>0</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cell r="W416">
            <v>0</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cell r="W417">
            <v>0</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cell r="W418">
            <v>0</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cell r="W419">
            <v>0</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cell r="W420">
            <v>0</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cell r="W421">
            <v>0</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cell r="W422">
            <v>0</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cell r="W423">
            <v>0</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cell r="W424">
            <v>0</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cell r="W425">
            <v>0</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cell r="W426">
            <v>0</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cell r="W427">
            <v>0</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cell r="W428">
            <v>0</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cell r="W429">
            <v>0</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cell r="W430">
            <v>0</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cell r="W431">
            <v>0</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cell r="W432">
            <v>0</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cell r="W433">
            <v>0</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cell r="W434">
            <v>0</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cell r="W435">
            <v>0</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cell r="W436">
            <v>0</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cell r="W437">
            <v>0</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cell r="W438">
            <v>0</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cell r="W439">
            <v>0</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cell r="W440">
            <v>0</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cell r="W441">
            <v>0</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cell r="W442">
            <v>0</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cell r="W443">
            <v>0</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cell r="W444">
            <v>0</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cell r="W445">
            <v>0</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cell r="W446">
            <v>0</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cell r="W447">
            <v>0</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cell r="W448">
            <v>0</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cell r="W449">
            <v>0</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cell r="W450">
            <v>0</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cell r="W451">
            <v>0</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cell r="W452">
            <v>0</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cell r="W453">
            <v>0</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cell r="W454">
            <v>0</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cell r="W455">
            <v>0</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cell r="W456">
            <v>0</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cell r="W457">
            <v>0</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cell r="W458">
            <v>0</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cell r="W459">
            <v>0</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cell r="W460">
            <v>0</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cell r="W461">
            <v>0</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cell r="W462">
            <v>0</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cell r="W463">
            <v>0</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cell r="W464">
            <v>0</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cell r="W465">
            <v>0</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cell r="W466">
            <v>0</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cell r="W467">
            <v>0</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cell r="W468">
            <v>0</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cell r="W469">
            <v>0</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cell r="W470">
            <v>0</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cell r="W471">
            <v>0</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cell r="W472">
            <v>0</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cell r="W473">
            <v>0</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cell r="W474">
            <v>0</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cell r="W475">
            <v>0</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cell r="W476">
            <v>0</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cell r="W477">
            <v>0</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cell r="W478">
            <v>0</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cell r="W479">
            <v>0</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cell r="W480">
            <v>0</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cell r="W481">
            <v>0</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cell r="W482">
            <v>0</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cell r="W483">
            <v>0</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cell r="W484">
            <v>0</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cell r="W485">
            <v>0</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cell r="W486">
            <v>0</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cell r="W487">
            <v>0</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cell r="W488">
            <v>0</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cell r="W489">
            <v>0</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cell r="W490">
            <v>0</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cell r="W491">
            <v>0</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cell r="W492">
            <v>0</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cell r="W493">
            <v>0</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cell r="W494">
            <v>0</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cell r="W495">
            <v>0</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cell r="W496">
            <v>0</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cell r="W497">
            <v>0</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cell r="W498">
            <v>0</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cell r="W499">
            <v>0</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cell r="W500">
            <v>0</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cell r="W501">
            <v>0</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cell r="W502">
            <v>0</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cell r="W503">
            <v>0</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cell r="W504">
            <v>0</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cell r="W505">
            <v>0</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cell r="W506">
            <v>0</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cell r="W507">
            <v>0</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cell r="W508">
            <v>0</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cell r="W509">
            <v>0</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cell r="W510">
            <v>0</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cell r="W511">
            <v>0</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cell r="W512">
            <v>0</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cell r="W513">
            <v>0</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cell r="W514">
            <v>0</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cell r="W515">
            <v>0</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cell r="W516">
            <v>0</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cell r="W517">
            <v>0</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cell r="W518">
            <v>0</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cell r="W519">
            <v>0</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cell r="W520">
            <v>0</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cell r="W521">
            <v>0</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cell r="W522">
            <v>0</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cell r="W523">
            <v>0</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cell r="W524">
            <v>0</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cell r="W525">
            <v>0</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cell r="W526">
            <v>0</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cell r="W527">
            <v>0</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cell r="W528">
            <v>0</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cell r="W529">
            <v>0</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cell r="W530">
            <v>0</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cell r="W531">
            <v>0</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cell r="W532">
            <v>0</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cell r="W533">
            <v>0</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cell r="W534">
            <v>0</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cell r="W535">
            <v>0</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cell r="W536">
            <v>0</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cell r="W537">
            <v>0</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cell r="W538">
            <v>0</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cell r="W539">
            <v>0</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cell r="W540">
            <v>0</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cell r="W541">
            <v>0</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cell r="W542">
            <v>0</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cell r="W543">
            <v>0</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cell r="W544">
            <v>0</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cell r="W545">
            <v>0</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cell r="W546">
            <v>0</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cell r="W547">
            <v>0</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cell r="W548">
            <v>0</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cell r="W549">
            <v>0</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cell r="W550">
            <v>0</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cell r="W551">
            <v>0</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cell r="W552">
            <v>0</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cell r="W553">
            <v>0</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cell r="W554">
            <v>0</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cell r="W555">
            <v>0</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cell r="W556">
            <v>0</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cell r="W557">
            <v>0</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cell r="W558">
            <v>0</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cell r="W559">
            <v>0</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cell r="W560">
            <v>0</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cell r="W561">
            <v>0</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cell r="W562">
            <v>0</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cell r="W563">
            <v>0</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cell r="W564">
            <v>0</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cell r="W565">
            <v>0</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cell r="W566">
            <v>0</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cell r="W567">
            <v>0</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cell r="W568">
            <v>0</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cell r="W569">
            <v>0</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cell r="W570">
            <v>0</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cell r="W571">
            <v>0</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cell r="W572">
            <v>0</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cell r="W573">
            <v>0</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cell r="W574">
            <v>0</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cell r="W575">
            <v>0</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cell r="W576">
            <v>0</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cell r="W577">
            <v>0</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cell r="W578">
            <v>0</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cell r="W579">
            <v>0</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cell r="W580">
            <v>0</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cell r="W581">
            <v>0</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cell r="W582">
            <v>0</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cell r="W583">
            <v>0</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cell r="W584">
            <v>0</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cell r="W585">
            <v>0</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cell r="W586">
            <v>0</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cell r="W587">
            <v>0</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cell r="W588">
            <v>0</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cell r="W589">
            <v>0</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cell r="W590">
            <v>0</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cell r="W591">
            <v>0</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cell r="W592">
            <v>0</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cell r="W593">
            <v>0</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cell r="W594">
            <v>0</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cell r="W595">
            <v>0</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cell r="W596">
            <v>0</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cell r="W597">
            <v>0</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cell r="W598">
            <v>0</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cell r="W599">
            <v>0</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cell r="W600">
            <v>0</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cell r="W601">
            <v>0</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cell r="W602">
            <v>0</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cell r="W603">
            <v>0</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cell r="W604">
            <v>0</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cell r="W605">
            <v>0</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cell r="W606">
            <v>0</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cell r="W607">
            <v>0</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cell r="W608">
            <v>0</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cell r="W609">
            <v>0</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cell r="W610">
            <v>0</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cell r="W611">
            <v>0</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cell r="W612">
            <v>0</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cell r="W613">
            <v>0</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cell r="W614">
            <v>0</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cell r="W615">
            <v>0</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cell r="W616">
            <v>0</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cell r="W617">
            <v>0</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cell r="W618">
            <v>0</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cell r="W619">
            <v>0</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cell r="W620">
            <v>0</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cell r="W621">
            <v>0</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cell r="W622">
            <v>0</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cell r="W623">
            <v>0</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cell r="W624">
            <v>0</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cell r="W625">
            <v>0</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cell r="W626">
            <v>0</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cell r="W627">
            <v>0</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cell r="W628">
            <v>0</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cell r="W629">
            <v>0</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cell r="W630">
            <v>0</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cell r="W631">
            <v>0</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cell r="W632">
            <v>0</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cell r="W633">
            <v>0</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cell r="W634">
            <v>0</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cell r="W635">
            <v>0</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cell r="W636">
            <v>0</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cell r="W637">
            <v>0</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cell r="W638">
            <v>0</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cell r="W639">
            <v>0</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cell r="W640">
            <v>0</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cell r="W641">
            <v>0</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cell r="W642">
            <v>0</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cell r="W643">
            <v>0</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cell r="W644">
            <v>0</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cell r="W645">
            <v>0</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cell r="W646">
            <v>0</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cell r="W647">
            <v>0</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cell r="W648">
            <v>0</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cell r="W649">
            <v>0</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cell r="W650">
            <v>0</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cell r="W651">
            <v>0</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cell r="W652">
            <v>0</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cell r="W653">
            <v>0</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cell r="W654">
            <v>0</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cell r="W655">
            <v>0</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cell r="W656">
            <v>0</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cell r="W657">
            <v>0</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cell r="W658">
            <v>0</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cell r="W659">
            <v>0</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cell r="W660">
            <v>0</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cell r="W661">
            <v>0</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cell r="W662">
            <v>0</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cell r="W663">
            <v>0</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cell r="W664">
            <v>0</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cell r="W665">
            <v>0</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cell r="W666">
            <v>0</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cell r="W667">
            <v>0</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cell r="W668">
            <v>0</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cell r="W669">
            <v>0</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cell r="W670">
            <v>0</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cell r="W671">
            <v>0</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cell r="W672">
            <v>0</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cell r="W673">
            <v>0</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cell r="W674">
            <v>0</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cell r="W675">
            <v>0</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cell r="W676">
            <v>0</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cell r="W677">
            <v>0</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cell r="W678">
            <v>0</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cell r="W679">
            <v>0</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cell r="W680">
            <v>0</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cell r="W681">
            <v>0</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cell r="W682">
            <v>0</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cell r="W683">
            <v>0</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cell r="W684">
            <v>0</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cell r="W685">
            <v>0</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cell r="W686">
            <v>0</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cell r="W687">
            <v>0</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cell r="W688">
            <v>0</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cell r="W689">
            <v>0</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cell r="W690">
            <v>0</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cell r="W691">
            <v>0</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cell r="W692">
            <v>0</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cell r="W693">
            <v>0</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cell r="W694">
            <v>0</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cell r="W695">
            <v>0</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cell r="W696">
            <v>0</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cell r="W697">
            <v>0</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cell r="W698">
            <v>0</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cell r="W699">
            <v>0</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cell r="W700">
            <v>0</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cell r="W701">
            <v>0</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cell r="W702">
            <v>0</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cell r="W703">
            <v>0</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cell r="W704">
            <v>0</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cell r="W705">
            <v>0</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cell r="W706">
            <v>0</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cell r="W707">
            <v>0</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cell r="W708">
            <v>0</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cell r="W709">
            <v>0</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cell r="W710">
            <v>0</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cell r="W711">
            <v>0</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cell r="W712">
            <v>0</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cell r="W713">
            <v>0</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cell r="W714">
            <v>0</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cell r="W715">
            <v>0</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cell r="W716">
            <v>0</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cell r="W717">
            <v>0</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cell r="W718">
            <v>0</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cell r="W719">
            <v>0</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cell r="W720">
            <v>0</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cell r="W721">
            <v>0</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cell r="W722">
            <v>0</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cell r="W723">
            <v>0</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cell r="W724">
            <v>0</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cell r="W725">
            <v>0</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cell r="W726">
            <v>0</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cell r="W727">
            <v>0</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cell r="W728">
            <v>0</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cell r="W729">
            <v>0</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cell r="W730">
            <v>0</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cell r="W731">
            <v>0</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cell r="W732">
            <v>0</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cell r="W733">
            <v>0</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cell r="W734">
            <v>0</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cell r="W735">
            <v>0</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cell r="W736">
            <v>0</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cell r="W737">
            <v>0</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cell r="W738">
            <v>0</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cell r="W739">
            <v>0</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cell r="W740">
            <v>0</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cell r="W741">
            <v>0</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cell r="W742">
            <v>0</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cell r="W743">
            <v>0</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cell r="W744">
            <v>0</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cell r="W745">
            <v>0</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cell r="W746">
            <v>0</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cell r="W747">
            <v>0</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cell r="W748">
            <v>0</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cell r="W749">
            <v>0</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cell r="W750">
            <v>0</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cell r="W751">
            <v>0</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cell r="W752">
            <v>0</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cell r="W753">
            <v>0</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cell r="W754">
            <v>0</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cell r="W755">
            <v>0</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cell r="W756">
            <v>0</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cell r="W757">
            <v>0</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cell r="W758">
            <v>0</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cell r="W759">
            <v>0</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cell r="W760">
            <v>0</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cell r="W761">
            <v>0</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cell r="W762">
            <v>0</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cell r="W763">
            <v>0</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cell r="W764">
            <v>0</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cell r="W765">
            <v>0</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cell r="W766">
            <v>0</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cell r="W767">
            <v>0</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cell r="W768">
            <v>0</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cell r="W769">
            <v>0</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cell r="W770">
            <v>0</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cell r="W771">
            <v>0</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cell r="W772">
            <v>0</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cell r="W773">
            <v>0</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cell r="W774">
            <v>0</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cell r="W775">
            <v>0</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cell r="W776">
            <v>0</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cell r="W777">
            <v>0</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cell r="W778">
            <v>0</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cell r="W779">
            <v>0</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cell r="W780">
            <v>0</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cell r="W781">
            <v>0</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cell r="W782">
            <v>0</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cell r="W783">
            <v>0</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cell r="W784">
            <v>0</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cell r="W785">
            <v>0</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cell r="W786">
            <v>0</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cell r="W787">
            <v>0</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cell r="W788">
            <v>0</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cell r="W789">
            <v>0</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cell r="W790">
            <v>0</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cell r="W791">
            <v>0</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cell r="W792">
            <v>0</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cell r="W793">
            <v>0</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cell r="W794">
            <v>0</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cell r="W795">
            <v>0</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cell r="W796">
            <v>0</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cell r="W797">
            <v>0</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cell r="W798">
            <v>0</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cell r="W799">
            <v>0</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cell r="W800">
            <v>0</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cell r="W801">
            <v>0</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cell r="W802">
            <v>0</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cell r="W803">
            <v>0</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cell r="W804">
            <v>0</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cell r="W805">
            <v>0</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cell r="W806">
            <v>0</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cell r="W807">
            <v>0</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cell r="W808">
            <v>0</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cell r="W809">
            <v>0</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cell r="W810">
            <v>0</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cell r="W811">
            <v>0</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cell r="W812">
            <v>0</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cell r="W813">
            <v>0</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cell r="W814">
            <v>0</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cell r="W815">
            <v>0</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cell r="W816">
            <v>0</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cell r="W817">
            <v>0</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cell r="W818">
            <v>0</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cell r="W819">
            <v>0</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cell r="W820">
            <v>0</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cell r="W821">
            <v>0</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cell r="W822">
            <v>0</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cell r="W823">
            <v>0</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cell r="W824">
            <v>0</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cell r="W825">
            <v>0</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cell r="W826">
            <v>0</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cell r="W827">
            <v>0</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cell r="W828">
            <v>0</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cell r="W829">
            <v>0</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cell r="W830">
            <v>0</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cell r="W831">
            <v>0</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cell r="W832">
            <v>0</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cell r="W833">
            <v>0</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cell r="W834">
            <v>0</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cell r="W835">
            <v>0</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cell r="W836">
            <v>0</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cell r="W837">
            <v>0</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cell r="W838">
            <v>0</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cell r="W839">
            <v>0</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cell r="W840">
            <v>0</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cell r="W841">
            <v>0</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cell r="W842">
            <v>0</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cell r="W843">
            <v>0</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cell r="W844">
            <v>0</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cell r="W845">
            <v>0</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cell r="W846">
            <v>0</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cell r="W847">
            <v>0</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cell r="W848">
            <v>0</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cell r="W849">
            <v>0</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cell r="W850">
            <v>0</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cell r="W851">
            <v>0</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cell r="W852">
            <v>0</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cell r="W853">
            <v>0</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cell r="W854">
            <v>0</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cell r="W855">
            <v>0</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cell r="W856">
            <v>0</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cell r="W857">
            <v>0</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cell r="W858">
            <v>0</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cell r="W859">
            <v>0</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cell r="W860">
            <v>0</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cell r="W861">
            <v>0</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cell r="W862">
            <v>0</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cell r="W863">
            <v>0</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cell r="W864">
            <v>0</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cell r="W865">
            <v>0</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cell r="W866">
            <v>0</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cell r="W867">
            <v>0</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cell r="W868">
            <v>0</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cell r="W869">
            <v>0</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cell r="W870">
            <v>0</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cell r="W871">
            <v>0</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cell r="W872">
            <v>0</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cell r="W873">
            <v>0</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cell r="W874">
            <v>0</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cell r="W875">
            <v>0</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cell r="W876">
            <v>0</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cell r="W877">
            <v>0</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cell r="W878">
            <v>0</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cell r="W879">
            <v>0</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cell r="W880">
            <v>0</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cell r="W881">
            <v>0</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cell r="W882">
            <v>0</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cell r="W883">
            <v>0</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cell r="W884">
            <v>0</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cell r="W885">
            <v>0</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cell r="W886">
            <v>0</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cell r="W887">
            <v>0</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cell r="W888">
            <v>0</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cell r="W889">
            <v>0</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cell r="W890">
            <v>0</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cell r="W891">
            <v>0</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cell r="W892">
            <v>0</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cell r="W893">
            <v>0</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cell r="W894">
            <v>0</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cell r="W895">
            <v>0</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cell r="W896">
            <v>0</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cell r="W897">
            <v>0</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cell r="W898">
            <v>0</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cell r="W899">
            <v>0</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cell r="W900">
            <v>0</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cell r="W901">
            <v>0</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cell r="W902">
            <v>0</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cell r="W903">
            <v>0</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cell r="W904">
            <v>0</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cell r="W905">
            <v>0</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cell r="W906">
            <v>0</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cell r="W907">
            <v>0</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cell r="W908">
            <v>0</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cell r="W909">
            <v>0</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cell r="W910">
            <v>0</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cell r="W911">
            <v>0</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cell r="W912">
            <v>0</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cell r="W913">
            <v>0</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cell r="W914">
            <v>0</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cell r="W915">
            <v>0</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cell r="W916">
            <v>0</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cell r="W917">
            <v>0</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cell r="W918">
            <v>0</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cell r="W919">
            <v>0</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cell r="W920">
            <v>0</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cell r="W921">
            <v>0</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cell r="W922">
            <v>0</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cell r="W923">
            <v>0</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cell r="W924">
            <v>0</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cell r="W925">
            <v>0</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cell r="W926">
            <v>0</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cell r="W927">
            <v>0</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cell r="W928">
            <v>0</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cell r="W929">
            <v>0</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cell r="W930">
            <v>0</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cell r="W931">
            <v>0</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cell r="W932">
            <v>0</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cell r="W933">
            <v>0</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cell r="W934">
            <v>0</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cell r="W935">
            <v>0</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cell r="W936">
            <v>0</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cell r="W937">
            <v>0</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cell r="W938">
            <v>0</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cell r="W939">
            <v>0</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cell r="W940">
            <v>0</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cell r="W941">
            <v>0</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cell r="W942">
            <v>0</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cell r="W943">
            <v>0</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cell r="W944">
            <v>0</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cell r="W945">
            <v>0</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cell r="W946">
            <v>0</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cell r="W947">
            <v>0</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cell r="W948">
            <v>0</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cell r="W949">
            <v>0</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cell r="W950">
            <v>0</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cell r="W951">
            <v>0</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cell r="W952">
            <v>0</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cell r="W953">
            <v>0</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cell r="W954">
            <v>0</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cell r="W955">
            <v>0</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cell r="W956">
            <v>0</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cell r="W957">
            <v>0</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cell r="W958">
            <v>0</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cell r="W959">
            <v>0</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cell r="W960">
            <v>0</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cell r="W961">
            <v>0</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cell r="W962">
            <v>0</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cell r="W963">
            <v>0</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cell r="W964">
            <v>0</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cell r="W965">
            <v>0</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cell r="W966">
            <v>0</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cell r="W967">
            <v>0</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cell r="W968">
            <v>0</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cell r="W969">
            <v>0</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cell r="W970">
            <v>0</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cell r="W971">
            <v>0</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cell r="W972">
            <v>0</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cell r="W973">
            <v>0</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cell r="W974">
            <v>0</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cell r="W975">
            <v>0</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cell r="W976">
            <v>0</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cell r="W977">
            <v>0</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cell r="W978">
            <v>0</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cell r="W979">
            <v>0</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cell r="W980">
            <v>0</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cell r="W981">
            <v>0</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cell r="W982">
            <v>0</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cell r="W983">
            <v>0</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cell r="W984">
            <v>0</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cell r="W985">
            <v>0</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cell r="W986">
            <v>0</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cell r="W987">
            <v>0</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cell r="W988">
            <v>0</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cell r="W989">
            <v>0</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cell r="W990">
            <v>0</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cell r="W991">
            <v>0</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cell r="W992">
            <v>0</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cell r="W993">
            <v>0</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cell r="W994">
            <v>0</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cell r="W995">
            <v>0</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cell r="W996">
            <v>0</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cell r="W997">
            <v>0</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cell r="W998">
            <v>0</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cell r="W999">
            <v>0</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cell r="W1000">
            <v>0</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cell r="W1001">
            <v>0</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cell r="W1002">
            <v>0</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cell r="W1003">
            <v>0</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cell r="W1004">
            <v>0</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cell r="W1005">
            <v>0</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cell r="W1006">
            <v>0</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cell r="W1007">
            <v>0</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cell r="W1008">
            <v>0</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cell r="W1009">
            <v>0</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cell r="W1010">
            <v>0</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cell r="W1011">
            <v>0</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cell r="W1012">
            <v>0</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cell r="W1013">
            <v>0</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cell r="W1014">
            <v>0</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cell r="W1015">
            <v>0</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cell r="W1016">
            <v>0</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cell r="W1017">
            <v>0</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cell r="W1018">
            <v>0</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cell r="W1019">
            <v>0</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cell r="W1020">
            <v>0</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cell r="W1021">
            <v>0</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cell r="W1022">
            <v>0</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cell r="W1023">
            <v>0</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cell r="W1024">
            <v>0</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cell r="W1025">
            <v>0</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cell r="W1026">
            <v>0</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cell r="W1027">
            <v>0</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cell r="W1028">
            <v>0</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cell r="W1029">
            <v>0</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cell r="W1030">
            <v>0</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cell r="W1031">
            <v>0</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cell r="W1032">
            <v>0</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cell r="W1033">
            <v>0</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cell r="W1034">
            <v>0</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cell r="W1035">
            <v>0</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cell r="W1036">
            <v>0</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cell r="W1037">
            <v>0</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cell r="W1038">
            <v>0</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cell r="W1039">
            <v>0</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cell r="W1040">
            <v>0</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cell r="W1041">
            <v>0</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cell r="W1042">
            <v>0</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cell r="W1043">
            <v>0</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cell r="W1044">
            <v>0</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cell r="W1045">
            <v>0</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cell r="W1046">
            <v>0</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cell r="W1047">
            <v>0</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cell r="W1048">
            <v>0</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cell r="W1049">
            <v>0</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cell r="W1050">
            <v>0</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cell r="W1051">
            <v>0</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cell r="W1052">
            <v>0</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cell r="W1053">
            <v>0</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cell r="W1054">
            <v>0</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cell r="W1055">
            <v>0</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cell r="W1056">
            <v>0</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cell r="W1057">
            <v>0</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cell r="W1058">
            <v>0</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0"/>
  <sheetViews>
    <sheetView showGridLines="0" tabSelected="1" view="pageBreakPreview" zoomScale="85" zoomScaleNormal="85" zoomScaleSheetLayoutView="85" workbookViewId="0">
      <selection activeCell="MD3" sqref="MD3:ME3"/>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38" t="s">
        <v>1</v>
      </c>
      <c r="B1" s="139"/>
      <c r="C1" s="140"/>
      <c r="D1" s="140"/>
      <c r="E1" s="4" t="s">
        <v>0</v>
      </c>
      <c r="F1" s="10"/>
      <c r="G1" s="4" t="s">
        <v>25</v>
      </c>
      <c r="H1" s="141"/>
      <c r="I1" s="141"/>
      <c r="J1" s="142"/>
    </row>
    <row r="2" spans="1:10" ht="15" customHeight="1" x14ac:dyDescent="0.2">
      <c r="A2" s="132" t="s">
        <v>2</v>
      </c>
      <c r="B2" s="133"/>
      <c r="C2" s="133"/>
      <c r="D2" s="133"/>
      <c r="E2" s="133"/>
      <c r="F2" s="133"/>
      <c r="G2" s="133"/>
      <c r="H2" s="133"/>
      <c r="I2" s="133"/>
      <c r="J2" s="134"/>
    </row>
    <row r="3" spans="1:10" ht="15" customHeight="1" x14ac:dyDescent="0.2">
      <c r="A3" s="143" t="s">
        <v>3</v>
      </c>
      <c r="B3" s="144"/>
      <c r="C3" s="144" t="s">
        <v>4</v>
      </c>
      <c r="D3" s="144"/>
      <c r="E3" s="144"/>
      <c r="F3" s="144"/>
      <c r="G3" s="144"/>
      <c r="H3" s="144"/>
      <c r="I3" s="144" t="s">
        <v>5</v>
      </c>
      <c r="J3" s="147"/>
    </row>
    <row r="4" spans="1:10" ht="15" customHeight="1" x14ac:dyDescent="0.2">
      <c r="A4" s="145" t="str">
        <f>+IFERROR(VLOOKUP(H1,[3]Directorio!$B$2:$W$1100,2,FALSE),"")</f>
        <v/>
      </c>
      <c r="B4" s="146"/>
      <c r="C4" s="146" t="str">
        <f>+IFERROR(VLOOKUP(H1,[3]Directorio!$B$2:$W$1100,3,FALSE),"")</f>
        <v/>
      </c>
      <c r="D4" s="146"/>
      <c r="E4" s="146"/>
      <c r="F4" s="146"/>
      <c r="G4" s="146"/>
      <c r="H4" s="146"/>
      <c r="I4" s="146" t="str">
        <f>+IFERROR(VLOOKUP(H1,[3]Directorio!$B$2:$W$1100,4,FALSE),"")</f>
        <v/>
      </c>
      <c r="J4" s="148"/>
    </row>
    <row r="5" spans="1:10" ht="15" customHeight="1" x14ac:dyDescent="0.2">
      <c r="A5" s="143" t="s">
        <v>7</v>
      </c>
      <c r="B5" s="144"/>
      <c r="C5" s="144"/>
      <c r="D5" s="144"/>
      <c r="E5" s="144" t="s">
        <v>6</v>
      </c>
      <c r="F5" s="144"/>
      <c r="G5" s="144"/>
      <c r="H5" s="144"/>
      <c r="I5" s="144"/>
      <c r="J5" s="147"/>
    </row>
    <row r="6" spans="1:10" ht="15" customHeight="1" x14ac:dyDescent="0.2">
      <c r="A6" s="145" t="str">
        <f>+IFERROR(VLOOKUP(H1,[3]Directorio!$B$2:$W$1100,5,FALSE),"")</f>
        <v/>
      </c>
      <c r="B6" s="146"/>
      <c r="C6" s="146"/>
      <c r="D6" s="146"/>
      <c r="E6" s="146" t="str">
        <f>+IFERROR(VLOOKUP(H1,[3]Directorio!$B$2:$W$1100,6,FALSE),"")</f>
        <v/>
      </c>
      <c r="F6" s="146"/>
      <c r="G6" s="146"/>
      <c r="H6" s="146"/>
      <c r="I6" s="146"/>
      <c r="J6" s="148"/>
    </row>
    <row r="7" spans="1:10" ht="15" customHeight="1" x14ac:dyDescent="0.2">
      <c r="A7" s="143" t="s">
        <v>8</v>
      </c>
      <c r="B7" s="144"/>
      <c r="C7" s="144"/>
      <c r="D7" s="144"/>
      <c r="E7" s="144" t="s">
        <v>9</v>
      </c>
      <c r="F7" s="144"/>
      <c r="G7" s="144"/>
      <c r="H7" s="144" t="s">
        <v>10</v>
      </c>
      <c r="I7" s="144"/>
      <c r="J7" s="147"/>
    </row>
    <row r="8" spans="1:10" ht="15" customHeight="1" x14ac:dyDescent="0.2">
      <c r="A8" s="145" t="str">
        <f>+IFERROR(VLOOKUP(H1,[3]Directorio!$B$2:$W$1100,7,FALSE),"")</f>
        <v/>
      </c>
      <c r="B8" s="146"/>
      <c r="C8" s="146"/>
      <c r="D8" s="146"/>
      <c r="E8" s="146" t="str">
        <f>+IFERROR(VLOOKUP(H1,[3]Directorio!$B$2:$W$1100,8,FALSE),"")</f>
        <v/>
      </c>
      <c r="F8" s="146"/>
      <c r="G8" s="146"/>
      <c r="H8" s="146" t="str">
        <f>+IFERROR(VLOOKUP(H1,[3]Directorio!$B$2:$W$1100,9,FALSE),"")</f>
        <v/>
      </c>
      <c r="I8" s="146"/>
      <c r="J8" s="148"/>
    </row>
    <row r="9" spans="1:10" ht="15" customHeight="1" x14ac:dyDescent="0.2">
      <c r="A9" s="143" t="s">
        <v>11</v>
      </c>
      <c r="B9" s="144"/>
      <c r="C9" s="144"/>
      <c r="D9" s="144" t="s">
        <v>12</v>
      </c>
      <c r="E9" s="144"/>
      <c r="F9" s="144"/>
      <c r="G9" s="144" t="s">
        <v>13</v>
      </c>
      <c r="H9" s="144"/>
      <c r="I9" s="144"/>
      <c r="J9" s="147"/>
    </row>
    <row r="10" spans="1:10" ht="15" customHeight="1" thickBot="1" x14ac:dyDescent="0.25">
      <c r="A10" s="149" t="str">
        <f>+IFERROR(VLOOKUP(H1,[3]Directorio!$B$2:$W$1100,10,FALSE),"")</f>
        <v/>
      </c>
      <c r="B10" s="150"/>
      <c r="C10" s="150"/>
      <c r="D10" s="150" t="str">
        <f>+IFERROR(VLOOKUP(H1,[3]Directorio!$B$2:$W$1100,11,FALSE),"")</f>
        <v/>
      </c>
      <c r="E10" s="150"/>
      <c r="F10" s="150"/>
      <c r="G10" s="150" t="str">
        <f>+IFERROR(VLOOKUP(H1,[3]Directorio!$B$2:$W$1100,12,FALSE),"")</f>
        <v/>
      </c>
      <c r="H10" s="150"/>
      <c r="I10" s="150"/>
      <c r="J10" s="151"/>
    </row>
    <row r="11" spans="1:10" ht="15" customHeight="1" x14ac:dyDescent="0.2">
      <c r="A11" s="132" t="s">
        <v>14</v>
      </c>
      <c r="B11" s="133"/>
      <c r="C11" s="133"/>
      <c r="D11" s="133"/>
      <c r="E11" s="133"/>
      <c r="F11" s="133"/>
      <c r="G11" s="133"/>
      <c r="H11" s="133"/>
      <c r="I11" s="133"/>
      <c r="J11" s="134"/>
    </row>
    <row r="12" spans="1:10" ht="15" customHeight="1" x14ac:dyDescent="0.2">
      <c r="A12" s="143" t="s">
        <v>15</v>
      </c>
      <c r="B12" s="144"/>
      <c r="C12" s="144"/>
      <c r="D12" s="144"/>
      <c r="E12" s="144" t="s">
        <v>16</v>
      </c>
      <c r="F12" s="144"/>
      <c r="G12" s="144"/>
      <c r="H12" s="144" t="s">
        <v>17</v>
      </c>
      <c r="I12" s="144"/>
      <c r="J12" s="147"/>
    </row>
    <row r="13" spans="1:10" ht="15" customHeight="1" x14ac:dyDescent="0.2">
      <c r="A13" s="145" t="str">
        <f>+IFERROR(VLOOKUP(H1,[3]Directorio!$B$2:$W$1100,13,FALSE),"")</f>
        <v/>
      </c>
      <c r="B13" s="146"/>
      <c r="C13" s="146"/>
      <c r="D13" s="146"/>
      <c r="E13" s="146" t="str">
        <f>+IFERROR(VLOOKUP(H1,[3]Directorio!$B$2:$W$1100,14,FALSE),"")</f>
        <v/>
      </c>
      <c r="F13" s="146"/>
      <c r="G13" s="146"/>
      <c r="H13" s="146" t="str">
        <f>+IFERROR(VLOOKUP(H1,[3]Directorio!$B$2:$W$1100,15,FALSE),"")</f>
        <v/>
      </c>
      <c r="I13" s="146"/>
      <c r="J13" s="148"/>
    </row>
    <row r="14" spans="1:10" ht="15" customHeight="1" x14ac:dyDescent="0.2">
      <c r="A14" s="143" t="s">
        <v>18</v>
      </c>
      <c r="B14" s="144"/>
      <c r="C14" s="144"/>
      <c r="D14" s="144" t="s">
        <v>19</v>
      </c>
      <c r="E14" s="144"/>
      <c r="F14" s="144"/>
      <c r="G14" s="144" t="s">
        <v>20</v>
      </c>
      <c r="H14" s="144"/>
      <c r="I14" s="144" t="s">
        <v>21</v>
      </c>
      <c r="J14" s="147"/>
    </row>
    <row r="15" spans="1:10" ht="15" customHeight="1" x14ac:dyDescent="0.2">
      <c r="A15" s="145" t="str">
        <f>+IFERROR(VLOOKUP(H1,[3]Directorio!$B$2:$W$1100,16,FALSE),"")</f>
        <v/>
      </c>
      <c r="B15" s="146"/>
      <c r="C15" s="146"/>
      <c r="D15" s="146" t="str">
        <f>+IFERROR(VLOOKUP(H1,[3]Directorio!$B$2:$W$1100,17,FALSE),"")</f>
        <v/>
      </c>
      <c r="E15" s="146"/>
      <c r="F15" s="146"/>
      <c r="G15" s="156" t="str">
        <f>+IFERROR(VLOOKUP(H1,[3]Directorio!$B$2:$W$1100,18,FALSE),"")</f>
        <v/>
      </c>
      <c r="H15" s="156"/>
      <c r="I15" s="156" t="str">
        <f>+IFERROR(VLOOKUP(H1,[3]Directorio!$B$2:$W$1100,19,FALSE),"")</f>
        <v/>
      </c>
      <c r="J15" s="157"/>
    </row>
    <row r="16" spans="1:10" ht="15" customHeight="1" x14ac:dyDescent="0.2">
      <c r="A16" s="143" t="s">
        <v>22</v>
      </c>
      <c r="B16" s="144"/>
      <c r="C16" s="144"/>
      <c r="D16" s="144" t="s">
        <v>23</v>
      </c>
      <c r="E16" s="144"/>
      <c r="F16" s="144"/>
      <c r="G16" s="144"/>
      <c r="H16" s="144"/>
      <c r="I16" s="144"/>
      <c r="J16" s="147"/>
    </row>
    <row r="17" spans="1:10" ht="15" customHeight="1" thickBot="1" x14ac:dyDescent="0.25">
      <c r="A17" s="152" t="str">
        <f>+IFERROR(VLOOKUP(H1,[3]Directorio!$B$2:$W$1100,20,FALSE),"")</f>
        <v/>
      </c>
      <c r="B17" s="153"/>
      <c r="C17" s="153"/>
      <c r="D17" s="154" t="str">
        <f>+IFERROR(VLOOKUP(H1,[3]Directorio!$B$2:$W$1100,21,FALSE),"")</f>
        <v/>
      </c>
      <c r="E17" s="154"/>
      <c r="F17" s="154"/>
      <c r="G17" s="154"/>
      <c r="H17" s="154"/>
      <c r="I17" s="154"/>
      <c r="J17" s="155"/>
    </row>
    <row r="18" spans="1:10" ht="15" customHeight="1" x14ac:dyDescent="0.2">
      <c r="A18" s="132" t="s">
        <v>27</v>
      </c>
      <c r="B18" s="133"/>
      <c r="C18" s="133"/>
      <c r="D18" s="133"/>
      <c r="E18" s="133"/>
      <c r="F18" s="133"/>
      <c r="G18" s="133"/>
      <c r="H18" s="133"/>
      <c r="I18" s="133"/>
      <c r="J18" s="134"/>
    </row>
    <row r="19" spans="1:10" ht="15" customHeight="1" thickBot="1" x14ac:dyDescent="0.25">
      <c r="A19" s="135" t="s">
        <v>24</v>
      </c>
      <c r="B19" s="136"/>
      <c r="C19" s="137"/>
      <c r="D19" s="137"/>
      <c r="E19" s="137"/>
      <c r="F19" s="136" t="s">
        <v>26</v>
      </c>
      <c r="G19" s="136"/>
      <c r="H19" s="137"/>
      <c r="I19" s="137"/>
      <c r="J19" s="137"/>
    </row>
    <row r="20" spans="1:10" ht="30" customHeight="1" thickBot="1" x14ac:dyDescent="0.25">
      <c r="A20" s="127" t="s">
        <v>28</v>
      </c>
      <c r="B20" s="128"/>
      <c r="C20" s="128"/>
      <c r="D20" s="128"/>
      <c r="E20" s="128"/>
      <c r="F20" s="128"/>
      <c r="G20" s="128"/>
      <c r="H20" s="128"/>
      <c r="I20" s="128"/>
      <c r="J20" s="129"/>
    </row>
    <row r="21" spans="1:10" ht="45" customHeight="1" thickBot="1" x14ac:dyDescent="0.25">
      <c r="A21" s="119" t="s">
        <v>169</v>
      </c>
      <c r="B21" s="120"/>
      <c r="C21" s="120"/>
      <c r="D21" s="120"/>
      <c r="E21" s="120"/>
      <c r="F21" s="120"/>
      <c r="G21" s="120"/>
      <c r="H21" s="121"/>
      <c r="I21" s="122" t="str">
        <f>+IF(C24="X","Obligación no aplica",IF(OR(D22="Valide todos los criterios"),"Valide todas las variables",IF(AND(D22="Cumple variable"),"Cumple obligación","No cumple obligación")))</f>
        <v>Valide todas las variables</v>
      </c>
      <c r="J21" s="123"/>
    </row>
    <row r="22" spans="1:10" ht="15" customHeight="1" x14ac:dyDescent="0.2">
      <c r="A22" s="158" t="s">
        <v>169</v>
      </c>
      <c r="B22" s="13" t="s">
        <v>37</v>
      </c>
      <c r="C22" s="14"/>
      <c r="D22" s="124" t="str">
        <f>+IF(C24="X","Variable no aplica",IF(OR(C22="",C23=""),"Valide todos los criterios",IF(AND(C22="Cumple",C23="Cumple"),"Cumple variable","No cumple variable")))</f>
        <v>Valide todos los criterios</v>
      </c>
      <c r="E22" s="107" t="s">
        <v>46</v>
      </c>
      <c r="F22" s="107"/>
      <c r="G22" s="107"/>
      <c r="H22" s="107"/>
      <c r="I22" s="107"/>
      <c r="J22" s="108"/>
    </row>
    <row r="23" spans="1:10" ht="90" customHeight="1" x14ac:dyDescent="0.2">
      <c r="A23" s="159"/>
      <c r="B23" s="11" t="s">
        <v>38</v>
      </c>
      <c r="C23" s="12"/>
      <c r="D23" s="125"/>
      <c r="E23" s="109"/>
      <c r="F23" s="110"/>
      <c r="G23" s="110"/>
      <c r="H23" s="110"/>
      <c r="I23" s="110"/>
      <c r="J23" s="111"/>
    </row>
    <row r="24" spans="1:10" ht="15" customHeight="1" thickBot="1" x14ac:dyDescent="0.25">
      <c r="A24" s="160"/>
      <c r="B24" s="19" t="s">
        <v>48</v>
      </c>
      <c r="C24" s="20"/>
      <c r="D24" s="126"/>
      <c r="E24" s="112"/>
      <c r="F24" s="113"/>
      <c r="G24" s="113"/>
      <c r="H24" s="113"/>
      <c r="I24" s="113"/>
      <c r="J24" s="114"/>
    </row>
    <row r="25" spans="1:10" ht="35.1" customHeight="1" thickBot="1" x14ac:dyDescent="0.25">
      <c r="A25" s="119" t="s">
        <v>170</v>
      </c>
      <c r="B25" s="120"/>
      <c r="C25" s="120"/>
      <c r="D25" s="120"/>
      <c r="E25" s="120"/>
      <c r="F25" s="120"/>
      <c r="G25" s="120"/>
      <c r="H25" s="121"/>
      <c r="I25" s="122" t="str">
        <f>+IF(OR(D26="Valide todos los criterios",D35="Valide todos los criterios",D37="Valide todos los criterios"),"Valide todas las variables",IF(AND(D26="Cumple variable",D35="Cumple variable",D37="Cumple variable"),"Cumple obligación","No cumple obligación"))</f>
        <v>Valide todas las variables</v>
      </c>
      <c r="J25" s="123"/>
    </row>
    <row r="26" spans="1:10" ht="15" customHeight="1" x14ac:dyDescent="0.2">
      <c r="A26" s="95" t="s">
        <v>171</v>
      </c>
      <c r="B26" s="13" t="s">
        <v>37</v>
      </c>
      <c r="C26" s="14"/>
      <c r="D26" s="124" t="str">
        <f>+IF(OR(C26="",C27="",C28="",C29="",C30="",C31="",C32="",C33="",C34=""),"Valide todos los criterios",IF(C34="No aplica",IF(AND(C26="Cumple",C27="Cumple",C28="Cumple",C29="Cumple",C30="Cumple",C31="Cumple",C32="Cumple",C33="Cumple"),"Cumple variable","No cumple variable"),IF(AND(C26="Cumple",C27="Cumple",C28="Cumple",C29="Cumple",C30="Cumple",C31="Cumple",C32="Cumple",C33="Cumple",C34="Cumple"),"Cumple variable","No cumple variable")))</f>
        <v>Valide todos los criterios</v>
      </c>
      <c r="E26" s="107" t="s">
        <v>46</v>
      </c>
      <c r="F26" s="107"/>
      <c r="G26" s="107"/>
      <c r="H26" s="107"/>
      <c r="I26" s="107"/>
      <c r="J26" s="108"/>
    </row>
    <row r="27" spans="1:10" ht="15" customHeight="1" x14ac:dyDescent="0.2">
      <c r="A27" s="96"/>
      <c r="B27" s="11" t="s">
        <v>38</v>
      </c>
      <c r="C27" s="12"/>
      <c r="D27" s="125"/>
      <c r="E27" s="109"/>
      <c r="F27" s="110"/>
      <c r="G27" s="110"/>
      <c r="H27" s="110"/>
      <c r="I27" s="110"/>
      <c r="J27" s="111"/>
    </row>
    <row r="28" spans="1:10" ht="15" customHeight="1" x14ac:dyDescent="0.2">
      <c r="A28" s="96"/>
      <c r="B28" s="11" t="s">
        <v>39</v>
      </c>
      <c r="C28" s="12"/>
      <c r="D28" s="125"/>
      <c r="E28" s="109"/>
      <c r="F28" s="110"/>
      <c r="G28" s="110"/>
      <c r="H28" s="110"/>
      <c r="I28" s="110"/>
      <c r="J28" s="111"/>
    </row>
    <row r="29" spans="1:10" ht="15" customHeight="1" x14ac:dyDescent="0.2">
      <c r="A29" s="96"/>
      <c r="B29" s="11" t="s">
        <v>40</v>
      </c>
      <c r="C29" s="12"/>
      <c r="D29" s="125"/>
      <c r="E29" s="109"/>
      <c r="F29" s="110"/>
      <c r="G29" s="110"/>
      <c r="H29" s="110"/>
      <c r="I29" s="110"/>
      <c r="J29" s="111"/>
    </row>
    <row r="30" spans="1:10" ht="15" customHeight="1" x14ac:dyDescent="0.2">
      <c r="A30" s="96"/>
      <c r="B30" s="11" t="s">
        <v>41</v>
      </c>
      <c r="C30" s="12"/>
      <c r="D30" s="125"/>
      <c r="E30" s="109"/>
      <c r="F30" s="110"/>
      <c r="G30" s="110"/>
      <c r="H30" s="110"/>
      <c r="I30" s="110"/>
      <c r="J30" s="111"/>
    </row>
    <row r="31" spans="1:10" ht="15" customHeight="1" x14ac:dyDescent="0.2">
      <c r="A31" s="96"/>
      <c r="B31" s="11" t="s">
        <v>42</v>
      </c>
      <c r="C31" s="12"/>
      <c r="D31" s="125"/>
      <c r="E31" s="109"/>
      <c r="F31" s="110"/>
      <c r="G31" s="110"/>
      <c r="H31" s="110"/>
      <c r="I31" s="110"/>
      <c r="J31" s="111"/>
    </row>
    <row r="32" spans="1:10" ht="15" customHeight="1" x14ac:dyDescent="0.2">
      <c r="A32" s="96"/>
      <c r="B32" s="11" t="s">
        <v>43</v>
      </c>
      <c r="C32" s="12"/>
      <c r="D32" s="125"/>
      <c r="E32" s="109"/>
      <c r="F32" s="110"/>
      <c r="G32" s="110"/>
      <c r="H32" s="110"/>
      <c r="I32" s="110"/>
      <c r="J32" s="111"/>
    </row>
    <row r="33" spans="1:10" ht="15" customHeight="1" x14ac:dyDescent="0.2">
      <c r="A33" s="96"/>
      <c r="B33" s="11" t="s">
        <v>49</v>
      </c>
      <c r="C33" s="12"/>
      <c r="D33" s="125"/>
      <c r="E33" s="109"/>
      <c r="F33" s="110"/>
      <c r="G33" s="110"/>
      <c r="H33" s="110"/>
      <c r="I33" s="110"/>
      <c r="J33" s="111"/>
    </row>
    <row r="34" spans="1:10" ht="15" customHeight="1" thickBot="1" x14ac:dyDescent="0.25">
      <c r="A34" s="97"/>
      <c r="B34" s="15" t="s">
        <v>50</v>
      </c>
      <c r="C34" s="50"/>
      <c r="D34" s="126"/>
      <c r="E34" s="112"/>
      <c r="F34" s="113"/>
      <c r="G34" s="113"/>
      <c r="H34" s="113"/>
      <c r="I34" s="113"/>
      <c r="J34" s="114"/>
    </row>
    <row r="35" spans="1:10" ht="15" customHeight="1" x14ac:dyDescent="0.2">
      <c r="A35" s="95" t="s">
        <v>172</v>
      </c>
      <c r="B35" s="13" t="s">
        <v>37</v>
      </c>
      <c r="C35" s="14"/>
      <c r="D35" s="124" t="str">
        <f>+IF(OR(C35="",C36=""),"Valide todos los criterios",IF(AND(C35="Cumple",C36="Cumple"),"Cumple variable","No cumple variable"))</f>
        <v>Valide todos los criterios</v>
      </c>
      <c r="E35" s="107" t="s">
        <v>46</v>
      </c>
      <c r="F35" s="107"/>
      <c r="G35" s="107"/>
      <c r="H35" s="107"/>
      <c r="I35" s="107"/>
      <c r="J35" s="108"/>
    </row>
    <row r="36" spans="1:10" ht="90" customHeight="1" thickBot="1" x14ac:dyDescent="0.25">
      <c r="A36" s="97"/>
      <c r="B36" s="15" t="s">
        <v>38</v>
      </c>
      <c r="C36" s="50"/>
      <c r="D36" s="126"/>
      <c r="E36" s="112"/>
      <c r="F36" s="113"/>
      <c r="G36" s="113"/>
      <c r="H36" s="113"/>
      <c r="I36" s="113"/>
      <c r="J36" s="114"/>
    </row>
    <row r="37" spans="1:10" ht="15" customHeight="1" x14ac:dyDescent="0.2">
      <c r="A37" s="95" t="s">
        <v>173</v>
      </c>
      <c r="B37" s="13" t="s">
        <v>37</v>
      </c>
      <c r="C37" s="14"/>
      <c r="D37" s="124" t="str">
        <f>+IF(OR(C37="",C38="",C39="",C40="",C41=""),"Valide todos los criterios",IF(AND(C37="Cumple",C38="Cumple",C39="Cumple",C40="Cumple",C41="Cumple"),"Cumple variable","No cumple variable"))</f>
        <v>Valide todos los criterios</v>
      </c>
      <c r="E37" s="107" t="s">
        <v>46</v>
      </c>
      <c r="F37" s="107"/>
      <c r="G37" s="107"/>
      <c r="H37" s="107"/>
      <c r="I37" s="107"/>
      <c r="J37" s="108"/>
    </row>
    <row r="38" spans="1:10" ht="15" customHeight="1" x14ac:dyDescent="0.2">
      <c r="A38" s="96"/>
      <c r="B38" s="11" t="s">
        <v>38</v>
      </c>
      <c r="C38" s="12"/>
      <c r="D38" s="125"/>
      <c r="E38" s="109"/>
      <c r="F38" s="110"/>
      <c r="G38" s="110"/>
      <c r="H38" s="110"/>
      <c r="I38" s="110"/>
      <c r="J38" s="111"/>
    </row>
    <row r="39" spans="1:10" ht="15" customHeight="1" x14ac:dyDescent="0.2">
      <c r="A39" s="96"/>
      <c r="B39" s="11" t="s">
        <v>39</v>
      </c>
      <c r="C39" s="12"/>
      <c r="D39" s="125"/>
      <c r="E39" s="109"/>
      <c r="F39" s="110"/>
      <c r="G39" s="110"/>
      <c r="H39" s="110"/>
      <c r="I39" s="110"/>
      <c r="J39" s="111"/>
    </row>
    <row r="40" spans="1:10" ht="15" customHeight="1" x14ac:dyDescent="0.2">
      <c r="A40" s="96"/>
      <c r="B40" s="11" t="s">
        <v>40</v>
      </c>
      <c r="C40" s="12"/>
      <c r="D40" s="125"/>
      <c r="E40" s="109"/>
      <c r="F40" s="110"/>
      <c r="G40" s="110"/>
      <c r="H40" s="110"/>
      <c r="I40" s="110"/>
      <c r="J40" s="111"/>
    </row>
    <row r="41" spans="1:10" ht="15" customHeight="1" thickBot="1" x14ac:dyDescent="0.25">
      <c r="A41" s="97"/>
      <c r="B41" s="15" t="s">
        <v>41</v>
      </c>
      <c r="C41" s="50"/>
      <c r="D41" s="126"/>
      <c r="E41" s="112"/>
      <c r="F41" s="113"/>
      <c r="G41" s="113"/>
      <c r="H41" s="113"/>
      <c r="I41" s="113"/>
      <c r="J41" s="114"/>
    </row>
    <row r="42" spans="1:10" ht="35.1" customHeight="1" thickBot="1" x14ac:dyDescent="0.25">
      <c r="A42" s="119" t="s">
        <v>224</v>
      </c>
      <c r="B42" s="120"/>
      <c r="C42" s="120"/>
      <c r="D42" s="120"/>
      <c r="E42" s="120"/>
      <c r="F42" s="120"/>
      <c r="G42" s="120"/>
      <c r="H42" s="121"/>
      <c r="I42" s="122" t="str">
        <f>IF(AND(D43="Variable no aplica",D49="Variable no aplica",D54="Variable no aplica"),IF(OR(D62="Valide todos los criterios"),"Valide todas las variables",IF(AND(D62="Cumple variable"),"Cumple obligación","No cumple obligación")),IF(AND(D43="Variable no aplica",D49="Variable no aplica"),IF(OR(D54="Valide todos los criterios",D62="Valide todos los criterios"),"Valide todas las variables",IF(AND(D54="Cumple variable",D62="Cumple variable"),"Cumple obligación","No cumple obligación")),IF(AND(D43="Variable no aplica",D54="Variable no aplica"),IF(OR(D49="Valide todos los criterios",D62="Valide todos los criterios"),"Valide todas las variables",IF(AND(D49="Cumple variable",D62="Cumple variable"),"Cumple obligación","No cumple obligación")),IF(AND(D49="Variable no aplica",D54="Variable no aplica"),IF(OR(D43="Valide todos los criterios",D62="Valide todos los criterios"),"Valide todas las variables",IF(AND(D43="Cumple variable",D62="Cumple variable"),"Cumple obligación","No cumple obligación")),IF(AND(D43="Variable no aplica"),IF(OR(D49="Valide todos los criterios",D54="Valide todos los criterios",D62="Valide todos los criterios"),"Valide todas las variables",IF(AND(D49="Cumple variable",D54="Cumple variable",D62="Cumple variable"),"Cumple obligación","No cumple obligación")),IF(AND(D49="Variable no aplica"),IF(OR(D43="Valide todos los criterios",D54="Valide todos los criterios",D62="Valide todos los criterios"),"Valide todas las variables",IF(AND(D43="Cumple variable",D54="Cumple variable",D62="Cumple variable"),"Cumple obligación","No cumple obligación")),IF(AND(D54="Variable no aplica"),IF(OR(D43="Valide todos los criterios",D49="",D62="Valide todos los criterios"),"Valide todas las variables",IF(AND(D43="Cumple variable",D49="Cumple variable",D62="Cumple variable"),"Cumple obligación","No cumple obligación")),IF(OR(D43="Valide todos los criterios",D49="Valide todos los criterios",D54="Valide todos los criterios",D62="Valide todos los criterios"),"Valide todas las variables",IF(AND(D43="Cumple variable",D49="Cumple variable",D54="Cumple variable",D62="Cumple variable"),"Cumple obligación","No cumple obligación")))))))))</f>
        <v>Valide todas las variables</v>
      </c>
      <c r="J42" s="123"/>
    </row>
    <row r="43" spans="1:10" ht="15" customHeight="1" x14ac:dyDescent="0.2">
      <c r="A43" s="158" t="s">
        <v>174</v>
      </c>
      <c r="B43" s="13" t="s">
        <v>37</v>
      </c>
      <c r="C43" s="14"/>
      <c r="D43" s="124" t="str">
        <f>+IF(C48="X","Variable no aplica",IF(OR(C43="",C44="",C45="",C46="",C47=""),"Valide todos los criterios",IF(AND(C45="No aplica",C46="No aplica"),IF(AND(C43="Cumple",C44="Cumple",C47="Cumple"),"Cumple variable","No cumple variable"),IF(AND(C47="No aplica"),IF(AND(C43="Cumple",C44="Cumple",C45="Cumple",C46="Cumple"),"Cumple variable","No cumple variable"),IF(AND(C46="No aplica"),IF(AND(C43="Cumple",C44="Cumple",C45="Cumple",C47="Cumple"),"Cumple variable","No cumple variable"),IF(AND(C43="Cumple",C44="Cumple",C45="Cumple",C46="Cumple",C47="Cumple"),"Cumple variable","No cumple variable"))))))</f>
        <v>Valide todos los criterios</v>
      </c>
      <c r="E43" s="107" t="s">
        <v>46</v>
      </c>
      <c r="F43" s="107"/>
      <c r="G43" s="107"/>
      <c r="H43" s="107"/>
      <c r="I43" s="107"/>
      <c r="J43" s="108"/>
    </row>
    <row r="44" spans="1:10" ht="15" customHeight="1" x14ac:dyDescent="0.2">
      <c r="A44" s="159"/>
      <c r="B44" s="11" t="s">
        <v>38</v>
      </c>
      <c r="C44" s="12"/>
      <c r="D44" s="125"/>
      <c r="E44" s="109"/>
      <c r="F44" s="110"/>
      <c r="G44" s="110"/>
      <c r="H44" s="110"/>
      <c r="I44" s="110"/>
      <c r="J44" s="111"/>
    </row>
    <row r="45" spans="1:10" ht="15" customHeight="1" x14ac:dyDescent="0.2">
      <c r="A45" s="159"/>
      <c r="B45" s="11" t="s">
        <v>39</v>
      </c>
      <c r="C45" s="12"/>
      <c r="D45" s="125"/>
      <c r="E45" s="109"/>
      <c r="F45" s="110"/>
      <c r="G45" s="110"/>
      <c r="H45" s="110"/>
      <c r="I45" s="110"/>
      <c r="J45" s="111"/>
    </row>
    <row r="46" spans="1:10" ht="15" customHeight="1" x14ac:dyDescent="0.2">
      <c r="A46" s="159"/>
      <c r="B46" s="11" t="s">
        <v>40</v>
      </c>
      <c r="C46" s="12"/>
      <c r="D46" s="125"/>
      <c r="E46" s="109"/>
      <c r="F46" s="110"/>
      <c r="G46" s="110"/>
      <c r="H46" s="110"/>
      <c r="I46" s="110"/>
      <c r="J46" s="111"/>
    </row>
    <row r="47" spans="1:10" ht="15" customHeight="1" x14ac:dyDescent="0.2">
      <c r="A47" s="159"/>
      <c r="B47" s="17" t="s">
        <v>41</v>
      </c>
      <c r="C47" s="12"/>
      <c r="D47" s="162"/>
      <c r="E47" s="109"/>
      <c r="F47" s="110"/>
      <c r="G47" s="110"/>
      <c r="H47" s="110"/>
      <c r="I47" s="110"/>
      <c r="J47" s="111"/>
    </row>
    <row r="48" spans="1:10" ht="15" customHeight="1" thickBot="1" x14ac:dyDescent="0.25">
      <c r="A48" s="160"/>
      <c r="B48" s="19" t="s">
        <v>48</v>
      </c>
      <c r="C48" s="20"/>
      <c r="D48" s="126"/>
      <c r="E48" s="112"/>
      <c r="F48" s="113"/>
      <c r="G48" s="113"/>
      <c r="H48" s="113"/>
      <c r="I48" s="113"/>
      <c r="J48" s="114"/>
    </row>
    <row r="49" spans="1:10" ht="15" customHeight="1" x14ac:dyDescent="0.2">
      <c r="A49" s="95" t="s">
        <v>175</v>
      </c>
      <c r="B49" s="13" t="s">
        <v>37</v>
      </c>
      <c r="C49" s="14"/>
      <c r="D49" s="124" t="str">
        <f>+IF(C53="X","Variable no aplica",IF(OR(C49="",C50="",C51="",C52=""),"Valide todos los criterios",IF(AND(C49="Cumple",C50="Cumple",C51="Cumple",C52="Cumple"),"Cumple variable","No cumple variable")))</f>
        <v>Valide todos los criterios</v>
      </c>
      <c r="E49" s="107" t="s">
        <v>46</v>
      </c>
      <c r="F49" s="107"/>
      <c r="G49" s="107"/>
      <c r="H49" s="107"/>
      <c r="I49" s="107"/>
      <c r="J49" s="108"/>
    </row>
    <row r="50" spans="1:10" ht="15" customHeight="1" x14ac:dyDescent="0.2">
      <c r="A50" s="96"/>
      <c r="B50" s="11" t="s">
        <v>38</v>
      </c>
      <c r="C50" s="12"/>
      <c r="D50" s="125"/>
      <c r="E50" s="109"/>
      <c r="F50" s="110"/>
      <c r="G50" s="110"/>
      <c r="H50" s="110"/>
      <c r="I50" s="110"/>
      <c r="J50" s="111"/>
    </row>
    <row r="51" spans="1:10" ht="15" customHeight="1" x14ac:dyDescent="0.2">
      <c r="A51" s="96"/>
      <c r="B51" s="11" t="s">
        <v>39</v>
      </c>
      <c r="C51" s="12"/>
      <c r="D51" s="125"/>
      <c r="E51" s="109"/>
      <c r="F51" s="110"/>
      <c r="G51" s="110"/>
      <c r="H51" s="110"/>
      <c r="I51" s="110"/>
      <c r="J51" s="111"/>
    </row>
    <row r="52" spans="1:10" ht="15" customHeight="1" x14ac:dyDescent="0.2">
      <c r="A52" s="161"/>
      <c r="B52" s="11" t="s">
        <v>40</v>
      </c>
      <c r="C52" s="18"/>
      <c r="D52" s="162"/>
      <c r="E52" s="109"/>
      <c r="F52" s="110"/>
      <c r="G52" s="110"/>
      <c r="H52" s="110"/>
      <c r="I52" s="110"/>
      <c r="J52" s="111"/>
    </row>
    <row r="53" spans="1:10" ht="15" customHeight="1" thickBot="1" x14ac:dyDescent="0.25">
      <c r="A53" s="97"/>
      <c r="B53" s="19" t="s">
        <v>48</v>
      </c>
      <c r="C53" s="20"/>
      <c r="D53" s="126"/>
      <c r="E53" s="112"/>
      <c r="F53" s="113"/>
      <c r="G53" s="113"/>
      <c r="H53" s="113"/>
      <c r="I53" s="113"/>
      <c r="J53" s="114"/>
    </row>
    <row r="54" spans="1:10" ht="15" customHeight="1" x14ac:dyDescent="0.2">
      <c r="A54" s="95" t="s">
        <v>177</v>
      </c>
      <c r="B54" s="13" t="s">
        <v>37</v>
      </c>
      <c r="C54" s="14"/>
      <c r="D54" s="124" t="str">
        <f>+IF(C61="X","Variable no aplica",IF(OR(C54="",C55="",C56="",C57="",C58="",C59="",C60=""),"Valide todos los criterios",IF(AND(C56="No aplica",C57="No aplica"),IF(AND(C54="Cumple",C55="Cumple",C58="Cumple",C59="Cumple",C60="Cumple"),"Cumple variable","No cumple variable"),IF(AND(C56="No aplica"),IF(AND(C54="Cumple",C55="Cumple",C57="Cumple",C58="Cumple",C59="Cumple",C60="Cumple"),"Cumple variable","No cumple variable"),IF(AND(C57="No aplica"),IF(AND(C54="Cumple",C55="Cumple",C56="Cumple",C58="Cumple",C59="Cumple",C60="Cumple"),"Cumple variable","No cumple variable"),IF(AND(C54="Cumple",C55="Cumple",C56="Cumple",C57="Cumple",C58="Cumple",C59="Cumple",C60="Cumple"),"Cumple variable","No cumple variable"))))))</f>
        <v>Valide todos los criterios</v>
      </c>
      <c r="E54" s="107" t="s">
        <v>46</v>
      </c>
      <c r="F54" s="107"/>
      <c r="G54" s="107"/>
      <c r="H54" s="107"/>
      <c r="I54" s="107"/>
      <c r="J54" s="108"/>
    </row>
    <row r="55" spans="1:10" ht="15" customHeight="1" x14ac:dyDescent="0.2">
      <c r="A55" s="96"/>
      <c r="B55" s="11" t="s">
        <v>38</v>
      </c>
      <c r="C55" s="12"/>
      <c r="D55" s="125"/>
      <c r="E55" s="109"/>
      <c r="F55" s="110"/>
      <c r="G55" s="110"/>
      <c r="H55" s="110"/>
      <c r="I55" s="110"/>
      <c r="J55" s="111"/>
    </row>
    <row r="56" spans="1:10" ht="15" customHeight="1" x14ac:dyDescent="0.2">
      <c r="A56" s="96"/>
      <c r="B56" s="11" t="s">
        <v>39</v>
      </c>
      <c r="C56" s="12"/>
      <c r="D56" s="125"/>
      <c r="E56" s="109"/>
      <c r="F56" s="110"/>
      <c r="G56" s="110"/>
      <c r="H56" s="110"/>
      <c r="I56" s="110"/>
      <c r="J56" s="111"/>
    </row>
    <row r="57" spans="1:10" ht="15" customHeight="1" x14ac:dyDescent="0.2">
      <c r="A57" s="96"/>
      <c r="B57" s="11" t="s">
        <v>40</v>
      </c>
      <c r="C57" s="12"/>
      <c r="D57" s="125"/>
      <c r="E57" s="109"/>
      <c r="F57" s="110"/>
      <c r="G57" s="110"/>
      <c r="H57" s="110"/>
      <c r="I57" s="110"/>
      <c r="J57" s="111"/>
    </row>
    <row r="58" spans="1:10" ht="15" customHeight="1" x14ac:dyDescent="0.2">
      <c r="A58" s="96"/>
      <c r="B58" s="11" t="s">
        <v>41</v>
      </c>
      <c r="C58" s="12"/>
      <c r="D58" s="125"/>
      <c r="E58" s="109"/>
      <c r="F58" s="110"/>
      <c r="G58" s="110"/>
      <c r="H58" s="110"/>
      <c r="I58" s="110"/>
      <c r="J58" s="111"/>
    </row>
    <row r="59" spans="1:10" ht="15" customHeight="1" x14ac:dyDescent="0.2">
      <c r="A59" s="96"/>
      <c r="B59" s="11" t="s">
        <v>42</v>
      </c>
      <c r="C59" s="12"/>
      <c r="D59" s="125"/>
      <c r="E59" s="109"/>
      <c r="F59" s="110"/>
      <c r="G59" s="110"/>
      <c r="H59" s="110"/>
      <c r="I59" s="110"/>
      <c r="J59" s="111"/>
    </row>
    <row r="60" spans="1:10" ht="15" customHeight="1" x14ac:dyDescent="0.2">
      <c r="A60" s="96"/>
      <c r="B60" s="11" t="s">
        <v>43</v>
      </c>
      <c r="C60" s="12"/>
      <c r="D60" s="162"/>
      <c r="E60" s="109"/>
      <c r="F60" s="110"/>
      <c r="G60" s="110"/>
      <c r="H60" s="110"/>
      <c r="I60" s="110"/>
      <c r="J60" s="111"/>
    </row>
    <row r="61" spans="1:10" ht="15" customHeight="1" thickBot="1" x14ac:dyDescent="0.25">
      <c r="A61" s="97"/>
      <c r="B61" s="19" t="s">
        <v>48</v>
      </c>
      <c r="C61" s="20"/>
      <c r="D61" s="126"/>
      <c r="E61" s="112"/>
      <c r="F61" s="113"/>
      <c r="G61" s="113"/>
      <c r="H61" s="113"/>
      <c r="I61" s="113"/>
      <c r="J61" s="114"/>
    </row>
    <row r="62" spans="1:10" ht="15" customHeight="1" x14ac:dyDescent="0.2">
      <c r="A62" s="95" t="s">
        <v>178</v>
      </c>
      <c r="B62" s="13" t="s">
        <v>37</v>
      </c>
      <c r="C62" s="14"/>
      <c r="D62" s="124" t="str">
        <f>+IF(OR(C62="",C63="",C64=""),"Valide todos los criterios",IF(AND(C62="Cumple",C63="Cumple",C64="Cumple"),"Cumple variable","No cumple variable"))</f>
        <v>Valide todos los criterios</v>
      </c>
      <c r="E62" s="107" t="s">
        <v>46</v>
      </c>
      <c r="F62" s="107"/>
      <c r="G62" s="107"/>
      <c r="H62" s="107"/>
      <c r="I62" s="107"/>
      <c r="J62" s="108"/>
    </row>
    <row r="63" spans="1:10" ht="45" customHeight="1" x14ac:dyDescent="0.2">
      <c r="A63" s="96"/>
      <c r="B63" s="11" t="s">
        <v>38</v>
      </c>
      <c r="C63" s="12"/>
      <c r="D63" s="125"/>
      <c r="E63" s="109"/>
      <c r="F63" s="110"/>
      <c r="G63" s="110"/>
      <c r="H63" s="110"/>
      <c r="I63" s="110"/>
      <c r="J63" s="111"/>
    </row>
    <row r="64" spans="1:10" ht="45" customHeight="1" thickBot="1" x14ac:dyDescent="0.25">
      <c r="A64" s="97"/>
      <c r="B64" s="15" t="s">
        <v>39</v>
      </c>
      <c r="C64" s="16"/>
      <c r="D64" s="126"/>
      <c r="E64" s="112"/>
      <c r="F64" s="113"/>
      <c r="G64" s="113"/>
      <c r="H64" s="113"/>
      <c r="I64" s="113"/>
      <c r="J64" s="114"/>
    </row>
    <row r="65" spans="1:10" ht="35.1" customHeight="1" thickBot="1" x14ac:dyDescent="0.25">
      <c r="A65" s="119" t="s">
        <v>179</v>
      </c>
      <c r="B65" s="120"/>
      <c r="C65" s="120"/>
      <c r="D65" s="120"/>
      <c r="E65" s="120"/>
      <c r="F65" s="120"/>
      <c r="G65" s="120"/>
      <c r="H65" s="121"/>
      <c r="I65" s="122" t="str">
        <f>+IF(OR(D66="Valide todos los criterios"),"Valide todas las variables",IF(AND(D66="Cumple variable"),"Cumple obligación","No cumple obligación"))</f>
        <v>Valide todas las variables</v>
      </c>
      <c r="J65" s="123"/>
    </row>
    <row r="66" spans="1:10" ht="20.100000000000001" customHeight="1" x14ac:dyDescent="0.2">
      <c r="A66" s="95" t="s">
        <v>179</v>
      </c>
      <c r="B66" s="13" t="s">
        <v>37</v>
      </c>
      <c r="C66" s="14"/>
      <c r="D66" s="130" t="str">
        <f>+IF(OR(C66="",C67="",C68=""),"Valide todos los criterios",IF(AND(C66="Cumple",C67="Cumple",C68="Cumple"),"Cumple variable","No cumple variable"))</f>
        <v>Valide todos los criterios</v>
      </c>
      <c r="E66" s="107" t="s">
        <v>46</v>
      </c>
      <c r="F66" s="107"/>
      <c r="G66" s="107"/>
      <c r="H66" s="107"/>
      <c r="I66" s="107"/>
      <c r="J66" s="108"/>
    </row>
    <row r="67" spans="1:10" ht="50.1" customHeight="1" x14ac:dyDescent="0.2">
      <c r="A67" s="96"/>
      <c r="B67" s="11" t="s">
        <v>38</v>
      </c>
      <c r="C67" s="12"/>
      <c r="D67" s="163"/>
      <c r="E67" s="109"/>
      <c r="F67" s="110"/>
      <c r="G67" s="110"/>
      <c r="H67" s="110"/>
      <c r="I67" s="110"/>
      <c r="J67" s="111"/>
    </row>
    <row r="68" spans="1:10" ht="50.1" customHeight="1" thickBot="1" x14ac:dyDescent="0.25">
      <c r="A68" s="97"/>
      <c r="B68" s="15" t="s">
        <v>39</v>
      </c>
      <c r="C68" s="16"/>
      <c r="D68" s="131"/>
      <c r="E68" s="112"/>
      <c r="F68" s="113"/>
      <c r="G68" s="113"/>
      <c r="H68" s="113"/>
      <c r="I68" s="113"/>
      <c r="J68" s="114"/>
    </row>
    <row r="69" spans="1:10" ht="35.1" customHeight="1" thickBot="1" x14ac:dyDescent="0.25">
      <c r="A69" s="119" t="s">
        <v>225</v>
      </c>
      <c r="B69" s="120"/>
      <c r="C69" s="120"/>
      <c r="D69" s="120"/>
      <c r="E69" s="120"/>
      <c r="F69" s="120"/>
      <c r="G69" s="120"/>
      <c r="H69" s="121"/>
      <c r="I69" s="122" t="str">
        <f>+IF(OR(D70="Valide todos los criterios"),"Valide todas las variables",IF(AND(D70="Cumple variable"),"Cumple obligación","No cumple obligación"))</f>
        <v>Valide todas las variables</v>
      </c>
      <c r="J69" s="123"/>
    </row>
    <row r="70" spans="1:10" ht="15" customHeight="1" x14ac:dyDescent="0.2">
      <c r="A70" s="95" t="s">
        <v>180</v>
      </c>
      <c r="B70" s="115" t="s">
        <v>37</v>
      </c>
      <c r="C70" s="117"/>
      <c r="D70" s="130" t="str">
        <f>+IF(OR(C70=""),"Valide todos los criterios",IF(AND(C70="Cumple"),"Cumple variable","No cumple variable"))</f>
        <v>Valide todos los criterios</v>
      </c>
      <c r="E70" s="107" t="s">
        <v>46</v>
      </c>
      <c r="F70" s="107"/>
      <c r="G70" s="107"/>
      <c r="H70" s="107"/>
      <c r="I70" s="107"/>
      <c r="J70" s="108"/>
    </row>
    <row r="71" spans="1:10" ht="90" customHeight="1" thickBot="1" x14ac:dyDescent="0.25">
      <c r="A71" s="96"/>
      <c r="B71" s="116"/>
      <c r="C71" s="118"/>
      <c r="D71" s="131"/>
      <c r="E71" s="109"/>
      <c r="F71" s="110"/>
      <c r="G71" s="110"/>
      <c r="H71" s="110"/>
      <c r="I71" s="110"/>
      <c r="J71" s="111"/>
    </row>
    <row r="72" spans="1:10" ht="39.950000000000003" customHeight="1" thickBot="1" x14ac:dyDescent="0.25">
      <c r="A72" s="119" t="s">
        <v>226</v>
      </c>
      <c r="B72" s="120"/>
      <c r="C72" s="120"/>
      <c r="D72" s="120"/>
      <c r="E72" s="120"/>
      <c r="F72" s="120"/>
      <c r="G72" s="120"/>
      <c r="H72" s="121"/>
      <c r="I72" s="122" t="str">
        <f>IF(OR(D73="Valide todos los criterios",D75=""),"Valide todas las variables",IF(AND(D73="Cumple variable",D75="Cumple variable"),"Cumple obligación","No cumple obligación"))</f>
        <v>Valide todas las variables</v>
      </c>
      <c r="J72" s="123"/>
    </row>
    <row r="73" spans="1:10" ht="24.95" customHeight="1" x14ac:dyDescent="0.2">
      <c r="A73" s="95" t="s">
        <v>189</v>
      </c>
      <c r="B73" s="115" t="s">
        <v>37</v>
      </c>
      <c r="C73" s="117"/>
      <c r="D73" s="130" t="str">
        <f>+IF(OR(C73=""),"Valide todos los criterios",IF(AND(C73="Cumple"),"Cumple variable","No cumple variable"))</f>
        <v>Valide todos los criterios</v>
      </c>
      <c r="E73" s="107" t="s">
        <v>46</v>
      </c>
      <c r="F73" s="107"/>
      <c r="G73" s="107"/>
      <c r="H73" s="107"/>
      <c r="I73" s="107"/>
      <c r="J73" s="108"/>
    </row>
    <row r="74" spans="1:10" ht="60" customHeight="1" thickBot="1" x14ac:dyDescent="0.25">
      <c r="A74" s="97"/>
      <c r="B74" s="116"/>
      <c r="C74" s="118"/>
      <c r="D74" s="131"/>
      <c r="E74" s="112"/>
      <c r="F74" s="113"/>
      <c r="G74" s="113"/>
      <c r="H74" s="113"/>
      <c r="I74" s="113"/>
      <c r="J74" s="114"/>
    </row>
    <row r="75" spans="1:10" ht="15" customHeight="1" x14ac:dyDescent="0.2">
      <c r="A75" s="95" t="s">
        <v>190</v>
      </c>
      <c r="B75" s="98" t="s">
        <v>54</v>
      </c>
      <c r="C75" s="101"/>
      <c r="D75" s="104"/>
      <c r="E75" s="107" t="s">
        <v>46</v>
      </c>
      <c r="F75" s="107"/>
      <c r="G75" s="107"/>
      <c r="H75" s="107"/>
      <c r="I75" s="107"/>
      <c r="J75" s="108"/>
    </row>
    <row r="76" spans="1:10" ht="15" customHeight="1" x14ac:dyDescent="0.2">
      <c r="A76" s="96"/>
      <c r="B76" s="99"/>
      <c r="C76" s="102"/>
      <c r="D76" s="105"/>
      <c r="E76" s="109"/>
      <c r="F76" s="110"/>
      <c r="G76" s="110"/>
      <c r="H76" s="110"/>
      <c r="I76" s="110"/>
      <c r="J76" s="111"/>
    </row>
    <row r="77" spans="1:10" ht="15" customHeight="1" x14ac:dyDescent="0.2">
      <c r="A77" s="96"/>
      <c r="B77" s="99"/>
      <c r="C77" s="102"/>
      <c r="D77" s="105"/>
      <c r="E77" s="109"/>
      <c r="F77" s="110"/>
      <c r="G77" s="110"/>
      <c r="H77" s="110"/>
      <c r="I77" s="110"/>
      <c r="J77" s="111"/>
    </row>
    <row r="78" spans="1:10" ht="15" customHeight="1" x14ac:dyDescent="0.2">
      <c r="A78" s="96"/>
      <c r="B78" s="99"/>
      <c r="C78" s="102"/>
      <c r="D78" s="105"/>
      <c r="E78" s="109"/>
      <c r="F78" s="110"/>
      <c r="G78" s="110"/>
      <c r="H78" s="110"/>
      <c r="I78" s="110"/>
      <c r="J78" s="111"/>
    </row>
    <row r="79" spans="1:10" ht="15" customHeight="1" x14ac:dyDescent="0.2">
      <c r="A79" s="96"/>
      <c r="B79" s="99"/>
      <c r="C79" s="102"/>
      <c r="D79" s="105"/>
      <c r="E79" s="109"/>
      <c r="F79" s="110"/>
      <c r="G79" s="110"/>
      <c r="H79" s="110"/>
      <c r="I79" s="110"/>
      <c r="J79" s="111"/>
    </row>
    <row r="80" spans="1:10" ht="15" customHeight="1" x14ac:dyDescent="0.2">
      <c r="A80" s="96"/>
      <c r="B80" s="99"/>
      <c r="C80" s="102"/>
      <c r="D80" s="105"/>
      <c r="E80" s="109"/>
      <c r="F80" s="110"/>
      <c r="G80" s="110"/>
      <c r="H80" s="110"/>
      <c r="I80" s="110"/>
      <c r="J80" s="111"/>
    </row>
    <row r="81" spans="1:10" ht="15" customHeight="1" x14ac:dyDescent="0.2">
      <c r="A81" s="96"/>
      <c r="B81" s="99"/>
      <c r="C81" s="102"/>
      <c r="D81" s="105"/>
      <c r="E81" s="109"/>
      <c r="F81" s="110"/>
      <c r="G81" s="110"/>
      <c r="H81" s="110"/>
      <c r="I81" s="110"/>
      <c r="J81" s="111"/>
    </row>
    <row r="82" spans="1:10" ht="15" customHeight="1" thickBot="1" x14ac:dyDescent="0.25">
      <c r="A82" s="97"/>
      <c r="B82" s="100"/>
      <c r="C82" s="103"/>
      <c r="D82" s="106"/>
      <c r="E82" s="112"/>
      <c r="F82" s="113"/>
      <c r="G82" s="113"/>
      <c r="H82" s="113"/>
      <c r="I82" s="113"/>
      <c r="J82" s="114"/>
    </row>
    <row r="83" spans="1:10" ht="45" customHeight="1" thickBot="1" x14ac:dyDescent="0.25">
      <c r="A83" s="119" t="s">
        <v>192</v>
      </c>
      <c r="B83" s="120"/>
      <c r="C83" s="120"/>
      <c r="D83" s="120"/>
      <c r="E83" s="120"/>
      <c r="F83" s="120"/>
      <c r="G83" s="120"/>
      <c r="H83" s="121"/>
      <c r="I83" s="122" t="str">
        <f>+IF(OR(D84=""),"Valide todas las variables",IF(AND(D84="Cumple variable"),"Cumple obligación","No cumple obligación"))</f>
        <v>Valide todas las variables</v>
      </c>
      <c r="J83" s="123"/>
    </row>
    <row r="84" spans="1:10" ht="15" customHeight="1" x14ac:dyDescent="0.2">
      <c r="A84" s="95" t="s">
        <v>193</v>
      </c>
      <c r="B84" s="98" t="s">
        <v>54</v>
      </c>
      <c r="C84" s="101"/>
      <c r="D84" s="104"/>
      <c r="E84" s="107" t="s">
        <v>46</v>
      </c>
      <c r="F84" s="107"/>
      <c r="G84" s="107"/>
      <c r="H84" s="107"/>
      <c r="I84" s="107"/>
      <c r="J84" s="108"/>
    </row>
    <row r="85" spans="1:10" ht="15" customHeight="1" x14ac:dyDescent="0.2">
      <c r="A85" s="96"/>
      <c r="B85" s="99"/>
      <c r="C85" s="102"/>
      <c r="D85" s="105"/>
      <c r="E85" s="109"/>
      <c r="F85" s="110"/>
      <c r="G85" s="110"/>
      <c r="H85" s="110"/>
      <c r="I85" s="110"/>
      <c r="J85" s="111"/>
    </row>
    <row r="86" spans="1:10" ht="15" customHeight="1" x14ac:dyDescent="0.2">
      <c r="A86" s="96"/>
      <c r="B86" s="99"/>
      <c r="C86" s="102"/>
      <c r="D86" s="105"/>
      <c r="E86" s="109"/>
      <c r="F86" s="110"/>
      <c r="G86" s="110"/>
      <c r="H86" s="110"/>
      <c r="I86" s="110"/>
      <c r="J86" s="111"/>
    </row>
    <row r="87" spans="1:10" ht="15" customHeight="1" x14ac:dyDescent="0.2">
      <c r="A87" s="96"/>
      <c r="B87" s="99"/>
      <c r="C87" s="102"/>
      <c r="D87" s="105"/>
      <c r="E87" s="109"/>
      <c r="F87" s="110"/>
      <c r="G87" s="110"/>
      <c r="H87" s="110"/>
      <c r="I87" s="110"/>
      <c r="J87" s="111"/>
    </row>
    <row r="88" spans="1:10" ht="15" customHeight="1" x14ac:dyDescent="0.2">
      <c r="A88" s="96"/>
      <c r="B88" s="99"/>
      <c r="C88" s="102"/>
      <c r="D88" s="105"/>
      <c r="E88" s="109"/>
      <c r="F88" s="110"/>
      <c r="G88" s="110"/>
      <c r="H88" s="110"/>
      <c r="I88" s="110"/>
      <c r="J88" s="111"/>
    </row>
    <row r="89" spans="1:10" ht="15" customHeight="1" x14ac:dyDescent="0.2">
      <c r="A89" s="96"/>
      <c r="B89" s="99"/>
      <c r="C89" s="102"/>
      <c r="D89" s="105"/>
      <c r="E89" s="109"/>
      <c r="F89" s="110"/>
      <c r="G89" s="110"/>
      <c r="H89" s="110"/>
      <c r="I89" s="110"/>
      <c r="J89" s="111"/>
    </row>
    <row r="90" spans="1:10" ht="15" customHeight="1" x14ac:dyDescent="0.2">
      <c r="A90" s="96"/>
      <c r="B90" s="99"/>
      <c r="C90" s="102"/>
      <c r="D90" s="105"/>
      <c r="E90" s="109"/>
      <c r="F90" s="110"/>
      <c r="G90" s="110"/>
      <c r="H90" s="110"/>
      <c r="I90" s="110"/>
      <c r="J90" s="111"/>
    </row>
    <row r="91" spans="1:10" ht="15" customHeight="1" thickBot="1" x14ac:dyDescent="0.25">
      <c r="A91" s="97"/>
      <c r="B91" s="100"/>
      <c r="C91" s="103"/>
      <c r="D91" s="106"/>
      <c r="E91" s="112"/>
      <c r="F91" s="113"/>
      <c r="G91" s="113"/>
      <c r="H91" s="113"/>
      <c r="I91" s="113"/>
      <c r="J91" s="114"/>
    </row>
    <row r="92" spans="1:10" ht="35.1" customHeight="1" thickBot="1" x14ac:dyDescent="0.25">
      <c r="A92" s="119" t="s">
        <v>194</v>
      </c>
      <c r="B92" s="120"/>
      <c r="C92" s="120"/>
      <c r="D92" s="120"/>
      <c r="E92" s="120"/>
      <c r="F92" s="120"/>
      <c r="G92" s="120"/>
      <c r="H92" s="121"/>
      <c r="I92" s="122" t="str">
        <f>+IF(D93="","Valide todas las variables",IF(OR(D93="Variable no aplica"),"Obligación no aplica",IF(AND(D93="Cumple variable"),"Cumple obligación","No cumple obligación")))</f>
        <v>Valide todas las variables</v>
      </c>
      <c r="J92" s="123"/>
    </row>
    <row r="93" spans="1:10" ht="15" customHeight="1" x14ac:dyDescent="0.2">
      <c r="A93" s="95" t="s">
        <v>195</v>
      </c>
      <c r="B93" s="98" t="s">
        <v>54</v>
      </c>
      <c r="C93" s="101"/>
      <c r="D93" s="104"/>
      <c r="E93" s="107" t="s">
        <v>46</v>
      </c>
      <c r="F93" s="107"/>
      <c r="G93" s="107"/>
      <c r="H93" s="107"/>
      <c r="I93" s="107"/>
      <c r="J93" s="108"/>
    </row>
    <row r="94" spans="1:10" ht="15" customHeight="1" x14ac:dyDescent="0.2">
      <c r="A94" s="96"/>
      <c r="B94" s="99"/>
      <c r="C94" s="102"/>
      <c r="D94" s="105"/>
      <c r="E94" s="109"/>
      <c r="F94" s="110"/>
      <c r="G94" s="110"/>
      <c r="H94" s="110"/>
      <c r="I94" s="110"/>
      <c r="J94" s="111"/>
    </row>
    <row r="95" spans="1:10" ht="15" customHeight="1" x14ac:dyDescent="0.2">
      <c r="A95" s="96"/>
      <c r="B95" s="99"/>
      <c r="C95" s="102"/>
      <c r="D95" s="105"/>
      <c r="E95" s="109"/>
      <c r="F95" s="110"/>
      <c r="G95" s="110"/>
      <c r="H95" s="110"/>
      <c r="I95" s="110"/>
      <c r="J95" s="111"/>
    </row>
    <row r="96" spans="1:10" ht="15" customHeight="1" x14ac:dyDescent="0.2">
      <c r="A96" s="96"/>
      <c r="B96" s="99"/>
      <c r="C96" s="102"/>
      <c r="D96" s="105"/>
      <c r="E96" s="109"/>
      <c r="F96" s="110"/>
      <c r="G96" s="110"/>
      <c r="H96" s="110"/>
      <c r="I96" s="110"/>
      <c r="J96" s="111"/>
    </row>
    <row r="97" spans="1:10" ht="15" customHeight="1" x14ac:dyDescent="0.2">
      <c r="A97" s="96"/>
      <c r="B97" s="99"/>
      <c r="C97" s="102"/>
      <c r="D97" s="105"/>
      <c r="E97" s="109"/>
      <c r="F97" s="110"/>
      <c r="G97" s="110"/>
      <c r="H97" s="110"/>
      <c r="I97" s="110"/>
      <c r="J97" s="111"/>
    </row>
    <row r="98" spans="1:10" ht="15" customHeight="1" x14ac:dyDescent="0.2">
      <c r="A98" s="96"/>
      <c r="B98" s="99"/>
      <c r="C98" s="102"/>
      <c r="D98" s="105"/>
      <c r="E98" s="109"/>
      <c r="F98" s="110"/>
      <c r="G98" s="110"/>
      <c r="H98" s="110"/>
      <c r="I98" s="110"/>
      <c r="J98" s="111"/>
    </row>
    <row r="99" spans="1:10" ht="15" customHeight="1" x14ac:dyDescent="0.2">
      <c r="A99" s="96"/>
      <c r="B99" s="99"/>
      <c r="C99" s="102"/>
      <c r="D99" s="105"/>
      <c r="E99" s="109"/>
      <c r="F99" s="110"/>
      <c r="G99" s="110"/>
      <c r="H99" s="110"/>
      <c r="I99" s="110"/>
      <c r="J99" s="111"/>
    </row>
    <row r="100" spans="1:10" ht="15" customHeight="1" thickBot="1" x14ac:dyDescent="0.25">
      <c r="A100" s="97"/>
      <c r="B100" s="100"/>
      <c r="C100" s="103"/>
      <c r="D100" s="106"/>
      <c r="E100" s="112"/>
      <c r="F100" s="113"/>
      <c r="G100" s="113"/>
      <c r="H100" s="113"/>
      <c r="I100" s="113"/>
      <c r="J100" s="114"/>
    </row>
    <row r="101" spans="1:10" ht="35.1" customHeight="1" thickBot="1" x14ac:dyDescent="0.25">
      <c r="A101" s="119" t="s">
        <v>200</v>
      </c>
      <c r="B101" s="120"/>
      <c r="C101" s="120"/>
      <c r="D101" s="120"/>
      <c r="E101" s="120"/>
      <c r="F101" s="120"/>
      <c r="G101" s="120"/>
      <c r="H101" s="121"/>
      <c r="I101" s="122" t="str">
        <f>+IF(OR(D102="",D110="",D118=""),"Valide todas las variables",IF(AND(D102="Cumple variable",D110="Cumple variable",D118="Cumple variable"),"Cumple obligación",IF(AND(D102="Cumple variable",D110="Cumple variable",D118="Variable no aplica"),"Cumple obligación",IF(AND(D102="Cumple variable",D110="Variable no aplica",D118="Variable no aplica"),"Cumple obligación",IF(AND(D102="Cumple variable",D110="Variable no aplica",D118="Cumple variable"),"Cumple obligación","No cumple obligación")))))</f>
        <v>Valide todas las variables</v>
      </c>
      <c r="J101" s="123"/>
    </row>
    <row r="102" spans="1:10" ht="15" customHeight="1" x14ac:dyDescent="0.2">
      <c r="A102" s="95" t="s">
        <v>196</v>
      </c>
      <c r="B102" s="98" t="s">
        <v>54</v>
      </c>
      <c r="C102" s="101"/>
      <c r="D102" s="104"/>
      <c r="E102" s="107" t="s">
        <v>46</v>
      </c>
      <c r="F102" s="107"/>
      <c r="G102" s="107"/>
      <c r="H102" s="107"/>
      <c r="I102" s="107"/>
      <c r="J102" s="108"/>
    </row>
    <row r="103" spans="1:10" ht="15" customHeight="1" x14ac:dyDescent="0.2">
      <c r="A103" s="96"/>
      <c r="B103" s="99"/>
      <c r="C103" s="102"/>
      <c r="D103" s="105"/>
      <c r="E103" s="109"/>
      <c r="F103" s="110"/>
      <c r="G103" s="110"/>
      <c r="H103" s="110"/>
      <c r="I103" s="110"/>
      <c r="J103" s="111"/>
    </row>
    <row r="104" spans="1:10" ht="15" customHeight="1" x14ac:dyDescent="0.2">
      <c r="A104" s="96"/>
      <c r="B104" s="99"/>
      <c r="C104" s="102"/>
      <c r="D104" s="105"/>
      <c r="E104" s="109"/>
      <c r="F104" s="110"/>
      <c r="G104" s="110"/>
      <c r="H104" s="110"/>
      <c r="I104" s="110"/>
      <c r="J104" s="111"/>
    </row>
    <row r="105" spans="1:10" ht="15" customHeight="1" x14ac:dyDescent="0.2">
      <c r="A105" s="96"/>
      <c r="B105" s="99"/>
      <c r="C105" s="102"/>
      <c r="D105" s="105"/>
      <c r="E105" s="109"/>
      <c r="F105" s="110"/>
      <c r="G105" s="110"/>
      <c r="H105" s="110"/>
      <c r="I105" s="110"/>
      <c r="J105" s="111"/>
    </row>
    <row r="106" spans="1:10" ht="15" customHeight="1" x14ac:dyDescent="0.2">
      <c r="A106" s="96"/>
      <c r="B106" s="99"/>
      <c r="C106" s="102"/>
      <c r="D106" s="105"/>
      <c r="E106" s="109"/>
      <c r="F106" s="110"/>
      <c r="G106" s="110"/>
      <c r="H106" s="110"/>
      <c r="I106" s="110"/>
      <c r="J106" s="111"/>
    </row>
    <row r="107" spans="1:10" ht="15" customHeight="1" x14ac:dyDescent="0.2">
      <c r="A107" s="96"/>
      <c r="B107" s="99"/>
      <c r="C107" s="102"/>
      <c r="D107" s="105"/>
      <c r="E107" s="109"/>
      <c r="F107" s="110"/>
      <c r="G107" s="110"/>
      <c r="H107" s="110"/>
      <c r="I107" s="110"/>
      <c r="J107" s="111"/>
    </row>
    <row r="108" spans="1:10" ht="15" customHeight="1" x14ac:dyDescent="0.2">
      <c r="A108" s="96"/>
      <c r="B108" s="99"/>
      <c r="C108" s="102"/>
      <c r="D108" s="105"/>
      <c r="E108" s="109"/>
      <c r="F108" s="110"/>
      <c r="G108" s="110"/>
      <c r="H108" s="110"/>
      <c r="I108" s="110"/>
      <c r="J108" s="111"/>
    </row>
    <row r="109" spans="1:10" ht="15" customHeight="1" thickBot="1" x14ac:dyDescent="0.25">
      <c r="A109" s="97"/>
      <c r="B109" s="100"/>
      <c r="C109" s="103"/>
      <c r="D109" s="106"/>
      <c r="E109" s="112"/>
      <c r="F109" s="113"/>
      <c r="G109" s="113"/>
      <c r="H109" s="113"/>
      <c r="I109" s="113"/>
      <c r="J109" s="114"/>
    </row>
    <row r="110" spans="1:10" ht="15" customHeight="1" x14ac:dyDescent="0.2">
      <c r="A110" s="95" t="s">
        <v>197</v>
      </c>
      <c r="B110" s="98" t="s">
        <v>54</v>
      </c>
      <c r="C110" s="101"/>
      <c r="D110" s="104"/>
      <c r="E110" s="107" t="s">
        <v>46</v>
      </c>
      <c r="F110" s="107"/>
      <c r="G110" s="107"/>
      <c r="H110" s="107"/>
      <c r="I110" s="107"/>
      <c r="J110" s="108"/>
    </row>
    <row r="111" spans="1:10" ht="15" customHeight="1" x14ac:dyDescent="0.2">
      <c r="A111" s="96"/>
      <c r="B111" s="99"/>
      <c r="C111" s="102"/>
      <c r="D111" s="105"/>
      <c r="E111" s="109"/>
      <c r="F111" s="110"/>
      <c r="G111" s="110"/>
      <c r="H111" s="110"/>
      <c r="I111" s="110"/>
      <c r="J111" s="111"/>
    </row>
    <row r="112" spans="1:10" ht="15" customHeight="1" x14ac:dyDescent="0.2">
      <c r="A112" s="96"/>
      <c r="B112" s="99"/>
      <c r="C112" s="102"/>
      <c r="D112" s="105"/>
      <c r="E112" s="109"/>
      <c r="F112" s="110"/>
      <c r="G112" s="110"/>
      <c r="H112" s="110"/>
      <c r="I112" s="110"/>
      <c r="J112" s="111"/>
    </row>
    <row r="113" spans="1:10" ht="15" customHeight="1" x14ac:dyDescent="0.2">
      <c r="A113" s="96"/>
      <c r="B113" s="99"/>
      <c r="C113" s="102"/>
      <c r="D113" s="105"/>
      <c r="E113" s="109"/>
      <c r="F113" s="110"/>
      <c r="G113" s="110"/>
      <c r="H113" s="110"/>
      <c r="I113" s="110"/>
      <c r="J113" s="111"/>
    </row>
    <row r="114" spans="1:10" ht="15" customHeight="1" x14ac:dyDescent="0.2">
      <c r="A114" s="96"/>
      <c r="B114" s="99"/>
      <c r="C114" s="102"/>
      <c r="D114" s="105"/>
      <c r="E114" s="109"/>
      <c r="F114" s="110"/>
      <c r="G114" s="110"/>
      <c r="H114" s="110"/>
      <c r="I114" s="110"/>
      <c r="J114" s="111"/>
    </row>
    <row r="115" spans="1:10" ht="15" customHeight="1" x14ac:dyDescent="0.2">
      <c r="A115" s="96"/>
      <c r="B115" s="99"/>
      <c r="C115" s="102"/>
      <c r="D115" s="105"/>
      <c r="E115" s="109"/>
      <c r="F115" s="110"/>
      <c r="G115" s="110"/>
      <c r="H115" s="110"/>
      <c r="I115" s="110"/>
      <c r="J115" s="111"/>
    </row>
    <row r="116" spans="1:10" ht="15" customHeight="1" x14ac:dyDescent="0.2">
      <c r="A116" s="96"/>
      <c r="B116" s="99"/>
      <c r="C116" s="102"/>
      <c r="D116" s="105"/>
      <c r="E116" s="109"/>
      <c r="F116" s="110"/>
      <c r="G116" s="110"/>
      <c r="H116" s="110"/>
      <c r="I116" s="110"/>
      <c r="J116" s="111"/>
    </row>
    <row r="117" spans="1:10" ht="15" customHeight="1" thickBot="1" x14ac:dyDescent="0.25">
      <c r="A117" s="97"/>
      <c r="B117" s="100"/>
      <c r="C117" s="103"/>
      <c r="D117" s="106"/>
      <c r="E117" s="112"/>
      <c r="F117" s="113"/>
      <c r="G117" s="113"/>
      <c r="H117" s="113"/>
      <c r="I117" s="113"/>
      <c r="J117" s="114"/>
    </row>
    <row r="118" spans="1:10" ht="15" customHeight="1" x14ac:dyDescent="0.2">
      <c r="A118" s="95" t="s">
        <v>198</v>
      </c>
      <c r="B118" s="98" t="s">
        <v>54</v>
      </c>
      <c r="C118" s="101"/>
      <c r="D118" s="104"/>
      <c r="E118" s="107" t="s">
        <v>46</v>
      </c>
      <c r="F118" s="107"/>
      <c r="G118" s="107"/>
      <c r="H118" s="107"/>
      <c r="I118" s="107"/>
      <c r="J118" s="108"/>
    </row>
    <row r="119" spans="1:10" ht="15" customHeight="1" x14ac:dyDescent="0.2">
      <c r="A119" s="96"/>
      <c r="B119" s="99"/>
      <c r="C119" s="102"/>
      <c r="D119" s="105"/>
      <c r="E119" s="109"/>
      <c r="F119" s="110"/>
      <c r="G119" s="110"/>
      <c r="H119" s="110"/>
      <c r="I119" s="110"/>
      <c r="J119" s="111"/>
    </row>
    <row r="120" spans="1:10" ht="15" customHeight="1" x14ac:dyDescent="0.2">
      <c r="A120" s="96"/>
      <c r="B120" s="99"/>
      <c r="C120" s="102"/>
      <c r="D120" s="105"/>
      <c r="E120" s="109"/>
      <c r="F120" s="110"/>
      <c r="G120" s="110"/>
      <c r="H120" s="110"/>
      <c r="I120" s="110"/>
      <c r="J120" s="111"/>
    </row>
    <row r="121" spans="1:10" ht="15" customHeight="1" x14ac:dyDescent="0.2">
      <c r="A121" s="96"/>
      <c r="B121" s="99"/>
      <c r="C121" s="102"/>
      <c r="D121" s="105"/>
      <c r="E121" s="109"/>
      <c r="F121" s="110"/>
      <c r="G121" s="110"/>
      <c r="H121" s="110"/>
      <c r="I121" s="110"/>
      <c r="J121" s="111"/>
    </row>
    <row r="122" spans="1:10" ht="15" customHeight="1" x14ac:dyDescent="0.2">
      <c r="A122" s="96"/>
      <c r="B122" s="99"/>
      <c r="C122" s="102"/>
      <c r="D122" s="105"/>
      <c r="E122" s="109"/>
      <c r="F122" s="110"/>
      <c r="G122" s="110"/>
      <c r="H122" s="110"/>
      <c r="I122" s="110"/>
      <c r="J122" s="111"/>
    </row>
    <row r="123" spans="1:10" ht="15" customHeight="1" x14ac:dyDescent="0.2">
      <c r="A123" s="96"/>
      <c r="B123" s="99"/>
      <c r="C123" s="102"/>
      <c r="D123" s="105"/>
      <c r="E123" s="109"/>
      <c r="F123" s="110"/>
      <c r="G123" s="110"/>
      <c r="H123" s="110"/>
      <c r="I123" s="110"/>
      <c r="J123" s="111"/>
    </row>
    <row r="124" spans="1:10" ht="15" customHeight="1" x14ac:dyDescent="0.2">
      <c r="A124" s="96"/>
      <c r="B124" s="99"/>
      <c r="C124" s="102"/>
      <c r="D124" s="105"/>
      <c r="E124" s="109"/>
      <c r="F124" s="110"/>
      <c r="G124" s="110"/>
      <c r="H124" s="110"/>
      <c r="I124" s="110"/>
      <c r="J124" s="111"/>
    </row>
    <row r="125" spans="1:10" ht="15" customHeight="1" thickBot="1" x14ac:dyDescent="0.25">
      <c r="A125" s="97"/>
      <c r="B125" s="100"/>
      <c r="C125" s="103"/>
      <c r="D125" s="106"/>
      <c r="E125" s="112"/>
      <c r="F125" s="113"/>
      <c r="G125" s="113"/>
      <c r="H125" s="113"/>
      <c r="I125" s="113"/>
      <c r="J125" s="114"/>
    </row>
    <row r="126" spans="1:10" ht="35.1" customHeight="1" thickBot="1" x14ac:dyDescent="0.25">
      <c r="A126" s="119" t="s">
        <v>201</v>
      </c>
      <c r="B126" s="120"/>
      <c r="C126" s="120"/>
      <c r="D126" s="120"/>
      <c r="E126" s="120"/>
      <c r="F126" s="120"/>
      <c r="G126" s="120"/>
      <c r="H126" s="121"/>
      <c r="I126" s="122" t="str">
        <f>+IF(OR(D127="Valide todos los criterios"),"Valide todas las variables",IF(AND(D127="Cumple variable"),"Cumple obligación","No cumple obligación"))</f>
        <v>Valide todas las variables</v>
      </c>
      <c r="J126" s="123"/>
    </row>
    <row r="127" spans="1:10" ht="15" customHeight="1" x14ac:dyDescent="0.2">
      <c r="A127" s="95" t="s">
        <v>273</v>
      </c>
      <c r="B127" s="13" t="s">
        <v>37</v>
      </c>
      <c r="C127" s="14"/>
      <c r="D127" s="130" t="str">
        <f>+IF(OR(C127="",C128="",C129=""),"Valide todos los criterios",IF(AND(C127="Cumple",C128="Cumple",C129="Cumple"),"Cumple variable","No cumple variable"))</f>
        <v>Valide todos los criterios</v>
      </c>
      <c r="E127" s="107" t="s">
        <v>46</v>
      </c>
      <c r="F127" s="107"/>
      <c r="G127" s="107"/>
      <c r="H127" s="107"/>
      <c r="I127" s="107"/>
      <c r="J127" s="108"/>
    </row>
    <row r="128" spans="1:10" ht="45" customHeight="1" x14ac:dyDescent="0.2">
      <c r="A128" s="96"/>
      <c r="B128" s="11" t="s">
        <v>38</v>
      </c>
      <c r="C128" s="12"/>
      <c r="D128" s="163"/>
      <c r="E128" s="109"/>
      <c r="F128" s="110"/>
      <c r="G128" s="110"/>
      <c r="H128" s="110"/>
      <c r="I128" s="110"/>
      <c r="J128" s="111"/>
    </row>
    <row r="129" spans="1:10" ht="45" customHeight="1" thickBot="1" x14ac:dyDescent="0.25">
      <c r="A129" s="97"/>
      <c r="B129" s="15" t="s">
        <v>39</v>
      </c>
      <c r="C129" s="52"/>
      <c r="D129" s="131"/>
      <c r="E129" s="112"/>
      <c r="F129" s="113"/>
      <c r="G129" s="113"/>
      <c r="H129" s="113"/>
      <c r="I129" s="113"/>
      <c r="J129" s="114"/>
    </row>
    <row r="130" spans="1:10" ht="39.950000000000003" customHeight="1" thickBot="1" x14ac:dyDescent="0.25">
      <c r="A130" s="119" t="s">
        <v>203</v>
      </c>
      <c r="B130" s="120"/>
      <c r="C130" s="120"/>
      <c r="D130" s="120"/>
      <c r="E130" s="120"/>
      <c r="F130" s="120"/>
      <c r="G130" s="120"/>
      <c r="H130" s="121"/>
      <c r="I130" s="122" t="str">
        <f>+IF(D131="","Valide todas las variables",IF(OR(D131="Variable no aplica"),"Obligación no aplica",IF(AND(D131="Cumple variable"),"Cumple obligación","No cumple obligación")))</f>
        <v>Valide todas las variables</v>
      </c>
      <c r="J130" s="123"/>
    </row>
    <row r="131" spans="1:10" ht="15" customHeight="1" x14ac:dyDescent="0.2">
      <c r="A131" s="95" t="s">
        <v>199</v>
      </c>
      <c r="B131" s="98" t="s">
        <v>54</v>
      </c>
      <c r="C131" s="101"/>
      <c r="D131" s="104"/>
      <c r="E131" s="107" t="s">
        <v>46</v>
      </c>
      <c r="F131" s="107"/>
      <c r="G131" s="107"/>
      <c r="H131" s="107"/>
      <c r="I131" s="107"/>
      <c r="J131" s="108"/>
    </row>
    <row r="132" spans="1:10" ht="15" customHeight="1" x14ac:dyDescent="0.2">
      <c r="A132" s="96"/>
      <c r="B132" s="99"/>
      <c r="C132" s="102"/>
      <c r="D132" s="105"/>
      <c r="E132" s="109"/>
      <c r="F132" s="110"/>
      <c r="G132" s="110"/>
      <c r="H132" s="110"/>
      <c r="I132" s="110"/>
      <c r="J132" s="111"/>
    </row>
    <row r="133" spans="1:10" ht="15" customHeight="1" x14ac:dyDescent="0.2">
      <c r="A133" s="96"/>
      <c r="B133" s="99"/>
      <c r="C133" s="102"/>
      <c r="D133" s="105"/>
      <c r="E133" s="109"/>
      <c r="F133" s="110"/>
      <c r="G133" s="110"/>
      <c r="H133" s="110"/>
      <c r="I133" s="110"/>
      <c r="J133" s="111"/>
    </row>
    <row r="134" spans="1:10" ht="15" customHeight="1" x14ac:dyDescent="0.2">
      <c r="A134" s="96"/>
      <c r="B134" s="99"/>
      <c r="C134" s="102"/>
      <c r="D134" s="105"/>
      <c r="E134" s="109"/>
      <c r="F134" s="110"/>
      <c r="G134" s="110"/>
      <c r="H134" s="110"/>
      <c r="I134" s="110"/>
      <c r="J134" s="111"/>
    </row>
    <row r="135" spans="1:10" ht="15" customHeight="1" x14ac:dyDescent="0.2">
      <c r="A135" s="96"/>
      <c r="B135" s="99"/>
      <c r="C135" s="102"/>
      <c r="D135" s="105"/>
      <c r="E135" s="109"/>
      <c r="F135" s="110"/>
      <c r="G135" s="110"/>
      <c r="H135" s="110"/>
      <c r="I135" s="110"/>
      <c r="J135" s="111"/>
    </row>
    <row r="136" spans="1:10" ht="15" customHeight="1" x14ac:dyDescent="0.2">
      <c r="A136" s="96"/>
      <c r="B136" s="99"/>
      <c r="C136" s="102"/>
      <c r="D136" s="105"/>
      <c r="E136" s="109"/>
      <c r="F136" s="110"/>
      <c r="G136" s="110"/>
      <c r="H136" s="110"/>
      <c r="I136" s="110"/>
      <c r="J136" s="111"/>
    </row>
    <row r="137" spans="1:10" ht="15" customHeight="1" x14ac:dyDescent="0.2">
      <c r="A137" s="96"/>
      <c r="B137" s="99"/>
      <c r="C137" s="102"/>
      <c r="D137" s="105"/>
      <c r="E137" s="109"/>
      <c r="F137" s="110"/>
      <c r="G137" s="110"/>
      <c r="H137" s="110"/>
      <c r="I137" s="110"/>
      <c r="J137" s="111"/>
    </row>
    <row r="138" spans="1:10" ht="15" customHeight="1" thickBot="1" x14ac:dyDescent="0.25">
      <c r="A138" s="97"/>
      <c r="B138" s="100"/>
      <c r="C138" s="103"/>
      <c r="D138" s="106"/>
      <c r="E138" s="112"/>
      <c r="F138" s="113"/>
      <c r="G138" s="113"/>
      <c r="H138" s="113"/>
      <c r="I138" s="113"/>
      <c r="J138" s="114"/>
    </row>
    <row r="139" spans="1:10" ht="35.1" customHeight="1" thickBot="1" x14ac:dyDescent="0.25">
      <c r="A139" s="119" t="s">
        <v>205</v>
      </c>
      <c r="B139" s="120"/>
      <c r="C139" s="120"/>
      <c r="D139" s="120"/>
      <c r="E139" s="120"/>
      <c r="F139" s="120"/>
      <c r="G139" s="120"/>
      <c r="H139" s="121"/>
      <c r="I139" s="122" t="str">
        <f>+IF(OR(D140="Valide todos los criterios"),"Valide todas las variables",IF(AND(D140="Cumple variable"),"Cumple obligación","No cumple obligación"))</f>
        <v>Valide todas las variables</v>
      </c>
      <c r="J139" s="123"/>
    </row>
    <row r="140" spans="1:10" ht="24.95" customHeight="1" x14ac:dyDescent="0.2">
      <c r="A140" s="95" t="s">
        <v>204</v>
      </c>
      <c r="B140" s="13" t="s">
        <v>37</v>
      </c>
      <c r="C140" s="14"/>
      <c r="D140" s="130" t="str">
        <f>IF(OR(C140="",C141="",C142="",C143=""),"Valide todos los criterios",IF(AND(C140="Cumple",C141="Cumple",C142="Cumple",C143="Cumple"),"Cumple variable","No cumple variable"))</f>
        <v>Valide todos los criterios</v>
      </c>
      <c r="E140" s="107" t="s">
        <v>46</v>
      </c>
      <c r="F140" s="107"/>
      <c r="G140" s="107"/>
      <c r="H140" s="107"/>
      <c r="I140" s="107"/>
      <c r="J140" s="108"/>
    </row>
    <row r="141" spans="1:10" ht="24.95" customHeight="1" x14ac:dyDescent="0.2">
      <c r="A141" s="96"/>
      <c r="B141" s="11" t="s">
        <v>38</v>
      </c>
      <c r="C141" s="12"/>
      <c r="D141" s="163"/>
      <c r="E141" s="109"/>
      <c r="F141" s="110"/>
      <c r="G141" s="110"/>
      <c r="H141" s="110"/>
      <c r="I141" s="110"/>
      <c r="J141" s="111"/>
    </row>
    <row r="142" spans="1:10" ht="24.95" customHeight="1" x14ac:dyDescent="0.2">
      <c r="A142" s="96"/>
      <c r="B142" s="11" t="s">
        <v>39</v>
      </c>
      <c r="C142" s="12"/>
      <c r="D142" s="163"/>
      <c r="E142" s="109"/>
      <c r="F142" s="110"/>
      <c r="G142" s="110"/>
      <c r="H142" s="110"/>
      <c r="I142" s="110"/>
      <c r="J142" s="111"/>
    </row>
    <row r="143" spans="1:10" ht="24.95" customHeight="1" thickBot="1" x14ac:dyDescent="0.25">
      <c r="A143" s="97"/>
      <c r="B143" s="15" t="s">
        <v>40</v>
      </c>
      <c r="C143" s="23"/>
      <c r="D143" s="131"/>
      <c r="E143" s="112"/>
      <c r="F143" s="113"/>
      <c r="G143" s="113"/>
      <c r="H143" s="113"/>
      <c r="I143" s="113"/>
      <c r="J143" s="114"/>
    </row>
    <row r="144" spans="1:10" ht="30" customHeight="1" thickBot="1" x14ac:dyDescent="0.25">
      <c r="A144" s="127" t="s">
        <v>59</v>
      </c>
      <c r="B144" s="128"/>
      <c r="C144" s="128"/>
      <c r="D144" s="128"/>
      <c r="E144" s="128"/>
      <c r="F144" s="128"/>
      <c r="G144" s="128"/>
      <c r="H144" s="128"/>
      <c r="I144" s="128"/>
      <c r="J144" s="129"/>
    </row>
    <row r="145" spans="1:10" ht="69.95" customHeight="1" thickBot="1" x14ac:dyDescent="0.25">
      <c r="A145" s="119" t="s">
        <v>209</v>
      </c>
      <c r="B145" s="120"/>
      <c r="C145" s="120"/>
      <c r="D145" s="120"/>
      <c r="E145" s="120"/>
      <c r="F145" s="120"/>
      <c r="G145" s="120"/>
      <c r="H145" s="121"/>
      <c r="I145" s="122" t="str">
        <f>+IF(OR(D146="Valide todos los criterios"),"Valide todas las variables",IF(AND(D146="Cumple variable"),"Cumple obligación","No cumple obligación"))</f>
        <v>Valide todas las variables</v>
      </c>
      <c r="J145" s="123"/>
    </row>
    <row r="146" spans="1:10" ht="15" customHeight="1" x14ac:dyDescent="0.2">
      <c r="A146" s="95" t="s">
        <v>210</v>
      </c>
      <c r="B146" s="13" t="s">
        <v>37</v>
      </c>
      <c r="C146" s="14"/>
      <c r="D146" s="124" t="str">
        <f>+IF(OR(C146="",C147="",C148="",C149="",C150="",C151="",C152="",C153="",C154=""),"Valide todos los criterios",IF(AND(C146="Cumple",C147="Cumple",C148="Cumple",C149="Cumple",C150="Cumple",C151="Cumple",C152="Cumple",C153="Cumple",C154="Cumple"),"Cumple variable","No cumple variable"))</f>
        <v>Valide todos los criterios</v>
      </c>
      <c r="E146" s="107" t="s">
        <v>46</v>
      </c>
      <c r="F146" s="107"/>
      <c r="G146" s="107"/>
      <c r="H146" s="107"/>
      <c r="I146" s="107"/>
      <c r="J146" s="108"/>
    </row>
    <row r="147" spans="1:10" ht="15" customHeight="1" x14ac:dyDescent="0.2">
      <c r="A147" s="96"/>
      <c r="B147" s="11" t="s">
        <v>38</v>
      </c>
      <c r="C147" s="12"/>
      <c r="D147" s="125"/>
      <c r="E147" s="109"/>
      <c r="F147" s="110"/>
      <c r="G147" s="110"/>
      <c r="H147" s="110"/>
      <c r="I147" s="110"/>
      <c r="J147" s="111"/>
    </row>
    <row r="148" spans="1:10" ht="15" customHeight="1" x14ac:dyDescent="0.2">
      <c r="A148" s="96"/>
      <c r="B148" s="11" t="s">
        <v>39</v>
      </c>
      <c r="C148" s="12"/>
      <c r="D148" s="125"/>
      <c r="E148" s="109"/>
      <c r="F148" s="110"/>
      <c r="G148" s="110"/>
      <c r="H148" s="110"/>
      <c r="I148" s="110"/>
      <c r="J148" s="111"/>
    </row>
    <row r="149" spans="1:10" ht="15" customHeight="1" x14ac:dyDescent="0.2">
      <c r="A149" s="96"/>
      <c r="B149" s="11" t="s">
        <v>40</v>
      </c>
      <c r="C149" s="12"/>
      <c r="D149" s="125"/>
      <c r="E149" s="109"/>
      <c r="F149" s="110"/>
      <c r="G149" s="110"/>
      <c r="H149" s="110"/>
      <c r="I149" s="110"/>
      <c r="J149" s="111"/>
    </row>
    <row r="150" spans="1:10" ht="15" customHeight="1" x14ac:dyDescent="0.2">
      <c r="A150" s="96"/>
      <c r="B150" s="11" t="s">
        <v>41</v>
      </c>
      <c r="C150" s="12"/>
      <c r="D150" s="125"/>
      <c r="E150" s="109"/>
      <c r="F150" s="110"/>
      <c r="G150" s="110"/>
      <c r="H150" s="110"/>
      <c r="I150" s="110"/>
      <c r="J150" s="111"/>
    </row>
    <row r="151" spans="1:10" ht="15" customHeight="1" x14ac:dyDescent="0.2">
      <c r="A151" s="96"/>
      <c r="B151" s="11" t="s">
        <v>42</v>
      </c>
      <c r="C151" s="12"/>
      <c r="D151" s="125"/>
      <c r="E151" s="109"/>
      <c r="F151" s="110"/>
      <c r="G151" s="110"/>
      <c r="H151" s="110"/>
      <c r="I151" s="110"/>
      <c r="J151" s="111"/>
    </row>
    <row r="152" spans="1:10" ht="15" customHeight="1" x14ac:dyDescent="0.2">
      <c r="A152" s="96"/>
      <c r="B152" s="11" t="s">
        <v>43</v>
      </c>
      <c r="C152" s="12"/>
      <c r="D152" s="125"/>
      <c r="E152" s="109"/>
      <c r="F152" s="110"/>
      <c r="G152" s="110"/>
      <c r="H152" s="110"/>
      <c r="I152" s="110"/>
      <c r="J152" s="111"/>
    </row>
    <row r="153" spans="1:10" ht="15" customHeight="1" x14ac:dyDescent="0.2">
      <c r="A153" s="96"/>
      <c r="B153" s="11" t="s">
        <v>44</v>
      </c>
      <c r="C153" s="12"/>
      <c r="D153" s="125"/>
      <c r="E153" s="109"/>
      <c r="F153" s="110"/>
      <c r="G153" s="110"/>
      <c r="H153" s="110"/>
      <c r="I153" s="110"/>
      <c r="J153" s="111"/>
    </row>
    <row r="154" spans="1:10" ht="15" customHeight="1" thickBot="1" x14ac:dyDescent="0.25">
      <c r="A154" s="97"/>
      <c r="B154" s="15" t="s">
        <v>49</v>
      </c>
      <c r="C154" s="23"/>
      <c r="D154" s="126"/>
      <c r="E154" s="112"/>
      <c r="F154" s="113"/>
      <c r="G154" s="113"/>
      <c r="H154" s="113"/>
      <c r="I154" s="113"/>
      <c r="J154" s="114"/>
    </row>
    <row r="155" spans="1:10" ht="60" customHeight="1" thickBot="1" x14ac:dyDescent="0.25">
      <c r="A155" s="119" t="s">
        <v>229</v>
      </c>
      <c r="B155" s="120"/>
      <c r="C155" s="120"/>
      <c r="D155" s="120"/>
      <c r="E155" s="120"/>
      <c r="F155" s="120"/>
      <c r="G155" s="120"/>
      <c r="H155" s="121"/>
      <c r="I155" s="122" t="str">
        <f>+IF(OR(D156="Valide todos los criterios"),"Valide todas las variables",IF(AND(D156="Cumple variable"),"Cumple obligación","No cumple obligación"))</f>
        <v>Valide todas las variables</v>
      </c>
      <c r="J155" s="123"/>
    </row>
    <row r="156" spans="1:10" ht="15" customHeight="1" x14ac:dyDescent="0.2">
      <c r="A156" s="95" t="s">
        <v>211</v>
      </c>
      <c r="B156" s="13" t="s">
        <v>37</v>
      </c>
      <c r="C156" s="14"/>
      <c r="D156" s="130" t="str">
        <f>+IF(OR(C156="",C157=""),"Valide todos los criterios",IF(AND(C156="Cumple",C157="Cumple"),"Cumple variable","No cumple variable"))</f>
        <v>Valide todos los criterios</v>
      </c>
      <c r="E156" s="107" t="s">
        <v>46</v>
      </c>
      <c r="F156" s="107"/>
      <c r="G156" s="107"/>
      <c r="H156" s="107"/>
      <c r="I156" s="107"/>
      <c r="J156" s="108"/>
    </row>
    <row r="157" spans="1:10" ht="69.95" customHeight="1" thickBot="1" x14ac:dyDescent="0.25">
      <c r="A157" s="97"/>
      <c r="B157" s="15" t="s">
        <v>38</v>
      </c>
      <c r="C157" s="23"/>
      <c r="D157" s="131"/>
      <c r="E157" s="112"/>
      <c r="F157" s="113"/>
      <c r="G157" s="113"/>
      <c r="H157" s="113"/>
      <c r="I157" s="113"/>
      <c r="J157" s="114"/>
    </row>
    <row r="158" spans="1:10" ht="39.950000000000003" customHeight="1" thickBot="1" x14ac:dyDescent="0.25">
      <c r="A158" s="119" t="s">
        <v>214</v>
      </c>
      <c r="B158" s="120"/>
      <c r="C158" s="120"/>
      <c r="D158" s="120"/>
      <c r="E158" s="120"/>
      <c r="F158" s="120"/>
      <c r="G158" s="120"/>
      <c r="H158" s="121"/>
      <c r="I158" s="122" t="str">
        <f>+IF(OR(D159="Valide todos los criterios"),"Valide todas las variables",IF(AND(D159="Cumple variable"),"Cumple obligación","No cumple obligación"))</f>
        <v>Valide todas las variables</v>
      </c>
      <c r="J158" s="123"/>
    </row>
    <row r="159" spans="1:10" ht="15" customHeight="1" x14ac:dyDescent="0.2">
      <c r="A159" s="95" t="s">
        <v>213</v>
      </c>
      <c r="B159" s="166" t="s">
        <v>37</v>
      </c>
      <c r="C159" s="164"/>
      <c r="D159" s="130" t="str">
        <f>+IF(OR(C159=""),"Valide todos los criterios",IF(AND(C159="Cumple"),"Cumple variable","No cumple variable"))</f>
        <v>Valide todos los criterios</v>
      </c>
      <c r="E159" s="107" t="s">
        <v>46</v>
      </c>
      <c r="F159" s="107"/>
      <c r="G159" s="107"/>
      <c r="H159" s="107"/>
      <c r="I159" s="107"/>
      <c r="J159" s="108"/>
    </row>
    <row r="160" spans="1:10" ht="69.95" customHeight="1" thickBot="1" x14ac:dyDescent="0.25">
      <c r="A160" s="97"/>
      <c r="B160" s="167"/>
      <c r="C160" s="165"/>
      <c r="D160" s="131"/>
      <c r="E160" s="112"/>
      <c r="F160" s="113"/>
      <c r="G160" s="113"/>
      <c r="H160" s="113"/>
      <c r="I160" s="113"/>
      <c r="J160" s="114"/>
    </row>
    <row r="161" spans="1:10" ht="20.100000000000001" customHeight="1" thickBot="1" x14ac:dyDescent="0.25">
      <c r="A161" s="127" t="s">
        <v>60</v>
      </c>
      <c r="B161" s="128"/>
      <c r="C161" s="128"/>
      <c r="D161" s="128"/>
      <c r="E161" s="128"/>
      <c r="F161" s="128"/>
      <c r="G161" s="128"/>
      <c r="H161" s="128"/>
      <c r="I161" s="128"/>
      <c r="J161" s="129"/>
    </row>
    <row r="162" spans="1:10" ht="35.1" customHeight="1" thickBot="1" x14ac:dyDescent="0.25">
      <c r="A162" s="119" t="s">
        <v>216</v>
      </c>
      <c r="B162" s="120"/>
      <c r="C162" s="120"/>
      <c r="D162" s="120"/>
      <c r="E162" s="120"/>
      <c r="F162" s="120"/>
      <c r="G162" s="120"/>
      <c r="H162" s="121"/>
      <c r="I162" s="122" t="str">
        <f>+IF(OR(D163="Valide todos los criterios"),"Valide todas las variables",IF(AND(D163="Cumple variable"),"Cumple obligación","No cumple obligación"))</f>
        <v>Valide todas las variables</v>
      </c>
      <c r="J162" s="123"/>
    </row>
    <row r="163" spans="1:10" ht="15" customHeight="1" x14ac:dyDescent="0.2">
      <c r="A163" s="95" t="s">
        <v>217</v>
      </c>
      <c r="B163" s="13" t="s">
        <v>37</v>
      </c>
      <c r="C163" s="14"/>
      <c r="D163" s="124" t="str">
        <f>+IF(OR(C163="",C164="",C165="",C166="",C167=""),"Valide todos los criterios",IF(AND(C163="Cumple",C164="Cumple",C165="Cumple",C166="Cumple",C167="Cumple"),"Cumple variable","No cumple variable"))</f>
        <v>Valide todos los criterios</v>
      </c>
      <c r="E163" s="107" t="s">
        <v>46</v>
      </c>
      <c r="F163" s="107"/>
      <c r="G163" s="107"/>
      <c r="H163" s="107"/>
      <c r="I163" s="107"/>
      <c r="J163" s="108"/>
    </row>
    <row r="164" spans="1:10" ht="23.1" customHeight="1" x14ac:dyDescent="0.2">
      <c r="A164" s="96"/>
      <c r="B164" s="11" t="s">
        <v>38</v>
      </c>
      <c r="C164" s="12"/>
      <c r="D164" s="125"/>
      <c r="E164" s="109"/>
      <c r="F164" s="110"/>
      <c r="G164" s="110"/>
      <c r="H164" s="110"/>
      <c r="I164" s="110"/>
      <c r="J164" s="111"/>
    </row>
    <row r="165" spans="1:10" ht="23.1" customHeight="1" x14ac:dyDescent="0.2">
      <c r="A165" s="96"/>
      <c r="B165" s="11" t="s">
        <v>39</v>
      </c>
      <c r="C165" s="12"/>
      <c r="D165" s="125"/>
      <c r="E165" s="109"/>
      <c r="F165" s="110"/>
      <c r="G165" s="110"/>
      <c r="H165" s="110"/>
      <c r="I165" s="110"/>
      <c r="J165" s="111"/>
    </row>
    <row r="166" spans="1:10" ht="23.1" customHeight="1" x14ac:dyDescent="0.2">
      <c r="A166" s="96"/>
      <c r="B166" s="11" t="s">
        <v>40</v>
      </c>
      <c r="C166" s="12"/>
      <c r="D166" s="125"/>
      <c r="E166" s="109"/>
      <c r="F166" s="110"/>
      <c r="G166" s="110"/>
      <c r="H166" s="110"/>
      <c r="I166" s="110"/>
      <c r="J166" s="111"/>
    </row>
    <row r="167" spans="1:10" ht="23.1" customHeight="1" thickBot="1" x14ac:dyDescent="0.25">
      <c r="A167" s="97"/>
      <c r="B167" s="15" t="s">
        <v>41</v>
      </c>
      <c r="C167" s="24"/>
      <c r="D167" s="126"/>
      <c r="E167" s="112"/>
      <c r="F167" s="113"/>
      <c r="G167" s="113"/>
      <c r="H167" s="113"/>
      <c r="I167" s="113"/>
      <c r="J167" s="114"/>
    </row>
    <row r="168" spans="1:10" ht="35.1" customHeight="1" thickBot="1" x14ac:dyDescent="0.25">
      <c r="A168" s="119" t="s">
        <v>218</v>
      </c>
      <c r="B168" s="120"/>
      <c r="C168" s="120"/>
      <c r="D168" s="120"/>
      <c r="E168" s="120"/>
      <c r="F168" s="120"/>
      <c r="G168" s="120"/>
      <c r="H168" s="121"/>
      <c r="I168" s="122" t="str">
        <f>+IF(OR(D169="Valide todos los criterios"),"Valide todas las variables",IF(AND(D169="Cumple variable"),"Cumple obligación","No cumple obligación"))</f>
        <v>Valide todas las variables</v>
      </c>
      <c r="J168" s="123"/>
    </row>
    <row r="169" spans="1:10" ht="15" customHeight="1" x14ac:dyDescent="0.2">
      <c r="A169" s="95" t="s">
        <v>219</v>
      </c>
      <c r="B169" s="13" t="s">
        <v>37</v>
      </c>
      <c r="C169" s="14"/>
      <c r="D169" s="124" t="str">
        <f>+IF(OR(C169="",C170="",C171="",C172="",C173="",C174="",C175="",C176="",C177=""),"Valide todos los criterios",IF(AND(C169="Cumple",C170="Cumple",C171="Cumple",C172="Cumple",C173="Cumple",C174="Cumple",C175="Cumple",C176="Cumple",C177="Cumple"),"Cumple variable","No cumple variable"))</f>
        <v>Valide todos los criterios</v>
      </c>
      <c r="E169" s="107" t="s">
        <v>46</v>
      </c>
      <c r="F169" s="107"/>
      <c r="G169" s="107"/>
      <c r="H169" s="107"/>
      <c r="I169" s="107"/>
      <c r="J169" s="108"/>
    </row>
    <row r="170" spans="1:10" ht="15" customHeight="1" x14ac:dyDescent="0.2">
      <c r="A170" s="96"/>
      <c r="B170" s="11" t="s">
        <v>38</v>
      </c>
      <c r="C170" s="12"/>
      <c r="D170" s="125"/>
      <c r="E170" s="109"/>
      <c r="F170" s="110"/>
      <c r="G170" s="110"/>
      <c r="H170" s="110"/>
      <c r="I170" s="110"/>
      <c r="J170" s="111"/>
    </row>
    <row r="171" spans="1:10" ht="15" customHeight="1" x14ac:dyDescent="0.2">
      <c r="A171" s="96"/>
      <c r="B171" s="11" t="s">
        <v>39</v>
      </c>
      <c r="C171" s="12"/>
      <c r="D171" s="125"/>
      <c r="E171" s="109"/>
      <c r="F171" s="110"/>
      <c r="G171" s="110"/>
      <c r="H171" s="110"/>
      <c r="I171" s="110"/>
      <c r="J171" s="111"/>
    </row>
    <row r="172" spans="1:10" ht="15" customHeight="1" x14ac:dyDescent="0.2">
      <c r="A172" s="96"/>
      <c r="B172" s="11" t="s">
        <v>40</v>
      </c>
      <c r="C172" s="12"/>
      <c r="D172" s="125"/>
      <c r="E172" s="109"/>
      <c r="F172" s="110"/>
      <c r="G172" s="110"/>
      <c r="H172" s="110"/>
      <c r="I172" s="110"/>
      <c r="J172" s="111"/>
    </row>
    <row r="173" spans="1:10" ht="15" customHeight="1" x14ac:dyDescent="0.2">
      <c r="A173" s="96"/>
      <c r="B173" s="11" t="s">
        <v>41</v>
      </c>
      <c r="C173" s="12"/>
      <c r="D173" s="125"/>
      <c r="E173" s="109"/>
      <c r="F173" s="110"/>
      <c r="G173" s="110"/>
      <c r="H173" s="110"/>
      <c r="I173" s="110"/>
      <c r="J173" s="111"/>
    </row>
    <row r="174" spans="1:10" ht="15" customHeight="1" x14ac:dyDescent="0.2">
      <c r="A174" s="96"/>
      <c r="B174" s="11" t="s">
        <v>42</v>
      </c>
      <c r="C174" s="12"/>
      <c r="D174" s="125"/>
      <c r="E174" s="109"/>
      <c r="F174" s="110"/>
      <c r="G174" s="110"/>
      <c r="H174" s="110"/>
      <c r="I174" s="110"/>
      <c r="J174" s="111"/>
    </row>
    <row r="175" spans="1:10" ht="15" customHeight="1" x14ac:dyDescent="0.2">
      <c r="A175" s="96"/>
      <c r="B175" s="11" t="s">
        <v>43</v>
      </c>
      <c r="C175" s="12"/>
      <c r="D175" s="125"/>
      <c r="E175" s="109"/>
      <c r="F175" s="110"/>
      <c r="G175" s="110"/>
      <c r="H175" s="110"/>
      <c r="I175" s="110"/>
      <c r="J175" s="111"/>
    </row>
    <row r="176" spans="1:10" ht="15" customHeight="1" x14ac:dyDescent="0.2">
      <c r="A176" s="96"/>
      <c r="B176" s="11" t="s">
        <v>44</v>
      </c>
      <c r="C176" s="12"/>
      <c r="D176" s="125"/>
      <c r="E176" s="109"/>
      <c r="F176" s="110"/>
      <c r="G176" s="110"/>
      <c r="H176" s="110"/>
      <c r="I176" s="110"/>
      <c r="J176" s="111"/>
    </row>
    <row r="177" spans="1:10" ht="15" customHeight="1" thickBot="1" x14ac:dyDescent="0.25">
      <c r="A177" s="97"/>
      <c r="B177" s="15" t="s">
        <v>49</v>
      </c>
      <c r="C177" s="24"/>
      <c r="D177" s="126"/>
      <c r="E177" s="112"/>
      <c r="F177" s="113"/>
      <c r="G177" s="113"/>
      <c r="H177" s="113"/>
      <c r="I177" s="113"/>
      <c r="J177" s="114"/>
    </row>
    <row r="178" spans="1:10" ht="39.950000000000003" customHeight="1" thickBot="1" x14ac:dyDescent="0.25">
      <c r="A178" s="119" t="s">
        <v>220</v>
      </c>
      <c r="B178" s="120"/>
      <c r="C178" s="120"/>
      <c r="D178" s="120"/>
      <c r="E178" s="120"/>
      <c r="F178" s="120"/>
      <c r="G178" s="120"/>
      <c r="H178" s="121"/>
      <c r="I178" s="122" t="str">
        <f>+IF(OR(D179="Valide todos los criterios"),"Valide todas las variables",IF(AND(D179="Cumple variable"),"Cumple obligación","No cumple obligación"))</f>
        <v>Valide todas las variables</v>
      </c>
      <c r="J178" s="123"/>
    </row>
    <row r="179" spans="1:10" ht="15" customHeight="1" x14ac:dyDescent="0.2">
      <c r="A179" s="95" t="s">
        <v>221</v>
      </c>
      <c r="B179" s="13" t="s">
        <v>37</v>
      </c>
      <c r="C179" s="14"/>
      <c r="D179" s="124" t="str">
        <f>+IF(OR(C179="",C180="",C181="",C182=""),"Valide todos los criterios",IF(AND(C179="Cumple",C180="Cumple",C181="Cumple",C182="Cumple"),"Cumple variable","No cumple variable"))</f>
        <v>Valide todos los criterios</v>
      </c>
      <c r="E179" s="107" t="s">
        <v>46</v>
      </c>
      <c r="F179" s="107"/>
      <c r="G179" s="107"/>
      <c r="H179" s="107"/>
      <c r="I179" s="107"/>
      <c r="J179" s="108"/>
    </row>
    <row r="180" spans="1:10" ht="30" customHeight="1" x14ac:dyDescent="0.2">
      <c r="A180" s="96"/>
      <c r="B180" s="11" t="s">
        <v>38</v>
      </c>
      <c r="C180" s="12"/>
      <c r="D180" s="125"/>
      <c r="E180" s="109"/>
      <c r="F180" s="110"/>
      <c r="G180" s="110"/>
      <c r="H180" s="110"/>
      <c r="I180" s="110"/>
      <c r="J180" s="111"/>
    </row>
    <row r="181" spans="1:10" ht="30" customHeight="1" x14ac:dyDescent="0.2">
      <c r="A181" s="96"/>
      <c r="B181" s="11" t="s">
        <v>39</v>
      </c>
      <c r="C181" s="12"/>
      <c r="D181" s="125"/>
      <c r="E181" s="109"/>
      <c r="F181" s="110"/>
      <c r="G181" s="110"/>
      <c r="H181" s="110"/>
      <c r="I181" s="110"/>
      <c r="J181" s="111"/>
    </row>
    <row r="182" spans="1:10" ht="30" customHeight="1" thickBot="1" x14ac:dyDescent="0.25">
      <c r="A182" s="97"/>
      <c r="B182" s="15" t="s">
        <v>40</v>
      </c>
      <c r="C182" s="24"/>
      <c r="D182" s="126"/>
      <c r="E182" s="112"/>
      <c r="F182" s="113"/>
      <c r="G182" s="113"/>
      <c r="H182" s="113"/>
      <c r="I182" s="113"/>
      <c r="J182" s="114"/>
    </row>
    <row r="183" spans="1:10" ht="15" customHeight="1" x14ac:dyDescent="0.2">
      <c r="A183" s="168" t="s">
        <v>81</v>
      </c>
      <c r="B183" s="169"/>
      <c r="C183" s="169"/>
      <c r="D183" s="169"/>
      <c r="E183" s="169"/>
      <c r="F183" s="169"/>
      <c r="G183" s="169"/>
      <c r="H183" s="169"/>
      <c r="I183" s="169"/>
      <c r="J183" s="170"/>
    </row>
    <row r="184" spans="1:10" ht="249.95" customHeight="1" x14ac:dyDescent="0.2">
      <c r="A184" s="178"/>
      <c r="B184" s="179"/>
      <c r="C184" s="179"/>
      <c r="D184" s="179"/>
      <c r="E184" s="179"/>
      <c r="F184" s="179"/>
      <c r="G184" s="179"/>
      <c r="H184" s="179"/>
      <c r="I184" s="179"/>
      <c r="J184" s="180"/>
    </row>
    <row r="185" spans="1:10" ht="15" customHeight="1" x14ac:dyDescent="0.2">
      <c r="A185" s="181" t="s">
        <v>82</v>
      </c>
      <c r="B185" s="182"/>
      <c r="C185" s="182"/>
      <c r="D185" s="182"/>
      <c r="E185" s="182"/>
      <c r="F185" s="182"/>
      <c r="G185" s="182"/>
      <c r="H185" s="182"/>
      <c r="I185" s="182"/>
      <c r="J185" s="183"/>
    </row>
    <row r="186" spans="1:10" ht="249.95" customHeight="1" thickBot="1" x14ac:dyDescent="0.25">
      <c r="A186" s="184"/>
      <c r="B186" s="185"/>
      <c r="C186" s="185"/>
      <c r="D186" s="185"/>
      <c r="E186" s="185"/>
      <c r="F186" s="185"/>
      <c r="G186" s="185"/>
      <c r="H186" s="185"/>
      <c r="I186" s="185"/>
      <c r="J186" s="186"/>
    </row>
    <row r="187" spans="1:10" ht="12.75" x14ac:dyDescent="0.2">
      <c r="A187" s="171" t="s">
        <v>80</v>
      </c>
      <c r="B187" s="172"/>
      <c r="C187" s="172"/>
      <c r="D187" s="172"/>
      <c r="E187" s="172"/>
      <c r="F187" s="172"/>
      <c r="G187" s="172"/>
      <c r="H187" s="172"/>
      <c r="I187" s="172"/>
      <c r="J187" s="173"/>
    </row>
    <row r="188" spans="1:10" ht="20.100000000000001" customHeight="1" x14ac:dyDescent="0.2">
      <c r="A188" s="43" t="s">
        <v>83</v>
      </c>
      <c r="B188" s="174"/>
      <c r="C188" s="174"/>
      <c r="D188" s="174"/>
      <c r="E188" s="174"/>
      <c r="F188" s="42" t="s">
        <v>84</v>
      </c>
      <c r="G188" s="174"/>
      <c r="H188" s="174"/>
      <c r="I188" s="174"/>
      <c r="J188" s="175"/>
    </row>
    <row r="189" spans="1:10" ht="20.100000000000001" customHeight="1" x14ac:dyDescent="0.2">
      <c r="A189" s="43" t="s">
        <v>74</v>
      </c>
      <c r="B189" s="174"/>
      <c r="C189" s="174"/>
      <c r="D189" s="174"/>
      <c r="E189" s="174"/>
      <c r="F189" s="42" t="s">
        <v>74</v>
      </c>
      <c r="G189" s="174"/>
      <c r="H189" s="174"/>
      <c r="I189" s="174"/>
      <c r="J189" s="175"/>
    </row>
    <row r="190" spans="1:10" ht="20.100000000000001" customHeight="1" x14ac:dyDescent="0.2">
      <c r="A190" s="43" t="s">
        <v>76</v>
      </c>
      <c r="B190" s="174"/>
      <c r="C190" s="174"/>
      <c r="D190" s="174"/>
      <c r="E190" s="174"/>
      <c r="F190" s="42" t="s">
        <v>76</v>
      </c>
      <c r="G190" s="174"/>
      <c r="H190" s="174"/>
      <c r="I190" s="174"/>
      <c r="J190" s="175"/>
    </row>
    <row r="191" spans="1:10" ht="20.100000000000001" customHeight="1" x14ac:dyDescent="0.2">
      <c r="A191" s="43" t="s">
        <v>77</v>
      </c>
      <c r="B191" s="174"/>
      <c r="C191" s="174"/>
      <c r="D191" s="174"/>
      <c r="E191" s="174"/>
      <c r="F191" s="42" t="s">
        <v>77</v>
      </c>
      <c r="G191" s="174"/>
      <c r="H191" s="174"/>
      <c r="I191" s="174"/>
      <c r="J191" s="175"/>
    </row>
    <row r="192" spans="1:10" ht="30" customHeight="1" x14ac:dyDescent="0.2">
      <c r="A192" s="43" t="s">
        <v>75</v>
      </c>
      <c r="B192" s="174"/>
      <c r="C192" s="174"/>
      <c r="D192" s="174"/>
      <c r="E192" s="174"/>
      <c r="F192" s="42" t="s">
        <v>75</v>
      </c>
      <c r="G192" s="174"/>
      <c r="H192" s="174"/>
      <c r="I192" s="174"/>
      <c r="J192" s="175"/>
    </row>
    <row r="193" spans="1:10" ht="12.75" x14ac:dyDescent="0.2">
      <c r="A193" s="143"/>
      <c r="B193" s="144"/>
      <c r="C193" s="144"/>
      <c r="D193" s="144"/>
      <c r="E193" s="144"/>
      <c r="F193" s="144"/>
      <c r="G193" s="144"/>
      <c r="H193" s="144"/>
      <c r="I193" s="144"/>
      <c r="J193" s="147"/>
    </row>
    <row r="194" spans="1:10" ht="20.100000000000001" customHeight="1" x14ac:dyDescent="0.2">
      <c r="A194" s="43" t="s">
        <v>85</v>
      </c>
      <c r="B194" s="174"/>
      <c r="C194" s="174"/>
      <c r="D194" s="174"/>
      <c r="E194" s="174"/>
      <c r="F194" s="42" t="s">
        <v>86</v>
      </c>
      <c r="G194" s="174"/>
      <c r="H194" s="174"/>
      <c r="I194" s="174"/>
      <c r="J194" s="175"/>
    </row>
    <row r="195" spans="1:10" ht="20.100000000000001" customHeight="1" x14ac:dyDescent="0.2">
      <c r="A195" s="43" t="s">
        <v>74</v>
      </c>
      <c r="B195" s="174"/>
      <c r="C195" s="174"/>
      <c r="D195" s="174"/>
      <c r="E195" s="174"/>
      <c r="F195" s="42" t="s">
        <v>74</v>
      </c>
      <c r="G195" s="174"/>
      <c r="H195" s="174"/>
      <c r="I195" s="174"/>
      <c r="J195" s="175"/>
    </row>
    <row r="196" spans="1:10" ht="20.100000000000001" customHeight="1" x14ac:dyDescent="0.2">
      <c r="A196" s="43" t="s">
        <v>76</v>
      </c>
      <c r="B196" s="174"/>
      <c r="C196" s="174"/>
      <c r="D196" s="174"/>
      <c r="E196" s="174"/>
      <c r="F196" s="42" t="s">
        <v>76</v>
      </c>
      <c r="G196" s="174"/>
      <c r="H196" s="174"/>
      <c r="I196" s="174"/>
      <c r="J196" s="175"/>
    </row>
    <row r="197" spans="1:10" ht="20.100000000000001" customHeight="1" x14ac:dyDescent="0.2">
      <c r="A197" s="43" t="s">
        <v>77</v>
      </c>
      <c r="B197" s="174"/>
      <c r="C197" s="174"/>
      <c r="D197" s="174"/>
      <c r="E197" s="174"/>
      <c r="F197" s="42" t="s">
        <v>77</v>
      </c>
      <c r="G197" s="174"/>
      <c r="H197" s="174"/>
      <c r="I197" s="174"/>
      <c r="J197" s="175"/>
    </row>
    <row r="198" spans="1:10" ht="30" customHeight="1" thickBot="1" x14ac:dyDescent="0.25">
      <c r="A198" s="44" t="s">
        <v>75</v>
      </c>
      <c r="B198" s="176"/>
      <c r="C198" s="176"/>
      <c r="D198" s="176"/>
      <c r="E198" s="176"/>
      <c r="F198" s="45" t="s">
        <v>75</v>
      </c>
      <c r="G198" s="176"/>
      <c r="H198" s="176"/>
      <c r="I198" s="176"/>
      <c r="J198" s="177"/>
    </row>
    <row r="199" spans="1:10" ht="12.75" x14ac:dyDescent="0.2">
      <c r="A199" s="187" t="s">
        <v>79</v>
      </c>
      <c r="B199" s="188"/>
      <c r="C199" s="188"/>
      <c r="D199" s="188"/>
      <c r="E199" s="188"/>
      <c r="F199" s="188"/>
      <c r="G199" s="188"/>
      <c r="H199" s="188"/>
      <c r="I199" s="188"/>
      <c r="J199" s="189"/>
    </row>
    <row r="200" spans="1:10" ht="20.100000000000001" customHeight="1" x14ac:dyDescent="0.2">
      <c r="A200" s="43" t="s">
        <v>83</v>
      </c>
      <c r="B200" s="174"/>
      <c r="C200" s="174"/>
      <c r="D200" s="174"/>
      <c r="E200" s="174"/>
      <c r="F200" s="42" t="s">
        <v>84</v>
      </c>
      <c r="G200" s="174"/>
      <c r="H200" s="174"/>
      <c r="I200" s="174"/>
      <c r="J200" s="175"/>
    </row>
    <row r="201" spans="1:10" ht="20.100000000000001" customHeight="1" x14ac:dyDescent="0.2">
      <c r="A201" s="43" t="s">
        <v>74</v>
      </c>
      <c r="B201" s="174"/>
      <c r="C201" s="174"/>
      <c r="D201" s="174"/>
      <c r="E201" s="174"/>
      <c r="F201" s="42" t="s">
        <v>74</v>
      </c>
      <c r="G201" s="174"/>
      <c r="H201" s="174"/>
      <c r="I201" s="174"/>
      <c r="J201" s="175"/>
    </row>
    <row r="202" spans="1:10" ht="20.100000000000001" customHeight="1" x14ac:dyDescent="0.2">
      <c r="A202" s="43" t="s">
        <v>78</v>
      </c>
      <c r="B202" s="174"/>
      <c r="C202" s="174"/>
      <c r="D202" s="174"/>
      <c r="E202" s="174"/>
      <c r="F202" s="42" t="s">
        <v>78</v>
      </c>
      <c r="G202" s="174"/>
      <c r="H202" s="174"/>
      <c r="I202" s="174"/>
      <c r="J202" s="175"/>
    </row>
    <row r="203" spans="1:10" ht="20.100000000000001" customHeight="1" x14ac:dyDescent="0.2">
      <c r="A203" s="43" t="s">
        <v>77</v>
      </c>
      <c r="B203" s="174"/>
      <c r="C203" s="174"/>
      <c r="D203" s="174"/>
      <c r="E203" s="174"/>
      <c r="F203" s="42" t="s">
        <v>77</v>
      </c>
      <c r="G203" s="174"/>
      <c r="H203" s="174"/>
      <c r="I203" s="174"/>
      <c r="J203" s="175"/>
    </row>
    <row r="204" spans="1:10" ht="30" customHeight="1" x14ac:dyDescent="0.2">
      <c r="A204" s="43" t="s">
        <v>75</v>
      </c>
      <c r="B204" s="174"/>
      <c r="C204" s="174"/>
      <c r="D204" s="174"/>
      <c r="E204" s="174"/>
      <c r="F204" s="42" t="s">
        <v>75</v>
      </c>
      <c r="G204" s="174"/>
      <c r="H204" s="174"/>
      <c r="I204" s="174"/>
      <c r="J204" s="175"/>
    </row>
    <row r="205" spans="1:10" ht="12.75" x14ac:dyDescent="0.2">
      <c r="A205" s="143"/>
      <c r="B205" s="144"/>
      <c r="C205" s="144"/>
      <c r="D205" s="144"/>
      <c r="E205" s="144"/>
      <c r="F205" s="144"/>
      <c r="G205" s="144"/>
      <c r="H205" s="144"/>
      <c r="I205" s="144"/>
      <c r="J205" s="147"/>
    </row>
    <row r="206" spans="1:10" ht="20.100000000000001" customHeight="1" x14ac:dyDescent="0.2">
      <c r="A206" s="43" t="s">
        <v>85</v>
      </c>
      <c r="B206" s="174"/>
      <c r="C206" s="174"/>
      <c r="D206" s="174"/>
      <c r="E206" s="174"/>
      <c r="F206" s="42" t="s">
        <v>86</v>
      </c>
      <c r="G206" s="174"/>
      <c r="H206" s="174"/>
      <c r="I206" s="174"/>
      <c r="J206" s="175"/>
    </row>
    <row r="207" spans="1:10" ht="20.100000000000001" customHeight="1" x14ac:dyDescent="0.2">
      <c r="A207" s="43" t="s">
        <v>74</v>
      </c>
      <c r="B207" s="174"/>
      <c r="C207" s="174"/>
      <c r="D207" s="174"/>
      <c r="E207" s="174"/>
      <c r="F207" s="42" t="s">
        <v>74</v>
      </c>
      <c r="G207" s="174"/>
      <c r="H207" s="174"/>
      <c r="I207" s="174"/>
      <c r="J207" s="175"/>
    </row>
    <row r="208" spans="1:10" ht="20.100000000000001" customHeight="1" x14ac:dyDescent="0.2">
      <c r="A208" s="43" t="s">
        <v>78</v>
      </c>
      <c r="B208" s="174"/>
      <c r="C208" s="174"/>
      <c r="D208" s="174"/>
      <c r="E208" s="174"/>
      <c r="F208" s="42" t="s">
        <v>78</v>
      </c>
      <c r="G208" s="174"/>
      <c r="H208" s="174"/>
      <c r="I208" s="174"/>
      <c r="J208" s="175"/>
    </row>
    <row r="209" spans="1:10" ht="20.100000000000001" customHeight="1" x14ac:dyDescent="0.2">
      <c r="A209" s="43" t="s">
        <v>77</v>
      </c>
      <c r="B209" s="174"/>
      <c r="C209" s="174"/>
      <c r="D209" s="174"/>
      <c r="E209" s="174"/>
      <c r="F209" s="42" t="s">
        <v>77</v>
      </c>
      <c r="G209" s="174"/>
      <c r="H209" s="174"/>
      <c r="I209" s="174"/>
      <c r="J209" s="175"/>
    </row>
    <row r="210" spans="1:10" ht="30" customHeight="1" thickBot="1" x14ac:dyDescent="0.25">
      <c r="A210" s="44" t="s">
        <v>75</v>
      </c>
      <c r="B210" s="176"/>
      <c r="C210" s="176"/>
      <c r="D210" s="176"/>
      <c r="E210" s="176"/>
      <c r="F210" s="45" t="s">
        <v>75</v>
      </c>
      <c r="G210" s="176"/>
      <c r="H210" s="176"/>
      <c r="I210" s="176"/>
      <c r="J210" s="177"/>
    </row>
  </sheetData>
  <sheetProtection algorithmName="SHA-512" hashValue="dQWjzBlkDP1gjUVVX2f4/QxbhqGHiNo9PcCxrGvUrYaHQ3REEslyzUGvTRdvSOW2vyTkSNPVp/caXiZpLzoz0w==" saltValue="tavYu/4hycbhCojTw09HOQ==" spinCount="100000" sheet="1" formatRows="0"/>
  <mergeCells count="261">
    <mergeCell ref="B208:E208"/>
    <mergeCell ref="G208:J208"/>
    <mergeCell ref="B209:E209"/>
    <mergeCell ref="G209:J209"/>
    <mergeCell ref="B210:E210"/>
    <mergeCell ref="G210:J210"/>
    <mergeCell ref="A184:J184"/>
    <mergeCell ref="A185:J185"/>
    <mergeCell ref="A186:J186"/>
    <mergeCell ref="B203:E203"/>
    <mergeCell ref="G203:J203"/>
    <mergeCell ref="B204:E204"/>
    <mergeCell ref="G204:J204"/>
    <mergeCell ref="A205:J205"/>
    <mergeCell ref="B206:E206"/>
    <mergeCell ref="G206:J206"/>
    <mergeCell ref="B207:E207"/>
    <mergeCell ref="G207:J207"/>
    <mergeCell ref="B198:E198"/>
    <mergeCell ref="G198:J198"/>
    <mergeCell ref="A199:J199"/>
    <mergeCell ref="B200:E200"/>
    <mergeCell ref="G200:J200"/>
    <mergeCell ref="B201:E201"/>
    <mergeCell ref="G201:J201"/>
    <mergeCell ref="B202:E202"/>
    <mergeCell ref="G202:J202"/>
    <mergeCell ref="A193:J193"/>
    <mergeCell ref="B194:E194"/>
    <mergeCell ref="G194:J194"/>
    <mergeCell ref="B195:E195"/>
    <mergeCell ref="G195:J195"/>
    <mergeCell ref="B196:E196"/>
    <mergeCell ref="G196:J196"/>
    <mergeCell ref="B197:E197"/>
    <mergeCell ref="G197:J197"/>
    <mergeCell ref="A183:J183"/>
    <mergeCell ref="A187:J187"/>
    <mergeCell ref="B188:E188"/>
    <mergeCell ref="B189:E189"/>
    <mergeCell ref="B190:E190"/>
    <mergeCell ref="B191:E191"/>
    <mergeCell ref="B192:E192"/>
    <mergeCell ref="G188:J188"/>
    <mergeCell ref="G189:J189"/>
    <mergeCell ref="G190:J190"/>
    <mergeCell ref="G191:J191"/>
    <mergeCell ref="G192:J192"/>
    <mergeCell ref="A155:H155"/>
    <mergeCell ref="I155:J155"/>
    <mergeCell ref="A158:H158"/>
    <mergeCell ref="I158:J158"/>
    <mergeCell ref="A159:A160"/>
    <mergeCell ref="D159:D160"/>
    <mergeCell ref="E159:J159"/>
    <mergeCell ref="E160:J160"/>
    <mergeCell ref="C159:C160"/>
    <mergeCell ref="B159:B160"/>
    <mergeCell ref="A156:A157"/>
    <mergeCell ref="D156:D157"/>
    <mergeCell ref="E156:J156"/>
    <mergeCell ref="E157:J157"/>
    <mergeCell ref="A146:A154"/>
    <mergeCell ref="D146:D154"/>
    <mergeCell ref="E146:J146"/>
    <mergeCell ref="E147:J154"/>
    <mergeCell ref="A144:J144"/>
    <mergeCell ref="A145:H145"/>
    <mergeCell ref="I145:J145"/>
    <mergeCell ref="A139:H139"/>
    <mergeCell ref="I139:J139"/>
    <mergeCell ref="A140:A143"/>
    <mergeCell ref="D140:D143"/>
    <mergeCell ref="E140:J140"/>
    <mergeCell ref="E141:J143"/>
    <mergeCell ref="E132:J138"/>
    <mergeCell ref="A102:A109"/>
    <mergeCell ref="D102:D109"/>
    <mergeCell ref="E102:J102"/>
    <mergeCell ref="A118:A125"/>
    <mergeCell ref="B118:B125"/>
    <mergeCell ref="C118:C125"/>
    <mergeCell ref="D118:D125"/>
    <mergeCell ref="E118:J118"/>
    <mergeCell ref="E119:J125"/>
    <mergeCell ref="A126:H126"/>
    <mergeCell ref="I126:J126"/>
    <mergeCell ref="A127:A129"/>
    <mergeCell ref="D127:D129"/>
    <mergeCell ref="E127:J127"/>
    <mergeCell ref="E128:J129"/>
    <mergeCell ref="A131:A138"/>
    <mergeCell ref="B131:B138"/>
    <mergeCell ref="C131:C138"/>
    <mergeCell ref="D131:D138"/>
    <mergeCell ref="E131:J131"/>
    <mergeCell ref="A62:A64"/>
    <mergeCell ref="D62:D64"/>
    <mergeCell ref="E62:J62"/>
    <mergeCell ref="E63:J64"/>
    <mergeCell ref="A72:H72"/>
    <mergeCell ref="I72:J72"/>
    <mergeCell ref="A69:H69"/>
    <mergeCell ref="I69:J69"/>
    <mergeCell ref="A70:A71"/>
    <mergeCell ref="D70:D71"/>
    <mergeCell ref="E70:J70"/>
    <mergeCell ref="E71:J71"/>
    <mergeCell ref="A65:H65"/>
    <mergeCell ref="I65:J65"/>
    <mergeCell ref="A66:A68"/>
    <mergeCell ref="D66:D68"/>
    <mergeCell ref="E66:J66"/>
    <mergeCell ref="E67:J68"/>
    <mergeCell ref="A49:A53"/>
    <mergeCell ref="D49:D53"/>
    <mergeCell ref="E49:J49"/>
    <mergeCell ref="E50:J53"/>
    <mergeCell ref="A54:A61"/>
    <mergeCell ref="D54:D61"/>
    <mergeCell ref="E54:J54"/>
    <mergeCell ref="E55:J61"/>
    <mergeCell ref="A43:A48"/>
    <mergeCell ref="D43:D48"/>
    <mergeCell ref="E43:J43"/>
    <mergeCell ref="E44:J48"/>
    <mergeCell ref="A37:A41"/>
    <mergeCell ref="D37:D41"/>
    <mergeCell ref="E37:J37"/>
    <mergeCell ref="E38:J41"/>
    <mergeCell ref="A42:H42"/>
    <mergeCell ref="I42:J42"/>
    <mergeCell ref="A26:A34"/>
    <mergeCell ref="D26:D34"/>
    <mergeCell ref="E26:J26"/>
    <mergeCell ref="E27:J34"/>
    <mergeCell ref="A20:J20"/>
    <mergeCell ref="A25:H25"/>
    <mergeCell ref="I25:J25"/>
    <mergeCell ref="A35:A36"/>
    <mergeCell ref="D35:D36"/>
    <mergeCell ref="E35:J35"/>
    <mergeCell ref="E36:J36"/>
    <mergeCell ref="A21:H21"/>
    <mergeCell ref="I21:J21"/>
    <mergeCell ref="A22:A24"/>
    <mergeCell ref="D22:D24"/>
    <mergeCell ref="E22:J22"/>
    <mergeCell ref="E23:J24"/>
    <mergeCell ref="A16:C16"/>
    <mergeCell ref="D16:J16"/>
    <mergeCell ref="A17:C17"/>
    <mergeCell ref="D17:J17"/>
    <mergeCell ref="D14:F14"/>
    <mergeCell ref="A15:C15"/>
    <mergeCell ref="D15:F15"/>
    <mergeCell ref="G15:H15"/>
    <mergeCell ref="I15:J15"/>
    <mergeCell ref="G14:H14"/>
    <mergeCell ref="I14:J14"/>
    <mergeCell ref="A14:C14"/>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A161:J161"/>
    <mergeCell ref="A162:H162"/>
    <mergeCell ref="I162:J162"/>
    <mergeCell ref="A178:H178"/>
    <mergeCell ref="I178:J178"/>
    <mergeCell ref="A73:A74"/>
    <mergeCell ref="D73:D74"/>
    <mergeCell ref="E73:J73"/>
    <mergeCell ref="E74:J74"/>
    <mergeCell ref="A83:H83"/>
    <mergeCell ref="A75:A82"/>
    <mergeCell ref="B75:B82"/>
    <mergeCell ref="A130:H130"/>
    <mergeCell ref="I130:J130"/>
    <mergeCell ref="I83:J83"/>
    <mergeCell ref="A84:A91"/>
    <mergeCell ref="C75:C82"/>
    <mergeCell ref="D75:D82"/>
    <mergeCell ref="E75:J75"/>
    <mergeCell ref="E76:J82"/>
    <mergeCell ref="B93:B100"/>
    <mergeCell ref="C93:C100"/>
    <mergeCell ref="D93:D100"/>
    <mergeCell ref="E94:J100"/>
    <mergeCell ref="A179:A182"/>
    <mergeCell ref="D179:D182"/>
    <mergeCell ref="E179:J179"/>
    <mergeCell ref="E180:J182"/>
    <mergeCell ref="A163:A167"/>
    <mergeCell ref="D163:D167"/>
    <mergeCell ref="E163:J163"/>
    <mergeCell ref="E164:J167"/>
    <mergeCell ref="A168:H168"/>
    <mergeCell ref="I168:J168"/>
    <mergeCell ref="A169:A177"/>
    <mergeCell ref="D169:D177"/>
    <mergeCell ref="E169:J169"/>
    <mergeCell ref="E170:J177"/>
    <mergeCell ref="A93:A100"/>
    <mergeCell ref="A110:A117"/>
    <mergeCell ref="B110:B117"/>
    <mergeCell ref="C110:C117"/>
    <mergeCell ref="D110:D117"/>
    <mergeCell ref="E110:J110"/>
    <mergeCell ref="E111:J117"/>
    <mergeCell ref="B70:B71"/>
    <mergeCell ref="C70:C71"/>
    <mergeCell ref="B73:B74"/>
    <mergeCell ref="C73:C74"/>
    <mergeCell ref="B102:B109"/>
    <mergeCell ref="C102:C109"/>
    <mergeCell ref="E103:J109"/>
    <mergeCell ref="B84:B91"/>
    <mergeCell ref="C84:C91"/>
    <mergeCell ref="D84:D91"/>
    <mergeCell ref="E84:J84"/>
    <mergeCell ref="E85:J91"/>
    <mergeCell ref="A92:H92"/>
    <mergeCell ref="I92:J92"/>
    <mergeCell ref="E93:J93"/>
    <mergeCell ref="A101:H101"/>
    <mergeCell ref="I101:J101"/>
  </mergeCells>
  <conditionalFormatting sqref="C1:D1 F1 H1:J1 C19:E19 H19:J19 A4:J4 A6:J6 A8:J8 A10:J10 A13:J13 A15:J15 A17:J17 C70 C163:C167 C179:C182 C22:C23 C43:C47 C49:C52 C62:C64 C66:C68 C140:C143 C26:C41 C54:C60">
    <cfRule type="containsBlanks" dxfId="6" priority="58">
      <formula>LEN(TRIM(A1))=0</formula>
    </cfRule>
  </conditionalFormatting>
  <conditionalFormatting sqref="C156:C157">
    <cfRule type="containsBlanks" dxfId="5" priority="23">
      <formula>LEN(TRIM(C156))=0</formula>
    </cfRule>
  </conditionalFormatting>
  <conditionalFormatting sqref="C146:C154">
    <cfRule type="containsBlanks" dxfId="4" priority="24">
      <formula>LEN(TRIM(C146))=0</formula>
    </cfRule>
  </conditionalFormatting>
  <conditionalFormatting sqref="C169:C177">
    <cfRule type="containsBlanks" dxfId="3" priority="20">
      <formula>LEN(TRIM(C169))=0</formula>
    </cfRule>
  </conditionalFormatting>
  <conditionalFormatting sqref="C159">
    <cfRule type="containsBlanks" dxfId="2" priority="4">
      <formula>LEN(TRIM(C159))=0</formula>
    </cfRule>
  </conditionalFormatting>
  <conditionalFormatting sqref="C127:C129">
    <cfRule type="containsBlanks" dxfId="1" priority="3">
      <formula>LEN(TRIM(C127))=0</formula>
    </cfRule>
  </conditionalFormatting>
  <conditionalFormatting sqref="C73">
    <cfRule type="containsBlanks" dxfId="0" priority="1">
      <formula>LEN(TRIM(C73))=0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APOYO POST INSTITUCIONAL SRPA&amp;R&amp;"Arial,Normal"&amp;10F2.A6.G19.P 
Versión 1 
Página &amp;P de &amp;N 
08/04/2019 
Clasificación de la Información 
Clasificada</oddHeader>
    <oddFooter>&amp;C&amp;G</oddFooter>
  </headerFooter>
  <rowBreaks count="6" manualBreakCount="6">
    <brk id="24" max="9" man="1"/>
    <brk id="53" max="9" man="1"/>
    <brk id="71" max="9" man="1"/>
    <brk id="167" max="9" man="1"/>
    <brk id="182" max="9" man="1"/>
    <brk id="186" max="9" man="1"/>
  </rowBreaks>
  <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Tablas!$A$2:$A$5</xm:f>
          </x14:formula1>
          <xm:sqref>F1</xm:sqref>
        </x14:dataValidation>
        <x14:dataValidation type="list" allowBlank="1" showInputMessage="1" showErrorMessage="1">
          <x14:formula1>
            <xm:f>Tablas!$B$2:$B$3</xm:f>
          </x14:formula1>
          <xm:sqref>C35:C41 C66:C68 C22:C23 C146:C154 C163:C167 C169:C177 C179:C182 C26:C28 C43:C47 C49:C52 C62:C64 C70 C140:C143 C156:C157 C159 C127:C129 C73 C30:C33 C54:C60</xm:sqref>
        </x14:dataValidation>
        <x14:dataValidation type="list" allowBlank="1" showInputMessage="1" showErrorMessage="1">
          <x14:formula1>
            <xm:f>Tablas!$C$2</xm:f>
          </x14:formula1>
          <xm:sqref>C48 C61 C53 C24</xm:sqref>
        </x14:dataValidation>
        <x14:dataValidation type="list" allowBlank="1" showInputMessage="1" showErrorMessage="1">
          <x14:formula1>
            <xm:f>Tablas!$D$2:$D$3</xm:f>
          </x14:formula1>
          <xm:sqref>D75:D82 D84:D91 D102:D117</xm:sqref>
        </x14:dataValidation>
        <x14:dataValidation type="list" allowBlank="1" showInputMessage="1" showErrorMessage="1">
          <x14:formula1>
            <xm:f>Tablas!$D$2:$D$4</xm:f>
          </x14:formula1>
          <xm:sqref>D93:D100 D118:D125 D131:D138</xm:sqref>
        </x14:dataValidation>
        <x14:dataValidation type="list" allowBlank="1" showInputMessage="1" showErrorMessage="1">
          <x14:formula1>
            <xm:f>Tablas!$B$2:$B$4</xm:f>
          </x14:formula1>
          <xm:sqref>C29 C34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E7"/>
  <sheetViews>
    <sheetView showGridLines="0" topLeftCell="LR1" zoomScale="70" zoomScaleNormal="70" workbookViewId="0">
      <pane ySplit="6" topLeftCell="A7" activePane="bottomLeft" state="frozen"/>
      <selection pane="bottomLeft" activeCell="MD3" sqref="MD3:ME3"/>
    </sheetView>
  </sheetViews>
  <sheetFormatPr baseColWidth="10" defaultColWidth="25.7109375" defaultRowHeight="15" customHeight="1" x14ac:dyDescent="0.25"/>
  <cols>
    <col min="1" max="13" width="15.7109375" style="3" customWidth="1"/>
    <col min="14" max="14" width="23" style="3" bestFit="1" customWidth="1"/>
    <col min="15" max="22" width="15.7109375" style="3" customWidth="1"/>
    <col min="23" max="23" width="18" style="3" bestFit="1" customWidth="1"/>
    <col min="24" max="25" width="15.7109375" style="3" customWidth="1"/>
    <col min="26" max="50" width="35.7109375" style="3" customWidth="1"/>
    <col min="51" max="56" width="25.7109375" style="3" customWidth="1"/>
    <col min="57" max="136" width="25.7109375" style="3"/>
    <col min="137" max="193" width="11.7109375" style="3" customWidth="1"/>
    <col min="194" max="194" width="15.7109375" style="3" customWidth="1"/>
    <col min="195" max="309" width="11.7109375" style="3" customWidth="1"/>
    <col min="310" max="16384" width="25.7109375" style="3"/>
  </cols>
  <sheetData>
    <row r="1" spans="1:343" ht="30" customHeight="1" x14ac:dyDescent="0.25">
      <c r="A1" s="190"/>
      <c r="B1" s="196" t="s">
        <v>419</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6"/>
      <c r="DQ1" s="196"/>
      <c r="DR1" s="196"/>
      <c r="DS1" s="196"/>
      <c r="DT1" s="196"/>
      <c r="DU1" s="196"/>
      <c r="DV1" s="196"/>
      <c r="DW1" s="196"/>
      <c r="DX1" s="196"/>
      <c r="DY1" s="196"/>
      <c r="DZ1" s="196"/>
      <c r="EA1" s="196"/>
      <c r="EB1" s="196"/>
      <c r="EC1" s="196"/>
      <c r="ED1" s="196"/>
      <c r="EE1" s="196"/>
      <c r="EF1" s="196"/>
      <c r="EG1" s="196"/>
      <c r="EH1" s="196"/>
      <c r="EI1" s="196"/>
      <c r="EJ1" s="196"/>
      <c r="EK1" s="196"/>
      <c r="EL1" s="196"/>
      <c r="EM1" s="196"/>
      <c r="EN1" s="196"/>
      <c r="EO1" s="196"/>
      <c r="EP1" s="196"/>
      <c r="EQ1" s="196"/>
      <c r="ER1" s="196"/>
      <c r="ES1" s="196"/>
      <c r="ET1" s="196"/>
      <c r="EU1" s="196"/>
      <c r="EV1" s="196"/>
      <c r="EW1" s="196"/>
      <c r="EX1" s="196"/>
      <c r="EY1" s="196"/>
      <c r="EZ1" s="196"/>
      <c r="FA1" s="196"/>
      <c r="FB1" s="196"/>
      <c r="FC1" s="196"/>
      <c r="FD1" s="196"/>
      <c r="FE1" s="196"/>
      <c r="FF1" s="196"/>
      <c r="FG1" s="196"/>
      <c r="FH1" s="196"/>
      <c r="FI1" s="196"/>
      <c r="FJ1" s="196"/>
      <c r="FK1" s="196"/>
      <c r="FL1" s="196"/>
      <c r="FM1" s="196"/>
      <c r="FN1" s="196"/>
      <c r="FO1" s="196"/>
      <c r="FP1" s="196"/>
      <c r="FQ1" s="196"/>
      <c r="FR1" s="196"/>
      <c r="FS1" s="196"/>
      <c r="FT1" s="196"/>
      <c r="FU1" s="196"/>
      <c r="FV1" s="196"/>
      <c r="FW1" s="196"/>
      <c r="FX1" s="196"/>
      <c r="FY1" s="196"/>
      <c r="FZ1" s="196"/>
      <c r="GA1" s="196"/>
      <c r="GB1" s="196"/>
      <c r="GC1" s="196"/>
      <c r="GD1" s="196"/>
      <c r="GE1" s="196"/>
      <c r="GF1" s="196"/>
      <c r="GG1" s="196"/>
      <c r="GH1" s="196"/>
      <c r="GI1" s="196"/>
      <c r="GJ1" s="196"/>
      <c r="GK1" s="196"/>
      <c r="GL1" s="196"/>
      <c r="GM1" s="196"/>
      <c r="GN1" s="196"/>
      <c r="GO1" s="196"/>
      <c r="GP1" s="196"/>
      <c r="GQ1" s="196"/>
      <c r="GR1" s="196"/>
      <c r="GS1" s="196"/>
      <c r="GT1" s="196"/>
      <c r="GU1" s="196"/>
      <c r="GV1" s="196"/>
      <c r="GW1" s="196"/>
      <c r="GX1" s="196"/>
      <c r="GY1" s="196"/>
      <c r="GZ1" s="196"/>
      <c r="HA1" s="196"/>
      <c r="HB1" s="196"/>
      <c r="HC1" s="196"/>
      <c r="HD1" s="196"/>
      <c r="HE1" s="196"/>
      <c r="HF1" s="196"/>
      <c r="HG1" s="196"/>
      <c r="HH1" s="196"/>
      <c r="HI1" s="196"/>
      <c r="HJ1" s="196"/>
      <c r="HK1" s="196"/>
      <c r="HL1" s="196"/>
      <c r="HM1" s="196"/>
      <c r="HN1" s="196"/>
      <c r="HO1" s="196"/>
      <c r="HP1" s="196"/>
      <c r="HQ1" s="196"/>
      <c r="HR1" s="196"/>
      <c r="HS1" s="196"/>
      <c r="HT1" s="196"/>
      <c r="HU1" s="196"/>
      <c r="HV1" s="196"/>
      <c r="HW1" s="196"/>
      <c r="HX1" s="196"/>
      <c r="HY1" s="196"/>
      <c r="HZ1" s="196"/>
      <c r="IA1" s="196"/>
      <c r="IB1" s="196"/>
      <c r="IC1" s="196"/>
      <c r="ID1" s="196"/>
      <c r="IE1" s="196"/>
      <c r="IF1" s="196"/>
      <c r="IG1" s="196"/>
      <c r="IH1" s="196"/>
      <c r="II1" s="196"/>
      <c r="IJ1" s="196"/>
      <c r="IK1" s="196"/>
      <c r="IL1" s="196"/>
      <c r="IM1" s="196"/>
      <c r="IN1" s="196"/>
      <c r="IO1" s="196"/>
      <c r="IP1" s="196"/>
      <c r="IQ1" s="196"/>
      <c r="IR1" s="196"/>
      <c r="IS1" s="196"/>
      <c r="IT1" s="196"/>
      <c r="IU1" s="196"/>
      <c r="IV1" s="196"/>
      <c r="IW1" s="196"/>
      <c r="IX1" s="196"/>
      <c r="IY1" s="196"/>
      <c r="IZ1" s="196"/>
      <c r="JA1" s="196"/>
      <c r="JB1" s="196"/>
      <c r="JC1" s="196"/>
      <c r="JD1" s="196"/>
      <c r="JE1" s="196"/>
      <c r="JF1" s="196"/>
      <c r="JG1" s="196"/>
      <c r="JH1" s="196"/>
      <c r="JI1" s="196"/>
      <c r="JJ1" s="196"/>
      <c r="JK1" s="196"/>
      <c r="JL1" s="196"/>
      <c r="JM1" s="196"/>
      <c r="JN1" s="196"/>
      <c r="JO1" s="196"/>
      <c r="JP1" s="196"/>
      <c r="JQ1" s="196"/>
      <c r="JR1" s="196"/>
      <c r="JS1" s="196"/>
      <c r="JT1" s="196"/>
      <c r="JU1" s="196"/>
      <c r="JV1" s="196"/>
      <c r="JW1" s="196"/>
      <c r="JX1" s="196"/>
      <c r="JY1" s="196"/>
      <c r="JZ1" s="196"/>
      <c r="KA1" s="196"/>
      <c r="KB1" s="196"/>
      <c r="KC1" s="196"/>
      <c r="KD1" s="196"/>
      <c r="KE1" s="196"/>
      <c r="KF1" s="196"/>
      <c r="KG1" s="196"/>
      <c r="KH1" s="196"/>
      <c r="KI1" s="196"/>
      <c r="KJ1" s="196"/>
      <c r="KK1" s="196"/>
      <c r="KL1" s="196"/>
      <c r="KM1" s="196"/>
      <c r="KN1" s="196"/>
      <c r="KO1" s="196"/>
      <c r="KP1" s="196"/>
      <c r="KQ1" s="196"/>
      <c r="KR1" s="196"/>
      <c r="KS1" s="196"/>
      <c r="KT1" s="196"/>
      <c r="KU1" s="196"/>
      <c r="KV1" s="196"/>
      <c r="KW1" s="196"/>
      <c r="KX1" s="196"/>
      <c r="KY1" s="196"/>
      <c r="KZ1" s="196"/>
      <c r="LA1" s="196"/>
      <c r="LB1" s="196"/>
      <c r="LC1" s="196"/>
      <c r="LD1" s="196"/>
      <c r="LE1" s="196"/>
      <c r="LF1" s="196"/>
      <c r="LG1" s="196"/>
      <c r="LH1" s="196"/>
      <c r="LI1" s="196"/>
      <c r="LJ1" s="196"/>
      <c r="LK1" s="196"/>
      <c r="LL1" s="196"/>
      <c r="LM1" s="196"/>
      <c r="LN1" s="196"/>
      <c r="LO1" s="196"/>
      <c r="LP1" s="196"/>
      <c r="LQ1" s="196"/>
      <c r="LR1" s="196"/>
      <c r="LS1" s="196"/>
      <c r="LT1" s="196"/>
      <c r="LU1" s="196"/>
      <c r="LV1" s="196"/>
      <c r="LW1" s="196"/>
      <c r="LX1" s="196"/>
      <c r="LY1" s="196"/>
      <c r="LZ1" s="196"/>
      <c r="MA1" s="196"/>
      <c r="MB1" s="196"/>
      <c r="MC1" s="196"/>
      <c r="MD1" s="5" t="s">
        <v>420</v>
      </c>
      <c r="ME1" s="1">
        <v>43563</v>
      </c>
    </row>
    <row r="2" spans="1:343" ht="30" customHeight="1" x14ac:dyDescent="0.25">
      <c r="A2" s="191"/>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c r="CN2" s="197"/>
      <c r="CO2" s="197"/>
      <c r="CP2" s="197"/>
      <c r="CQ2" s="197"/>
      <c r="CR2" s="197"/>
      <c r="CS2" s="197"/>
      <c r="CT2" s="197"/>
      <c r="CU2" s="197"/>
      <c r="CV2" s="197"/>
      <c r="CW2" s="197"/>
      <c r="CX2" s="197"/>
      <c r="CY2" s="197"/>
      <c r="CZ2" s="197"/>
      <c r="DA2" s="197"/>
      <c r="DB2" s="197"/>
      <c r="DC2" s="197"/>
      <c r="DD2" s="197"/>
      <c r="DE2" s="197"/>
      <c r="DF2" s="197"/>
      <c r="DG2" s="197"/>
      <c r="DH2" s="197"/>
      <c r="DI2" s="197"/>
      <c r="DJ2" s="197"/>
      <c r="DK2" s="197"/>
      <c r="DL2" s="197"/>
      <c r="DM2" s="197"/>
      <c r="DN2" s="197"/>
      <c r="DO2" s="197"/>
      <c r="DP2" s="197"/>
      <c r="DQ2" s="197"/>
      <c r="DR2" s="197"/>
      <c r="DS2" s="197"/>
      <c r="DT2" s="197"/>
      <c r="DU2" s="197"/>
      <c r="DV2" s="197"/>
      <c r="DW2" s="197"/>
      <c r="DX2" s="197"/>
      <c r="DY2" s="197"/>
      <c r="DZ2" s="197"/>
      <c r="EA2" s="197"/>
      <c r="EB2" s="197"/>
      <c r="EC2" s="197"/>
      <c r="ED2" s="197"/>
      <c r="EE2" s="197"/>
      <c r="EF2" s="197"/>
      <c r="EG2" s="197"/>
      <c r="EH2" s="197"/>
      <c r="EI2" s="197"/>
      <c r="EJ2" s="197"/>
      <c r="EK2" s="197"/>
      <c r="EL2" s="197"/>
      <c r="EM2" s="197"/>
      <c r="EN2" s="197"/>
      <c r="EO2" s="197"/>
      <c r="EP2" s="197"/>
      <c r="EQ2" s="197"/>
      <c r="ER2" s="197"/>
      <c r="ES2" s="197"/>
      <c r="ET2" s="197"/>
      <c r="EU2" s="197"/>
      <c r="EV2" s="197"/>
      <c r="EW2" s="197"/>
      <c r="EX2" s="197"/>
      <c r="EY2" s="197"/>
      <c r="EZ2" s="197"/>
      <c r="FA2" s="197"/>
      <c r="FB2" s="197"/>
      <c r="FC2" s="197"/>
      <c r="FD2" s="197"/>
      <c r="FE2" s="197"/>
      <c r="FF2" s="197"/>
      <c r="FG2" s="197"/>
      <c r="FH2" s="197"/>
      <c r="FI2" s="197"/>
      <c r="FJ2" s="197"/>
      <c r="FK2" s="197"/>
      <c r="FL2" s="197"/>
      <c r="FM2" s="197"/>
      <c r="FN2" s="197"/>
      <c r="FO2" s="197"/>
      <c r="FP2" s="197"/>
      <c r="FQ2" s="197"/>
      <c r="FR2" s="197"/>
      <c r="FS2" s="197"/>
      <c r="FT2" s="197"/>
      <c r="FU2" s="197"/>
      <c r="FV2" s="197"/>
      <c r="FW2" s="197"/>
      <c r="FX2" s="197"/>
      <c r="FY2" s="197"/>
      <c r="FZ2" s="197"/>
      <c r="GA2" s="197"/>
      <c r="GB2" s="197"/>
      <c r="GC2" s="197"/>
      <c r="GD2" s="197"/>
      <c r="GE2" s="197"/>
      <c r="GF2" s="197"/>
      <c r="GG2" s="197"/>
      <c r="GH2" s="197"/>
      <c r="GI2" s="197"/>
      <c r="GJ2" s="197"/>
      <c r="GK2" s="197"/>
      <c r="GL2" s="197"/>
      <c r="GM2" s="197"/>
      <c r="GN2" s="197"/>
      <c r="GO2" s="197"/>
      <c r="GP2" s="197"/>
      <c r="GQ2" s="197"/>
      <c r="GR2" s="197"/>
      <c r="GS2" s="197"/>
      <c r="GT2" s="197"/>
      <c r="GU2" s="197"/>
      <c r="GV2" s="197"/>
      <c r="GW2" s="197"/>
      <c r="GX2" s="197"/>
      <c r="GY2" s="197"/>
      <c r="GZ2" s="197"/>
      <c r="HA2" s="197"/>
      <c r="HB2" s="197"/>
      <c r="HC2" s="197"/>
      <c r="HD2" s="197"/>
      <c r="HE2" s="197"/>
      <c r="HF2" s="197"/>
      <c r="HG2" s="197"/>
      <c r="HH2" s="197"/>
      <c r="HI2" s="197"/>
      <c r="HJ2" s="197"/>
      <c r="HK2" s="197"/>
      <c r="HL2" s="197"/>
      <c r="HM2" s="197"/>
      <c r="HN2" s="197"/>
      <c r="HO2" s="197"/>
      <c r="HP2" s="197"/>
      <c r="HQ2" s="197"/>
      <c r="HR2" s="197"/>
      <c r="HS2" s="197"/>
      <c r="HT2" s="197"/>
      <c r="HU2" s="197"/>
      <c r="HV2" s="197"/>
      <c r="HW2" s="197"/>
      <c r="HX2" s="197"/>
      <c r="HY2" s="197"/>
      <c r="HZ2" s="197"/>
      <c r="IA2" s="197"/>
      <c r="IB2" s="197"/>
      <c r="IC2" s="197"/>
      <c r="ID2" s="197"/>
      <c r="IE2" s="197"/>
      <c r="IF2" s="197"/>
      <c r="IG2" s="197"/>
      <c r="IH2" s="197"/>
      <c r="II2" s="197"/>
      <c r="IJ2" s="197"/>
      <c r="IK2" s="197"/>
      <c r="IL2" s="197"/>
      <c r="IM2" s="197"/>
      <c r="IN2" s="197"/>
      <c r="IO2" s="197"/>
      <c r="IP2" s="197"/>
      <c r="IQ2" s="197"/>
      <c r="IR2" s="197"/>
      <c r="IS2" s="197"/>
      <c r="IT2" s="197"/>
      <c r="IU2" s="197"/>
      <c r="IV2" s="197"/>
      <c r="IW2" s="197"/>
      <c r="IX2" s="197"/>
      <c r="IY2" s="197"/>
      <c r="IZ2" s="197"/>
      <c r="JA2" s="197"/>
      <c r="JB2" s="197"/>
      <c r="JC2" s="197"/>
      <c r="JD2" s="197"/>
      <c r="JE2" s="197"/>
      <c r="JF2" s="197"/>
      <c r="JG2" s="197"/>
      <c r="JH2" s="197"/>
      <c r="JI2" s="197"/>
      <c r="JJ2" s="197"/>
      <c r="JK2" s="197"/>
      <c r="JL2" s="197"/>
      <c r="JM2" s="197"/>
      <c r="JN2" s="197"/>
      <c r="JO2" s="197"/>
      <c r="JP2" s="197"/>
      <c r="JQ2" s="197"/>
      <c r="JR2" s="197"/>
      <c r="JS2" s="197"/>
      <c r="JT2" s="197"/>
      <c r="JU2" s="197"/>
      <c r="JV2" s="197"/>
      <c r="JW2" s="197"/>
      <c r="JX2" s="197"/>
      <c r="JY2" s="197"/>
      <c r="JZ2" s="197"/>
      <c r="KA2" s="197"/>
      <c r="KB2" s="197"/>
      <c r="KC2" s="197"/>
      <c r="KD2" s="197"/>
      <c r="KE2" s="197"/>
      <c r="KF2" s="197"/>
      <c r="KG2" s="197"/>
      <c r="KH2" s="197"/>
      <c r="KI2" s="197"/>
      <c r="KJ2" s="197"/>
      <c r="KK2" s="197"/>
      <c r="KL2" s="197"/>
      <c r="KM2" s="197"/>
      <c r="KN2" s="197"/>
      <c r="KO2" s="197"/>
      <c r="KP2" s="197"/>
      <c r="KQ2" s="197"/>
      <c r="KR2" s="197"/>
      <c r="KS2" s="197"/>
      <c r="KT2" s="197"/>
      <c r="KU2" s="197"/>
      <c r="KV2" s="197"/>
      <c r="KW2" s="197"/>
      <c r="KX2" s="197"/>
      <c r="KY2" s="197"/>
      <c r="KZ2" s="197"/>
      <c r="LA2" s="197"/>
      <c r="LB2" s="197"/>
      <c r="LC2" s="197"/>
      <c r="LD2" s="197"/>
      <c r="LE2" s="197"/>
      <c r="LF2" s="197"/>
      <c r="LG2" s="197"/>
      <c r="LH2" s="197"/>
      <c r="LI2" s="197"/>
      <c r="LJ2" s="197"/>
      <c r="LK2" s="197"/>
      <c r="LL2" s="197"/>
      <c r="LM2" s="197"/>
      <c r="LN2" s="197"/>
      <c r="LO2" s="197"/>
      <c r="LP2" s="197"/>
      <c r="LQ2" s="197"/>
      <c r="LR2" s="197"/>
      <c r="LS2" s="197"/>
      <c r="LT2" s="197"/>
      <c r="LU2" s="197"/>
      <c r="LV2" s="197"/>
      <c r="LW2" s="197"/>
      <c r="LX2" s="197"/>
      <c r="LY2" s="197"/>
      <c r="LZ2" s="197"/>
      <c r="MA2" s="197"/>
      <c r="MB2" s="197"/>
      <c r="MC2" s="197"/>
      <c r="MD2" s="6" t="s">
        <v>416</v>
      </c>
      <c r="ME2" s="51" t="s">
        <v>417</v>
      </c>
    </row>
    <row r="3" spans="1:343" ht="30" customHeight="1" thickBot="1" x14ac:dyDescent="0.3">
      <c r="A3" s="192"/>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8"/>
      <c r="IZ3" s="198"/>
      <c r="JA3" s="198"/>
      <c r="JB3" s="198"/>
      <c r="JC3" s="198"/>
      <c r="JD3" s="198"/>
      <c r="JE3" s="198"/>
      <c r="JF3" s="198"/>
      <c r="JG3" s="198"/>
      <c r="JH3" s="198"/>
      <c r="JI3" s="198"/>
      <c r="JJ3" s="198"/>
      <c r="JK3" s="198"/>
      <c r="JL3" s="198"/>
      <c r="JM3" s="198"/>
      <c r="JN3" s="198"/>
      <c r="JO3" s="198"/>
      <c r="JP3" s="198"/>
      <c r="JQ3" s="198"/>
      <c r="JR3" s="198"/>
      <c r="JS3" s="198"/>
      <c r="JT3" s="198"/>
      <c r="JU3" s="198"/>
      <c r="JV3" s="198"/>
      <c r="JW3" s="198"/>
      <c r="JX3" s="198"/>
      <c r="JY3" s="198"/>
      <c r="JZ3" s="198"/>
      <c r="KA3" s="198"/>
      <c r="KB3" s="198"/>
      <c r="KC3" s="198"/>
      <c r="KD3" s="198"/>
      <c r="KE3" s="198"/>
      <c r="KF3" s="198"/>
      <c r="KG3" s="198"/>
      <c r="KH3" s="198"/>
      <c r="KI3" s="198"/>
      <c r="KJ3" s="198"/>
      <c r="KK3" s="198"/>
      <c r="KL3" s="198"/>
      <c r="KM3" s="198"/>
      <c r="KN3" s="198"/>
      <c r="KO3" s="198"/>
      <c r="KP3" s="198"/>
      <c r="KQ3" s="198"/>
      <c r="KR3" s="198"/>
      <c r="KS3" s="198"/>
      <c r="KT3" s="198"/>
      <c r="KU3" s="198"/>
      <c r="KV3" s="198"/>
      <c r="KW3" s="198"/>
      <c r="KX3" s="198"/>
      <c r="KY3" s="198"/>
      <c r="KZ3" s="198"/>
      <c r="LA3" s="198"/>
      <c r="LB3" s="198"/>
      <c r="LC3" s="198"/>
      <c r="LD3" s="198"/>
      <c r="LE3" s="198"/>
      <c r="LF3" s="198"/>
      <c r="LG3" s="198"/>
      <c r="LH3" s="198"/>
      <c r="LI3" s="198"/>
      <c r="LJ3" s="198"/>
      <c r="LK3" s="198"/>
      <c r="LL3" s="198"/>
      <c r="LM3" s="198"/>
      <c r="LN3" s="198"/>
      <c r="LO3" s="198"/>
      <c r="LP3" s="198"/>
      <c r="LQ3" s="198"/>
      <c r="LR3" s="198"/>
      <c r="LS3" s="198"/>
      <c r="LT3" s="198"/>
      <c r="LU3" s="198"/>
      <c r="LV3" s="198"/>
      <c r="LW3" s="198"/>
      <c r="LX3" s="198"/>
      <c r="LY3" s="198"/>
      <c r="LZ3" s="198"/>
      <c r="MA3" s="198"/>
      <c r="MB3" s="198"/>
      <c r="MC3" s="198"/>
      <c r="MD3" s="193" t="s">
        <v>418</v>
      </c>
      <c r="ME3" s="194"/>
    </row>
    <row r="4" spans="1:343" ht="12.75" x14ac:dyDescent="0.25">
      <c r="A4" s="28"/>
      <c r="B4" s="28"/>
      <c r="C4" s="28"/>
      <c r="D4" s="28"/>
      <c r="E4" s="28"/>
      <c r="F4" s="28"/>
      <c r="G4" s="28"/>
      <c r="H4" s="28"/>
      <c r="I4" s="29"/>
      <c r="J4" s="29"/>
      <c r="Z4" s="88" t="s">
        <v>87</v>
      </c>
      <c r="AA4" s="88" t="s">
        <v>87</v>
      </c>
      <c r="AB4" s="88" t="s">
        <v>87</v>
      </c>
      <c r="AC4" s="88" t="s">
        <v>87</v>
      </c>
      <c r="AD4" s="88" t="s">
        <v>87</v>
      </c>
      <c r="AE4" s="88" t="s">
        <v>87</v>
      </c>
      <c r="AF4" s="88" t="s">
        <v>87</v>
      </c>
      <c r="AG4" s="88" t="s">
        <v>87</v>
      </c>
      <c r="AH4" s="88" t="s">
        <v>87</v>
      </c>
      <c r="AI4" s="88" t="s">
        <v>87</v>
      </c>
      <c r="AJ4" s="88" t="s">
        <v>87</v>
      </c>
      <c r="AK4" s="88" t="s">
        <v>87</v>
      </c>
      <c r="AL4" s="88" t="s">
        <v>87</v>
      </c>
      <c r="AM4" s="88" t="s">
        <v>87</v>
      </c>
      <c r="AN4" s="88" t="s">
        <v>87</v>
      </c>
      <c r="AO4" s="88" t="s">
        <v>87</v>
      </c>
      <c r="AP4" s="88" t="s">
        <v>87</v>
      </c>
      <c r="AQ4" s="88" t="s">
        <v>87</v>
      </c>
      <c r="AR4" s="88" t="s">
        <v>87</v>
      </c>
      <c r="AS4" s="88" t="s">
        <v>87</v>
      </c>
      <c r="AT4" s="88" t="s">
        <v>87</v>
      </c>
      <c r="AU4" s="88" t="s">
        <v>87</v>
      </c>
      <c r="AV4" s="88" t="s">
        <v>87</v>
      </c>
      <c r="AW4" s="88" t="s">
        <v>87</v>
      </c>
      <c r="AX4" s="88" t="s">
        <v>87</v>
      </c>
      <c r="AY4" s="89" t="s">
        <v>88</v>
      </c>
      <c r="AZ4" s="89" t="s">
        <v>88</v>
      </c>
      <c r="BA4" s="89" t="s">
        <v>88</v>
      </c>
      <c r="BB4" s="89" t="s">
        <v>88</v>
      </c>
      <c r="BC4" s="89" t="s">
        <v>88</v>
      </c>
      <c r="BD4" s="89" t="s">
        <v>88</v>
      </c>
      <c r="BE4" s="89" t="s">
        <v>88</v>
      </c>
      <c r="BF4" s="89" t="s">
        <v>88</v>
      </c>
      <c r="BG4" s="89" t="s">
        <v>88</v>
      </c>
      <c r="BH4" s="89" t="s">
        <v>88</v>
      </c>
      <c r="BI4" s="89" t="s">
        <v>88</v>
      </c>
      <c r="BJ4" s="89" t="s">
        <v>88</v>
      </c>
      <c r="BK4" s="89" t="s">
        <v>88</v>
      </c>
      <c r="BL4" s="89" t="s">
        <v>88</v>
      </c>
      <c r="BM4" s="89" t="s">
        <v>88</v>
      </c>
      <c r="BN4" s="89" t="s">
        <v>88</v>
      </c>
      <c r="BO4" s="89" t="s">
        <v>88</v>
      </c>
      <c r="BP4" s="89" t="s">
        <v>88</v>
      </c>
      <c r="BQ4" s="89" t="s">
        <v>88</v>
      </c>
      <c r="BR4" s="89" t="s">
        <v>88</v>
      </c>
      <c r="BS4" s="89" t="s">
        <v>88</v>
      </c>
      <c r="BT4" s="89" t="s">
        <v>88</v>
      </c>
      <c r="BU4" s="89" t="s">
        <v>88</v>
      </c>
      <c r="BV4" s="89" t="s">
        <v>88</v>
      </c>
      <c r="BW4" s="89" t="s">
        <v>88</v>
      </c>
      <c r="BX4" s="89" t="s">
        <v>88</v>
      </c>
      <c r="BY4" s="89" t="s">
        <v>88</v>
      </c>
      <c r="BZ4" s="89" t="s">
        <v>88</v>
      </c>
      <c r="CA4" s="89" t="s">
        <v>88</v>
      </c>
      <c r="CB4" s="89" t="s">
        <v>88</v>
      </c>
      <c r="CC4" s="89" t="s">
        <v>88</v>
      </c>
      <c r="CD4" s="89" t="s">
        <v>88</v>
      </c>
      <c r="CE4" s="89" t="s">
        <v>88</v>
      </c>
      <c r="CF4" s="89" t="s">
        <v>88</v>
      </c>
      <c r="CG4" s="89" t="s">
        <v>88</v>
      </c>
      <c r="CH4" s="89" t="s">
        <v>88</v>
      </c>
      <c r="CI4" s="89" t="s">
        <v>88</v>
      </c>
      <c r="CJ4" s="89" t="s">
        <v>88</v>
      </c>
      <c r="CK4" s="89" t="s">
        <v>88</v>
      </c>
      <c r="CL4" s="89" t="s">
        <v>88</v>
      </c>
      <c r="CM4" s="89" t="s">
        <v>88</v>
      </c>
      <c r="CN4" s="89" t="s">
        <v>88</v>
      </c>
      <c r="CO4" s="89" t="s">
        <v>88</v>
      </c>
      <c r="CP4" s="90" t="s">
        <v>168</v>
      </c>
      <c r="CQ4" s="90" t="s">
        <v>168</v>
      </c>
      <c r="CR4" s="90" t="s">
        <v>168</v>
      </c>
      <c r="CS4" s="90" t="s">
        <v>168</v>
      </c>
      <c r="CT4" s="90" t="s">
        <v>168</v>
      </c>
      <c r="CU4" s="90" t="s">
        <v>168</v>
      </c>
      <c r="CV4" s="90" t="s">
        <v>168</v>
      </c>
      <c r="CW4" s="90" t="s">
        <v>168</v>
      </c>
      <c r="CX4" s="90" t="s">
        <v>168</v>
      </c>
      <c r="CY4" s="90" t="s">
        <v>168</v>
      </c>
      <c r="CZ4" s="90" t="s">
        <v>168</v>
      </c>
      <c r="DA4" s="90" t="s">
        <v>168</v>
      </c>
      <c r="DB4" s="90" t="s">
        <v>168</v>
      </c>
      <c r="DC4" s="90" t="s">
        <v>168</v>
      </c>
      <c r="DD4" s="90" t="s">
        <v>168</v>
      </c>
      <c r="DE4" s="90" t="s">
        <v>168</v>
      </c>
      <c r="DF4" s="90" t="s">
        <v>168</v>
      </c>
      <c r="DG4" s="90" t="s">
        <v>168</v>
      </c>
      <c r="DH4" s="90" t="s">
        <v>168</v>
      </c>
      <c r="DI4" s="90" t="s">
        <v>168</v>
      </c>
      <c r="DJ4" s="90" t="s">
        <v>168</v>
      </c>
      <c r="DK4" s="90" t="s">
        <v>168</v>
      </c>
      <c r="DL4" s="90" t="s">
        <v>168</v>
      </c>
      <c r="DM4" s="90" t="s">
        <v>168</v>
      </c>
      <c r="DN4" s="90" t="s">
        <v>168</v>
      </c>
      <c r="DO4" s="90" t="s">
        <v>168</v>
      </c>
      <c r="DP4" s="90" t="s">
        <v>168</v>
      </c>
      <c r="DQ4" s="90" t="s">
        <v>168</v>
      </c>
      <c r="DR4" s="90" t="s">
        <v>168</v>
      </c>
      <c r="DS4" s="90" t="s">
        <v>168</v>
      </c>
      <c r="DT4" s="90" t="s">
        <v>168</v>
      </c>
      <c r="DU4" s="90" t="s">
        <v>168</v>
      </c>
      <c r="DV4" s="90" t="s">
        <v>168</v>
      </c>
      <c r="DW4" s="90" t="s">
        <v>168</v>
      </c>
      <c r="DX4" s="90" t="s">
        <v>168</v>
      </c>
      <c r="DY4" s="90" t="s">
        <v>168</v>
      </c>
      <c r="DZ4" s="90" t="s">
        <v>168</v>
      </c>
      <c r="EA4" s="90" t="s">
        <v>168</v>
      </c>
      <c r="EB4" s="90" t="s">
        <v>168</v>
      </c>
      <c r="EC4" s="90" t="s">
        <v>168</v>
      </c>
      <c r="ED4" s="90" t="s">
        <v>168</v>
      </c>
      <c r="EE4" s="90" t="s">
        <v>168</v>
      </c>
      <c r="EF4" s="90" t="s">
        <v>168</v>
      </c>
      <c r="EG4" s="91" t="s">
        <v>89</v>
      </c>
      <c r="EH4" s="91" t="s">
        <v>89</v>
      </c>
      <c r="EI4" s="91" t="s">
        <v>89</v>
      </c>
      <c r="EJ4" s="91" t="s">
        <v>89</v>
      </c>
      <c r="EK4" s="91" t="s">
        <v>89</v>
      </c>
      <c r="EL4" s="91" t="s">
        <v>89</v>
      </c>
      <c r="EM4" s="91" t="s">
        <v>89</v>
      </c>
      <c r="EN4" s="91" t="s">
        <v>89</v>
      </c>
      <c r="EO4" s="91" t="s">
        <v>89</v>
      </c>
      <c r="EP4" s="91" t="s">
        <v>89</v>
      </c>
      <c r="EQ4" s="91" t="s">
        <v>89</v>
      </c>
      <c r="ER4" s="91" t="s">
        <v>89</v>
      </c>
      <c r="ES4" s="91" t="s">
        <v>89</v>
      </c>
      <c r="ET4" s="91" t="s">
        <v>89</v>
      </c>
      <c r="EU4" s="91" t="s">
        <v>89</v>
      </c>
      <c r="EV4" s="91" t="s">
        <v>89</v>
      </c>
      <c r="EW4" s="91" t="s">
        <v>89</v>
      </c>
      <c r="EX4" s="91" t="s">
        <v>89</v>
      </c>
      <c r="EY4" s="91" t="s">
        <v>89</v>
      </c>
      <c r="EZ4" s="91" t="s">
        <v>89</v>
      </c>
      <c r="FA4" s="91" t="s">
        <v>89</v>
      </c>
      <c r="FB4" s="91" t="s">
        <v>89</v>
      </c>
      <c r="FC4" s="91" t="s">
        <v>89</v>
      </c>
      <c r="FD4" s="91" t="s">
        <v>89</v>
      </c>
      <c r="FE4" s="91" t="s">
        <v>89</v>
      </c>
      <c r="FF4" s="91" t="s">
        <v>89</v>
      </c>
      <c r="FG4" s="91" t="s">
        <v>89</v>
      </c>
      <c r="FH4" s="91" t="s">
        <v>89</v>
      </c>
      <c r="FI4" s="91" t="s">
        <v>89</v>
      </c>
      <c r="FJ4" s="91" t="s">
        <v>89</v>
      </c>
      <c r="FK4" s="91" t="s">
        <v>89</v>
      </c>
      <c r="FL4" s="91" t="s">
        <v>89</v>
      </c>
      <c r="FM4" s="91" t="s">
        <v>89</v>
      </c>
      <c r="FN4" s="91" t="s">
        <v>89</v>
      </c>
      <c r="FO4" s="91" t="s">
        <v>89</v>
      </c>
      <c r="FP4" s="91" t="s">
        <v>89</v>
      </c>
      <c r="FQ4" s="91" t="s">
        <v>89</v>
      </c>
      <c r="FR4" s="91" t="s">
        <v>89</v>
      </c>
      <c r="FS4" s="91" t="s">
        <v>89</v>
      </c>
      <c r="FT4" s="91" t="s">
        <v>89</v>
      </c>
      <c r="FU4" s="91" t="s">
        <v>89</v>
      </c>
      <c r="FV4" s="91" t="s">
        <v>89</v>
      </c>
      <c r="FW4" s="91" t="s">
        <v>89</v>
      </c>
      <c r="FX4" s="91" t="s">
        <v>89</v>
      </c>
      <c r="FY4" s="91" t="s">
        <v>89</v>
      </c>
      <c r="FZ4" s="91" t="s">
        <v>89</v>
      </c>
      <c r="GA4" s="91" t="s">
        <v>89</v>
      </c>
      <c r="GB4" s="91" t="s">
        <v>89</v>
      </c>
      <c r="GC4" s="91" t="s">
        <v>89</v>
      </c>
      <c r="GD4" s="91" t="s">
        <v>89</v>
      </c>
      <c r="GE4" s="91" t="s">
        <v>89</v>
      </c>
      <c r="GF4" s="91" t="s">
        <v>89</v>
      </c>
      <c r="GG4" s="91" t="s">
        <v>89</v>
      </c>
      <c r="GH4" s="91" t="s">
        <v>89</v>
      </c>
      <c r="GI4" s="91" t="s">
        <v>89</v>
      </c>
      <c r="GJ4" s="91" t="s">
        <v>89</v>
      </c>
      <c r="GK4" s="91" t="s">
        <v>89</v>
      </c>
      <c r="GL4" s="91"/>
      <c r="GM4" s="91" t="s">
        <v>89</v>
      </c>
      <c r="GN4" s="91" t="s">
        <v>89</v>
      </c>
      <c r="GO4" s="91" t="s">
        <v>89</v>
      </c>
      <c r="GP4" s="91" t="s">
        <v>89</v>
      </c>
      <c r="GQ4" s="91" t="s">
        <v>89</v>
      </c>
      <c r="GR4" s="91" t="s">
        <v>89</v>
      </c>
      <c r="GS4" s="91" t="s">
        <v>89</v>
      </c>
      <c r="GT4" s="91" t="s">
        <v>89</v>
      </c>
      <c r="GU4" s="91" t="s">
        <v>89</v>
      </c>
      <c r="GV4" s="91" t="s">
        <v>89</v>
      </c>
      <c r="GW4" s="91" t="s">
        <v>89</v>
      </c>
      <c r="GX4" s="91" t="s">
        <v>89</v>
      </c>
      <c r="GY4" s="91" t="s">
        <v>89</v>
      </c>
      <c r="GZ4" s="91" t="s">
        <v>89</v>
      </c>
      <c r="HA4" s="91" t="s">
        <v>89</v>
      </c>
      <c r="HB4" s="91" t="s">
        <v>89</v>
      </c>
      <c r="HC4" s="91" t="s">
        <v>89</v>
      </c>
      <c r="HD4" s="91" t="s">
        <v>89</v>
      </c>
      <c r="HE4" s="91" t="s">
        <v>89</v>
      </c>
      <c r="HF4" s="91" t="s">
        <v>89</v>
      </c>
      <c r="HG4" s="91" t="s">
        <v>89</v>
      </c>
      <c r="HH4" s="91" t="s">
        <v>89</v>
      </c>
      <c r="HI4" s="91" t="s">
        <v>89</v>
      </c>
      <c r="HJ4" s="91" t="s">
        <v>89</v>
      </c>
      <c r="HK4" s="91" t="s">
        <v>89</v>
      </c>
      <c r="HL4" s="91" t="s">
        <v>89</v>
      </c>
      <c r="HM4" s="91" t="s">
        <v>89</v>
      </c>
      <c r="HN4" s="91" t="s">
        <v>89</v>
      </c>
      <c r="HO4" s="91" t="s">
        <v>89</v>
      </c>
      <c r="HP4" s="91" t="s">
        <v>89</v>
      </c>
      <c r="HQ4" s="91" t="s">
        <v>89</v>
      </c>
      <c r="HR4" s="91" t="s">
        <v>89</v>
      </c>
      <c r="HS4" s="91" t="s">
        <v>89</v>
      </c>
      <c r="HT4" s="91" t="s">
        <v>89</v>
      </c>
      <c r="HU4" s="91" t="s">
        <v>89</v>
      </c>
      <c r="HV4" s="91" t="s">
        <v>89</v>
      </c>
      <c r="HW4" s="91" t="s">
        <v>89</v>
      </c>
      <c r="HX4" s="91" t="s">
        <v>89</v>
      </c>
      <c r="HY4" s="91" t="s">
        <v>89</v>
      </c>
      <c r="HZ4" s="91" t="s">
        <v>89</v>
      </c>
      <c r="IA4" s="91" t="s">
        <v>89</v>
      </c>
      <c r="IB4" s="91" t="s">
        <v>89</v>
      </c>
      <c r="IC4" s="91" t="s">
        <v>89</v>
      </c>
      <c r="ID4" s="91" t="s">
        <v>89</v>
      </c>
      <c r="IE4" s="91" t="s">
        <v>89</v>
      </c>
      <c r="IF4" s="91" t="s">
        <v>89</v>
      </c>
      <c r="IG4" s="91" t="s">
        <v>89</v>
      </c>
      <c r="IH4" s="91" t="s">
        <v>89</v>
      </c>
      <c r="II4" s="91" t="s">
        <v>89</v>
      </c>
      <c r="IJ4" s="91" t="s">
        <v>89</v>
      </c>
      <c r="IK4" s="91" t="s">
        <v>89</v>
      </c>
      <c r="IL4" s="91" t="s">
        <v>89</v>
      </c>
      <c r="IM4" s="91" t="s">
        <v>89</v>
      </c>
      <c r="IN4" s="91" t="s">
        <v>89</v>
      </c>
      <c r="IO4" s="91" t="s">
        <v>89</v>
      </c>
      <c r="IP4" s="91" t="s">
        <v>89</v>
      </c>
      <c r="IQ4" s="91" t="s">
        <v>89</v>
      </c>
      <c r="IR4" s="91" t="s">
        <v>89</v>
      </c>
      <c r="IS4" s="91" t="s">
        <v>89</v>
      </c>
      <c r="IT4" s="91" t="s">
        <v>89</v>
      </c>
      <c r="IU4" s="91" t="s">
        <v>89</v>
      </c>
      <c r="IV4" s="91" t="s">
        <v>89</v>
      </c>
      <c r="IW4" s="91" t="s">
        <v>89</v>
      </c>
      <c r="IX4" s="91" t="s">
        <v>89</v>
      </c>
      <c r="IY4" s="91" t="s">
        <v>89</v>
      </c>
      <c r="IZ4" s="91" t="s">
        <v>89</v>
      </c>
      <c r="JA4" s="91" t="s">
        <v>89</v>
      </c>
      <c r="JB4" s="91" t="s">
        <v>89</v>
      </c>
      <c r="JC4" s="91" t="s">
        <v>89</v>
      </c>
      <c r="JD4" s="91" t="s">
        <v>89</v>
      </c>
      <c r="JE4" s="91" t="s">
        <v>89</v>
      </c>
      <c r="JF4" s="91" t="s">
        <v>89</v>
      </c>
      <c r="JG4" s="91" t="s">
        <v>89</v>
      </c>
      <c r="JH4" s="91" t="s">
        <v>89</v>
      </c>
      <c r="JI4" s="91" t="s">
        <v>89</v>
      </c>
      <c r="JJ4" s="91" t="s">
        <v>89</v>
      </c>
      <c r="JK4" s="91" t="s">
        <v>89</v>
      </c>
      <c r="JL4" s="91" t="s">
        <v>89</v>
      </c>
      <c r="JM4" s="91" t="s">
        <v>89</v>
      </c>
      <c r="JN4" s="91" t="s">
        <v>89</v>
      </c>
      <c r="JO4" s="91" t="s">
        <v>89</v>
      </c>
      <c r="JP4" s="91" t="s">
        <v>89</v>
      </c>
      <c r="JQ4" s="91" t="s">
        <v>89</v>
      </c>
      <c r="JR4" s="91" t="s">
        <v>89</v>
      </c>
      <c r="JS4" s="91" t="s">
        <v>89</v>
      </c>
      <c r="JT4" s="91" t="s">
        <v>89</v>
      </c>
      <c r="JU4" s="91" t="s">
        <v>89</v>
      </c>
      <c r="JV4" s="91" t="s">
        <v>89</v>
      </c>
      <c r="JW4" s="91" t="s">
        <v>89</v>
      </c>
      <c r="JX4" s="91" t="s">
        <v>89</v>
      </c>
      <c r="JY4" s="91" t="s">
        <v>89</v>
      </c>
      <c r="JZ4" s="91" t="s">
        <v>89</v>
      </c>
      <c r="KA4" s="91" t="s">
        <v>89</v>
      </c>
      <c r="KB4" s="91" t="s">
        <v>89</v>
      </c>
      <c r="KC4" s="91" t="s">
        <v>89</v>
      </c>
      <c r="KD4" s="91" t="s">
        <v>89</v>
      </c>
      <c r="KE4" s="91" t="s">
        <v>89</v>
      </c>
      <c r="KF4" s="91" t="s">
        <v>89</v>
      </c>
      <c r="KG4" s="91" t="s">
        <v>89</v>
      </c>
      <c r="KH4" s="91" t="s">
        <v>89</v>
      </c>
      <c r="KI4" s="91" t="s">
        <v>89</v>
      </c>
      <c r="KJ4" s="91" t="s">
        <v>89</v>
      </c>
      <c r="KK4" s="91" t="s">
        <v>89</v>
      </c>
      <c r="KL4" s="91" t="s">
        <v>89</v>
      </c>
      <c r="KM4" s="91" t="s">
        <v>89</v>
      </c>
      <c r="KN4" s="91" t="s">
        <v>89</v>
      </c>
      <c r="KO4" s="91" t="s">
        <v>89</v>
      </c>
      <c r="KP4" s="91" t="s">
        <v>89</v>
      </c>
      <c r="KQ4" s="91" t="s">
        <v>89</v>
      </c>
      <c r="KR4" s="91" t="s">
        <v>89</v>
      </c>
      <c r="KS4" s="91" t="s">
        <v>89</v>
      </c>
      <c r="KT4" s="91" t="s">
        <v>89</v>
      </c>
      <c r="KU4" s="91" t="s">
        <v>89</v>
      </c>
      <c r="KV4" s="91" t="s">
        <v>89</v>
      </c>
      <c r="KW4" s="91" t="s">
        <v>89</v>
      </c>
    </row>
    <row r="5" spans="1:343" ht="15" customHeight="1" x14ac:dyDescent="0.25">
      <c r="D5" s="195" t="s">
        <v>2</v>
      </c>
      <c r="E5" s="195"/>
      <c r="F5" s="195"/>
      <c r="G5" s="195"/>
      <c r="H5" s="195"/>
      <c r="I5" s="195"/>
      <c r="J5" s="195"/>
      <c r="K5" s="195"/>
      <c r="L5" s="195"/>
      <c r="M5" s="195"/>
      <c r="N5" s="195"/>
      <c r="O5" s="195" t="s">
        <v>14</v>
      </c>
      <c r="P5" s="195"/>
      <c r="Q5" s="195"/>
      <c r="R5" s="195"/>
      <c r="S5" s="195"/>
      <c r="T5" s="195"/>
      <c r="U5" s="195"/>
      <c r="V5" s="195"/>
      <c r="W5" s="195"/>
      <c r="X5" s="195" t="s">
        <v>69</v>
      </c>
      <c r="Y5" s="195"/>
      <c r="Z5" s="30" t="s">
        <v>70</v>
      </c>
      <c r="AA5" s="30" t="s">
        <v>70</v>
      </c>
      <c r="AB5" s="30" t="s">
        <v>70</v>
      </c>
      <c r="AC5" s="30" t="s">
        <v>70</v>
      </c>
      <c r="AD5" s="30" t="s">
        <v>70</v>
      </c>
      <c r="AE5" s="30" t="s">
        <v>70</v>
      </c>
      <c r="AF5" s="30" t="s">
        <v>70</v>
      </c>
      <c r="AG5" s="30" t="s">
        <v>70</v>
      </c>
      <c r="AH5" s="30" t="s">
        <v>70</v>
      </c>
      <c r="AI5" s="30" t="s">
        <v>70</v>
      </c>
      <c r="AJ5" s="30" t="s">
        <v>70</v>
      </c>
      <c r="AK5" s="30" t="s">
        <v>70</v>
      </c>
      <c r="AL5" s="30" t="s">
        <v>70</v>
      </c>
      <c r="AM5" s="30" t="s">
        <v>70</v>
      </c>
      <c r="AN5" s="30" t="s">
        <v>70</v>
      </c>
      <c r="AO5" s="30" t="s">
        <v>70</v>
      </c>
      <c r="AP5" s="30" t="s">
        <v>71</v>
      </c>
      <c r="AQ5" s="30" t="s">
        <v>71</v>
      </c>
      <c r="AR5" s="30" t="s">
        <v>71</v>
      </c>
      <c r="AS5" s="30" t="s">
        <v>71</v>
      </c>
      <c r="AT5" s="30" t="s">
        <v>72</v>
      </c>
      <c r="AU5" s="30" t="s">
        <v>72</v>
      </c>
      <c r="AV5" s="30" t="s">
        <v>72</v>
      </c>
      <c r="AW5" s="30" t="s">
        <v>73</v>
      </c>
      <c r="AX5" s="30" t="s">
        <v>73</v>
      </c>
      <c r="AY5" s="30" t="s">
        <v>70</v>
      </c>
      <c r="AZ5" s="30" t="s">
        <v>70</v>
      </c>
      <c r="BA5" s="30" t="s">
        <v>70</v>
      </c>
      <c r="BB5" s="30" t="s">
        <v>70</v>
      </c>
      <c r="BC5" s="30" t="s">
        <v>70</v>
      </c>
      <c r="BD5" s="30" t="s">
        <v>70</v>
      </c>
      <c r="BE5" s="30" t="s">
        <v>70</v>
      </c>
      <c r="BF5" s="30" t="s">
        <v>70</v>
      </c>
      <c r="BG5" s="30" t="s">
        <v>70</v>
      </c>
      <c r="BH5" s="30" t="s">
        <v>70</v>
      </c>
      <c r="BI5" s="30" t="s">
        <v>70</v>
      </c>
      <c r="BJ5" s="30" t="s">
        <v>70</v>
      </c>
      <c r="BK5" s="30" t="s">
        <v>70</v>
      </c>
      <c r="BL5" s="30" t="s">
        <v>70</v>
      </c>
      <c r="BM5" s="30" t="s">
        <v>70</v>
      </c>
      <c r="BN5" s="30" t="s">
        <v>70</v>
      </c>
      <c r="BO5" s="30" t="s">
        <v>70</v>
      </c>
      <c r="BP5" s="30" t="s">
        <v>70</v>
      </c>
      <c r="BQ5" s="30" t="s">
        <v>70</v>
      </c>
      <c r="BR5" s="30" t="s">
        <v>70</v>
      </c>
      <c r="BS5" s="30" t="s">
        <v>70</v>
      </c>
      <c r="BT5" s="30" t="s">
        <v>70</v>
      </c>
      <c r="BU5" s="30" t="s">
        <v>70</v>
      </c>
      <c r="BV5" s="30" t="s">
        <v>70</v>
      </c>
      <c r="BW5" s="30" t="s">
        <v>70</v>
      </c>
      <c r="BX5" s="30" t="s">
        <v>70</v>
      </c>
      <c r="BY5" s="30" t="s">
        <v>70</v>
      </c>
      <c r="BZ5" s="30" t="s">
        <v>70</v>
      </c>
      <c r="CA5" s="30" t="s">
        <v>70</v>
      </c>
      <c r="CB5" s="30" t="s">
        <v>70</v>
      </c>
      <c r="CC5" s="30" t="s">
        <v>70</v>
      </c>
      <c r="CD5" s="30" t="s">
        <v>70</v>
      </c>
      <c r="CE5" s="30" t="s">
        <v>70</v>
      </c>
      <c r="CF5" s="30" t="s">
        <v>70</v>
      </c>
      <c r="CG5" s="30" t="s">
        <v>71</v>
      </c>
      <c r="CH5" s="30" t="s">
        <v>71</v>
      </c>
      <c r="CI5" s="30" t="s">
        <v>71</v>
      </c>
      <c r="CJ5" s="30" t="s">
        <v>71</v>
      </c>
      <c r="CK5" s="30" t="s">
        <v>72</v>
      </c>
      <c r="CL5" s="30" t="s">
        <v>72</v>
      </c>
      <c r="CM5" s="30" t="s">
        <v>72</v>
      </c>
      <c r="CN5" s="30" t="s">
        <v>73</v>
      </c>
      <c r="CO5" s="30" t="s">
        <v>73</v>
      </c>
      <c r="CP5" s="30" t="s">
        <v>70</v>
      </c>
      <c r="CQ5" s="30" t="s">
        <v>70</v>
      </c>
      <c r="CR5" s="30" t="s">
        <v>70</v>
      </c>
      <c r="CS5" s="30" t="s">
        <v>70</v>
      </c>
      <c r="CT5" s="30" t="s">
        <v>70</v>
      </c>
      <c r="CU5" s="30" t="s">
        <v>70</v>
      </c>
      <c r="CV5" s="30" t="s">
        <v>70</v>
      </c>
      <c r="CW5" s="30" t="s">
        <v>70</v>
      </c>
      <c r="CX5" s="30" t="s">
        <v>70</v>
      </c>
      <c r="CY5" s="30" t="s">
        <v>70</v>
      </c>
      <c r="CZ5" s="30" t="s">
        <v>70</v>
      </c>
      <c r="DA5" s="30" t="s">
        <v>70</v>
      </c>
      <c r="DB5" s="30" t="s">
        <v>70</v>
      </c>
      <c r="DC5" s="30" t="s">
        <v>70</v>
      </c>
      <c r="DD5" s="30" t="s">
        <v>70</v>
      </c>
      <c r="DE5" s="30" t="s">
        <v>70</v>
      </c>
      <c r="DF5" s="30" t="s">
        <v>70</v>
      </c>
      <c r="DG5" s="30" t="s">
        <v>70</v>
      </c>
      <c r="DH5" s="30" t="s">
        <v>70</v>
      </c>
      <c r="DI5" s="30" t="s">
        <v>70</v>
      </c>
      <c r="DJ5" s="30" t="s">
        <v>70</v>
      </c>
      <c r="DK5" s="30" t="s">
        <v>70</v>
      </c>
      <c r="DL5" s="30" t="s">
        <v>70</v>
      </c>
      <c r="DM5" s="30" t="s">
        <v>70</v>
      </c>
      <c r="DN5" s="30" t="s">
        <v>70</v>
      </c>
      <c r="DO5" s="30" t="s">
        <v>70</v>
      </c>
      <c r="DP5" s="30" t="s">
        <v>70</v>
      </c>
      <c r="DQ5" s="30" t="s">
        <v>70</v>
      </c>
      <c r="DR5" s="30" t="s">
        <v>70</v>
      </c>
      <c r="DS5" s="30" t="s">
        <v>70</v>
      </c>
      <c r="DT5" s="30" t="s">
        <v>70</v>
      </c>
      <c r="DU5" s="30" t="s">
        <v>70</v>
      </c>
      <c r="DV5" s="30" t="s">
        <v>70</v>
      </c>
      <c r="DW5" s="30" t="s">
        <v>70</v>
      </c>
      <c r="DX5" s="30" t="s">
        <v>71</v>
      </c>
      <c r="DY5" s="30" t="s">
        <v>71</v>
      </c>
      <c r="DZ5" s="30" t="s">
        <v>71</v>
      </c>
      <c r="EA5" s="30" t="s">
        <v>71</v>
      </c>
      <c r="EB5" s="30" t="s">
        <v>72</v>
      </c>
      <c r="EC5" s="30" t="s">
        <v>72</v>
      </c>
      <c r="ED5" s="30" t="s">
        <v>72</v>
      </c>
      <c r="EE5" s="30" t="s">
        <v>73</v>
      </c>
      <c r="EF5" s="30" t="s">
        <v>73</v>
      </c>
      <c r="EG5" s="30" t="s">
        <v>70</v>
      </c>
      <c r="EH5" s="30" t="s">
        <v>70</v>
      </c>
      <c r="EI5" s="30" t="s">
        <v>70</v>
      </c>
      <c r="EJ5" s="30" t="s">
        <v>70</v>
      </c>
      <c r="EK5" s="30" t="s">
        <v>70</v>
      </c>
      <c r="EL5" s="30" t="s">
        <v>70</v>
      </c>
      <c r="EM5" s="30" t="s">
        <v>70</v>
      </c>
      <c r="EN5" s="30" t="s">
        <v>70</v>
      </c>
      <c r="EO5" s="30" t="s">
        <v>70</v>
      </c>
      <c r="EP5" s="30" t="s">
        <v>70</v>
      </c>
      <c r="EQ5" s="30" t="s">
        <v>70</v>
      </c>
      <c r="ER5" s="30" t="s">
        <v>70</v>
      </c>
      <c r="ES5" s="30" t="s">
        <v>70</v>
      </c>
      <c r="ET5" s="30" t="s">
        <v>70</v>
      </c>
      <c r="EU5" s="30" t="s">
        <v>70</v>
      </c>
      <c r="EV5" s="30" t="s">
        <v>70</v>
      </c>
      <c r="EW5" s="30" t="s">
        <v>70</v>
      </c>
      <c r="EX5" s="30" t="s">
        <v>70</v>
      </c>
      <c r="EY5" s="30" t="s">
        <v>70</v>
      </c>
      <c r="EZ5" s="30" t="s">
        <v>70</v>
      </c>
      <c r="FA5" s="30" t="s">
        <v>70</v>
      </c>
      <c r="FB5" s="30" t="s">
        <v>70</v>
      </c>
      <c r="FC5" s="30" t="s">
        <v>70</v>
      </c>
      <c r="FD5" s="30" t="s">
        <v>70</v>
      </c>
      <c r="FE5" s="30" t="s">
        <v>70</v>
      </c>
      <c r="FF5" s="30" t="s">
        <v>70</v>
      </c>
      <c r="FG5" s="30" t="s">
        <v>70</v>
      </c>
      <c r="FH5" s="30" t="s">
        <v>70</v>
      </c>
      <c r="FI5" s="30" t="s">
        <v>70</v>
      </c>
      <c r="FJ5" s="30" t="s">
        <v>70</v>
      </c>
      <c r="FK5" s="30" t="s">
        <v>70</v>
      </c>
      <c r="FL5" s="30" t="s">
        <v>70</v>
      </c>
      <c r="FM5" s="30" t="s">
        <v>70</v>
      </c>
      <c r="FN5" s="30" t="s">
        <v>70</v>
      </c>
      <c r="FO5" s="30" t="s">
        <v>70</v>
      </c>
      <c r="FP5" s="30" t="s">
        <v>70</v>
      </c>
      <c r="FQ5" s="30" t="s">
        <v>70</v>
      </c>
      <c r="FR5" s="30" t="s">
        <v>70</v>
      </c>
      <c r="FS5" s="30" t="s">
        <v>70</v>
      </c>
      <c r="FT5" s="30" t="s">
        <v>70</v>
      </c>
      <c r="FU5" s="30" t="s">
        <v>70</v>
      </c>
      <c r="FV5" s="30" t="s">
        <v>70</v>
      </c>
      <c r="FW5" s="30" t="s">
        <v>70</v>
      </c>
      <c r="FX5" s="30" t="s">
        <v>70</v>
      </c>
      <c r="FY5" s="30" t="s">
        <v>70</v>
      </c>
      <c r="FZ5" s="30" t="s">
        <v>70</v>
      </c>
      <c r="GA5" s="30" t="s">
        <v>70</v>
      </c>
      <c r="GB5" s="30" t="s">
        <v>70</v>
      </c>
      <c r="GC5" s="30" t="s">
        <v>70</v>
      </c>
      <c r="GD5" s="30" t="s">
        <v>70</v>
      </c>
      <c r="GE5" s="30" t="s">
        <v>70</v>
      </c>
      <c r="GF5" s="30" t="s">
        <v>70</v>
      </c>
      <c r="GG5" s="30" t="s">
        <v>70</v>
      </c>
      <c r="GH5" s="30" t="s">
        <v>70</v>
      </c>
      <c r="GI5" s="30" t="s">
        <v>70</v>
      </c>
      <c r="GJ5" s="30" t="s">
        <v>70</v>
      </c>
      <c r="GK5" s="30" t="s">
        <v>70</v>
      </c>
      <c r="GL5" s="30"/>
      <c r="GM5" s="30" t="s">
        <v>70</v>
      </c>
      <c r="GN5" s="30" t="s">
        <v>70</v>
      </c>
      <c r="GO5" s="30" t="s">
        <v>70</v>
      </c>
      <c r="GP5" s="30" t="s">
        <v>70</v>
      </c>
      <c r="GQ5" s="30" t="s">
        <v>70</v>
      </c>
      <c r="GR5" s="30" t="s">
        <v>70</v>
      </c>
      <c r="GS5" s="30" t="s">
        <v>70</v>
      </c>
      <c r="GT5" s="30" t="s">
        <v>70</v>
      </c>
      <c r="GU5" s="30" t="s">
        <v>70</v>
      </c>
      <c r="GV5" s="30" t="s">
        <v>70</v>
      </c>
      <c r="GW5" s="30" t="s">
        <v>70</v>
      </c>
      <c r="GX5" s="30" t="s">
        <v>70</v>
      </c>
      <c r="GY5" s="30" t="s">
        <v>70</v>
      </c>
      <c r="GZ5" s="30" t="s">
        <v>70</v>
      </c>
      <c r="HA5" s="30" t="s">
        <v>70</v>
      </c>
      <c r="HB5" s="30" t="s">
        <v>70</v>
      </c>
      <c r="HC5" s="30" t="s">
        <v>70</v>
      </c>
      <c r="HD5" s="30" t="s">
        <v>70</v>
      </c>
      <c r="HE5" s="30" t="s">
        <v>70</v>
      </c>
      <c r="HF5" s="30" t="s">
        <v>70</v>
      </c>
      <c r="HG5" s="30" t="s">
        <v>70</v>
      </c>
      <c r="HH5" s="30" t="s">
        <v>70</v>
      </c>
      <c r="HI5" s="30" t="s">
        <v>70</v>
      </c>
      <c r="HJ5" s="30" t="s">
        <v>70</v>
      </c>
      <c r="HK5" s="30" t="s">
        <v>70</v>
      </c>
      <c r="HL5" s="30" t="s">
        <v>70</v>
      </c>
      <c r="HM5" s="30" t="s">
        <v>70</v>
      </c>
      <c r="HN5" s="30" t="s">
        <v>70</v>
      </c>
      <c r="HO5" s="30" t="s">
        <v>70</v>
      </c>
      <c r="HP5" s="30" t="s">
        <v>70</v>
      </c>
      <c r="HQ5" s="30" t="s">
        <v>70</v>
      </c>
      <c r="HR5" s="30" t="s">
        <v>70</v>
      </c>
      <c r="HS5" s="30" t="s">
        <v>70</v>
      </c>
      <c r="HT5" s="30" t="s">
        <v>70</v>
      </c>
      <c r="HU5" s="30" t="s">
        <v>70</v>
      </c>
      <c r="HV5" s="30" t="s">
        <v>70</v>
      </c>
      <c r="HW5" s="30" t="s">
        <v>70</v>
      </c>
      <c r="HX5" s="30" t="s">
        <v>70</v>
      </c>
      <c r="HY5" s="30" t="s">
        <v>70</v>
      </c>
      <c r="HZ5" s="30" t="s">
        <v>70</v>
      </c>
      <c r="IA5" s="30" t="s">
        <v>70</v>
      </c>
      <c r="IB5" s="30" t="s">
        <v>70</v>
      </c>
      <c r="IC5" s="30" t="s">
        <v>70</v>
      </c>
      <c r="ID5" s="30" t="s">
        <v>70</v>
      </c>
      <c r="IE5" s="30" t="s">
        <v>70</v>
      </c>
      <c r="IF5" s="30" t="s">
        <v>70</v>
      </c>
      <c r="IG5" s="30" t="s">
        <v>70</v>
      </c>
      <c r="IH5" s="30" t="s">
        <v>70</v>
      </c>
      <c r="II5" s="30" t="s">
        <v>70</v>
      </c>
      <c r="IJ5" s="30" t="s">
        <v>70</v>
      </c>
      <c r="IK5" s="30" t="s">
        <v>70</v>
      </c>
      <c r="IL5" s="30" t="s">
        <v>70</v>
      </c>
      <c r="IM5" s="30" t="s">
        <v>70</v>
      </c>
      <c r="IN5" s="30" t="s">
        <v>70</v>
      </c>
      <c r="IO5" s="30" t="s">
        <v>70</v>
      </c>
      <c r="IP5" s="30" t="s">
        <v>70</v>
      </c>
      <c r="IQ5" s="30" t="s">
        <v>70</v>
      </c>
      <c r="IR5" s="30" t="s">
        <v>70</v>
      </c>
      <c r="IS5" s="30" t="s">
        <v>70</v>
      </c>
      <c r="IT5" s="30" t="s">
        <v>70</v>
      </c>
      <c r="IU5" s="30" t="s">
        <v>70</v>
      </c>
      <c r="IV5" s="30" t="s">
        <v>70</v>
      </c>
      <c r="IW5" s="30" t="s">
        <v>70</v>
      </c>
      <c r="IX5" s="30" t="s">
        <v>70</v>
      </c>
      <c r="IY5" s="30" t="s">
        <v>70</v>
      </c>
      <c r="IZ5" s="30" t="s">
        <v>70</v>
      </c>
      <c r="JA5" s="30" t="s">
        <v>70</v>
      </c>
      <c r="JB5" s="30" t="s">
        <v>70</v>
      </c>
      <c r="JC5" s="30" t="s">
        <v>70</v>
      </c>
      <c r="JD5" s="30" t="s">
        <v>70</v>
      </c>
      <c r="JE5" s="30" t="s">
        <v>70</v>
      </c>
      <c r="JF5" s="30" t="s">
        <v>70</v>
      </c>
      <c r="JG5" s="30" t="s">
        <v>70</v>
      </c>
      <c r="JH5" s="30" t="s">
        <v>71</v>
      </c>
      <c r="JI5" s="30" t="s">
        <v>71</v>
      </c>
      <c r="JJ5" s="30" t="s">
        <v>71</v>
      </c>
      <c r="JK5" s="30" t="s">
        <v>71</v>
      </c>
      <c r="JL5" s="30" t="s">
        <v>71</v>
      </c>
      <c r="JM5" s="30" t="s">
        <v>71</v>
      </c>
      <c r="JN5" s="30" t="s">
        <v>71</v>
      </c>
      <c r="JO5" s="30" t="s">
        <v>71</v>
      </c>
      <c r="JP5" s="30" t="s">
        <v>71</v>
      </c>
      <c r="JQ5" s="30" t="s">
        <v>71</v>
      </c>
      <c r="JR5" s="30" t="s">
        <v>71</v>
      </c>
      <c r="JS5" s="30" t="s">
        <v>71</v>
      </c>
      <c r="JT5" s="30" t="s">
        <v>71</v>
      </c>
      <c r="JU5" s="30" t="s">
        <v>71</v>
      </c>
      <c r="JV5" s="30" t="s">
        <v>71</v>
      </c>
      <c r="JW5" s="30" t="s">
        <v>71</v>
      </c>
      <c r="JX5" s="30" t="s">
        <v>71</v>
      </c>
      <c r="JY5" s="30" t="s">
        <v>72</v>
      </c>
      <c r="JZ5" s="30" t="s">
        <v>72</v>
      </c>
      <c r="KA5" s="30" t="s">
        <v>72</v>
      </c>
      <c r="KB5" s="30" t="s">
        <v>72</v>
      </c>
      <c r="KC5" s="30" t="s">
        <v>72</v>
      </c>
      <c r="KD5" s="30" t="s">
        <v>72</v>
      </c>
      <c r="KE5" s="30" t="s">
        <v>72</v>
      </c>
      <c r="KF5" s="30" t="s">
        <v>72</v>
      </c>
      <c r="KG5" s="30" t="s">
        <v>72</v>
      </c>
      <c r="KH5" s="30" t="s">
        <v>72</v>
      </c>
      <c r="KI5" s="30" t="s">
        <v>72</v>
      </c>
      <c r="KJ5" s="30" t="s">
        <v>72</v>
      </c>
      <c r="KK5" s="30" t="s">
        <v>72</v>
      </c>
      <c r="KL5" s="30" t="s">
        <v>72</v>
      </c>
      <c r="KM5" s="30" t="s">
        <v>72</v>
      </c>
      <c r="KN5" s="30" t="s">
        <v>72</v>
      </c>
      <c r="KO5" s="30" t="s">
        <v>72</v>
      </c>
      <c r="KP5" s="30" t="s">
        <v>72</v>
      </c>
      <c r="KQ5" s="30" t="s">
        <v>73</v>
      </c>
      <c r="KR5" s="30" t="s">
        <v>73</v>
      </c>
      <c r="KS5" s="30" t="s">
        <v>73</v>
      </c>
      <c r="KT5" s="30" t="s">
        <v>73</v>
      </c>
      <c r="KU5" s="30" t="s">
        <v>73</v>
      </c>
      <c r="KV5" s="30" t="s">
        <v>73</v>
      </c>
      <c r="KW5" s="30" t="s">
        <v>73</v>
      </c>
      <c r="KX5" s="195" t="s">
        <v>167</v>
      </c>
      <c r="KY5" s="195"/>
      <c r="KZ5" s="195" t="s">
        <v>159</v>
      </c>
      <c r="LA5" s="195"/>
      <c r="LB5" s="195"/>
      <c r="LC5" s="195"/>
      <c r="LD5" s="195" t="s">
        <v>160</v>
      </c>
      <c r="LE5" s="195"/>
      <c r="LF5" s="195"/>
      <c r="LG5" s="195"/>
      <c r="LH5" s="195" t="s">
        <v>161</v>
      </c>
      <c r="LI5" s="195"/>
      <c r="LJ5" s="195"/>
      <c r="LK5" s="195"/>
      <c r="LL5" s="195" t="s">
        <v>162</v>
      </c>
      <c r="LM5" s="195"/>
      <c r="LN5" s="195"/>
      <c r="LO5" s="195"/>
      <c r="LP5" s="195" t="s">
        <v>163</v>
      </c>
      <c r="LQ5" s="195"/>
      <c r="LR5" s="195"/>
      <c r="LS5" s="195"/>
      <c r="LT5" s="195" t="s">
        <v>164</v>
      </c>
      <c r="LU5" s="195"/>
      <c r="LV5" s="195"/>
      <c r="LW5" s="195"/>
      <c r="LX5" s="195" t="s">
        <v>165</v>
      </c>
      <c r="LY5" s="195"/>
      <c r="LZ5" s="195"/>
      <c r="MA5" s="195"/>
      <c r="MB5" s="195" t="s">
        <v>166</v>
      </c>
      <c r="MC5" s="195"/>
      <c r="MD5" s="195"/>
      <c r="ME5" s="195"/>
    </row>
    <row r="6" spans="1:343" ht="311.25" customHeight="1" x14ac:dyDescent="0.25">
      <c r="A6" s="41" t="s">
        <v>68</v>
      </c>
      <c r="B6" s="41" t="s">
        <v>0</v>
      </c>
      <c r="C6" s="27" t="s">
        <v>61</v>
      </c>
      <c r="D6" s="41" t="s">
        <v>3</v>
      </c>
      <c r="E6" s="41" t="s">
        <v>4</v>
      </c>
      <c r="F6" s="41" t="s">
        <v>62</v>
      </c>
      <c r="G6" s="41" t="s">
        <v>63</v>
      </c>
      <c r="H6" s="41" t="s">
        <v>6</v>
      </c>
      <c r="I6" s="41" t="s">
        <v>8</v>
      </c>
      <c r="J6" s="41" t="s">
        <v>9</v>
      </c>
      <c r="K6" s="41" t="s">
        <v>10</v>
      </c>
      <c r="L6" s="41" t="s">
        <v>11</v>
      </c>
      <c r="M6" s="41" t="s">
        <v>12</v>
      </c>
      <c r="N6" s="41" t="s">
        <v>13</v>
      </c>
      <c r="O6" s="41" t="s">
        <v>15</v>
      </c>
      <c r="P6" s="41" t="s">
        <v>64</v>
      </c>
      <c r="Q6" s="41" t="s">
        <v>17</v>
      </c>
      <c r="R6" s="41" t="s">
        <v>18</v>
      </c>
      <c r="S6" s="41" t="s">
        <v>65</v>
      </c>
      <c r="T6" s="41" t="s">
        <v>66</v>
      </c>
      <c r="U6" s="41" t="s">
        <v>67</v>
      </c>
      <c r="V6" s="41" t="s">
        <v>22</v>
      </c>
      <c r="W6" s="41" t="s">
        <v>23</v>
      </c>
      <c r="X6" s="41" t="s">
        <v>24</v>
      </c>
      <c r="Y6" s="41" t="s">
        <v>26</v>
      </c>
      <c r="Z6" s="39" t="s">
        <v>169</v>
      </c>
      <c r="AA6" s="39" t="s">
        <v>170</v>
      </c>
      <c r="AB6" s="39" t="s">
        <v>224</v>
      </c>
      <c r="AC6" s="39" t="s">
        <v>179</v>
      </c>
      <c r="AD6" s="39" t="s">
        <v>225</v>
      </c>
      <c r="AE6" s="39" t="s">
        <v>226</v>
      </c>
      <c r="AF6" s="40" t="s">
        <v>191</v>
      </c>
      <c r="AG6" s="39" t="s">
        <v>192</v>
      </c>
      <c r="AH6" s="39" t="s">
        <v>194</v>
      </c>
      <c r="AI6" s="39" t="s">
        <v>200</v>
      </c>
      <c r="AJ6" s="39" t="s">
        <v>201</v>
      </c>
      <c r="AK6" s="40" t="s">
        <v>202</v>
      </c>
      <c r="AL6" s="39" t="s">
        <v>203</v>
      </c>
      <c r="AM6" s="39" t="s">
        <v>205</v>
      </c>
      <c r="AN6" s="40" t="s">
        <v>206</v>
      </c>
      <c r="AO6" s="40" t="s">
        <v>208</v>
      </c>
      <c r="AP6" s="39" t="s">
        <v>209</v>
      </c>
      <c r="AQ6" s="39" t="s">
        <v>212</v>
      </c>
      <c r="AR6" s="39" t="s">
        <v>214</v>
      </c>
      <c r="AS6" s="40" t="s">
        <v>227</v>
      </c>
      <c r="AT6" s="39" t="s">
        <v>216</v>
      </c>
      <c r="AU6" s="39" t="s">
        <v>218</v>
      </c>
      <c r="AV6" s="39" t="s">
        <v>220</v>
      </c>
      <c r="AW6" s="40" t="s">
        <v>222</v>
      </c>
      <c r="AX6" s="40" t="s">
        <v>223</v>
      </c>
      <c r="AY6" s="46" t="s">
        <v>169</v>
      </c>
      <c r="AZ6" s="46" t="s">
        <v>171</v>
      </c>
      <c r="BA6" s="46" t="s">
        <v>172</v>
      </c>
      <c r="BB6" s="46" t="s">
        <v>173</v>
      </c>
      <c r="BC6" s="46" t="s">
        <v>174</v>
      </c>
      <c r="BD6" s="46" t="s">
        <v>175</v>
      </c>
      <c r="BE6" s="40" t="s">
        <v>176</v>
      </c>
      <c r="BF6" s="46" t="s">
        <v>177</v>
      </c>
      <c r="BG6" s="46" t="s">
        <v>178</v>
      </c>
      <c r="BH6" s="46" t="s">
        <v>179</v>
      </c>
      <c r="BI6" s="46" t="s">
        <v>180</v>
      </c>
      <c r="BJ6" s="40" t="s">
        <v>181</v>
      </c>
      <c r="BK6" s="40" t="s">
        <v>182</v>
      </c>
      <c r="BL6" s="40" t="s">
        <v>183</v>
      </c>
      <c r="BM6" s="40" t="s">
        <v>184</v>
      </c>
      <c r="BN6" s="40" t="s">
        <v>185</v>
      </c>
      <c r="BO6" s="40" t="s">
        <v>186</v>
      </c>
      <c r="BP6" s="40" t="s">
        <v>187</v>
      </c>
      <c r="BQ6" s="40" t="s">
        <v>188</v>
      </c>
      <c r="BR6" s="46" t="s">
        <v>189</v>
      </c>
      <c r="BS6" s="46" t="s">
        <v>190</v>
      </c>
      <c r="BT6" s="40" t="s">
        <v>191</v>
      </c>
      <c r="BU6" s="46" t="s">
        <v>192</v>
      </c>
      <c r="BV6" s="46" t="s">
        <v>194</v>
      </c>
      <c r="BW6" s="46" t="s">
        <v>196</v>
      </c>
      <c r="BX6" s="46" t="s">
        <v>197</v>
      </c>
      <c r="BY6" s="46" t="s">
        <v>198</v>
      </c>
      <c r="BZ6" s="46" t="s">
        <v>201</v>
      </c>
      <c r="CA6" s="40" t="s">
        <v>202</v>
      </c>
      <c r="CB6" s="46" t="s">
        <v>203</v>
      </c>
      <c r="CC6" s="46" t="s">
        <v>205</v>
      </c>
      <c r="CD6" s="40" t="s">
        <v>207</v>
      </c>
      <c r="CE6" s="40" t="s">
        <v>228</v>
      </c>
      <c r="CF6" s="40" t="s">
        <v>208</v>
      </c>
      <c r="CG6" s="46" t="s">
        <v>209</v>
      </c>
      <c r="CH6" s="46" t="s">
        <v>211</v>
      </c>
      <c r="CI6" s="46" t="s">
        <v>214</v>
      </c>
      <c r="CJ6" s="40" t="s">
        <v>215</v>
      </c>
      <c r="CK6" s="46" t="s">
        <v>216</v>
      </c>
      <c r="CL6" s="46" t="s">
        <v>218</v>
      </c>
      <c r="CM6" s="46" t="s">
        <v>220</v>
      </c>
      <c r="CN6" s="40" t="s">
        <v>222</v>
      </c>
      <c r="CO6" s="40" t="s">
        <v>223</v>
      </c>
      <c r="CP6" s="49" t="s">
        <v>230</v>
      </c>
      <c r="CQ6" s="49" t="s">
        <v>231</v>
      </c>
      <c r="CR6" s="49" t="s">
        <v>232</v>
      </c>
      <c r="CS6" s="49" t="s">
        <v>233</v>
      </c>
      <c r="CT6" s="49" t="s">
        <v>234</v>
      </c>
      <c r="CU6" s="49" t="s">
        <v>235</v>
      </c>
      <c r="CV6" s="40" t="s">
        <v>236</v>
      </c>
      <c r="CW6" s="49" t="s">
        <v>237</v>
      </c>
      <c r="CX6" s="49" t="s">
        <v>238</v>
      </c>
      <c r="CY6" s="49" t="s">
        <v>239</v>
      </c>
      <c r="CZ6" s="49" t="s">
        <v>240</v>
      </c>
      <c r="DA6" s="40" t="s">
        <v>241</v>
      </c>
      <c r="DB6" s="40" t="s">
        <v>242</v>
      </c>
      <c r="DC6" s="40" t="s">
        <v>243</v>
      </c>
      <c r="DD6" s="40" t="s">
        <v>244</v>
      </c>
      <c r="DE6" s="40" t="s">
        <v>245</v>
      </c>
      <c r="DF6" s="40" t="s">
        <v>246</v>
      </c>
      <c r="DG6" s="40" t="s">
        <v>247</v>
      </c>
      <c r="DH6" s="40" t="s">
        <v>248</v>
      </c>
      <c r="DI6" s="49" t="s">
        <v>249</v>
      </c>
      <c r="DJ6" s="49" t="s">
        <v>250</v>
      </c>
      <c r="DK6" s="40" t="s">
        <v>251</v>
      </c>
      <c r="DL6" s="49" t="s">
        <v>252</v>
      </c>
      <c r="DM6" s="49" t="s">
        <v>253</v>
      </c>
      <c r="DN6" s="49" t="s">
        <v>254</v>
      </c>
      <c r="DO6" s="49" t="s">
        <v>255</v>
      </c>
      <c r="DP6" s="49" t="s">
        <v>256</v>
      </c>
      <c r="DQ6" s="49" t="s">
        <v>257</v>
      </c>
      <c r="DR6" s="40" t="s">
        <v>258</v>
      </c>
      <c r="DS6" s="49" t="s">
        <v>259</v>
      </c>
      <c r="DT6" s="49" t="s">
        <v>260</v>
      </c>
      <c r="DU6" s="40" t="s">
        <v>261</v>
      </c>
      <c r="DV6" s="40" t="s">
        <v>262</v>
      </c>
      <c r="DW6" s="40" t="s">
        <v>263</v>
      </c>
      <c r="DX6" s="49" t="s">
        <v>264</v>
      </c>
      <c r="DY6" s="49" t="s">
        <v>265</v>
      </c>
      <c r="DZ6" s="49" t="s">
        <v>266</v>
      </c>
      <c r="EA6" s="40" t="s">
        <v>267</v>
      </c>
      <c r="EB6" s="49" t="s">
        <v>268</v>
      </c>
      <c r="EC6" s="49" t="s">
        <v>269</v>
      </c>
      <c r="ED6" s="49" t="s">
        <v>270</v>
      </c>
      <c r="EE6" s="40" t="s">
        <v>271</v>
      </c>
      <c r="EF6" s="40" t="s">
        <v>272</v>
      </c>
      <c r="EG6" s="47" t="s">
        <v>274</v>
      </c>
      <c r="EH6" s="47" t="s">
        <v>275</v>
      </c>
      <c r="EI6" s="48" t="s">
        <v>276</v>
      </c>
      <c r="EJ6" s="48" t="s">
        <v>277</v>
      </c>
      <c r="EK6" s="48" t="s">
        <v>278</v>
      </c>
      <c r="EL6" s="48" t="s">
        <v>279</v>
      </c>
      <c r="EM6" s="47" t="s">
        <v>90</v>
      </c>
      <c r="EN6" s="47" t="s">
        <v>91</v>
      </c>
      <c r="EO6" s="47" t="s">
        <v>92</v>
      </c>
      <c r="EP6" s="47" t="s">
        <v>93</v>
      </c>
      <c r="EQ6" s="47" t="s">
        <v>94</v>
      </c>
      <c r="ER6" s="47" t="s">
        <v>95</v>
      </c>
      <c r="ES6" s="47" t="s">
        <v>96</v>
      </c>
      <c r="ET6" s="48" t="s">
        <v>280</v>
      </c>
      <c r="EU6" s="47" t="s">
        <v>281</v>
      </c>
      <c r="EV6" s="47" t="s">
        <v>282</v>
      </c>
      <c r="EW6" s="47" t="s">
        <v>97</v>
      </c>
      <c r="EX6" s="47" t="s">
        <v>98</v>
      </c>
      <c r="EY6" s="47" t="s">
        <v>283</v>
      </c>
      <c r="EZ6" s="47" t="s">
        <v>284</v>
      </c>
      <c r="FA6" s="47" t="s">
        <v>285</v>
      </c>
      <c r="FB6" s="47" t="s">
        <v>286</v>
      </c>
      <c r="FC6" s="47" t="s">
        <v>287</v>
      </c>
      <c r="FD6" s="47" t="s">
        <v>288</v>
      </c>
      <c r="FE6" s="47" t="s">
        <v>289</v>
      </c>
      <c r="FF6" s="47" t="s">
        <v>290</v>
      </c>
      <c r="FG6" s="47" t="s">
        <v>291</v>
      </c>
      <c r="FH6" s="47" t="s">
        <v>292</v>
      </c>
      <c r="FI6" s="47" t="s">
        <v>293</v>
      </c>
      <c r="FJ6" s="47" t="s">
        <v>294</v>
      </c>
      <c r="FK6" s="47" t="s">
        <v>295</v>
      </c>
      <c r="FL6" s="47" t="s">
        <v>296</v>
      </c>
      <c r="FM6" s="48" t="s">
        <v>297</v>
      </c>
      <c r="FN6" s="48" t="s">
        <v>298</v>
      </c>
      <c r="FO6" s="48" t="s">
        <v>299</v>
      </c>
      <c r="FP6" s="47" t="s">
        <v>300</v>
      </c>
      <c r="FQ6" s="47" t="s">
        <v>301</v>
      </c>
      <c r="FR6" s="47" t="s">
        <v>302</v>
      </c>
      <c r="FS6" s="47" t="s">
        <v>303</v>
      </c>
      <c r="FT6" s="47" t="s">
        <v>304</v>
      </c>
      <c r="FU6" s="47" t="s">
        <v>305</v>
      </c>
      <c r="FV6" s="47" t="s">
        <v>306</v>
      </c>
      <c r="FW6" s="47" t="s">
        <v>307</v>
      </c>
      <c r="FX6" s="47" t="s">
        <v>308</v>
      </c>
      <c r="FY6" s="47" t="s">
        <v>309</v>
      </c>
      <c r="FZ6" s="47" t="s">
        <v>310</v>
      </c>
      <c r="GA6" s="47" t="s">
        <v>311</v>
      </c>
      <c r="GB6" s="47" t="s">
        <v>312</v>
      </c>
      <c r="GC6" s="47" t="s">
        <v>99</v>
      </c>
      <c r="GD6" s="48" t="s">
        <v>100</v>
      </c>
      <c r="GE6" s="48" t="s">
        <v>101</v>
      </c>
      <c r="GF6" s="48" t="s">
        <v>102</v>
      </c>
      <c r="GG6" s="48" t="s">
        <v>103</v>
      </c>
      <c r="GH6" s="48" t="s">
        <v>104</v>
      </c>
      <c r="GI6" s="48" t="s">
        <v>105</v>
      </c>
      <c r="GJ6" s="48" t="s">
        <v>106</v>
      </c>
      <c r="GK6" s="48" t="s">
        <v>107</v>
      </c>
      <c r="GL6" s="40" t="s">
        <v>55</v>
      </c>
      <c r="GM6" s="48" t="s">
        <v>108</v>
      </c>
      <c r="GN6" s="48" t="s">
        <v>109</v>
      </c>
      <c r="GO6" s="48" t="s">
        <v>110</v>
      </c>
      <c r="GP6" s="48" t="s">
        <v>111</v>
      </c>
      <c r="GQ6" s="48" t="s">
        <v>313</v>
      </c>
      <c r="GR6" s="48" t="s">
        <v>314</v>
      </c>
      <c r="GS6" s="48" t="s">
        <v>315</v>
      </c>
      <c r="GT6" s="48" t="s">
        <v>316</v>
      </c>
      <c r="GU6" s="48" t="s">
        <v>317</v>
      </c>
      <c r="GV6" s="48" t="s">
        <v>318</v>
      </c>
      <c r="GW6" s="48" t="s">
        <v>319</v>
      </c>
      <c r="GX6" s="48" t="s">
        <v>320</v>
      </c>
      <c r="GY6" s="48" t="s">
        <v>321</v>
      </c>
      <c r="GZ6" s="48" t="s">
        <v>322</v>
      </c>
      <c r="HA6" s="48" t="s">
        <v>323</v>
      </c>
      <c r="HB6" s="48" t="s">
        <v>324</v>
      </c>
      <c r="HC6" s="48" t="s">
        <v>112</v>
      </c>
      <c r="HD6" s="48" t="s">
        <v>113</v>
      </c>
      <c r="HE6" s="48" t="s">
        <v>114</v>
      </c>
      <c r="HF6" s="48" t="s">
        <v>115</v>
      </c>
      <c r="HG6" s="48" t="s">
        <v>116</v>
      </c>
      <c r="HH6" s="48" t="s">
        <v>117</v>
      </c>
      <c r="HI6" s="48" t="s">
        <v>325</v>
      </c>
      <c r="HJ6" s="48" t="s">
        <v>326</v>
      </c>
      <c r="HK6" s="48" t="s">
        <v>327</v>
      </c>
      <c r="HL6" s="48" t="s">
        <v>328</v>
      </c>
      <c r="HM6" s="48" t="s">
        <v>329</v>
      </c>
      <c r="HN6" s="48" t="s">
        <v>330</v>
      </c>
      <c r="HO6" s="48" t="s">
        <v>331</v>
      </c>
      <c r="HP6" s="48" t="s">
        <v>332</v>
      </c>
      <c r="HQ6" s="48" t="s">
        <v>333</v>
      </c>
      <c r="HR6" s="48" t="s">
        <v>334</v>
      </c>
      <c r="HS6" s="48" t="s">
        <v>335</v>
      </c>
      <c r="HT6" s="48" t="s">
        <v>336</v>
      </c>
      <c r="HU6" s="48" t="s">
        <v>337</v>
      </c>
      <c r="HV6" s="48" t="s">
        <v>338</v>
      </c>
      <c r="HW6" s="48" t="s">
        <v>339</v>
      </c>
      <c r="HX6" s="48" t="s">
        <v>340</v>
      </c>
      <c r="HY6" s="48" t="s">
        <v>341</v>
      </c>
      <c r="HZ6" s="48" t="s">
        <v>342</v>
      </c>
      <c r="IA6" s="48" t="s">
        <v>343</v>
      </c>
      <c r="IB6" s="48" t="s">
        <v>344</v>
      </c>
      <c r="IC6" s="48" t="s">
        <v>345</v>
      </c>
      <c r="ID6" s="48" t="s">
        <v>346</v>
      </c>
      <c r="IE6" s="48" t="s">
        <v>347</v>
      </c>
      <c r="IF6" s="48" t="s">
        <v>348</v>
      </c>
      <c r="IG6" s="48" t="s">
        <v>349</v>
      </c>
      <c r="IH6" s="48" t="s">
        <v>350</v>
      </c>
      <c r="II6" s="48" t="s">
        <v>351</v>
      </c>
      <c r="IJ6" s="47" t="s">
        <v>352</v>
      </c>
      <c r="IK6" s="48" t="s">
        <v>353</v>
      </c>
      <c r="IL6" s="48" t="s">
        <v>354</v>
      </c>
      <c r="IM6" s="48" t="s">
        <v>355</v>
      </c>
      <c r="IN6" s="48" t="s">
        <v>118</v>
      </c>
      <c r="IO6" s="48" t="s">
        <v>119</v>
      </c>
      <c r="IP6" s="48" t="s">
        <v>378</v>
      </c>
      <c r="IQ6" s="47" t="s">
        <v>356</v>
      </c>
      <c r="IR6" s="47" t="s">
        <v>357</v>
      </c>
      <c r="IS6" s="47" t="s">
        <v>358</v>
      </c>
      <c r="IT6" s="48" t="s">
        <v>120</v>
      </c>
      <c r="IU6" s="48" t="s">
        <v>121</v>
      </c>
      <c r="IV6" s="48" t="s">
        <v>122</v>
      </c>
      <c r="IW6" s="47" t="s">
        <v>123</v>
      </c>
      <c r="IX6" s="47" t="s">
        <v>124</v>
      </c>
      <c r="IY6" s="47" t="s">
        <v>125</v>
      </c>
      <c r="IZ6" s="47" t="s">
        <v>126</v>
      </c>
      <c r="JA6" s="48" t="s">
        <v>359</v>
      </c>
      <c r="JB6" s="48" t="s">
        <v>360</v>
      </c>
      <c r="JC6" s="48" t="s">
        <v>361</v>
      </c>
      <c r="JD6" s="48" t="s">
        <v>362</v>
      </c>
      <c r="JE6" s="48" t="s">
        <v>363</v>
      </c>
      <c r="JF6" s="48" t="s">
        <v>364</v>
      </c>
      <c r="JG6" s="48" t="s">
        <v>365</v>
      </c>
      <c r="JH6" s="47" t="s">
        <v>127</v>
      </c>
      <c r="JI6" s="47" t="s">
        <v>128</v>
      </c>
      <c r="JJ6" s="47" t="s">
        <v>129</v>
      </c>
      <c r="JK6" s="47" t="s">
        <v>130</v>
      </c>
      <c r="JL6" s="47" t="s">
        <v>131</v>
      </c>
      <c r="JM6" s="47" t="s">
        <v>132</v>
      </c>
      <c r="JN6" s="47" t="s">
        <v>133</v>
      </c>
      <c r="JO6" s="47" t="s">
        <v>134</v>
      </c>
      <c r="JP6" s="47" t="s">
        <v>135</v>
      </c>
      <c r="JQ6" s="47" t="s">
        <v>136</v>
      </c>
      <c r="JR6" s="47" t="s">
        <v>137</v>
      </c>
      <c r="JS6" s="47" t="s">
        <v>138</v>
      </c>
      <c r="JT6" s="48" t="s">
        <v>139</v>
      </c>
      <c r="JU6" s="48" t="s">
        <v>140</v>
      </c>
      <c r="JV6" s="48" t="s">
        <v>141</v>
      </c>
      <c r="JW6" s="48" t="s">
        <v>142</v>
      </c>
      <c r="JX6" s="48" t="s">
        <v>143</v>
      </c>
      <c r="JY6" s="47" t="s">
        <v>144</v>
      </c>
      <c r="JZ6" s="47" t="s">
        <v>145</v>
      </c>
      <c r="KA6" s="47" t="s">
        <v>146</v>
      </c>
      <c r="KB6" s="47" t="s">
        <v>147</v>
      </c>
      <c r="KC6" s="47" t="s">
        <v>148</v>
      </c>
      <c r="KD6" s="47" t="s">
        <v>149</v>
      </c>
      <c r="KE6" s="47" t="s">
        <v>150</v>
      </c>
      <c r="KF6" s="47" t="s">
        <v>151</v>
      </c>
      <c r="KG6" s="47" t="s">
        <v>152</v>
      </c>
      <c r="KH6" s="47" t="s">
        <v>366</v>
      </c>
      <c r="KI6" s="47" t="s">
        <v>367</v>
      </c>
      <c r="KJ6" s="47" t="s">
        <v>368</v>
      </c>
      <c r="KK6" s="47" t="s">
        <v>369</v>
      </c>
      <c r="KL6" s="47" t="s">
        <v>370</v>
      </c>
      <c r="KM6" s="47" t="s">
        <v>153</v>
      </c>
      <c r="KN6" s="47" t="s">
        <v>154</v>
      </c>
      <c r="KO6" s="47" t="s">
        <v>371</v>
      </c>
      <c r="KP6" s="47" t="s">
        <v>372</v>
      </c>
      <c r="KQ6" s="48" t="s">
        <v>155</v>
      </c>
      <c r="KR6" s="48" t="s">
        <v>156</v>
      </c>
      <c r="KS6" s="48" t="s">
        <v>373</v>
      </c>
      <c r="KT6" s="48" t="s">
        <v>374</v>
      </c>
      <c r="KU6" s="48" t="s">
        <v>375</v>
      </c>
      <c r="KV6" s="48" t="s">
        <v>376</v>
      </c>
      <c r="KW6" s="48" t="s">
        <v>377</v>
      </c>
      <c r="KX6" s="41" t="s">
        <v>157</v>
      </c>
      <c r="KY6" s="41" t="s">
        <v>158</v>
      </c>
      <c r="KZ6" s="41" t="s">
        <v>83</v>
      </c>
      <c r="LA6" s="41" t="s">
        <v>74</v>
      </c>
      <c r="LB6" s="41" t="s">
        <v>76</v>
      </c>
      <c r="LC6" s="41" t="s">
        <v>77</v>
      </c>
      <c r="LD6" s="41" t="s">
        <v>84</v>
      </c>
      <c r="LE6" s="41" t="s">
        <v>74</v>
      </c>
      <c r="LF6" s="41" t="s">
        <v>76</v>
      </c>
      <c r="LG6" s="41" t="s">
        <v>77</v>
      </c>
      <c r="LH6" s="41" t="s">
        <v>85</v>
      </c>
      <c r="LI6" s="41" t="s">
        <v>74</v>
      </c>
      <c r="LJ6" s="41" t="s">
        <v>76</v>
      </c>
      <c r="LK6" s="41" t="s">
        <v>77</v>
      </c>
      <c r="LL6" s="41" t="s">
        <v>86</v>
      </c>
      <c r="LM6" s="41" t="s">
        <v>74</v>
      </c>
      <c r="LN6" s="41" t="s">
        <v>76</v>
      </c>
      <c r="LO6" s="41" t="s">
        <v>77</v>
      </c>
      <c r="LP6" s="41" t="s">
        <v>83</v>
      </c>
      <c r="LQ6" s="41" t="s">
        <v>74</v>
      </c>
      <c r="LR6" s="41" t="s">
        <v>78</v>
      </c>
      <c r="LS6" s="41" t="s">
        <v>77</v>
      </c>
      <c r="LT6" s="41" t="s">
        <v>84</v>
      </c>
      <c r="LU6" s="41" t="s">
        <v>74</v>
      </c>
      <c r="LV6" s="41" t="s">
        <v>78</v>
      </c>
      <c r="LW6" s="41" t="s">
        <v>77</v>
      </c>
      <c r="LX6" s="41" t="s">
        <v>85</v>
      </c>
      <c r="LY6" s="41" t="s">
        <v>74</v>
      </c>
      <c r="LZ6" s="41" t="s">
        <v>78</v>
      </c>
      <c r="MA6" s="41" t="s">
        <v>77</v>
      </c>
      <c r="MB6" s="41" t="s">
        <v>86</v>
      </c>
      <c r="MC6" s="41" t="s">
        <v>74</v>
      </c>
      <c r="MD6" s="41" t="s">
        <v>78</v>
      </c>
      <c r="ME6" s="41" t="s">
        <v>77</v>
      </c>
    </row>
    <row r="7" spans="1:343"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+Registro!E13</f>
        <v/>
      </c>
      <c r="Q7" s="31" t="str">
        <f>+Registro!H13</f>
        <v/>
      </c>
      <c r="R7" s="31" t="str">
        <f>+Registro!A15</f>
        <v/>
      </c>
      <c r="S7" s="31" t="str">
        <f>+Registro!D15</f>
        <v/>
      </c>
      <c r="T7" s="32" t="str">
        <f>+Registro!G15</f>
        <v/>
      </c>
      <c r="U7" s="32" t="str">
        <f>+Registro!I15</f>
        <v/>
      </c>
      <c r="V7" s="38" t="str">
        <f>+Registro!A17</f>
        <v/>
      </c>
      <c r="W7" s="32" t="str">
        <f>+Registro!D17</f>
        <v/>
      </c>
      <c r="X7" s="34">
        <f>+Registro!C19</f>
        <v>0</v>
      </c>
      <c r="Y7" s="34">
        <f>+Registro!H19</f>
        <v>0</v>
      </c>
      <c r="Z7" s="31" t="str">
        <f>+Registro!I21</f>
        <v>Valide todas las variables</v>
      </c>
      <c r="AA7" s="31" t="str">
        <f>+Registro!I25</f>
        <v>Valide todas las variables</v>
      </c>
      <c r="AB7" s="31" t="str">
        <f>+Registro!I42</f>
        <v>Valide todas las variables</v>
      </c>
      <c r="AC7" s="31" t="str">
        <f>+Registro!I65</f>
        <v>Valide todas las variables</v>
      </c>
      <c r="AD7" s="31" t="str">
        <f>+Registro!I69</f>
        <v>Valide todas las variables</v>
      </c>
      <c r="AE7" s="31" t="str">
        <f>+Registro!I72</f>
        <v>Valide todas las variables</v>
      </c>
      <c r="AF7" s="40"/>
      <c r="AG7" s="31" t="str">
        <f>+Registro!I83</f>
        <v>Valide todas las variables</v>
      </c>
      <c r="AH7" s="31" t="str">
        <f>+Registro!I92</f>
        <v>Valide todas las variables</v>
      </c>
      <c r="AI7" s="31" t="str">
        <f>+Registro!I101</f>
        <v>Valide todas las variables</v>
      </c>
      <c r="AJ7" s="31" t="str">
        <f>+Registro!I126</f>
        <v>Valide todas las variables</v>
      </c>
      <c r="AK7" s="40"/>
      <c r="AL7" s="31" t="str">
        <f>+Registro!I130</f>
        <v>Valide todas las variables</v>
      </c>
      <c r="AM7" s="31" t="str">
        <f>+Registro!I139</f>
        <v>Valide todas las variables</v>
      </c>
      <c r="AN7" s="40"/>
      <c r="AO7" s="40"/>
      <c r="AP7" s="31" t="str">
        <f>+Registro!I145</f>
        <v>Valide todas las variables</v>
      </c>
      <c r="AQ7" s="31" t="str">
        <f>+Registro!I155</f>
        <v>Valide todas las variables</v>
      </c>
      <c r="AR7" s="31" t="str">
        <f>+Registro!I158</f>
        <v>Valide todas las variables</v>
      </c>
      <c r="AS7" s="40"/>
      <c r="AT7" s="31" t="str">
        <f>+Registro!I162</f>
        <v>Valide todas las variables</v>
      </c>
      <c r="AU7" s="31" t="str">
        <f>+Registro!I168</f>
        <v>Valide todas las variables</v>
      </c>
      <c r="AV7" s="31" t="str">
        <f>+Registro!I178</f>
        <v>Valide todas las variables</v>
      </c>
      <c r="AW7" s="40"/>
      <c r="AX7" s="40"/>
      <c r="AY7" s="31" t="str">
        <f>+Registro!D22</f>
        <v>Valide todos los criterios</v>
      </c>
      <c r="AZ7" s="31" t="str">
        <f>+Registro!D26</f>
        <v>Valide todos los criterios</v>
      </c>
      <c r="BA7" s="31" t="str">
        <f>+Registro!D35</f>
        <v>Valide todos los criterios</v>
      </c>
      <c r="BB7" s="31" t="str">
        <f>+Registro!D37</f>
        <v>Valide todos los criterios</v>
      </c>
      <c r="BC7" s="31" t="str">
        <f>+Registro!D43</f>
        <v>Valide todos los criterios</v>
      </c>
      <c r="BD7" s="31" t="str">
        <f>+Registro!D49</f>
        <v>Valide todos los criterios</v>
      </c>
      <c r="BE7" s="40"/>
      <c r="BF7" s="31" t="str">
        <f>+Registro!D54</f>
        <v>Valide todos los criterios</v>
      </c>
      <c r="BG7" s="31" t="str">
        <f>+Registro!D62</f>
        <v>Valide todos los criterios</v>
      </c>
      <c r="BH7" s="31" t="str">
        <f>+Registro!D66</f>
        <v>Valide todos los criterios</v>
      </c>
      <c r="BI7" s="31" t="str">
        <f>+Registro!D70</f>
        <v>Valide todos los criterios</v>
      </c>
      <c r="BJ7" s="40"/>
      <c r="BK7" s="40"/>
      <c r="BL7" s="40"/>
      <c r="BM7" s="40"/>
      <c r="BN7" s="40"/>
      <c r="BO7" s="40"/>
      <c r="BP7" s="40"/>
      <c r="BQ7" s="40"/>
      <c r="BR7" s="31" t="str">
        <f>+Registro!D73</f>
        <v>Valide todos los criterios</v>
      </c>
      <c r="BS7" s="31">
        <f>+Registro!D75</f>
        <v>0</v>
      </c>
      <c r="BT7" s="40"/>
      <c r="BU7" s="31">
        <f>+Registro!D84</f>
        <v>0</v>
      </c>
      <c r="BV7" s="31">
        <f>+Registro!D93</f>
        <v>0</v>
      </c>
      <c r="BW7" s="31">
        <f>+Registro!D102</f>
        <v>0</v>
      </c>
      <c r="BX7" s="31">
        <f>+Registro!D110</f>
        <v>0</v>
      </c>
      <c r="BY7" s="31">
        <f>+Registro!D118</f>
        <v>0</v>
      </c>
      <c r="BZ7" s="31" t="str">
        <f>+Registro!D127</f>
        <v>Valide todos los criterios</v>
      </c>
      <c r="CA7" s="40"/>
      <c r="CB7" s="31">
        <f>+Registro!D131</f>
        <v>0</v>
      </c>
      <c r="CC7" s="31" t="str">
        <f>+Registro!D140</f>
        <v>Valide todos los criterios</v>
      </c>
      <c r="CD7" s="40"/>
      <c r="CE7" s="40"/>
      <c r="CF7" s="40"/>
      <c r="CG7" s="31" t="str">
        <f>+Registro!D146</f>
        <v>Valide todos los criterios</v>
      </c>
      <c r="CH7" s="31" t="str">
        <f>+Registro!D156</f>
        <v>Valide todos los criterios</v>
      </c>
      <c r="CI7" s="31" t="str">
        <f>+Registro!D159</f>
        <v>Valide todos los criterios</v>
      </c>
      <c r="CJ7" s="40"/>
      <c r="CK7" s="31" t="str">
        <f>+Registro!D163</f>
        <v>Valide todos los criterios</v>
      </c>
      <c r="CL7" s="31" t="str">
        <f>+Registro!D169</f>
        <v>Valide todos los criterios</v>
      </c>
      <c r="CM7" s="31" t="str">
        <f>+Registro!D179</f>
        <v>Valide todos los criterios</v>
      </c>
      <c r="CN7" s="40"/>
      <c r="CO7" s="40"/>
      <c r="CP7" s="31">
        <f>+Registro!E23</f>
        <v>0</v>
      </c>
      <c r="CQ7" s="31">
        <f>+Registro!E27</f>
        <v>0</v>
      </c>
      <c r="CR7" s="31">
        <f>+Registro!E36</f>
        <v>0</v>
      </c>
      <c r="CS7" s="31">
        <f>+Registro!E38</f>
        <v>0</v>
      </c>
      <c r="CT7" s="31">
        <f>+Registro!E44</f>
        <v>0</v>
      </c>
      <c r="CU7" s="31">
        <f>+Registro!E50</f>
        <v>0</v>
      </c>
      <c r="CV7" s="40"/>
      <c r="CW7" s="31">
        <f>+Registro!E55</f>
        <v>0</v>
      </c>
      <c r="CX7" s="31">
        <f>+Registro!E63</f>
        <v>0</v>
      </c>
      <c r="CY7" s="31">
        <f>+Registro!E67</f>
        <v>0</v>
      </c>
      <c r="CZ7" s="31">
        <f>+Registro!E71</f>
        <v>0</v>
      </c>
      <c r="DA7" s="40"/>
      <c r="DB7" s="40"/>
      <c r="DC7" s="40"/>
      <c r="DD7" s="40"/>
      <c r="DE7" s="40"/>
      <c r="DF7" s="40"/>
      <c r="DG7" s="40"/>
      <c r="DH7" s="40"/>
      <c r="DI7" s="31">
        <f>+Registro!E74</f>
        <v>0</v>
      </c>
      <c r="DJ7" s="31">
        <f>+Registro!E76</f>
        <v>0</v>
      </c>
      <c r="DK7" s="40"/>
      <c r="DL7" s="31">
        <f>+Registro!E85</f>
        <v>0</v>
      </c>
      <c r="DM7" s="31">
        <f>+Registro!E94</f>
        <v>0</v>
      </c>
      <c r="DN7" s="31">
        <f>+Registro!E103</f>
        <v>0</v>
      </c>
      <c r="DO7" s="31">
        <f>+Registro!E111</f>
        <v>0</v>
      </c>
      <c r="DP7" s="31">
        <f>+Registro!E119</f>
        <v>0</v>
      </c>
      <c r="DQ7" s="31">
        <f>+Registro!E128</f>
        <v>0</v>
      </c>
      <c r="DR7" s="40"/>
      <c r="DS7" s="31">
        <f>+Registro!E132</f>
        <v>0</v>
      </c>
      <c r="DT7" s="31">
        <f>+Registro!E141</f>
        <v>0</v>
      </c>
      <c r="DU7" s="40"/>
      <c r="DV7" s="40"/>
      <c r="DW7" s="40"/>
      <c r="DX7" s="31">
        <f>+Registro!E147</f>
        <v>0</v>
      </c>
      <c r="DY7" s="31">
        <f>+Registro!E157</f>
        <v>0</v>
      </c>
      <c r="DZ7" s="31">
        <f>+Registro!E160</f>
        <v>0</v>
      </c>
      <c r="EA7" s="40"/>
      <c r="EB7" s="31">
        <f>+Registro!E164</f>
        <v>0</v>
      </c>
      <c r="EC7" s="31">
        <f>+Registro!E170</f>
        <v>0</v>
      </c>
      <c r="ED7" s="31">
        <f>+Registro!E180</f>
        <v>0</v>
      </c>
      <c r="EE7" s="40"/>
      <c r="EF7" s="40"/>
      <c r="EG7" s="31">
        <f>+Registro!C22</f>
        <v>0</v>
      </c>
      <c r="EH7" s="31">
        <f>+Registro!C23</f>
        <v>0</v>
      </c>
      <c r="EI7" s="40"/>
      <c r="EJ7" s="40"/>
      <c r="EK7" s="40"/>
      <c r="EL7" s="40"/>
      <c r="EM7" s="31">
        <f>+Registro!C26</f>
        <v>0</v>
      </c>
      <c r="EN7" s="31">
        <f>+Registro!C27</f>
        <v>0</v>
      </c>
      <c r="EO7" s="31">
        <f>+Registro!C28</f>
        <v>0</v>
      </c>
      <c r="EP7" s="31">
        <f>+Registro!C29</f>
        <v>0</v>
      </c>
      <c r="EQ7" s="31">
        <f>+Registro!C30</f>
        <v>0</v>
      </c>
      <c r="ER7" s="31">
        <f>+Registro!C31</f>
        <v>0</v>
      </c>
      <c r="ES7" s="31">
        <f>+Registro!C32</f>
        <v>0</v>
      </c>
      <c r="ET7" s="40"/>
      <c r="EU7" s="31">
        <f>+Registro!C33</f>
        <v>0</v>
      </c>
      <c r="EV7" s="31">
        <f>+Registro!C34</f>
        <v>0</v>
      </c>
      <c r="EW7" s="31">
        <f>+Registro!C35</f>
        <v>0</v>
      </c>
      <c r="EX7" s="31">
        <f>+Registro!C36</f>
        <v>0</v>
      </c>
      <c r="EY7" s="31">
        <f>+Registro!C37</f>
        <v>0</v>
      </c>
      <c r="EZ7" s="31">
        <f>+Registro!C38</f>
        <v>0</v>
      </c>
      <c r="FA7" s="31">
        <f>+Registro!C39</f>
        <v>0</v>
      </c>
      <c r="FB7" s="31">
        <f>+Registro!C40</f>
        <v>0</v>
      </c>
      <c r="FC7" s="31">
        <f>+Registro!C41</f>
        <v>0</v>
      </c>
      <c r="FD7" s="31">
        <f>+Registro!C43</f>
        <v>0</v>
      </c>
      <c r="FE7" s="31">
        <f>+Registro!C44</f>
        <v>0</v>
      </c>
      <c r="FF7" s="31">
        <f>+Registro!C45</f>
        <v>0</v>
      </c>
      <c r="FG7" s="31">
        <f>+Registro!C46</f>
        <v>0</v>
      </c>
      <c r="FH7" s="31">
        <f>+Registro!C47</f>
        <v>0</v>
      </c>
      <c r="FI7" s="31">
        <f>+Registro!C49</f>
        <v>0</v>
      </c>
      <c r="FJ7" s="31">
        <f>+Registro!C50</f>
        <v>0</v>
      </c>
      <c r="FK7" s="31">
        <f>+Registro!C51</f>
        <v>0</v>
      </c>
      <c r="FL7" s="31">
        <f>+Registro!C52</f>
        <v>0</v>
      </c>
      <c r="FM7" s="40"/>
      <c r="FN7" s="40"/>
      <c r="FO7" s="40"/>
      <c r="FP7" s="31">
        <f>+Registro!C54</f>
        <v>0</v>
      </c>
      <c r="FQ7" s="31">
        <f>+Registro!C55</f>
        <v>0</v>
      </c>
      <c r="FR7" s="31">
        <f>+Registro!C56</f>
        <v>0</v>
      </c>
      <c r="FS7" s="31">
        <f>+Registro!C57</f>
        <v>0</v>
      </c>
      <c r="FT7" s="31">
        <f>+Registro!C58</f>
        <v>0</v>
      </c>
      <c r="FU7" s="31">
        <f>+Registro!C59</f>
        <v>0</v>
      </c>
      <c r="FV7" s="31">
        <f>+Registro!C60</f>
        <v>0</v>
      </c>
      <c r="FW7" s="31">
        <f>+Registro!C62</f>
        <v>0</v>
      </c>
      <c r="FX7" s="31">
        <f>+Registro!C63</f>
        <v>0</v>
      </c>
      <c r="FY7" s="31">
        <f>+Registro!C64</f>
        <v>0</v>
      </c>
      <c r="FZ7" s="31">
        <f>+Registro!C66</f>
        <v>0</v>
      </c>
      <c r="GA7" s="31">
        <f>+Registro!C67</f>
        <v>0</v>
      </c>
      <c r="GB7" s="31">
        <f>+Registro!C68</f>
        <v>0</v>
      </c>
      <c r="GC7" s="31">
        <f>+Registro!C70</f>
        <v>0</v>
      </c>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31">
        <f>+Registro!C73</f>
        <v>0</v>
      </c>
      <c r="IK7" s="40"/>
      <c r="IL7" s="40"/>
      <c r="IM7" s="40"/>
      <c r="IN7" s="40"/>
      <c r="IO7" s="40"/>
      <c r="IP7" s="40"/>
      <c r="IQ7" s="31">
        <f>+Registro!C127</f>
        <v>0</v>
      </c>
      <c r="IR7" s="31">
        <f>+Registro!C128</f>
        <v>0</v>
      </c>
      <c r="IS7" s="31">
        <f>+Registro!C129</f>
        <v>0</v>
      </c>
      <c r="IT7" s="40"/>
      <c r="IU7" s="40"/>
      <c r="IV7" s="40"/>
      <c r="IW7" s="31">
        <f>+Registro!C140</f>
        <v>0</v>
      </c>
      <c r="IX7" s="31">
        <f>+Registro!C141</f>
        <v>0</v>
      </c>
      <c r="IY7" s="31">
        <f>+Registro!C142</f>
        <v>0</v>
      </c>
      <c r="IZ7" s="31">
        <f>+Registro!C143</f>
        <v>0</v>
      </c>
      <c r="JA7" s="40"/>
      <c r="JB7" s="40"/>
      <c r="JC7" s="40"/>
      <c r="JD7" s="40"/>
      <c r="JE7" s="40"/>
      <c r="JF7" s="40"/>
      <c r="JG7" s="40"/>
      <c r="JH7" s="31">
        <f>+Registro!C146</f>
        <v>0</v>
      </c>
      <c r="JI7" s="31">
        <f>+Registro!C147</f>
        <v>0</v>
      </c>
      <c r="JJ7" s="31">
        <f>+Registro!C148</f>
        <v>0</v>
      </c>
      <c r="JK7" s="31">
        <f>+Registro!C149</f>
        <v>0</v>
      </c>
      <c r="JL7" s="31">
        <f>+Registro!C150</f>
        <v>0</v>
      </c>
      <c r="JM7" s="31">
        <f>+Registro!C151</f>
        <v>0</v>
      </c>
      <c r="JN7" s="31">
        <f>+Registro!C152</f>
        <v>0</v>
      </c>
      <c r="JO7" s="31">
        <f>+Registro!C153</f>
        <v>0</v>
      </c>
      <c r="JP7" s="31">
        <f>+Registro!C154</f>
        <v>0</v>
      </c>
      <c r="JQ7" s="31">
        <f>+Registro!C156</f>
        <v>0</v>
      </c>
      <c r="JR7" s="31">
        <f>+Registro!C157</f>
        <v>0</v>
      </c>
      <c r="JS7" s="31">
        <f>+Registro!C160</f>
        <v>0</v>
      </c>
      <c r="JT7" s="40"/>
      <c r="JU7" s="40"/>
      <c r="JV7" s="40"/>
      <c r="JW7" s="40"/>
      <c r="JX7" s="40"/>
      <c r="JY7" s="31">
        <f>+Registro!C163</f>
        <v>0</v>
      </c>
      <c r="JZ7" s="31">
        <f>+Registro!C164</f>
        <v>0</v>
      </c>
      <c r="KA7" s="31">
        <f>+Registro!C165</f>
        <v>0</v>
      </c>
      <c r="KB7" s="31">
        <f>+Registro!C166</f>
        <v>0</v>
      </c>
      <c r="KC7" s="31">
        <f>+Registro!C167</f>
        <v>0</v>
      </c>
      <c r="KD7" s="31">
        <f>+Registro!C169</f>
        <v>0</v>
      </c>
      <c r="KE7" s="31">
        <f>+Registro!C170</f>
        <v>0</v>
      </c>
      <c r="KF7" s="31">
        <f>+Registro!C171</f>
        <v>0</v>
      </c>
      <c r="KG7" s="31">
        <f>+Registro!C172</f>
        <v>0</v>
      </c>
      <c r="KH7" s="31">
        <f>+Registro!C173</f>
        <v>0</v>
      </c>
      <c r="KI7" s="31">
        <f>+Registro!C174</f>
        <v>0</v>
      </c>
      <c r="KJ7" s="31">
        <f>+Registro!C175</f>
        <v>0</v>
      </c>
      <c r="KK7" s="31">
        <f>+Registro!C176</f>
        <v>0</v>
      </c>
      <c r="KL7" s="31">
        <f>+Registro!C177</f>
        <v>0</v>
      </c>
      <c r="KM7" s="31">
        <f>+Registro!C179</f>
        <v>0</v>
      </c>
      <c r="KN7" s="31">
        <f>+Registro!C180</f>
        <v>0</v>
      </c>
      <c r="KO7" s="31">
        <f>+Registro!C181</f>
        <v>0</v>
      </c>
      <c r="KP7" s="31">
        <f>+Registro!C182</f>
        <v>0</v>
      </c>
      <c r="KQ7" s="40"/>
      <c r="KR7" s="40"/>
      <c r="KS7" s="40"/>
      <c r="KT7" s="40"/>
      <c r="KU7" s="40"/>
      <c r="KV7" s="40"/>
      <c r="KW7" s="40"/>
      <c r="KX7" s="34">
        <f>+Registro!A184</f>
        <v>0</v>
      </c>
      <c r="KY7" s="34">
        <f>+Registro!A186</f>
        <v>0</v>
      </c>
      <c r="KZ7" s="34">
        <f>+Registro!B188</f>
        <v>0</v>
      </c>
      <c r="LA7" s="34">
        <f>+Registro!B189</f>
        <v>0</v>
      </c>
      <c r="LB7" s="34">
        <f>+Registro!B190</f>
        <v>0</v>
      </c>
      <c r="LC7" s="34">
        <f>+Registro!B191</f>
        <v>0</v>
      </c>
      <c r="LD7" s="34">
        <f>+Registro!G188</f>
        <v>0</v>
      </c>
      <c r="LE7" s="34">
        <f>+Registro!G189</f>
        <v>0</v>
      </c>
      <c r="LF7" s="34">
        <f>+Registro!G190</f>
        <v>0</v>
      </c>
      <c r="LG7" s="34">
        <f>+Registro!G191</f>
        <v>0</v>
      </c>
      <c r="LH7" s="34">
        <f>+Registro!B194</f>
        <v>0</v>
      </c>
      <c r="LI7" s="34">
        <f>+Registro!B195</f>
        <v>0</v>
      </c>
      <c r="LJ7" s="34">
        <f>+Registro!B196</f>
        <v>0</v>
      </c>
      <c r="LK7" s="34">
        <f>+Registro!B197</f>
        <v>0</v>
      </c>
      <c r="LL7" s="34">
        <f>+Registro!G194</f>
        <v>0</v>
      </c>
      <c r="LM7" s="34">
        <f>+Registro!G195</f>
        <v>0</v>
      </c>
      <c r="LN7" s="34">
        <f>+Registro!G196</f>
        <v>0</v>
      </c>
      <c r="LO7" s="34">
        <f>+Registro!G197</f>
        <v>0</v>
      </c>
      <c r="LP7" s="34">
        <f>+Registro!B200</f>
        <v>0</v>
      </c>
      <c r="LQ7" s="34">
        <f>+Registro!B201</f>
        <v>0</v>
      </c>
      <c r="LR7" s="34">
        <f>+Registro!B202</f>
        <v>0</v>
      </c>
      <c r="LS7" s="34">
        <f>+Registro!B203</f>
        <v>0</v>
      </c>
      <c r="LT7" s="34">
        <f>+Registro!G200</f>
        <v>0</v>
      </c>
      <c r="LU7" s="34">
        <f>+Registro!G201</f>
        <v>0</v>
      </c>
      <c r="LV7" s="34">
        <f>+Registro!G202</f>
        <v>0</v>
      </c>
      <c r="LW7" s="34">
        <f>+Registro!G203</f>
        <v>0</v>
      </c>
      <c r="LX7" s="34">
        <f>+Registro!B206</f>
        <v>0</v>
      </c>
      <c r="LY7" s="34">
        <f>+Registro!B207</f>
        <v>0</v>
      </c>
      <c r="LZ7" s="34">
        <f>+Registro!B208</f>
        <v>0</v>
      </c>
      <c r="MA7" s="34">
        <f>+Registro!B209</f>
        <v>0</v>
      </c>
      <c r="MB7" s="34">
        <f>+Registro!G206</f>
        <v>0</v>
      </c>
      <c r="MC7" s="34">
        <f>+Registro!G207</f>
        <v>0</v>
      </c>
      <c r="MD7" s="34">
        <f>+Registro!G208</f>
        <v>0</v>
      </c>
      <c r="ME7" s="34">
        <f>+Registro!G209</f>
        <v>0</v>
      </c>
    </row>
  </sheetData>
  <sheetProtection algorithmName="SHA-512" hashValue="urpzJIYtJcRETlezL4YjT5MPc4hiA8eSoNCQnfyPFn+gSWcISJDzgjlL5Zu9NhKaqtTzb42h2CfAHDK9Jq8z6A==" saltValue="DBW2LoeW+HrS1DGqulskkA==" spinCount="100000" sheet="1" objects="1" scenarios="1"/>
  <mergeCells count="15">
    <mergeCell ref="A1:A3"/>
    <mergeCell ref="MD3:ME3"/>
    <mergeCell ref="X5:Y5"/>
    <mergeCell ref="O5:W5"/>
    <mergeCell ref="D5:N5"/>
    <mergeCell ref="B1:MC3"/>
    <mergeCell ref="LT5:LW5"/>
    <mergeCell ref="LX5:MA5"/>
    <mergeCell ref="MB5:ME5"/>
    <mergeCell ref="KX5:KY5"/>
    <mergeCell ref="KZ5:LC5"/>
    <mergeCell ref="LD5:LG5"/>
    <mergeCell ref="LH5:LK5"/>
    <mergeCell ref="LL5:LO5"/>
    <mergeCell ref="LP5:LS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view="pageBreakPreview" zoomScale="85" zoomScaleNormal="100" zoomScaleSheetLayoutView="85" workbookViewId="0">
      <selection activeCell="MD3" sqref="MD3:ME3"/>
    </sheetView>
  </sheetViews>
  <sheetFormatPr baseColWidth="10" defaultColWidth="11.5703125" defaultRowHeight="12" x14ac:dyDescent="0.2"/>
  <cols>
    <col min="1" max="1" width="5.28515625" style="53" customWidth="1"/>
    <col min="2" max="2" width="27.42578125" style="53" customWidth="1"/>
    <col min="3" max="8" width="6.7109375" style="53" customWidth="1"/>
    <col min="9" max="9" width="10.42578125" style="53" customWidth="1"/>
    <col min="10" max="13" width="6.7109375" style="53" customWidth="1"/>
    <col min="14" max="14" width="9.5703125" style="53" customWidth="1"/>
    <col min="15" max="16384" width="11.5703125" style="53"/>
  </cols>
  <sheetData>
    <row r="1" spans="1:14" ht="148.15" customHeight="1" thickBot="1" x14ac:dyDescent="0.25">
      <c r="A1" s="54" t="s">
        <v>379</v>
      </c>
      <c r="B1" s="55" t="s">
        <v>380</v>
      </c>
      <c r="C1" s="56" t="s">
        <v>381</v>
      </c>
      <c r="D1" s="56" t="s">
        <v>382</v>
      </c>
      <c r="E1" s="56" t="s">
        <v>383</v>
      </c>
      <c r="F1" s="56" t="s">
        <v>384</v>
      </c>
      <c r="G1" s="56" t="s">
        <v>385</v>
      </c>
      <c r="H1" s="56" t="s">
        <v>386</v>
      </c>
      <c r="I1" s="57" t="s">
        <v>387</v>
      </c>
      <c r="J1" s="57" t="s">
        <v>388</v>
      </c>
      <c r="K1" s="56" t="s">
        <v>389</v>
      </c>
      <c r="L1" s="56" t="s">
        <v>390</v>
      </c>
      <c r="M1" s="56" t="s">
        <v>391</v>
      </c>
      <c r="N1" s="58" t="s">
        <v>388</v>
      </c>
    </row>
    <row r="2" spans="1:14" x14ac:dyDescent="0.2">
      <c r="A2" s="59">
        <v>1</v>
      </c>
      <c r="B2" s="60"/>
      <c r="C2" s="60"/>
      <c r="D2" s="60"/>
      <c r="E2" s="60"/>
      <c r="F2" s="60"/>
      <c r="G2" s="60"/>
      <c r="H2" s="60"/>
      <c r="I2" s="60"/>
      <c r="J2" s="60"/>
      <c r="K2" s="60"/>
      <c r="L2" s="60"/>
      <c r="M2" s="61"/>
      <c r="N2" s="62"/>
    </row>
    <row r="3" spans="1:14" x14ac:dyDescent="0.2">
      <c r="A3" s="59">
        <v>2</v>
      </c>
      <c r="B3" s="60"/>
      <c r="C3" s="60"/>
      <c r="D3" s="60"/>
      <c r="E3" s="60"/>
      <c r="F3" s="60"/>
      <c r="G3" s="60"/>
      <c r="H3" s="60"/>
      <c r="I3" s="60"/>
      <c r="J3" s="60"/>
      <c r="K3" s="60"/>
      <c r="L3" s="60"/>
      <c r="M3" s="61"/>
      <c r="N3" s="62"/>
    </row>
    <row r="4" spans="1:14" x14ac:dyDescent="0.2">
      <c r="A4" s="59">
        <v>3</v>
      </c>
      <c r="B4" s="60"/>
      <c r="C4" s="60"/>
      <c r="D4" s="60"/>
      <c r="E4" s="60"/>
      <c r="F4" s="60"/>
      <c r="G4" s="60"/>
      <c r="H4" s="60"/>
      <c r="I4" s="60"/>
      <c r="J4" s="60"/>
      <c r="K4" s="60"/>
      <c r="L4" s="60"/>
      <c r="M4" s="61"/>
      <c r="N4" s="62"/>
    </row>
    <row r="5" spans="1:14" x14ac:dyDescent="0.2">
      <c r="A5" s="59">
        <v>4</v>
      </c>
      <c r="B5" s="60"/>
      <c r="C5" s="60"/>
      <c r="D5" s="60"/>
      <c r="E5" s="60"/>
      <c r="F5" s="60"/>
      <c r="G5" s="60"/>
      <c r="H5" s="60"/>
      <c r="I5" s="60"/>
      <c r="J5" s="60"/>
      <c r="K5" s="60"/>
      <c r="L5" s="60"/>
      <c r="M5" s="61"/>
      <c r="N5" s="62"/>
    </row>
    <row r="6" spans="1:14" x14ac:dyDescent="0.2">
      <c r="A6" s="59">
        <v>5</v>
      </c>
      <c r="B6" s="60"/>
      <c r="C6" s="60"/>
      <c r="D6" s="60"/>
      <c r="E6" s="60"/>
      <c r="F6" s="60"/>
      <c r="G6" s="60"/>
      <c r="H6" s="60"/>
      <c r="I6" s="60"/>
      <c r="J6" s="60"/>
      <c r="K6" s="60"/>
      <c r="L6" s="60"/>
      <c r="M6" s="61"/>
      <c r="N6" s="62"/>
    </row>
    <row r="7" spans="1:14" x14ac:dyDescent="0.2">
      <c r="A7" s="59">
        <v>6</v>
      </c>
      <c r="B7" s="60"/>
      <c r="C7" s="60"/>
      <c r="D7" s="60"/>
      <c r="E7" s="60"/>
      <c r="F7" s="60"/>
      <c r="G7" s="60"/>
      <c r="H7" s="60"/>
      <c r="I7" s="60"/>
      <c r="J7" s="60"/>
      <c r="K7" s="60"/>
      <c r="L7" s="60"/>
      <c r="M7" s="61"/>
      <c r="N7" s="62"/>
    </row>
    <row r="8" spans="1:14" x14ac:dyDescent="0.2">
      <c r="A8" s="59">
        <v>7</v>
      </c>
      <c r="B8" s="60"/>
      <c r="C8" s="60"/>
      <c r="D8" s="60"/>
      <c r="E8" s="60"/>
      <c r="F8" s="60"/>
      <c r="G8" s="60"/>
      <c r="H8" s="60"/>
      <c r="I8" s="60"/>
      <c r="J8" s="60"/>
      <c r="K8" s="60"/>
      <c r="L8" s="60"/>
      <c r="M8" s="61"/>
      <c r="N8" s="62"/>
    </row>
    <row r="9" spans="1:14" x14ac:dyDescent="0.2">
      <c r="A9" s="59">
        <v>8</v>
      </c>
      <c r="B9" s="60"/>
      <c r="C9" s="60"/>
      <c r="D9" s="60"/>
      <c r="E9" s="60"/>
      <c r="F9" s="60"/>
      <c r="G9" s="60"/>
      <c r="H9" s="60"/>
      <c r="I9" s="60"/>
      <c r="J9" s="60"/>
      <c r="K9" s="60"/>
      <c r="L9" s="60"/>
      <c r="M9" s="61"/>
      <c r="N9" s="62"/>
    </row>
    <row r="10" spans="1:14" x14ac:dyDescent="0.2">
      <c r="A10" s="59">
        <v>9</v>
      </c>
      <c r="B10" s="60"/>
      <c r="C10" s="60"/>
      <c r="D10" s="60"/>
      <c r="E10" s="60"/>
      <c r="F10" s="60"/>
      <c r="G10" s="60"/>
      <c r="H10" s="60"/>
      <c r="I10" s="60"/>
      <c r="J10" s="60"/>
      <c r="K10" s="60"/>
      <c r="L10" s="60"/>
      <c r="M10" s="61"/>
      <c r="N10" s="62"/>
    </row>
    <row r="11" spans="1:14" x14ac:dyDescent="0.2">
      <c r="A11" s="59">
        <v>10</v>
      </c>
      <c r="B11" s="60"/>
      <c r="C11" s="60"/>
      <c r="D11" s="60"/>
      <c r="E11" s="60"/>
      <c r="F11" s="60"/>
      <c r="G11" s="60"/>
      <c r="H11" s="60"/>
      <c r="I11" s="60"/>
      <c r="J11" s="60"/>
      <c r="K11" s="60"/>
      <c r="L11" s="60"/>
      <c r="M11" s="61"/>
      <c r="N11" s="62"/>
    </row>
    <row r="12" spans="1:14" x14ac:dyDescent="0.2">
      <c r="A12" s="59">
        <v>11</v>
      </c>
      <c r="B12" s="60"/>
      <c r="C12" s="60"/>
      <c r="D12" s="60"/>
      <c r="E12" s="60"/>
      <c r="F12" s="60"/>
      <c r="G12" s="60"/>
      <c r="H12" s="60"/>
      <c r="I12" s="60"/>
      <c r="J12" s="60"/>
      <c r="K12" s="60"/>
      <c r="L12" s="60"/>
      <c r="M12" s="61"/>
      <c r="N12" s="62"/>
    </row>
    <row r="13" spans="1:14" x14ac:dyDescent="0.2">
      <c r="A13" s="59">
        <v>12</v>
      </c>
      <c r="B13" s="60"/>
      <c r="C13" s="60"/>
      <c r="D13" s="60"/>
      <c r="E13" s="60"/>
      <c r="F13" s="60"/>
      <c r="G13" s="60"/>
      <c r="H13" s="60"/>
      <c r="I13" s="60"/>
      <c r="J13" s="60"/>
      <c r="K13" s="60"/>
      <c r="L13" s="60"/>
      <c r="M13" s="61"/>
      <c r="N13" s="62"/>
    </row>
    <row r="14" spans="1:14" x14ac:dyDescent="0.2">
      <c r="A14" s="59">
        <v>13</v>
      </c>
      <c r="B14" s="60"/>
      <c r="C14" s="60"/>
      <c r="D14" s="60"/>
      <c r="E14" s="60"/>
      <c r="F14" s="60"/>
      <c r="G14" s="60"/>
      <c r="H14" s="60"/>
      <c r="I14" s="60"/>
      <c r="J14" s="60"/>
      <c r="K14" s="60"/>
      <c r="L14" s="60"/>
      <c r="M14" s="61"/>
      <c r="N14" s="62"/>
    </row>
    <row r="15" spans="1:14" x14ac:dyDescent="0.2">
      <c r="A15" s="59">
        <v>14</v>
      </c>
      <c r="B15" s="60"/>
      <c r="C15" s="60"/>
      <c r="D15" s="60"/>
      <c r="E15" s="60"/>
      <c r="F15" s="60"/>
      <c r="G15" s="60"/>
      <c r="H15" s="60"/>
      <c r="I15" s="60"/>
      <c r="J15" s="60"/>
      <c r="K15" s="60"/>
      <c r="L15" s="60"/>
      <c r="M15" s="61"/>
      <c r="N15" s="62"/>
    </row>
    <row r="16" spans="1:14" x14ac:dyDescent="0.2">
      <c r="A16" s="59">
        <v>15</v>
      </c>
      <c r="B16" s="60"/>
      <c r="C16" s="60"/>
      <c r="D16" s="60"/>
      <c r="E16" s="60"/>
      <c r="F16" s="60"/>
      <c r="G16" s="60"/>
      <c r="H16" s="60"/>
      <c r="I16" s="60"/>
      <c r="J16" s="60"/>
      <c r="K16" s="60"/>
      <c r="L16" s="60"/>
      <c r="M16" s="61"/>
      <c r="N16" s="62"/>
    </row>
    <row r="17" spans="1:14" x14ac:dyDescent="0.2">
      <c r="A17" s="59">
        <v>16</v>
      </c>
      <c r="B17" s="60"/>
      <c r="C17" s="60"/>
      <c r="D17" s="60"/>
      <c r="E17" s="60"/>
      <c r="F17" s="60"/>
      <c r="G17" s="60"/>
      <c r="H17" s="60"/>
      <c r="I17" s="60"/>
      <c r="J17" s="60"/>
      <c r="K17" s="60"/>
      <c r="L17" s="60"/>
      <c r="M17" s="61"/>
      <c r="N17" s="62"/>
    </row>
    <row r="18" spans="1:14" ht="12.75" thickBot="1" x14ac:dyDescent="0.25">
      <c r="A18" s="63">
        <v>17</v>
      </c>
      <c r="B18" s="64"/>
      <c r="C18" s="64"/>
      <c r="D18" s="64"/>
      <c r="E18" s="64"/>
      <c r="F18" s="64"/>
      <c r="G18" s="64"/>
      <c r="H18" s="64"/>
      <c r="I18" s="64"/>
      <c r="J18" s="64"/>
      <c r="K18" s="64"/>
      <c r="L18" s="64"/>
      <c r="M18" s="65"/>
      <c r="N18" s="66"/>
    </row>
    <row r="19" spans="1:14" ht="12.75" thickBot="1" x14ac:dyDescent="0.25"/>
    <row r="20" spans="1:14" x14ac:dyDescent="0.2">
      <c r="A20" s="199" t="s">
        <v>392</v>
      </c>
      <c r="B20" s="200"/>
      <c r="C20" s="200"/>
      <c r="D20" s="200"/>
      <c r="E20" s="200"/>
      <c r="F20" s="200"/>
      <c r="G20" s="201"/>
    </row>
    <row r="21" spans="1:14" x14ac:dyDescent="0.2">
      <c r="A21" s="67" t="s">
        <v>393</v>
      </c>
      <c r="B21" s="202" t="s">
        <v>394</v>
      </c>
      <c r="C21" s="202"/>
      <c r="D21" s="202"/>
      <c r="E21" s="202"/>
      <c r="F21" s="202"/>
      <c r="G21" s="203"/>
    </row>
    <row r="22" spans="1:14" x14ac:dyDescent="0.2">
      <c r="A22" s="67" t="s">
        <v>395</v>
      </c>
      <c r="B22" s="202" t="s">
        <v>396</v>
      </c>
      <c r="C22" s="202"/>
      <c r="D22" s="202"/>
      <c r="E22" s="202"/>
      <c r="F22" s="202"/>
      <c r="G22" s="203"/>
    </row>
    <row r="23" spans="1:14" ht="12.75" thickBot="1" x14ac:dyDescent="0.25">
      <c r="A23" s="68" t="s">
        <v>397</v>
      </c>
      <c r="B23" s="204" t="s">
        <v>398</v>
      </c>
      <c r="C23" s="204"/>
      <c r="D23" s="204"/>
      <c r="E23" s="204"/>
      <c r="F23" s="204"/>
      <c r="G23" s="205"/>
    </row>
  </sheetData>
  <mergeCells count="4">
    <mergeCell ref="A20:G20"/>
    <mergeCell ref="B21:G21"/>
    <mergeCell ref="B22:G22"/>
    <mergeCell ref="B23:G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APOYO POST INSTITUCIONAL SRPA&amp;R&amp;"Arial,Normal"&amp;10F2.A6.G19.P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view="pageBreakPreview" zoomScale="85" zoomScaleNormal="100" zoomScaleSheetLayoutView="85" workbookViewId="0">
      <selection activeCell="MD3" sqref="MD3:ME3"/>
    </sheetView>
  </sheetViews>
  <sheetFormatPr baseColWidth="10" defaultColWidth="11.42578125" defaultRowHeight="14.25" x14ac:dyDescent="0.2"/>
  <cols>
    <col min="1" max="1" width="4.85546875" style="78" customWidth="1"/>
    <col min="2" max="2" width="31.28515625" style="78" customWidth="1"/>
    <col min="3" max="6" width="5.5703125" style="78" customWidth="1"/>
    <col min="7" max="7" width="6.5703125" style="78" customWidth="1"/>
    <col min="8" max="9" width="5.7109375" style="78" customWidth="1"/>
    <col min="10" max="10" width="5.85546875" style="78" customWidth="1"/>
    <col min="11" max="12" width="6.42578125" style="78" customWidth="1"/>
    <col min="13" max="13" width="8" style="78" customWidth="1"/>
    <col min="14" max="14" width="6.42578125" style="78" customWidth="1"/>
    <col min="15" max="16" width="6.85546875" style="78" customWidth="1"/>
    <col min="17" max="16384" width="11.42578125" style="78"/>
  </cols>
  <sheetData>
    <row r="1" spans="1:16" s="69" customFormat="1" ht="103.5" customHeight="1" thickBot="1" x14ac:dyDescent="0.25">
      <c r="A1" s="70" t="s">
        <v>379</v>
      </c>
      <c r="B1" s="71" t="s">
        <v>399</v>
      </c>
      <c r="C1" s="72" t="s">
        <v>400</v>
      </c>
      <c r="D1" s="72" t="s">
        <v>401</v>
      </c>
      <c r="E1" s="72" t="s">
        <v>402</v>
      </c>
      <c r="F1" s="72" t="s">
        <v>403</v>
      </c>
      <c r="G1" s="72" t="s">
        <v>404</v>
      </c>
      <c r="H1" s="72" t="s">
        <v>405</v>
      </c>
      <c r="I1" s="72" t="s">
        <v>406</v>
      </c>
      <c r="J1" s="72" t="s">
        <v>407</v>
      </c>
      <c r="K1" s="72" t="s">
        <v>408</v>
      </c>
      <c r="L1" s="72" t="s">
        <v>409</v>
      </c>
      <c r="M1" s="72" t="s">
        <v>410</v>
      </c>
      <c r="N1" s="72" t="s">
        <v>411</v>
      </c>
      <c r="O1" s="72" t="s">
        <v>412</v>
      </c>
      <c r="P1" s="73" t="s">
        <v>413</v>
      </c>
    </row>
    <row r="2" spans="1:16" ht="15" x14ac:dyDescent="0.2">
      <c r="A2" s="74">
        <v>1</v>
      </c>
      <c r="B2" s="75"/>
      <c r="C2" s="76"/>
      <c r="D2" s="76"/>
      <c r="E2" s="76"/>
      <c r="F2" s="76"/>
      <c r="G2" s="76"/>
      <c r="H2" s="76"/>
      <c r="I2" s="76"/>
      <c r="J2" s="76"/>
      <c r="K2" s="76"/>
      <c r="L2" s="76"/>
      <c r="M2" s="76"/>
      <c r="N2" s="76"/>
      <c r="O2" s="76"/>
      <c r="P2" s="77"/>
    </row>
    <row r="3" spans="1:16" ht="15" x14ac:dyDescent="0.2">
      <c r="A3" s="79">
        <v>2</v>
      </c>
      <c r="B3" s="80"/>
      <c r="C3" s="81"/>
      <c r="D3" s="81"/>
      <c r="E3" s="81"/>
      <c r="F3" s="81"/>
      <c r="G3" s="81"/>
      <c r="H3" s="81"/>
      <c r="I3" s="81"/>
      <c r="J3" s="81"/>
      <c r="K3" s="81"/>
      <c r="L3" s="81"/>
      <c r="M3" s="81"/>
      <c r="N3" s="81"/>
      <c r="O3" s="81"/>
      <c r="P3" s="82"/>
    </row>
    <row r="4" spans="1:16" ht="15" x14ac:dyDescent="0.2">
      <c r="A4" s="79">
        <v>3</v>
      </c>
      <c r="B4" s="80"/>
      <c r="C4" s="81"/>
      <c r="D4" s="81"/>
      <c r="E4" s="81"/>
      <c r="F4" s="81"/>
      <c r="G4" s="81"/>
      <c r="H4" s="81"/>
      <c r="I4" s="81"/>
      <c r="J4" s="81"/>
      <c r="K4" s="81"/>
      <c r="L4" s="81"/>
      <c r="M4" s="81"/>
      <c r="N4" s="81"/>
      <c r="O4" s="81"/>
      <c r="P4" s="82"/>
    </row>
    <row r="5" spans="1:16" ht="15" x14ac:dyDescent="0.2">
      <c r="A5" s="79">
        <v>4</v>
      </c>
      <c r="B5" s="80"/>
      <c r="C5" s="81"/>
      <c r="D5" s="81"/>
      <c r="E5" s="81"/>
      <c r="F5" s="81"/>
      <c r="G5" s="81"/>
      <c r="H5" s="81"/>
      <c r="I5" s="81"/>
      <c r="J5" s="81"/>
      <c r="K5" s="81"/>
      <c r="L5" s="81"/>
      <c r="M5" s="81"/>
      <c r="N5" s="81"/>
      <c r="O5" s="81"/>
      <c r="P5" s="82"/>
    </row>
    <row r="6" spans="1:16" ht="15" x14ac:dyDescent="0.2">
      <c r="A6" s="79">
        <v>5</v>
      </c>
      <c r="B6" s="80"/>
      <c r="C6" s="81"/>
      <c r="D6" s="81"/>
      <c r="E6" s="81"/>
      <c r="F6" s="81"/>
      <c r="G6" s="81"/>
      <c r="H6" s="81"/>
      <c r="I6" s="81"/>
      <c r="J6" s="81"/>
      <c r="K6" s="81"/>
      <c r="L6" s="81"/>
      <c r="M6" s="81"/>
      <c r="N6" s="81"/>
      <c r="O6" s="81"/>
      <c r="P6" s="82"/>
    </row>
    <row r="7" spans="1:16" ht="15" x14ac:dyDescent="0.2">
      <c r="A7" s="79">
        <v>6</v>
      </c>
      <c r="B7" s="80"/>
      <c r="C7" s="81"/>
      <c r="D7" s="81"/>
      <c r="E7" s="81"/>
      <c r="F7" s="81"/>
      <c r="G7" s="81"/>
      <c r="H7" s="81"/>
      <c r="I7" s="81"/>
      <c r="J7" s="81"/>
      <c r="K7" s="81"/>
      <c r="L7" s="81"/>
      <c r="M7" s="81"/>
      <c r="N7" s="81"/>
      <c r="O7" s="81"/>
      <c r="P7" s="82"/>
    </row>
    <row r="8" spans="1:16" ht="15" x14ac:dyDescent="0.2">
      <c r="A8" s="79">
        <v>7</v>
      </c>
      <c r="B8" s="80"/>
      <c r="C8" s="81"/>
      <c r="D8" s="81"/>
      <c r="E8" s="81"/>
      <c r="F8" s="81"/>
      <c r="G8" s="81"/>
      <c r="H8" s="81"/>
      <c r="I8" s="81"/>
      <c r="J8" s="81"/>
      <c r="K8" s="81"/>
      <c r="L8" s="81"/>
      <c r="M8" s="81"/>
      <c r="N8" s="81"/>
      <c r="O8" s="81"/>
      <c r="P8" s="82"/>
    </row>
    <row r="9" spans="1:16" ht="15" x14ac:dyDescent="0.2">
      <c r="A9" s="79">
        <v>8</v>
      </c>
      <c r="B9" s="80"/>
      <c r="C9" s="81"/>
      <c r="D9" s="81"/>
      <c r="E9" s="81"/>
      <c r="F9" s="81"/>
      <c r="G9" s="81"/>
      <c r="H9" s="81"/>
      <c r="I9" s="81"/>
      <c r="J9" s="81"/>
      <c r="K9" s="81"/>
      <c r="L9" s="81"/>
      <c r="M9" s="81"/>
      <c r="N9" s="81"/>
      <c r="O9" s="81"/>
      <c r="P9" s="82"/>
    </row>
    <row r="10" spans="1:16" ht="15" x14ac:dyDescent="0.2">
      <c r="A10" s="79">
        <v>9</v>
      </c>
      <c r="B10" s="80"/>
      <c r="C10" s="81"/>
      <c r="D10" s="81"/>
      <c r="E10" s="81"/>
      <c r="F10" s="81"/>
      <c r="G10" s="81"/>
      <c r="H10" s="81"/>
      <c r="I10" s="81"/>
      <c r="J10" s="81"/>
      <c r="K10" s="81"/>
      <c r="L10" s="81"/>
      <c r="M10" s="81"/>
      <c r="N10" s="81"/>
      <c r="O10" s="81"/>
      <c r="P10" s="82"/>
    </row>
    <row r="11" spans="1:16" ht="15" x14ac:dyDescent="0.2">
      <c r="A11" s="79">
        <v>10</v>
      </c>
      <c r="B11" s="80"/>
      <c r="C11" s="81"/>
      <c r="D11" s="81"/>
      <c r="E11" s="81"/>
      <c r="F11" s="81"/>
      <c r="G11" s="81"/>
      <c r="H11" s="81"/>
      <c r="I11" s="81"/>
      <c r="J11" s="81"/>
      <c r="K11" s="81"/>
      <c r="L11" s="81"/>
      <c r="M11" s="81"/>
      <c r="N11" s="81"/>
      <c r="O11" s="81"/>
      <c r="P11" s="82"/>
    </row>
    <row r="12" spans="1:16" ht="15" x14ac:dyDescent="0.2">
      <c r="A12" s="79">
        <v>11</v>
      </c>
      <c r="B12" s="80"/>
      <c r="C12" s="81"/>
      <c r="D12" s="81"/>
      <c r="E12" s="81"/>
      <c r="F12" s="81"/>
      <c r="G12" s="81"/>
      <c r="H12" s="81"/>
      <c r="I12" s="81"/>
      <c r="J12" s="81"/>
      <c r="K12" s="81"/>
      <c r="L12" s="81"/>
      <c r="M12" s="81"/>
      <c r="N12" s="81"/>
      <c r="O12" s="81"/>
      <c r="P12" s="82"/>
    </row>
    <row r="13" spans="1:16" ht="15" x14ac:dyDescent="0.2">
      <c r="A13" s="79">
        <v>12</v>
      </c>
      <c r="B13" s="80"/>
      <c r="C13" s="81"/>
      <c r="D13" s="81"/>
      <c r="E13" s="81"/>
      <c r="F13" s="81"/>
      <c r="G13" s="81"/>
      <c r="H13" s="81"/>
      <c r="I13" s="81"/>
      <c r="J13" s="81"/>
      <c r="K13" s="81"/>
      <c r="L13" s="81"/>
      <c r="M13" s="81"/>
      <c r="N13" s="81"/>
      <c r="O13" s="81"/>
      <c r="P13" s="82"/>
    </row>
    <row r="14" spans="1:16" ht="15" x14ac:dyDescent="0.2">
      <c r="A14" s="79">
        <v>13</v>
      </c>
      <c r="B14" s="80"/>
      <c r="C14" s="81"/>
      <c r="D14" s="81"/>
      <c r="E14" s="81"/>
      <c r="F14" s="81"/>
      <c r="G14" s="81"/>
      <c r="H14" s="81"/>
      <c r="I14" s="81"/>
      <c r="J14" s="81"/>
      <c r="K14" s="81"/>
      <c r="L14" s="81"/>
      <c r="M14" s="81"/>
      <c r="N14" s="81"/>
      <c r="O14" s="81"/>
      <c r="P14" s="82"/>
    </row>
    <row r="15" spans="1:16" ht="15" x14ac:dyDescent="0.2">
      <c r="A15" s="79">
        <v>14</v>
      </c>
      <c r="B15" s="80"/>
      <c r="C15" s="81"/>
      <c r="D15" s="81"/>
      <c r="E15" s="81"/>
      <c r="F15" s="81"/>
      <c r="G15" s="81"/>
      <c r="H15" s="81"/>
      <c r="I15" s="81"/>
      <c r="J15" s="81"/>
      <c r="K15" s="81"/>
      <c r="L15" s="81"/>
      <c r="M15" s="81"/>
      <c r="N15" s="81"/>
      <c r="O15" s="81"/>
      <c r="P15" s="82"/>
    </row>
    <row r="16" spans="1:16" ht="15" x14ac:dyDescent="0.2">
      <c r="A16" s="79">
        <v>15</v>
      </c>
      <c r="B16" s="80"/>
      <c r="C16" s="81"/>
      <c r="D16" s="81"/>
      <c r="E16" s="81"/>
      <c r="F16" s="81"/>
      <c r="G16" s="81"/>
      <c r="H16" s="81"/>
      <c r="I16" s="81"/>
      <c r="J16" s="81"/>
      <c r="K16" s="81"/>
      <c r="L16" s="81"/>
      <c r="M16" s="81"/>
      <c r="N16" s="81"/>
      <c r="O16" s="81"/>
      <c r="P16" s="82"/>
    </row>
    <row r="17" spans="1:16" ht="15" x14ac:dyDescent="0.2">
      <c r="A17" s="79">
        <v>16</v>
      </c>
      <c r="B17" s="80"/>
      <c r="C17" s="81"/>
      <c r="D17" s="81"/>
      <c r="E17" s="81"/>
      <c r="F17" s="81"/>
      <c r="G17" s="81"/>
      <c r="H17" s="81"/>
      <c r="I17" s="81"/>
      <c r="J17" s="81"/>
      <c r="K17" s="81"/>
      <c r="L17" s="81"/>
      <c r="M17" s="81"/>
      <c r="N17" s="81"/>
      <c r="O17" s="81"/>
      <c r="P17" s="82"/>
    </row>
    <row r="18" spans="1:16" ht="15.75" thickBot="1" x14ac:dyDescent="0.25">
      <c r="A18" s="83">
        <v>17</v>
      </c>
      <c r="B18" s="84"/>
      <c r="C18" s="85"/>
      <c r="D18" s="85"/>
      <c r="E18" s="85"/>
      <c r="F18" s="85"/>
      <c r="G18" s="85"/>
      <c r="H18" s="85"/>
      <c r="I18" s="85"/>
      <c r="J18" s="85"/>
      <c r="K18" s="85"/>
      <c r="L18" s="85"/>
      <c r="M18" s="85"/>
      <c r="N18" s="85"/>
      <c r="O18" s="85"/>
      <c r="P18" s="86"/>
    </row>
    <row r="19" spans="1:16" ht="12" customHeight="1" thickBot="1" x14ac:dyDescent="0.25">
      <c r="A19" s="87"/>
      <c r="B19" s="87"/>
      <c r="C19" s="87"/>
      <c r="D19" s="87"/>
      <c r="E19" s="87"/>
      <c r="F19" s="87"/>
      <c r="G19" s="87"/>
      <c r="H19" s="87"/>
      <c r="I19" s="87"/>
      <c r="J19" s="87"/>
      <c r="K19" s="87"/>
      <c r="L19" s="87"/>
      <c r="M19" s="87"/>
      <c r="N19" s="87"/>
      <c r="O19" s="87"/>
      <c r="P19" s="87"/>
    </row>
    <row r="20" spans="1:16" ht="11.45" customHeight="1" x14ac:dyDescent="0.2">
      <c r="A20" s="199" t="s">
        <v>392</v>
      </c>
      <c r="B20" s="200"/>
      <c r="C20" s="200"/>
      <c r="D20" s="200"/>
      <c r="E20" s="200"/>
      <c r="F20" s="200"/>
      <c r="G20" s="200"/>
      <c r="H20" s="200"/>
      <c r="I20" s="201"/>
      <c r="J20" s="92"/>
      <c r="K20" s="92"/>
      <c r="L20" s="92"/>
      <c r="M20" s="92"/>
      <c r="N20" s="92"/>
      <c r="O20" s="92"/>
      <c r="P20" s="92"/>
    </row>
    <row r="21" spans="1:16" x14ac:dyDescent="0.2">
      <c r="A21" s="67" t="s">
        <v>393</v>
      </c>
      <c r="B21" s="202" t="s">
        <v>394</v>
      </c>
      <c r="C21" s="202"/>
      <c r="D21" s="202"/>
      <c r="E21" s="202"/>
      <c r="F21" s="202"/>
      <c r="G21" s="202"/>
      <c r="H21" s="202"/>
      <c r="I21" s="203"/>
      <c r="J21" s="92"/>
      <c r="K21" s="92"/>
      <c r="L21" s="92"/>
      <c r="M21" s="92"/>
      <c r="N21" s="92"/>
      <c r="O21" s="92"/>
      <c r="P21" s="92"/>
    </row>
    <row r="22" spans="1:16" x14ac:dyDescent="0.2">
      <c r="A22" s="67" t="s">
        <v>395</v>
      </c>
      <c r="B22" s="202" t="s">
        <v>396</v>
      </c>
      <c r="C22" s="202"/>
      <c r="D22" s="202"/>
      <c r="E22" s="202"/>
      <c r="F22" s="202"/>
      <c r="G22" s="202"/>
      <c r="H22" s="202"/>
      <c r="I22" s="203"/>
      <c r="J22" s="92"/>
      <c r="K22" s="92"/>
      <c r="L22" s="92"/>
      <c r="M22" s="92"/>
      <c r="N22" s="92"/>
      <c r="O22" s="92"/>
      <c r="P22" s="92"/>
    </row>
    <row r="23" spans="1:16" ht="15" thickBot="1" x14ac:dyDescent="0.25">
      <c r="A23" s="68" t="s">
        <v>397</v>
      </c>
      <c r="B23" s="204" t="s">
        <v>398</v>
      </c>
      <c r="C23" s="204"/>
      <c r="D23" s="204"/>
      <c r="E23" s="204"/>
      <c r="F23" s="204"/>
      <c r="G23" s="204"/>
      <c r="H23" s="204"/>
      <c r="I23" s="205"/>
      <c r="J23" s="92"/>
      <c r="K23" s="92"/>
      <c r="L23" s="92"/>
      <c r="M23" s="92"/>
      <c r="N23" s="92"/>
      <c r="O23" s="92"/>
      <c r="P23" s="92"/>
    </row>
    <row r="24" spans="1:16" ht="12" customHeight="1" x14ac:dyDescent="0.2">
      <c r="A24" s="93"/>
      <c r="B24" s="94"/>
      <c r="C24" s="94"/>
      <c r="D24" s="94"/>
      <c r="E24" s="94"/>
      <c r="F24" s="94"/>
      <c r="G24" s="94"/>
      <c r="H24" s="94"/>
      <c r="I24" s="94"/>
      <c r="J24" s="92"/>
      <c r="K24" s="92"/>
      <c r="L24" s="92"/>
      <c r="M24" s="92"/>
      <c r="N24" s="92"/>
      <c r="O24" s="92"/>
      <c r="P24" s="92"/>
    </row>
    <row r="25" spans="1:16" ht="14.45" customHeight="1" x14ac:dyDescent="0.2">
      <c r="A25" s="206" t="s">
        <v>414</v>
      </c>
      <c r="B25" s="206"/>
      <c r="C25" s="206"/>
      <c r="D25" s="206"/>
      <c r="E25" s="206"/>
      <c r="F25" s="206"/>
      <c r="G25" s="206"/>
      <c r="H25" s="206"/>
      <c r="I25" s="206"/>
      <c r="J25" s="206"/>
      <c r="K25" s="206"/>
      <c r="L25" s="206"/>
      <c r="M25" s="206"/>
      <c r="N25" s="206"/>
      <c r="O25" s="206"/>
      <c r="P25" s="206"/>
    </row>
    <row r="26" spans="1:16" ht="14.45" customHeight="1" x14ac:dyDescent="0.2">
      <c r="A26" s="206" t="s">
        <v>415</v>
      </c>
      <c r="B26" s="206"/>
      <c r="C26" s="206"/>
      <c r="D26" s="206"/>
      <c r="E26" s="206"/>
      <c r="F26" s="206"/>
      <c r="G26" s="206"/>
      <c r="H26" s="206"/>
      <c r="I26" s="206"/>
      <c r="J26" s="206"/>
      <c r="K26" s="206"/>
      <c r="L26" s="206"/>
      <c r="M26" s="206"/>
      <c r="N26" s="206"/>
      <c r="O26" s="206"/>
      <c r="P26" s="206"/>
    </row>
  </sheetData>
  <mergeCells count="6">
    <mergeCell ref="A26:P26"/>
    <mergeCell ref="A20:I20"/>
    <mergeCell ref="B21:I21"/>
    <mergeCell ref="B22:I22"/>
    <mergeCell ref="B23:I23"/>
    <mergeCell ref="A25:P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APOYO POST INSTITUCIONAL SRPA&amp;R&amp;"Arial,Normal"&amp;10F2.A6.G19.P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45</v>
      </c>
      <c r="C1" s="9" t="s">
        <v>47</v>
      </c>
      <c r="D1" s="21" t="s">
        <v>53</v>
      </c>
      <c r="E1" s="21" t="s">
        <v>45</v>
      </c>
    </row>
    <row r="2" spans="1:5" x14ac:dyDescent="0.25">
      <c r="A2" s="8" t="s">
        <v>33</v>
      </c>
      <c r="B2" s="8" t="s">
        <v>29</v>
      </c>
      <c r="C2" s="22" t="s">
        <v>31</v>
      </c>
      <c r="D2" s="7" t="s">
        <v>51</v>
      </c>
      <c r="E2" s="7" t="s">
        <v>56</v>
      </c>
    </row>
    <row r="3" spans="1:5" x14ac:dyDescent="0.25">
      <c r="A3" s="8" t="s">
        <v>34</v>
      </c>
      <c r="B3" s="8" t="s">
        <v>30</v>
      </c>
      <c r="D3" s="7" t="s">
        <v>52</v>
      </c>
      <c r="E3" s="7" t="s">
        <v>57</v>
      </c>
    </row>
    <row r="4" spans="1:5" x14ac:dyDescent="0.25">
      <c r="A4" s="8" t="s">
        <v>35</v>
      </c>
      <c r="B4" s="26" t="s">
        <v>58</v>
      </c>
      <c r="D4" s="25" t="s">
        <v>48</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Registro</vt:lpstr>
      <vt:lpstr>Consolidado</vt:lpstr>
      <vt:lpstr>DHA</vt:lpstr>
      <vt:lpstr>DTH</vt:lpstr>
      <vt:lpstr>Tablas</vt:lpstr>
      <vt:lpstr>DHA!Área_de_impresión</vt:lpstr>
      <vt:lpstr>Registro!Área_de_impresión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2019-04-08T23:01:02Z</cp:lastPrinted>
  <dcterms:created xsi:type="dcterms:W3CDTF">2019-01-30T14:18:32Z</dcterms:created>
  <dcterms:modified xsi:type="dcterms:W3CDTF">2019-04-08T23:01:09Z</dcterms:modified>
</cp:coreProperties>
</file>