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Registro!$A$1:$J$291</definedName>
    <definedName name="Planes">[1]Parametros!#REF!</definedName>
    <definedName name="REGIONAL" localSheetId="2">[2]Parametros!$E$2:$E$34</definedName>
    <definedName name="REGIONAL" localSheetId="3">[2]Parametros!$E$2:$E$34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9" i="1" l="1"/>
  <c r="D17" i="1" l="1"/>
  <c r="A17" i="1"/>
  <c r="I15" i="1"/>
  <c r="G15" i="1"/>
  <c r="D15" i="1"/>
  <c r="A15" i="1"/>
  <c r="H13" i="1"/>
  <c r="E13" i="1"/>
  <c r="A13" i="1"/>
  <c r="G10" i="1"/>
  <c r="D10" i="1"/>
  <c r="A10" i="1"/>
  <c r="H8" i="1"/>
  <c r="E8" i="1"/>
  <c r="A8" i="1"/>
  <c r="E6" i="1"/>
  <c r="A6" i="1"/>
  <c r="I4" i="1"/>
  <c r="C4" i="1"/>
  <c r="A4" i="1"/>
  <c r="GY7" i="5" l="1"/>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S7" i="5"/>
  <c r="IR7" i="5"/>
  <c r="IQ7" i="5"/>
  <c r="IM7" i="5"/>
  <c r="IL7" i="5"/>
  <c r="IK7" i="5"/>
  <c r="IJ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75" i="1"/>
  <c r="I174" i="1" s="1"/>
  <c r="EA7" i="5"/>
  <c r="DZ7" i="5"/>
  <c r="DY7" i="5"/>
  <c r="DX7" i="5"/>
  <c r="DW7" i="5"/>
  <c r="DU7" i="5"/>
  <c r="DT7" i="5"/>
  <c r="DS7" i="5"/>
  <c r="DQ7" i="5"/>
  <c r="DP7" i="5"/>
  <c r="DO7" i="5"/>
  <c r="DN7" i="5"/>
  <c r="DM7" i="5"/>
  <c r="DL7" i="5"/>
  <c r="DJ7" i="5"/>
  <c r="DI7" i="5"/>
  <c r="DD7" i="5"/>
  <c r="DC7" i="5"/>
  <c r="CT7" i="5"/>
  <c r="CS7" i="5"/>
  <c r="CR7" i="5"/>
  <c r="CP7" i="5"/>
  <c r="CU7" i="5"/>
  <c r="CQ7" i="5"/>
  <c r="CF7" i="5"/>
  <c r="CB7" i="5"/>
  <c r="BY7" i="5"/>
  <c r="BX7" i="5"/>
  <c r="BW7" i="5"/>
  <c r="BV7" i="5"/>
  <c r="BU7" i="5"/>
  <c r="BS7" i="5"/>
  <c r="BZ7" i="5" l="1"/>
  <c r="D222" i="1"/>
  <c r="D209" i="1"/>
  <c r="I198" i="1"/>
  <c r="AO7" i="5" s="1"/>
  <c r="D193" i="1"/>
  <c r="I221" i="1" l="1"/>
  <c r="AR7" i="5" s="1"/>
  <c r="CI7" i="5"/>
  <c r="I192" i="1"/>
  <c r="AN7" i="5" s="1"/>
  <c r="CD7" i="5"/>
  <c r="D188" i="1"/>
  <c r="I178" i="1"/>
  <c r="AL7" i="5" s="1"/>
  <c r="I187" i="1" l="1"/>
  <c r="AM7" i="5" s="1"/>
  <c r="CC7" i="5"/>
  <c r="AJ7" i="5"/>
  <c r="I140" i="1"/>
  <c r="AH7" i="5" s="1"/>
  <c r="I131" i="1"/>
  <c r="AG7" i="5" s="1"/>
  <c r="D119" i="1" l="1"/>
  <c r="D103" i="1"/>
  <c r="BL7" i="5" s="1"/>
  <c r="D87" i="1"/>
  <c r="BK7" i="5" s="1"/>
  <c r="BR7" i="5" l="1"/>
  <c r="I118" i="1"/>
  <c r="D74" i="1"/>
  <c r="BH7" i="5" s="1"/>
  <c r="D70" i="1"/>
  <c r="BG7" i="5" s="1"/>
  <c r="D59" i="1"/>
  <c r="BE7" i="5" s="1"/>
  <c r="D54" i="1"/>
  <c r="BD7" i="5" s="1"/>
  <c r="D48" i="1"/>
  <c r="BC7" i="5" s="1"/>
  <c r="D62" i="1" l="1"/>
  <c r="BF7" i="5" s="1"/>
  <c r="D40" i="1"/>
  <c r="BA7" i="5" s="1"/>
  <c r="D30" i="1"/>
  <c r="AZ7" i="5" s="1"/>
  <c r="D22" i="1"/>
  <c r="I21" i="1" l="1"/>
  <c r="Z7" i="5" s="1"/>
  <c r="AY7" i="5"/>
  <c r="EF7" i="5"/>
  <c r="EE7" i="5"/>
  <c r="ED7" i="5"/>
  <c r="EC7" i="5"/>
  <c r="EB7" i="5"/>
  <c r="DB7" i="5"/>
  <c r="DA7" i="5"/>
  <c r="CZ7" i="5"/>
  <c r="CY7" i="5"/>
  <c r="CX7" i="5"/>
  <c r="CW7" i="5"/>
  <c r="CV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258" i="1" l="1"/>
  <c r="D254" i="1"/>
  <c r="D248" i="1"/>
  <c r="D238" i="1"/>
  <c r="D232" i="1"/>
  <c r="D225" i="1"/>
  <c r="CJ7" i="5" s="1"/>
  <c r="I257" i="1" l="1"/>
  <c r="AX7" i="5" s="1"/>
  <c r="CO7" i="5"/>
  <c r="I253" i="1"/>
  <c r="AW7" i="5" s="1"/>
  <c r="CN7" i="5"/>
  <c r="I247" i="1"/>
  <c r="AV7" i="5" s="1"/>
  <c r="CM7" i="5"/>
  <c r="I237" i="1"/>
  <c r="AU7" i="5" s="1"/>
  <c r="CL7" i="5"/>
  <c r="I231" i="1"/>
  <c r="AT7" i="5" s="1"/>
  <c r="CK7" i="5"/>
  <c r="I224" i="1"/>
  <c r="AS7" i="5" s="1"/>
  <c r="D219" i="1"/>
  <c r="AE7" i="5" l="1"/>
  <c r="I218" i="1"/>
  <c r="AQ7" i="5" s="1"/>
  <c r="CH7" i="5"/>
  <c r="I208" i="1"/>
  <c r="AP7" i="5" s="1"/>
  <c r="CG7" i="5"/>
  <c r="D110" i="1"/>
  <c r="BM7" i="5" s="1"/>
  <c r="D84" i="1" l="1"/>
  <c r="BJ7" i="5" s="1"/>
  <c r="D78" i="1"/>
  <c r="BI7" i="5" s="1"/>
  <c r="I77" i="1" l="1"/>
  <c r="AD7" i="5" s="1"/>
  <c r="I73" i="1"/>
  <c r="AC7" i="5" s="1"/>
  <c r="I47" i="1" l="1"/>
  <c r="AB7" i="5" s="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<sst xmlns="http://schemas.openxmlformats.org/spreadsheetml/2006/main" count="1324" uniqueCount="431">
  <si>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</si>
  <si>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</si>
  <si>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</si>
  <si>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</si>
  <si>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</si>
  <si>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</si>
  <si>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</si>
  <si>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</si>
  <si>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</si>
  <si>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</si>
  <si>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</si>
  <si>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</si>
  <si>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</si>
  <si>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</si>
  <si>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</si>
  <si>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</si>
  <si>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</si>
  <si>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</si>
  <si>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</si>
  <si>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</si>
  <si>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</si>
  <si>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</si>
  <si>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</si>
  <si>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</si>
  <si>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</si>
  <si>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</si>
  <si>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</si>
  <si>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</si>
  <si>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</si>
  <si>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</si>
  <si>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</si>
  <si>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</si>
  <si>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</si>
  <si>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</si>
  <si>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</si>
  <si>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</si>
  <si>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</si>
  <si>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</si>
  <si>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</si>
  <si>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</si>
  <si>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</si>
  <si>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</si>
  <si>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</si>
  <si>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</si>
  <si>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</si>
  <si>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</si>
  <si>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</si>
  <si>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</si>
  <si>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</si>
  <si>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</si>
  <si>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</si>
  <si>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</si>
  <si>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</si>
  <si>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</si>
  <si>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</si>
  <si>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</si>
  <si>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</si>
  <si>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</si>
  <si>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</si>
  <si>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</si>
  <si>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</si>
  <si>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</si>
  <si>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</si>
  <si>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</si>
  <si>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</si>
  <si>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</si>
  <si>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</si>
  <si>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</si>
  <si>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</si>
  <si>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</si>
  <si>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</si>
  <si>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</si>
  <si>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</si>
  <si>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</si>
  <si>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</si>
  <si>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</si>
  <si>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</si>
  <si>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</si>
  <si>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</si>
  <si>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</si>
  <si>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</si>
  <si>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</si>
  <si>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</si>
  <si>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</si>
  <si>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</si>
  <si>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</si>
  <si>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</si>
  <si>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</si>
  <si>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</si>
  <si>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</si>
  <si>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</si>
  <si>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</si>
  <si>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</si>
  <si>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</si>
  <si>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</si>
  <si>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</si>
  <si>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</si>
  <si>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</si>
  <si>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</si>
  <si>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</si>
  <si>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</si>
  <si>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</si>
  <si>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</si>
  <si>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</si>
  <si>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</si>
  <si>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</si>
  <si>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</si>
  <si>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</si>
  <si>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</si>
  <si>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</si>
  <si>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</si>
  <si>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</si>
  <si>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</si>
  <si>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</si>
  <si>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</si>
  <si>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</si>
  <si>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</si>
  <si>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</si>
  <si>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</si>
  <si>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</si>
  <si>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</si>
  <si>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</si>
  <si>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</si>
  <si>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</si>
  <si>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</si>
  <si>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</si>
  <si>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</si>
  <si>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</si>
  <si>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</si>
  <si>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</si>
  <si>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</si>
  <si>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</si>
  <si>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</si>
  <si>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</si>
  <si>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</si>
  <si>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</si>
  <si>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</si>
  <si>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</si>
  <si>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</si>
  <si>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</si>
  <si>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</si>
  <si>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</si>
  <si>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</si>
  <si>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</si>
  <si>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</si>
  <si>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</si>
  <si>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</si>
  <si>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</si>
  <si>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</si>
  <si>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</si>
  <si>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</si>
  <si>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</si>
  <si>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</si>
  <si>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</si>
  <si>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</si>
  <si>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</si>
  <si>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</si>
  <si>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</si>
  <si>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</si>
  <si>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</si>
  <si>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</si>
  <si>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</si>
  <si>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</si>
  <si>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</si>
  <si>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</si>
  <si>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</si>
  <si>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</si>
  <si>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</si>
  <si>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</si>
  <si>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</si>
  <si>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</si>
  <si>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</si>
  <si>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</si>
  <si>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</si>
  <si>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</si>
  <si>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</si>
  <si>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</si>
  <si>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</si>
  <si>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</si>
  <si>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</si>
  <si>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</si>
  <si>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</si>
  <si>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</si>
  <si>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</si>
  <si>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</si>
  <si>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</si>
  <si>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</si>
  <si>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</si>
  <si>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</si>
  <si>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</si>
  <si>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</si>
  <si>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</si>
  <si>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</si>
  <si>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</si>
  <si>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</si>
  <si>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</si>
  <si>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</si>
  <si>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</si>
  <si>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</si>
  <si>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</si>
  <si>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</si>
  <si>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</si>
  <si>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</si>
  <si>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</si>
  <si>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</si>
  <si>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</si>
  <si>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</si>
  <si>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</si>
  <si>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</si>
  <si>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</si>
  <si>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</si>
  <si>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</si>
  <si>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</si>
  <si>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</si>
  <si>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</si>
  <si>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</si>
  <si>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</si>
  <si>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</si>
  <si>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</si>
  <si>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</si>
  <si>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</si>
  <si>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</si>
  <si>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</si>
  <si>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</si>
  <si>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</si>
  <si>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</si>
  <si>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</si>
  <si>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</si>
  <si>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</si>
  <si>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</si>
  <si>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</si>
  <si>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</si>
  <si>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</si>
  <si>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</si>
  <si>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</si>
  <si>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</si>
  <si>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</si>
  <si>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</si>
  <si>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</si>
  <si>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</si>
  <si>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</si>
  <si>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</si>
  <si>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</si>
  <si>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</si>
  <si>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</si>
  <si>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</si>
  <si>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</si>
  <si>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</si>
  <si>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</si>
  <si>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</si>
  <si>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</si>
  <si>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</si>
  <si>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</si>
  <si>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</si>
  <si>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</si>
  <si>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</si>
  <si>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</si>
  <si>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</si>
  <si>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</si>
  <si>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</si>
  <si>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</si>
  <si>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</si>
  <si>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</si>
  <si>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</si>
  <si>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</si>
  <si>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</si>
  <si>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</si>
  <si>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</si>
  <si>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</si>
  <si>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</si>
  <si>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</si>
  <si>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</si>
  <si>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</si>
  <si>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</si>
  <si>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</si>
  <si>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</si>
  <si>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</si>
  <si>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</si>
  <si>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</si>
  <si>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</si>
  <si>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</si>
  <si>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</si>
  <si>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</si>
  <si>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</si>
  <si>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</si>
  <si>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</si>
  <si>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</si>
  <si>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</si>
  <si>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</si>
  <si>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</si>
  <si>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</si>
  <si>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</si>
  <si>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</si>
  <si>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</si>
  <si>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</si>
  <si>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</si>
  <si>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</si>
  <si>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</si>
  <si>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</si>
  <si>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</si>
  <si>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</si>
  <si>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</si>
  <si>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</si>
  <si>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</si>
  <si>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</si>
  <si>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</si>
  <si>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</si>
  <si>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</si>
  <si>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</si>
  <si>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</si>
  <si>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</si>
  <si>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</si>
  <si>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</si>
  <si>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</si>
  <si>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</si>
  <si>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</si>
  <si>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</si>
  <si>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</si>
  <si>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</si>
  <si>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</si>
  <si>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</si>
  <si>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</si>
  <si>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</si>
  <si>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</si>
  <si>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</si>
  <si>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</si>
  <si>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</si>
  <si>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</si>
  <si>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</si>
  <si>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</si>
  <si>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</si>
  <si>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</si>
  <si>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</si>
  <si>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</si>
  <si>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</si>
  <si>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</si>
  <si>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</si>
  <si>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</si>
  <si>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</si>
  <si>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</si>
  <si>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</si>
  <si>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</si>
  <si>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</si>
  <si>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</si>
  <si>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</si>
  <si>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</si>
  <si>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</si>
  <si>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</si>
  <si>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</si>
  <si>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</si>
  <si>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</si>
  <si>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</si>
  <si>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</si>
  <si>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</si>
  <si>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</si>
  <si>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</si>
  <si>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</si>
  <si>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</si>
  <si>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</si>
  <si>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</si>
  <si>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</si>
  <si>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</si>
  <si>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</si>
  <si>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</si>
  <si>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</si>
  <si>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</si>
  <si>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</si>
  <si>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</si>
  <si>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</si>
  <si>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</si>
  <si>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</si>
  <si>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</si>
  <si>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</si>
  <si>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</si>
  <si>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</si>
  <si>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</si>
  <si>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</si>
  <si>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</si>
  <si>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</si>
  <si>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</si>
  <si>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</si>
  <si>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</si>
  <si>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</si>
  <si>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</si>
  <si>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</si>
  <si>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</si>
  <si>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</si>
  <si>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</si>
  <si>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</si>
  <si>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</si>
  <si>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</si>
  <si>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</si>
  <si>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</si>
  <si>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</si>
  <si>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</si>
  <si>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</si>
  <si>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</si>
  <si>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</si>
  <si>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</si>
  <si>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</si>
  <si>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</si>
  <si>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</si>
  <si>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</si>
  <si>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</si>
  <si>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</si>
  <si>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</si>
  <si>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</si>
  <si>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</si>
  <si>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</si>
  <si>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</si>
  <si>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</si>
  <si>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</si>
  <si>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</si>
  <si>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</si>
  <si>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</si>
  <si>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</si>
  <si>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</si>
  <si>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</si>
  <si>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</si>
  <si>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</si>
  <si>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</si>
  <si>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</si>
  <si>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</si>
  <si>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</si>
  <si>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</si>
  <si>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</si>
  <si>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Versión 1</t>
  </si>
  <si>
    <t>Página 1 de 1</t>
  </si>
  <si>
    <t>Clasificación de la Información 
Clasificada</t>
  </si>
  <si>
    <t xml:space="preserve">
PROCESO 
PROTECCIÓN
REGISTRO SEMICERRADO EXTERNADO MEDIA JORNADA SRPA</t>
  </si>
  <si>
    <t>F14.A6.G19.P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</si>
</sst>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sz val="9"/>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3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14">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33" xfId="0" applyFont="1" applyFill="1" applyBorder="1" applyAlignment="1">
      <alignment vertical="center"/>
    </xf>
    <xf numFmtId="0" fontId="2" fillId="0" borderId="33"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13" fillId="0" borderId="0" xfId="0" applyFont="1" applyFill="1"/>
    <xf numFmtId="0" fontId="13" fillId="0" borderId="32"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6" borderId="0" xfId="0" applyFont="1" applyFill="1"/>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12" fillId="0" borderId="0" xfId="0" applyFont="1" applyFill="1" applyBorder="1"/>
    <xf numFmtId="0" fontId="16" fillId="17" borderId="21" xfId="0" applyFont="1" applyFill="1" applyBorder="1" applyAlignment="1">
      <alignment horizontal="center" vertical="center" wrapText="1"/>
    </xf>
    <xf numFmtId="0" fontId="16" fillId="17" borderId="22" xfId="0" applyFont="1" applyFill="1" applyBorder="1" applyAlignment="1">
      <alignment horizontal="center" vertical="center" wrapText="1"/>
    </xf>
    <xf numFmtId="0" fontId="16" fillId="17" borderId="2" xfId="0" applyFont="1" applyFill="1" applyBorder="1" applyAlignment="1">
      <alignment horizontal="center" vertical="center" textRotation="90" wrapText="1"/>
    </xf>
    <xf numFmtId="0" fontId="16" fillId="17" borderId="3" xfId="0" applyFont="1" applyFill="1" applyBorder="1" applyAlignment="1">
      <alignment horizontal="center" vertical="center" textRotation="90" wrapText="1"/>
    </xf>
    <xf numFmtId="0" fontId="16" fillId="0" borderId="1"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vertical="center" textRotation="90" wrapText="1"/>
    </xf>
    <xf numFmtId="0" fontId="17" fillId="0" borderId="3" xfId="0" applyFont="1" applyFill="1" applyBorder="1" applyAlignment="1">
      <alignment vertical="center" textRotation="90" wrapText="1"/>
    </xf>
    <xf numFmtId="0" fontId="18" fillId="0" borderId="0" xfId="0" applyFont="1" applyFill="1" applyBorder="1"/>
    <xf numFmtId="0" fontId="16" fillId="0" borderId="4" xfId="0" applyFont="1" applyFill="1" applyBorder="1" applyAlignment="1">
      <alignment horizontal="center" vertical="center" wrapText="1"/>
    </xf>
    <xf numFmtId="0" fontId="17" fillId="0" borderId="5" xfId="0" applyFont="1" applyFill="1" applyBorder="1" applyAlignment="1">
      <alignment vertical="center" wrapText="1"/>
    </xf>
    <xf numFmtId="0" fontId="17" fillId="0" borderId="5" xfId="0" applyFont="1" applyFill="1" applyBorder="1" applyAlignment="1">
      <alignment vertical="center" textRotation="90" wrapText="1"/>
    </xf>
    <xf numFmtId="0" fontId="17" fillId="0" borderId="6" xfId="0" applyFont="1" applyFill="1" applyBorder="1" applyAlignment="1">
      <alignment vertical="center" textRotation="90" wrapText="1"/>
    </xf>
    <xf numFmtId="0" fontId="16" fillId="0" borderId="7"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8" xfId="0" applyFont="1" applyFill="1" applyBorder="1" applyAlignment="1">
      <alignment vertical="center" textRotation="90" wrapText="1"/>
    </xf>
    <xf numFmtId="0" fontId="17" fillId="0" borderId="9" xfId="0" applyFont="1" applyFill="1" applyBorder="1" applyAlignment="1">
      <alignment vertical="center" textRotation="90" wrapText="1"/>
    </xf>
    <xf numFmtId="0" fontId="18" fillId="18" borderId="0" xfId="0" applyFont="1" applyFill="1" applyBorder="1"/>
    <xf numFmtId="0" fontId="14" fillId="16" borderId="0" xfId="0" applyFont="1" applyFill="1" applyBorder="1" applyAlignment="1">
      <alignment horizontal="center" vertical="center" wrapText="1"/>
    </xf>
    <xf numFmtId="0" fontId="13" fillId="16" borderId="0" xfId="0" applyFont="1" applyFill="1" applyBorder="1" applyAlignment="1">
      <alignment horizontal="left" vertical="center"/>
    </xf>
    <xf numFmtId="14" fontId="2" fillId="0" borderId="3"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3" fillId="5" borderId="35"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2" fillId="0" borderId="36"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5" fillId="5" borderId="11" xfId="0" applyFont="1" applyFill="1" applyBorder="1" applyAlignment="1">
      <alignment horizontal="center" vertical="center" textRotation="90"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2" fillId="0" borderId="3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xf numFmtId="0" fontId="16" fillId="18" borderId="0"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122</xdr:row>
      <xdr:rowOff>22413</xdr:rowOff>
    </xdr:from>
    <xdr:to>
      <xdr:col>2</xdr:col>
      <xdr:colOff>1030941</xdr:colOff>
      <xdr:row>129</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157</xdr:row>
      <xdr:rowOff>22413</xdr:rowOff>
    </xdr:from>
    <xdr:to>
      <xdr:col>2</xdr:col>
      <xdr:colOff>1030941</xdr:colOff>
      <xdr:row>164</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165</xdr:row>
      <xdr:rowOff>22413</xdr:rowOff>
    </xdr:from>
    <xdr:to>
      <xdr:col>2</xdr:col>
      <xdr:colOff>1030941</xdr:colOff>
      <xdr:row>172</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140</xdr:row>
      <xdr:rowOff>22413</xdr:rowOff>
    </xdr:from>
    <xdr:to>
      <xdr:col>2</xdr:col>
      <xdr:colOff>1030941</xdr:colOff>
      <xdr:row>147</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149</xdr:row>
      <xdr:rowOff>22413</xdr:rowOff>
    </xdr:from>
    <xdr:to>
      <xdr:col>2</xdr:col>
      <xdr:colOff>1030941</xdr:colOff>
      <xdr:row>156</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178</xdr:row>
      <xdr:rowOff>22413</xdr:rowOff>
    </xdr:from>
    <xdr:to>
      <xdr:col>2</xdr:col>
      <xdr:colOff>1030941</xdr:colOff>
      <xdr:row>185</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198</xdr:row>
      <xdr:rowOff>22413</xdr:rowOff>
    </xdr:from>
    <xdr:to>
      <xdr:col>2</xdr:col>
      <xdr:colOff>1030941</xdr:colOff>
      <xdr:row>205</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175722</xdr:colOff>
      <xdr:row>0</xdr:row>
      <xdr:rowOff>67236</xdr:rowOff>
    </xdr:from>
    <xdr:to>
      <xdr:col>0</xdr:col>
      <xdr:colOff>897249</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5722" y="67236"/>
          <a:ext cx="721527"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1"/>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83" t="s">
        <v>1</v>
      </c>
      <c r="B1" s="184"/>
      <c r="C1" s="185"/>
      <c r="D1" s="185"/>
      <c r="E1" s="3" t="s">
        <v>0</v>
      </c>
      <c r="F1" s="7"/>
      <c r="G1" s="3" t="s">
        <v>25</v>
      </c>
      <c r="H1" s="186"/>
      <c r="I1" s="186"/>
      <c r="J1" s="187"/>
    </row>
    <row r="2" spans="1:10" ht="15" customHeight="1" x14ac:dyDescent="0.2">
      <c r="A2" s="180" t="s">
        <v>2</v>
      </c>
      <c r="B2" s="181"/>
      <c r="C2" s="181"/>
      <c r="D2" s="181"/>
      <c r="E2" s="181"/>
      <c r="F2" s="181"/>
      <c r="G2" s="181"/>
      <c r="H2" s="181"/>
      <c r="I2" s="181"/>
      <c r="J2" s="182"/>
    </row>
    <row r="3" spans="1:10" ht="15" customHeight="1" x14ac:dyDescent="0.2">
      <c r="A3" s="144" t="s">
        <v>3</v>
      </c>
      <c r="B3" s="145"/>
      <c r="C3" s="145" t="s">
        <v>4</v>
      </c>
      <c r="D3" s="145"/>
      <c r="E3" s="145"/>
      <c r="F3" s="145"/>
      <c r="G3" s="145"/>
      <c r="H3" s="145"/>
      <c r="I3" s="145" t="s">
        <v>5</v>
      </c>
      <c r="J3" s="146"/>
    </row>
    <row r="4" spans="1:10" ht="15" customHeight="1" x14ac:dyDescent="0.2">
      <c r="A4" s="172" t="str">
        <f>+IFERROR(VLOOKUP(H1,[3]Directorio!$B$2:$W$1100,2,FALSE),"")</f>
        <v/>
      </c>
      <c r="B4" s="173"/>
      <c r="C4" s="173" t="str">
        <f>+IFERROR(VLOOKUP(H1,[3]Directorio!$B$2:$W$1100,3,FALSE),"")</f>
        <v/>
      </c>
      <c r="D4" s="173"/>
      <c r="E4" s="173"/>
      <c r="F4" s="173"/>
      <c r="G4" s="173"/>
      <c r="H4" s="173"/>
      <c r="I4" s="173" t="str">
        <f>+IFERROR(VLOOKUP(H1,[3]Directorio!$B$2:$W$1100,4,FALSE),"")</f>
        <v/>
      </c>
      <c r="J4" s="176"/>
    </row>
    <row r="5" spans="1:10" ht="15" customHeight="1" x14ac:dyDescent="0.2">
      <c r="A5" s="144" t="s">
        <v>7</v>
      </c>
      <c r="B5" s="145"/>
      <c r="C5" s="145"/>
      <c r="D5" s="145"/>
      <c r="E5" s="145" t="s">
        <v>6</v>
      </c>
      <c r="F5" s="145"/>
      <c r="G5" s="145"/>
      <c r="H5" s="145"/>
      <c r="I5" s="145"/>
      <c r="J5" s="146"/>
    </row>
    <row r="6" spans="1:10" ht="15" customHeight="1" x14ac:dyDescent="0.2">
      <c r="A6" s="172" t="str">
        <f>+IFERROR(VLOOKUP(H1,[3]Directorio!$B$2:$W$1100,5,FALSE),"")</f>
        <v/>
      </c>
      <c r="B6" s="173"/>
      <c r="C6" s="173"/>
      <c r="D6" s="173"/>
      <c r="E6" s="173" t="str">
        <f>+IFERROR(VLOOKUP(H1,[3]Directorio!$B$2:$W$1100,6,FALSE),"")</f>
        <v/>
      </c>
      <c r="F6" s="173"/>
      <c r="G6" s="173"/>
      <c r="H6" s="173"/>
      <c r="I6" s="173"/>
      <c r="J6" s="176"/>
    </row>
    <row r="7" spans="1:10" ht="15" customHeight="1" x14ac:dyDescent="0.2">
      <c r="A7" s="144" t="s">
        <v>8</v>
      </c>
      <c r="B7" s="145"/>
      <c r="C7" s="145"/>
      <c r="D7" s="145"/>
      <c r="E7" s="145" t="s">
        <v>9</v>
      </c>
      <c r="F7" s="145"/>
      <c r="G7" s="145"/>
      <c r="H7" s="145" t="s">
        <v>10</v>
      </c>
      <c r="I7" s="145"/>
      <c r="J7" s="146"/>
    </row>
    <row r="8" spans="1:10" ht="15" customHeight="1" x14ac:dyDescent="0.2">
      <c r="A8" s="172" t="str">
        <f>+IFERROR(VLOOKUP(H1,[3]Directorio!$B$2:$W$1100,7,FALSE),"")</f>
        <v/>
      </c>
      <c r="B8" s="173"/>
      <c r="C8" s="173"/>
      <c r="D8" s="173"/>
      <c r="E8" s="173" t="str">
        <f>+IFERROR(VLOOKUP(H1,[3]Directorio!$B$2:$W$1100,8,FALSE),"")</f>
        <v/>
      </c>
      <c r="F8" s="173"/>
      <c r="G8" s="173"/>
      <c r="H8" s="173" t="str">
        <f>+IFERROR(VLOOKUP(H1,[3]Directorio!$B$2:$W$1100,9,FALSE),"")</f>
        <v/>
      </c>
      <c r="I8" s="173"/>
      <c r="J8" s="176"/>
    </row>
    <row r="9" spans="1:10" ht="15" customHeight="1" x14ac:dyDescent="0.2">
      <c r="A9" s="144" t="s">
        <v>11</v>
      </c>
      <c r="B9" s="145"/>
      <c r="C9" s="145"/>
      <c r="D9" s="145" t="s">
        <v>12</v>
      </c>
      <c r="E9" s="145"/>
      <c r="F9" s="145"/>
      <c r="G9" s="145" t="s">
        <v>13</v>
      </c>
      <c r="H9" s="145"/>
      <c r="I9" s="145"/>
      <c r="J9" s="146"/>
    </row>
    <row r="10" spans="1:10" ht="15" customHeight="1" thickBot="1" x14ac:dyDescent="0.25">
      <c r="A10" s="177" t="str">
        <f>+IFERROR(VLOOKUP(H1,[3]Directorio!$B$2:$W$1100,10,FALSE),"")</f>
        <v/>
      </c>
      <c r="B10" s="178"/>
      <c r="C10" s="178"/>
      <c r="D10" s="178" t="str">
        <f>+IFERROR(VLOOKUP(H1,[3]Directorio!$B$2:$W$1100,11,FALSE),"")</f>
        <v/>
      </c>
      <c r="E10" s="178"/>
      <c r="F10" s="178"/>
      <c r="G10" s="178" t="str">
        <f>+IFERROR(VLOOKUP(H1,[3]Directorio!$B$2:$W$1100,12,FALSE),"")</f>
        <v/>
      </c>
      <c r="H10" s="178"/>
      <c r="I10" s="178"/>
      <c r="J10" s="179"/>
    </row>
    <row r="11" spans="1:10" ht="15" customHeight="1" x14ac:dyDescent="0.2">
      <c r="A11" s="180" t="s">
        <v>14</v>
      </c>
      <c r="B11" s="181"/>
      <c r="C11" s="181"/>
      <c r="D11" s="181"/>
      <c r="E11" s="181"/>
      <c r="F11" s="181"/>
      <c r="G11" s="181"/>
      <c r="H11" s="181"/>
      <c r="I11" s="181"/>
      <c r="J11" s="182"/>
    </row>
    <row r="12" spans="1:10" ht="15" customHeight="1" x14ac:dyDescent="0.2">
      <c r="A12" s="144" t="s">
        <v>15</v>
      </c>
      <c r="B12" s="145"/>
      <c r="C12" s="145"/>
      <c r="D12" s="145"/>
      <c r="E12" s="145" t="s">
        <v>16</v>
      </c>
      <c r="F12" s="145"/>
      <c r="G12" s="145"/>
      <c r="H12" s="145" t="s">
        <v>17</v>
      </c>
      <c r="I12" s="145"/>
      <c r="J12" s="146"/>
    </row>
    <row r="13" spans="1:10" ht="15" customHeight="1" x14ac:dyDescent="0.2">
      <c r="A13" s="172" t="str">
        <f>+IFERROR(VLOOKUP(H1,[3]Directorio!$B$2:$W$1100,13,FALSE),"")</f>
        <v/>
      </c>
      <c r="B13" s="173"/>
      <c r="C13" s="173"/>
      <c r="D13" s="173"/>
      <c r="E13" s="173" t="str">
        <f>+IFERROR(VLOOKUP(H1,[3]Directorio!$B$2:$W$1100,14,FALSE),"")</f>
        <v/>
      </c>
      <c r="F13" s="173"/>
      <c r="G13" s="173"/>
      <c r="H13" s="173" t="str">
        <f>+IFERROR(VLOOKUP(H1,[3]Directorio!$B$2:$W$1100,15,FALSE),"")</f>
        <v/>
      </c>
      <c r="I13" s="173"/>
      <c r="J13" s="176"/>
    </row>
    <row r="14" spans="1:10" ht="15" customHeight="1" x14ac:dyDescent="0.2">
      <c r="A14" s="144" t="s">
        <v>18</v>
      </c>
      <c r="B14" s="145"/>
      <c r="C14" s="145"/>
      <c r="D14" s="145" t="s">
        <v>19</v>
      </c>
      <c r="E14" s="145"/>
      <c r="F14" s="145"/>
      <c r="G14" s="145" t="s">
        <v>20</v>
      </c>
      <c r="H14" s="145"/>
      <c r="I14" s="145" t="s">
        <v>21</v>
      </c>
      <c r="J14" s="146"/>
    </row>
    <row r="15" spans="1:10" ht="15" customHeight="1" x14ac:dyDescent="0.2">
      <c r="A15" s="172" t="str">
        <f>+IFERROR(VLOOKUP(H1,[3]Directorio!$B$2:$W$1100,16,FALSE),"")</f>
        <v/>
      </c>
      <c r="B15" s="173"/>
      <c r="C15" s="173"/>
      <c r="D15" s="173" t="str">
        <f>+IFERROR(VLOOKUP(H1,[3]Directorio!$B$2:$W$1100,17,FALSE),"")</f>
        <v/>
      </c>
      <c r="E15" s="173"/>
      <c r="F15" s="173"/>
      <c r="G15" s="174" t="str">
        <f>+IFERROR(VLOOKUP(H1,[3]Directorio!$B$2:$W$1100,18,FALSE),"")</f>
        <v/>
      </c>
      <c r="H15" s="174"/>
      <c r="I15" s="174" t="str">
        <f>+IFERROR(VLOOKUP(H1,[3]Directorio!$B$2:$W$1100,19,FALSE),"")</f>
        <v/>
      </c>
      <c r="J15" s="175"/>
    </row>
    <row r="16" spans="1:10" ht="15" customHeight="1" x14ac:dyDescent="0.2">
      <c r="A16" s="144" t="s">
        <v>22</v>
      </c>
      <c r="B16" s="145"/>
      <c r="C16" s="145"/>
      <c r="D16" s="145" t="s">
        <v>23</v>
      </c>
      <c r="E16" s="145"/>
      <c r="F16" s="145"/>
      <c r="G16" s="145"/>
      <c r="H16" s="145"/>
      <c r="I16" s="145"/>
      <c r="J16" s="146"/>
    </row>
    <row r="17" spans="1:10" ht="15" customHeight="1" thickBot="1" x14ac:dyDescent="0.25">
      <c r="A17" s="168" t="str">
        <f>+IFERROR(VLOOKUP(H1,[3]Directorio!$B$2:$W$1100,20,FALSE),"")</f>
        <v/>
      </c>
      <c r="B17" s="169"/>
      <c r="C17" s="169"/>
      <c r="D17" s="170" t="str">
        <f>+IFERROR(VLOOKUP(H1,[3]Directorio!$B$2:$W$1100,21,FALSE),"")</f>
        <v/>
      </c>
      <c r="E17" s="170"/>
      <c r="F17" s="170"/>
      <c r="G17" s="170"/>
      <c r="H17" s="170"/>
      <c r="I17" s="170"/>
      <c r="J17" s="171"/>
    </row>
    <row r="18" spans="1:10" ht="15" customHeight="1" x14ac:dyDescent="0.2">
      <c r="A18" s="180" t="s">
        <v>27</v>
      </c>
      <c r="B18" s="181"/>
      <c r="C18" s="181"/>
      <c r="D18" s="181"/>
      <c r="E18" s="181"/>
      <c r="F18" s="181"/>
      <c r="G18" s="181"/>
      <c r="H18" s="181"/>
      <c r="I18" s="181"/>
      <c r="J18" s="182"/>
    </row>
    <row r="19" spans="1:10" ht="15" customHeight="1" thickBot="1" x14ac:dyDescent="0.25">
      <c r="A19" s="188" t="s">
        <v>24</v>
      </c>
      <c r="B19" s="189"/>
      <c r="C19" s="190"/>
      <c r="D19" s="190"/>
      <c r="E19" s="190"/>
      <c r="F19" s="189" t="s">
        <v>26</v>
      </c>
      <c r="G19" s="189"/>
      <c r="H19" s="190"/>
      <c r="I19" s="190"/>
      <c r="J19" s="190"/>
    </row>
    <row r="20" spans="1:10" ht="30" customHeight="1" thickBot="1" x14ac:dyDescent="0.25">
      <c r="A20" s="100" t="s">
        <v>28</v>
      </c>
      <c r="B20" s="101"/>
      <c r="C20" s="101"/>
      <c r="D20" s="101"/>
      <c r="E20" s="101"/>
      <c r="F20" s="101"/>
      <c r="G20" s="101"/>
      <c r="H20" s="101"/>
      <c r="I20" s="101"/>
      <c r="J20" s="102"/>
    </row>
    <row r="21" spans="1:10" ht="45" customHeight="1" thickBot="1" x14ac:dyDescent="0.25">
      <c r="A21" s="103" t="s">
        <v>171</v>
      </c>
      <c r="B21" s="104"/>
      <c r="C21" s="104"/>
      <c r="D21" s="104"/>
      <c r="E21" s="104"/>
      <c r="F21" s="104"/>
      <c r="G21" s="104"/>
      <c r="H21" s="105"/>
      <c r="I21" s="106" t="str">
        <f>+IF(C28="X","Obligación no aplica",IF(OR(D22="Valide todos los criterios"),"Valide todas las variables",IF(AND(D22="Cumple variable"),"Cumple obligación","No cumple obligación")))</f>
        <v>Valide todas las variables</v>
      </c>
      <c r="J21" s="107"/>
    </row>
    <row r="22" spans="1:10" ht="15" customHeight="1" x14ac:dyDescent="0.2">
      <c r="A22" s="165" t="s">
        <v>171</v>
      </c>
      <c r="B22" s="10" t="s">
        <v>37</v>
      </c>
      <c r="C22" s="11"/>
      <c r="D22" s="156"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114" t="s">
        <v>46</v>
      </c>
      <c r="F22" s="114"/>
      <c r="G22" s="114"/>
      <c r="H22" s="114"/>
      <c r="I22" s="114"/>
      <c r="J22" s="115"/>
    </row>
    <row r="23" spans="1:10" ht="15" customHeight="1" x14ac:dyDescent="0.2">
      <c r="A23" s="166"/>
      <c r="B23" s="8" t="s">
        <v>38</v>
      </c>
      <c r="C23" s="9"/>
      <c r="D23" s="157"/>
      <c r="E23" s="116"/>
      <c r="F23" s="117"/>
      <c r="G23" s="117"/>
      <c r="H23" s="117"/>
      <c r="I23" s="117"/>
      <c r="J23" s="118"/>
    </row>
    <row r="24" spans="1:10" ht="15" customHeight="1" x14ac:dyDescent="0.2">
      <c r="A24" s="166"/>
      <c r="B24" s="8" t="s">
        <v>39</v>
      </c>
      <c r="C24" s="9"/>
      <c r="D24" s="157"/>
      <c r="E24" s="116"/>
      <c r="F24" s="117"/>
      <c r="G24" s="117"/>
      <c r="H24" s="117"/>
      <c r="I24" s="117"/>
      <c r="J24" s="118"/>
    </row>
    <row r="25" spans="1:10" ht="15" customHeight="1" x14ac:dyDescent="0.2">
      <c r="A25" s="166"/>
      <c r="B25" s="8" t="s">
        <v>40</v>
      </c>
      <c r="C25" s="9"/>
      <c r="D25" s="157"/>
      <c r="E25" s="116"/>
      <c r="F25" s="117"/>
      <c r="G25" s="117"/>
      <c r="H25" s="117"/>
      <c r="I25" s="117"/>
      <c r="J25" s="118"/>
    </row>
    <row r="26" spans="1:10" ht="15" customHeight="1" x14ac:dyDescent="0.2">
      <c r="A26" s="166"/>
      <c r="B26" s="8" t="s">
        <v>41</v>
      </c>
      <c r="C26" s="9"/>
      <c r="D26" s="157"/>
      <c r="E26" s="116"/>
      <c r="F26" s="117"/>
      <c r="G26" s="117"/>
      <c r="H26" s="117"/>
      <c r="I26" s="117"/>
      <c r="J26" s="118"/>
    </row>
    <row r="27" spans="1:10" ht="15" customHeight="1" x14ac:dyDescent="0.2">
      <c r="A27" s="166"/>
      <c r="B27" s="14" t="s">
        <v>42</v>
      </c>
      <c r="C27" s="15"/>
      <c r="D27" s="164"/>
      <c r="E27" s="116"/>
      <c r="F27" s="117"/>
      <c r="G27" s="117"/>
      <c r="H27" s="117"/>
      <c r="I27" s="117"/>
      <c r="J27" s="118"/>
    </row>
    <row r="28" spans="1:10" ht="15" customHeight="1" thickBot="1" x14ac:dyDescent="0.25">
      <c r="A28" s="167"/>
      <c r="B28" s="16" t="s">
        <v>48</v>
      </c>
      <c r="C28" s="17"/>
      <c r="D28" s="158"/>
      <c r="E28" s="119"/>
      <c r="F28" s="120"/>
      <c r="G28" s="120"/>
      <c r="H28" s="120"/>
      <c r="I28" s="120"/>
      <c r="J28" s="121"/>
    </row>
    <row r="29" spans="1:10" ht="35.1" customHeight="1" thickBot="1" x14ac:dyDescent="0.25">
      <c r="A29" s="103" t="s">
        <v>172</v>
      </c>
      <c r="B29" s="104"/>
      <c r="C29" s="104"/>
      <c r="D29" s="104"/>
      <c r="E29" s="104"/>
      <c r="F29" s="104"/>
      <c r="G29" s="104"/>
      <c r="H29" s="105"/>
      <c r="I29" s="106" t="str">
        <f>+IF(OR(D30="Valide todos los criterios",D40="Valide todos los criterios",D42="Valide todos los criterios"),"Valide todas las variables",IF(AND(D30="Cumple variable",D40="Cumple variable",D42="Cumple variable"),"Cumple obligación","No cumple obligación"))</f>
        <v>Valide todas las variables</v>
      </c>
      <c r="J29" s="107"/>
    </row>
    <row r="30" spans="1:10" ht="15" customHeight="1" x14ac:dyDescent="0.2">
      <c r="A30" s="108" t="s">
        <v>173</v>
      </c>
      <c r="B30" s="10" t="s">
        <v>37</v>
      </c>
      <c r="C30" s="11"/>
      <c r="D30" s="156"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114" t="s">
        <v>46</v>
      </c>
      <c r="F30" s="114"/>
      <c r="G30" s="114"/>
      <c r="H30" s="114"/>
      <c r="I30" s="114"/>
      <c r="J30" s="115"/>
    </row>
    <row r="31" spans="1:10" ht="15" customHeight="1" x14ac:dyDescent="0.2">
      <c r="A31" s="109"/>
      <c r="B31" s="8" t="s">
        <v>38</v>
      </c>
      <c r="C31" s="9"/>
      <c r="D31" s="157"/>
      <c r="E31" s="116"/>
      <c r="F31" s="117"/>
      <c r="G31" s="117"/>
      <c r="H31" s="117"/>
      <c r="I31" s="117"/>
      <c r="J31" s="118"/>
    </row>
    <row r="32" spans="1:10" ht="15" customHeight="1" x14ac:dyDescent="0.2">
      <c r="A32" s="109"/>
      <c r="B32" s="8" t="s">
        <v>39</v>
      </c>
      <c r="C32" s="9"/>
      <c r="D32" s="157"/>
      <c r="E32" s="116"/>
      <c r="F32" s="117"/>
      <c r="G32" s="117"/>
      <c r="H32" s="117"/>
      <c r="I32" s="117"/>
      <c r="J32" s="118"/>
    </row>
    <row r="33" spans="1:10" ht="15" customHeight="1" x14ac:dyDescent="0.2">
      <c r="A33" s="109"/>
      <c r="B33" s="8" t="s">
        <v>40</v>
      </c>
      <c r="C33" s="9"/>
      <c r="D33" s="157"/>
      <c r="E33" s="116"/>
      <c r="F33" s="117"/>
      <c r="G33" s="117"/>
      <c r="H33" s="117"/>
      <c r="I33" s="117"/>
      <c r="J33" s="118"/>
    </row>
    <row r="34" spans="1:10" ht="15" customHeight="1" x14ac:dyDescent="0.2">
      <c r="A34" s="109"/>
      <c r="B34" s="8" t="s">
        <v>41</v>
      </c>
      <c r="C34" s="9"/>
      <c r="D34" s="157"/>
      <c r="E34" s="116"/>
      <c r="F34" s="117"/>
      <c r="G34" s="117"/>
      <c r="H34" s="117"/>
      <c r="I34" s="117"/>
      <c r="J34" s="118"/>
    </row>
    <row r="35" spans="1:10" ht="15" customHeight="1" x14ac:dyDescent="0.2">
      <c r="A35" s="109"/>
      <c r="B35" s="8" t="s">
        <v>42</v>
      </c>
      <c r="C35" s="9"/>
      <c r="D35" s="157"/>
      <c r="E35" s="116"/>
      <c r="F35" s="117"/>
      <c r="G35" s="117"/>
      <c r="H35" s="117"/>
      <c r="I35" s="117"/>
      <c r="J35" s="118"/>
    </row>
    <row r="36" spans="1:10" ht="15" customHeight="1" x14ac:dyDescent="0.2">
      <c r="A36" s="109"/>
      <c r="B36" s="8" t="s">
        <v>43</v>
      </c>
      <c r="C36" s="9"/>
      <c r="D36" s="157"/>
      <c r="E36" s="116"/>
      <c r="F36" s="117"/>
      <c r="G36" s="117"/>
      <c r="H36" s="117"/>
      <c r="I36" s="117"/>
      <c r="J36" s="118"/>
    </row>
    <row r="37" spans="1:10" ht="15" customHeight="1" x14ac:dyDescent="0.2">
      <c r="A37" s="109"/>
      <c r="B37" s="8" t="s">
        <v>44</v>
      </c>
      <c r="C37" s="9"/>
      <c r="D37" s="157"/>
      <c r="E37" s="116"/>
      <c r="F37" s="117"/>
      <c r="G37" s="117"/>
      <c r="H37" s="117"/>
      <c r="I37" s="117"/>
      <c r="J37" s="118"/>
    </row>
    <row r="38" spans="1:10" ht="15" customHeight="1" x14ac:dyDescent="0.2">
      <c r="A38" s="109"/>
      <c r="B38" s="8" t="s">
        <v>49</v>
      </c>
      <c r="C38" s="9"/>
      <c r="D38" s="157"/>
      <c r="E38" s="116"/>
      <c r="F38" s="117"/>
      <c r="G38" s="117"/>
      <c r="H38" s="117"/>
      <c r="I38" s="117"/>
      <c r="J38" s="118"/>
    </row>
    <row r="39" spans="1:10" ht="15" customHeight="1" thickBot="1" x14ac:dyDescent="0.25">
      <c r="A39" s="110"/>
      <c r="B39" s="12" t="s">
        <v>50</v>
      </c>
      <c r="C39" s="49"/>
      <c r="D39" s="158"/>
      <c r="E39" s="119"/>
      <c r="F39" s="120"/>
      <c r="G39" s="120"/>
      <c r="H39" s="120"/>
      <c r="I39" s="120"/>
      <c r="J39" s="121"/>
    </row>
    <row r="40" spans="1:10" ht="15" customHeight="1" x14ac:dyDescent="0.2">
      <c r="A40" s="108" t="s">
        <v>174</v>
      </c>
      <c r="B40" s="10" t="s">
        <v>37</v>
      </c>
      <c r="C40" s="11"/>
      <c r="D40" s="156" t="str">
        <f>+IF(OR(C40="",C41=""),"Valide todos los criterios",IF(AND(C40="Cumple",C41="Cumple"),"Cumple variable","No cumple variable"))</f>
        <v>Valide todos los criterios</v>
      </c>
      <c r="E40" s="114" t="s">
        <v>46</v>
      </c>
      <c r="F40" s="114"/>
      <c r="G40" s="114"/>
      <c r="H40" s="114"/>
      <c r="I40" s="114"/>
      <c r="J40" s="115"/>
    </row>
    <row r="41" spans="1:10" ht="90" customHeight="1" thickBot="1" x14ac:dyDescent="0.25">
      <c r="A41" s="110"/>
      <c r="B41" s="12" t="s">
        <v>38</v>
      </c>
      <c r="C41" s="49"/>
      <c r="D41" s="158"/>
      <c r="E41" s="119"/>
      <c r="F41" s="120"/>
      <c r="G41" s="120"/>
      <c r="H41" s="120"/>
      <c r="I41" s="120"/>
      <c r="J41" s="121"/>
    </row>
    <row r="42" spans="1:10" ht="15" customHeight="1" x14ac:dyDescent="0.2">
      <c r="A42" s="108" t="s">
        <v>175</v>
      </c>
      <c r="B42" s="10" t="s">
        <v>37</v>
      </c>
      <c r="C42" s="11"/>
      <c r="D42" s="156" t="str">
        <f>+IF(OR(C42="",C43="",C44="",C45="",C46=""),"Valide todos los criterios",IF(AND(C42="Cumple",C43="Cumple",C44="Cumple",C45="Cumple",C46="Cumple"),"Cumple variable","No cumple variable"))</f>
        <v>Valide todos los criterios</v>
      </c>
      <c r="E42" s="114" t="s">
        <v>46</v>
      </c>
      <c r="F42" s="114"/>
      <c r="G42" s="114"/>
      <c r="H42" s="114"/>
      <c r="I42" s="114"/>
      <c r="J42" s="115"/>
    </row>
    <row r="43" spans="1:10" ht="15" customHeight="1" x14ac:dyDescent="0.2">
      <c r="A43" s="109"/>
      <c r="B43" s="8" t="s">
        <v>38</v>
      </c>
      <c r="C43" s="9"/>
      <c r="D43" s="157"/>
      <c r="E43" s="116"/>
      <c r="F43" s="117"/>
      <c r="G43" s="117"/>
      <c r="H43" s="117"/>
      <c r="I43" s="117"/>
      <c r="J43" s="118"/>
    </row>
    <row r="44" spans="1:10" ht="15" customHeight="1" x14ac:dyDescent="0.2">
      <c r="A44" s="109"/>
      <c r="B44" s="8" t="s">
        <v>39</v>
      </c>
      <c r="C44" s="9"/>
      <c r="D44" s="157"/>
      <c r="E44" s="116"/>
      <c r="F44" s="117"/>
      <c r="G44" s="117"/>
      <c r="H44" s="117"/>
      <c r="I44" s="117"/>
      <c r="J44" s="118"/>
    </row>
    <row r="45" spans="1:10" ht="15" customHeight="1" x14ac:dyDescent="0.2">
      <c r="A45" s="109"/>
      <c r="B45" s="8" t="s">
        <v>40</v>
      </c>
      <c r="C45" s="9"/>
      <c r="D45" s="157"/>
      <c r="E45" s="116"/>
      <c r="F45" s="117"/>
      <c r="G45" s="117"/>
      <c r="H45" s="117"/>
      <c r="I45" s="117"/>
      <c r="J45" s="118"/>
    </row>
    <row r="46" spans="1:10" ht="15" customHeight="1" thickBot="1" x14ac:dyDescent="0.25">
      <c r="A46" s="110"/>
      <c r="B46" s="12" t="s">
        <v>41</v>
      </c>
      <c r="C46" s="49"/>
      <c r="D46" s="158"/>
      <c r="E46" s="119"/>
      <c r="F46" s="120"/>
      <c r="G46" s="120"/>
      <c r="H46" s="120"/>
      <c r="I46" s="120"/>
      <c r="J46" s="121"/>
    </row>
    <row r="47" spans="1:10" ht="35.1" customHeight="1" thickBot="1" x14ac:dyDescent="0.25">
      <c r="A47" s="103" t="s">
        <v>232</v>
      </c>
      <c r="B47" s="104"/>
      <c r="C47" s="104"/>
      <c r="D47" s="104"/>
      <c r="E47" s="104"/>
      <c r="F47" s="104"/>
      <c r="G47" s="104"/>
      <c r="H47" s="105"/>
      <c r="I47" s="106" t="str">
        <f>IF(AND(D48="Variable no aplica",D54="Variable no aplica",D62="Variable no aplica"),IF(OR(D59="Valide todos los criterios",D70="Valide todos los criterios"),"Valide todas las variables",IF(AND(D59="Cumple variable",D70="Cumple variable"),"Cumple obligación","No cumple obligación")),IF(AND(D48="Variable no aplica",D54="Variable no aplica"),IF(OR(D59="Valide todos los criterios",D62="Valide todos los criterios",D70="Valide todos los criterios"),"Valide todas las variables",IF(AND(D59="Cumple variable",D62="Cumple variable",D70="Cumple variable"),"Cumple obligación","No cumple obligación")),IF(AND(D48="Variable no aplica",D62="Variable no aplica"),IF(OR(D54="Valide todos los criterios",D59="Valide todos los criterios",D70="Valide todos los criterios"),"Valide todas las variables",IF(AND(D54="Cumple variable",D59="Cumple variable",D70="Cumple variable"),"Cumple obligación","No cumple obligación")),IF(AND(D54="Variable no aplica",D62="Variable no aplica"),IF(OR(D48="Valide todos los criterios",D59="Valide todos los criterios",D70="Valide todos los criterios"),"Valide todas las variables",IF(AND(D48="Cumple variable",D59="Cumple variable",D70="Cumple variable"),"Cumple obligación","No cumple obligación")),IF(AND(D48="Variable no aplica"),IF(OR(D54="Valide todos los criterios",D59="Valide todos los criterios",D62="Valide todos los criterios",D70="Valide todos los criterios"),"Valide todas las variables",IF(AND(D54="Cumple variable",D59="Cumple variable",D62="Cumple variable",D70="Cumple variable"),"Cumple obligación","No cumple obligación")),IF(AND(D54="Variable no aplica"),IF(OR(D48="Valide todos los criterios",D59="Valide todos los criterios",D62="Valide todos los criterios",D70="Valide todos los criterios"),"Valide todas las variables",IF(AND(D48="Cumple variable",D59="Cumple variable",D62="Cumple variable",D70="Cumple variable"),"Cumple obligación","No cumple obligación")),IF(AND(D62="Variable no aplica"),IF(OR(D48="Valide todos los criterios",D54="",D59="Valide todos los criterios",D70="Valide todos los criterios"),"Valide todas las variables",IF(AND(D48="Cumple variable",D54="Cumple variable",D59="Cumple variable",D70="Cumple variable"),"Cumple obligación","No cumple obligación")),IF(OR(D48="Valide todos los criterios",D54="Valide todos los criterios",D59="Valide todos los criterios",D62="Valide todos los criterios",D70="Valide todos los criterios"),"Valide todas las variables",IF(AND(D48="Cumple variable",D54="Cumple variable",D59="Cumple variable",D62="Cumple variable",D70="Cumple variable"),"Cumple obligación","No cumple obligación")))))))))</f>
        <v>Valide todas las variables</v>
      </c>
      <c r="J47" s="107"/>
    </row>
    <row r="48" spans="1:10" ht="15" customHeight="1" x14ac:dyDescent="0.2">
      <c r="A48" s="165" t="s">
        <v>176</v>
      </c>
      <c r="B48" s="10" t="s">
        <v>37</v>
      </c>
      <c r="C48" s="11"/>
      <c r="D48" s="156"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114" t="s">
        <v>46</v>
      </c>
      <c r="F48" s="114"/>
      <c r="G48" s="114"/>
      <c r="H48" s="114"/>
      <c r="I48" s="114"/>
      <c r="J48" s="115"/>
    </row>
    <row r="49" spans="1:10" ht="15" customHeight="1" x14ac:dyDescent="0.2">
      <c r="A49" s="166"/>
      <c r="B49" s="8" t="s">
        <v>38</v>
      </c>
      <c r="C49" s="9"/>
      <c r="D49" s="157"/>
      <c r="E49" s="116"/>
      <c r="F49" s="117"/>
      <c r="G49" s="117"/>
      <c r="H49" s="117"/>
      <c r="I49" s="117"/>
      <c r="J49" s="118"/>
    </row>
    <row r="50" spans="1:10" ht="15" customHeight="1" x14ac:dyDescent="0.2">
      <c r="A50" s="166"/>
      <c r="B50" s="8" t="s">
        <v>39</v>
      </c>
      <c r="C50" s="9"/>
      <c r="D50" s="157"/>
      <c r="E50" s="116"/>
      <c r="F50" s="117"/>
      <c r="G50" s="117"/>
      <c r="H50" s="117"/>
      <c r="I50" s="117"/>
      <c r="J50" s="118"/>
    </row>
    <row r="51" spans="1:10" ht="15" customHeight="1" x14ac:dyDescent="0.2">
      <c r="A51" s="166"/>
      <c r="B51" s="8" t="s">
        <v>40</v>
      </c>
      <c r="C51" s="9"/>
      <c r="D51" s="157"/>
      <c r="E51" s="116"/>
      <c r="F51" s="117"/>
      <c r="G51" s="117"/>
      <c r="H51" s="117"/>
      <c r="I51" s="117"/>
      <c r="J51" s="118"/>
    </row>
    <row r="52" spans="1:10" ht="15" customHeight="1" x14ac:dyDescent="0.2">
      <c r="A52" s="166"/>
      <c r="B52" s="14" t="s">
        <v>41</v>
      </c>
      <c r="C52" s="9"/>
      <c r="D52" s="164"/>
      <c r="E52" s="116"/>
      <c r="F52" s="117"/>
      <c r="G52" s="117"/>
      <c r="H52" s="117"/>
      <c r="I52" s="117"/>
      <c r="J52" s="118"/>
    </row>
    <row r="53" spans="1:10" ht="15" customHeight="1" thickBot="1" x14ac:dyDescent="0.25">
      <c r="A53" s="167"/>
      <c r="B53" s="16" t="s">
        <v>48</v>
      </c>
      <c r="C53" s="17"/>
      <c r="D53" s="158"/>
      <c r="E53" s="119"/>
      <c r="F53" s="120"/>
      <c r="G53" s="120"/>
      <c r="H53" s="120"/>
      <c r="I53" s="120"/>
      <c r="J53" s="121"/>
    </row>
    <row r="54" spans="1:10" ht="15" customHeight="1" x14ac:dyDescent="0.2">
      <c r="A54" s="108" t="s">
        <v>177</v>
      </c>
      <c r="B54" s="10" t="s">
        <v>37</v>
      </c>
      <c r="C54" s="11"/>
      <c r="D54" s="156" t="str">
        <f>+IF(C58="X","Variable no aplica",IF(OR(C54="",C55="",C56="",C57=""),"Valide todos los criterios",IF(AND(C54="Cumple",C55="Cumple",C56="Cumple",C57="Cumple"),"Cumple variable","No cumple variable")))</f>
        <v>Valide todos los criterios</v>
      </c>
      <c r="E54" s="114" t="s">
        <v>46</v>
      </c>
      <c r="F54" s="114"/>
      <c r="G54" s="114"/>
      <c r="H54" s="114"/>
      <c r="I54" s="114"/>
      <c r="J54" s="115"/>
    </row>
    <row r="55" spans="1:10" ht="15" customHeight="1" x14ac:dyDescent="0.2">
      <c r="A55" s="109"/>
      <c r="B55" s="8" t="s">
        <v>38</v>
      </c>
      <c r="C55" s="9"/>
      <c r="D55" s="157"/>
      <c r="E55" s="116"/>
      <c r="F55" s="117"/>
      <c r="G55" s="117"/>
      <c r="H55" s="117"/>
      <c r="I55" s="117"/>
      <c r="J55" s="118"/>
    </row>
    <row r="56" spans="1:10" ht="15" customHeight="1" x14ac:dyDescent="0.2">
      <c r="A56" s="109"/>
      <c r="B56" s="8" t="s">
        <v>39</v>
      </c>
      <c r="C56" s="9"/>
      <c r="D56" s="157"/>
      <c r="E56" s="116"/>
      <c r="F56" s="117"/>
      <c r="G56" s="117"/>
      <c r="H56" s="117"/>
      <c r="I56" s="117"/>
      <c r="J56" s="118"/>
    </row>
    <row r="57" spans="1:10" ht="15" customHeight="1" x14ac:dyDescent="0.2">
      <c r="A57" s="163"/>
      <c r="B57" s="8" t="s">
        <v>40</v>
      </c>
      <c r="C57" s="15"/>
      <c r="D57" s="164"/>
      <c r="E57" s="116"/>
      <c r="F57" s="117"/>
      <c r="G57" s="117"/>
      <c r="H57" s="117"/>
      <c r="I57" s="117"/>
      <c r="J57" s="118"/>
    </row>
    <row r="58" spans="1:10" ht="15" customHeight="1" thickBot="1" x14ac:dyDescent="0.25">
      <c r="A58" s="110"/>
      <c r="B58" s="16" t="s">
        <v>48</v>
      </c>
      <c r="C58" s="17"/>
      <c r="D58" s="158"/>
      <c r="E58" s="119"/>
      <c r="F58" s="120"/>
      <c r="G58" s="120"/>
      <c r="H58" s="120"/>
      <c r="I58" s="120"/>
      <c r="J58" s="121"/>
    </row>
    <row r="59" spans="1:10" ht="15" customHeight="1" x14ac:dyDescent="0.2">
      <c r="A59" s="108" t="s">
        <v>178</v>
      </c>
      <c r="B59" s="10" t="s">
        <v>37</v>
      </c>
      <c r="C59" s="11"/>
      <c r="D59" s="156" t="str">
        <f>+IF(OR(C59="",C60="",C61=""),"Valide todos los criterios",IF(AND(C59="Cumple",C60="Cumple",C61="Cumple"),"Cumple variable","No cumple variable"))</f>
        <v>Valide todos los criterios</v>
      </c>
      <c r="E59" s="114" t="s">
        <v>46</v>
      </c>
      <c r="F59" s="114"/>
      <c r="G59" s="114"/>
      <c r="H59" s="114"/>
      <c r="I59" s="114"/>
      <c r="J59" s="115"/>
    </row>
    <row r="60" spans="1:10" ht="45" customHeight="1" x14ac:dyDescent="0.2">
      <c r="A60" s="109"/>
      <c r="B60" s="8" t="s">
        <v>38</v>
      </c>
      <c r="C60" s="9"/>
      <c r="D60" s="157"/>
      <c r="E60" s="116"/>
      <c r="F60" s="117"/>
      <c r="G60" s="117"/>
      <c r="H60" s="117"/>
      <c r="I60" s="117"/>
      <c r="J60" s="118"/>
    </row>
    <row r="61" spans="1:10" ht="45" customHeight="1" thickBot="1" x14ac:dyDescent="0.25">
      <c r="A61" s="110"/>
      <c r="B61" s="12" t="s">
        <v>39</v>
      </c>
      <c r="C61" s="13"/>
      <c r="D61" s="158"/>
      <c r="E61" s="119"/>
      <c r="F61" s="120"/>
      <c r="G61" s="120"/>
      <c r="H61" s="120"/>
      <c r="I61" s="120"/>
      <c r="J61" s="121"/>
    </row>
    <row r="62" spans="1:10" ht="15" customHeight="1" x14ac:dyDescent="0.2">
      <c r="A62" s="108" t="s">
        <v>179</v>
      </c>
      <c r="B62" s="10" t="s">
        <v>37</v>
      </c>
      <c r="C62" s="11"/>
      <c r="D62" s="156" t="str">
        <f>+IF(C69="X","Variable no aplica",IF(OR(C62="",C63="",C64="",C65="",C66="",C67="",C68=""),"Valide todos los criterios",IF(AND(C64="No aplica",C65="No aplica"),IF(AND(C62="Cumple",C63="Cumple",C66="Cumple",C67="Cumple",C68="Cumple"),"Cumple variable","No cumple variable"),IF(AND(C64="No aplica"),IF(AND(C62="Cumple",C63="Cumple",C65="Cumple",C66="Cumple",C67="Cumple",C68="Cumple"),"Cumple variable","No cumple variable"),IF(AND(C65="No aplica"),IF(AND(C62="Cumple",C63="Cumple",C64="Cumple",C66="Cumple",C67="Cumple",C68="Cumple"),"Cumple variable","No cumple variable"),IF(AND(C62="Cumple",C63="Cumple",C64="Cumple",C65="Cumple",C66="Cumple",C67="Cumple",C68="Cumple"),"Cumple variable","No cumple variable"))))))</f>
        <v>Valide todos los criterios</v>
      </c>
      <c r="E62" s="114" t="s">
        <v>46</v>
      </c>
      <c r="F62" s="114"/>
      <c r="G62" s="114"/>
      <c r="H62" s="114"/>
      <c r="I62" s="114"/>
      <c r="J62" s="115"/>
    </row>
    <row r="63" spans="1:10" ht="15" customHeight="1" x14ac:dyDescent="0.2">
      <c r="A63" s="109"/>
      <c r="B63" s="8" t="s">
        <v>38</v>
      </c>
      <c r="C63" s="9"/>
      <c r="D63" s="157"/>
      <c r="E63" s="116"/>
      <c r="F63" s="117"/>
      <c r="G63" s="117"/>
      <c r="H63" s="117"/>
      <c r="I63" s="117"/>
      <c r="J63" s="118"/>
    </row>
    <row r="64" spans="1:10" ht="15" customHeight="1" x14ac:dyDescent="0.2">
      <c r="A64" s="109"/>
      <c r="B64" s="8" t="s">
        <v>39</v>
      </c>
      <c r="C64" s="9"/>
      <c r="D64" s="157"/>
      <c r="E64" s="116"/>
      <c r="F64" s="117"/>
      <c r="G64" s="117"/>
      <c r="H64" s="117"/>
      <c r="I64" s="117"/>
      <c r="J64" s="118"/>
    </row>
    <row r="65" spans="1:10" ht="15" customHeight="1" x14ac:dyDescent="0.2">
      <c r="A65" s="109"/>
      <c r="B65" s="8" t="s">
        <v>40</v>
      </c>
      <c r="C65" s="9"/>
      <c r="D65" s="157"/>
      <c r="E65" s="116"/>
      <c r="F65" s="117"/>
      <c r="G65" s="117"/>
      <c r="H65" s="117"/>
      <c r="I65" s="117"/>
      <c r="J65" s="118"/>
    </row>
    <row r="66" spans="1:10" ht="15" customHeight="1" x14ac:dyDescent="0.2">
      <c r="A66" s="109"/>
      <c r="B66" s="8" t="s">
        <v>41</v>
      </c>
      <c r="C66" s="9"/>
      <c r="D66" s="157"/>
      <c r="E66" s="116"/>
      <c r="F66" s="117"/>
      <c r="G66" s="117"/>
      <c r="H66" s="117"/>
      <c r="I66" s="117"/>
      <c r="J66" s="118"/>
    </row>
    <row r="67" spans="1:10" ht="15" customHeight="1" x14ac:dyDescent="0.2">
      <c r="A67" s="109"/>
      <c r="B67" s="8" t="s">
        <v>42</v>
      </c>
      <c r="C67" s="9"/>
      <c r="D67" s="157"/>
      <c r="E67" s="116"/>
      <c r="F67" s="117"/>
      <c r="G67" s="117"/>
      <c r="H67" s="117"/>
      <c r="I67" s="117"/>
      <c r="J67" s="118"/>
    </row>
    <row r="68" spans="1:10" ht="15" customHeight="1" x14ac:dyDescent="0.2">
      <c r="A68" s="109"/>
      <c r="B68" s="8" t="s">
        <v>43</v>
      </c>
      <c r="C68" s="9"/>
      <c r="D68" s="164"/>
      <c r="E68" s="116"/>
      <c r="F68" s="117"/>
      <c r="G68" s="117"/>
      <c r="H68" s="117"/>
      <c r="I68" s="117"/>
      <c r="J68" s="118"/>
    </row>
    <row r="69" spans="1:10" ht="15" customHeight="1" thickBot="1" x14ac:dyDescent="0.25">
      <c r="A69" s="110"/>
      <c r="B69" s="16" t="s">
        <v>48</v>
      </c>
      <c r="C69" s="17"/>
      <c r="D69" s="158"/>
      <c r="E69" s="119"/>
      <c r="F69" s="120"/>
      <c r="G69" s="120"/>
      <c r="H69" s="120"/>
      <c r="I69" s="120"/>
      <c r="J69" s="121"/>
    </row>
    <row r="70" spans="1:10" ht="15" customHeight="1" x14ac:dyDescent="0.2">
      <c r="A70" s="108" t="s">
        <v>180</v>
      </c>
      <c r="B70" s="10" t="s">
        <v>37</v>
      </c>
      <c r="C70" s="11"/>
      <c r="D70" s="156" t="str">
        <f>+IF(OR(C70="",C71="",C72=""),"Valide todos los criterios",IF(AND(C70="Cumple",C71="Cumple",C72="Cumple"),"Cumple variable","No cumple variable"))</f>
        <v>Valide todos los criterios</v>
      </c>
      <c r="E70" s="114" t="s">
        <v>46</v>
      </c>
      <c r="F70" s="114"/>
      <c r="G70" s="114"/>
      <c r="H70" s="114"/>
      <c r="I70" s="114"/>
      <c r="J70" s="115"/>
    </row>
    <row r="71" spans="1:10" ht="45" customHeight="1" x14ac:dyDescent="0.2">
      <c r="A71" s="109"/>
      <c r="B71" s="8" t="s">
        <v>38</v>
      </c>
      <c r="C71" s="9"/>
      <c r="D71" s="157"/>
      <c r="E71" s="116"/>
      <c r="F71" s="117"/>
      <c r="G71" s="117"/>
      <c r="H71" s="117"/>
      <c r="I71" s="117"/>
      <c r="J71" s="118"/>
    </row>
    <row r="72" spans="1:10" ht="45" customHeight="1" thickBot="1" x14ac:dyDescent="0.25">
      <c r="A72" s="110"/>
      <c r="B72" s="12" t="s">
        <v>39</v>
      </c>
      <c r="C72" s="13"/>
      <c r="D72" s="158"/>
      <c r="E72" s="119"/>
      <c r="F72" s="120"/>
      <c r="G72" s="120"/>
      <c r="H72" s="120"/>
      <c r="I72" s="120"/>
      <c r="J72" s="121"/>
    </row>
    <row r="73" spans="1:10" ht="35.1" customHeight="1" thickBot="1" x14ac:dyDescent="0.25">
      <c r="A73" s="103" t="s">
        <v>181</v>
      </c>
      <c r="B73" s="104"/>
      <c r="C73" s="104"/>
      <c r="D73" s="104"/>
      <c r="E73" s="104"/>
      <c r="F73" s="104"/>
      <c r="G73" s="104"/>
      <c r="H73" s="105"/>
      <c r="I73" s="106" t="str">
        <f>+IF(OR(D74="Valide todos los criterios"),"Valide todas las variables",IF(AND(D74="Cumple variable"),"Cumple obligación","No cumple obligación"))</f>
        <v>Valide todas las variables</v>
      </c>
      <c r="J73" s="107"/>
    </row>
    <row r="74" spans="1:10" ht="20.100000000000001" customHeight="1" x14ac:dyDescent="0.2">
      <c r="A74" s="108" t="s">
        <v>181</v>
      </c>
      <c r="B74" s="10" t="s">
        <v>37</v>
      </c>
      <c r="C74" s="11"/>
      <c r="D74" s="111" t="str">
        <f>+IF(OR(C74="",C75="",C76=""),"Valide todos los criterios",IF(AND(C74="Cumple",C75="Cumple",C76="Cumple"),"Cumple variable","No cumple variable"))</f>
        <v>Valide todos los criterios</v>
      </c>
      <c r="E74" s="114" t="s">
        <v>46</v>
      </c>
      <c r="F74" s="114"/>
      <c r="G74" s="114"/>
      <c r="H74" s="114"/>
      <c r="I74" s="114"/>
      <c r="J74" s="115"/>
    </row>
    <row r="75" spans="1:10" ht="50.1" customHeight="1" x14ac:dyDescent="0.2">
      <c r="A75" s="109"/>
      <c r="B75" s="8" t="s">
        <v>38</v>
      </c>
      <c r="C75" s="9"/>
      <c r="D75" s="112"/>
      <c r="E75" s="116"/>
      <c r="F75" s="117"/>
      <c r="G75" s="117"/>
      <c r="H75" s="117"/>
      <c r="I75" s="117"/>
      <c r="J75" s="118"/>
    </row>
    <row r="76" spans="1:10" ht="50.1" customHeight="1" thickBot="1" x14ac:dyDescent="0.25">
      <c r="A76" s="110"/>
      <c r="B76" s="12" t="s">
        <v>39</v>
      </c>
      <c r="C76" s="13"/>
      <c r="D76" s="113"/>
      <c r="E76" s="119"/>
      <c r="F76" s="120"/>
      <c r="G76" s="120"/>
      <c r="H76" s="120"/>
      <c r="I76" s="120"/>
      <c r="J76" s="121"/>
    </row>
    <row r="77" spans="1:10" ht="35.1" customHeight="1" thickBot="1" x14ac:dyDescent="0.25">
      <c r="A77" s="103" t="s">
        <v>233</v>
      </c>
      <c r="B77" s="104"/>
      <c r="C77" s="104"/>
      <c r="D77" s="104"/>
      <c r="E77" s="104"/>
      <c r="F77" s="104"/>
      <c r="G77" s="104"/>
      <c r="H77" s="105"/>
      <c r="I77" s="106" t="str">
        <f>+IF(OR(D78="Valide todos los criterios",D84="Valide todos los criterios",D87="Valide todos los criterios",D103="Valide todos los criterios",D110="Valide todos los criterios"),"Valide todas las variables",IF(AND(D78="Cumple variable",D84="Cumple variable",D87="Cumple variable",D103="Cumple variable",D110="Cumple variable"),"Cumple obligación","No cumple obligación"))</f>
        <v>Valide todas las variables</v>
      </c>
      <c r="J77" s="107"/>
    </row>
    <row r="78" spans="1:10" ht="15" customHeight="1" x14ac:dyDescent="0.2">
      <c r="A78" s="108" t="s">
        <v>182</v>
      </c>
      <c r="B78" s="10" t="s">
        <v>37</v>
      </c>
      <c r="C78" s="11"/>
      <c r="D78" s="156" t="str">
        <f>+IF(OR(C78="",C79="",C80="",C81="",C82="",C83=""),"Valide todos los criterios",IF(AND(C78="Cumple",C79="Cumple",C80="Cumple",C81="Cumple",C82="Cumple",C83="Cumple"),"Cumple variable","No cumple variable"))</f>
        <v>Valide todos los criterios</v>
      </c>
      <c r="E78" s="114" t="s">
        <v>46</v>
      </c>
      <c r="F78" s="114"/>
      <c r="G78" s="114"/>
      <c r="H78" s="114"/>
      <c r="I78" s="114"/>
      <c r="J78" s="115"/>
    </row>
    <row r="79" spans="1:10" ht="15" customHeight="1" x14ac:dyDescent="0.2">
      <c r="A79" s="109"/>
      <c r="B79" s="8" t="s">
        <v>38</v>
      </c>
      <c r="C79" s="9"/>
      <c r="D79" s="157"/>
      <c r="E79" s="116"/>
      <c r="F79" s="117"/>
      <c r="G79" s="117"/>
      <c r="H79" s="117"/>
      <c r="I79" s="117"/>
      <c r="J79" s="118"/>
    </row>
    <row r="80" spans="1:10" ht="15" customHeight="1" x14ac:dyDescent="0.2">
      <c r="A80" s="109"/>
      <c r="B80" s="8" t="s">
        <v>39</v>
      </c>
      <c r="C80" s="9"/>
      <c r="D80" s="157"/>
      <c r="E80" s="116"/>
      <c r="F80" s="117"/>
      <c r="G80" s="117"/>
      <c r="H80" s="117"/>
      <c r="I80" s="117"/>
      <c r="J80" s="118"/>
    </row>
    <row r="81" spans="1:10" ht="15" customHeight="1" x14ac:dyDescent="0.2">
      <c r="A81" s="109"/>
      <c r="B81" s="8" t="s">
        <v>40</v>
      </c>
      <c r="C81" s="9"/>
      <c r="D81" s="157"/>
      <c r="E81" s="116"/>
      <c r="F81" s="117"/>
      <c r="G81" s="117"/>
      <c r="H81" s="117"/>
      <c r="I81" s="117"/>
      <c r="J81" s="118"/>
    </row>
    <row r="82" spans="1:10" ht="15" customHeight="1" x14ac:dyDescent="0.2">
      <c r="A82" s="109"/>
      <c r="B82" s="8" t="s">
        <v>41</v>
      </c>
      <c r="C82" s="9"/>
      <c r="D82" s="157"/>
      <c r="E82" s="116"/>
      <c r="F82" s="117"/>
      <c r="G82" s="117"/>
      <c r="H82" s="117"/>
      <c r="I82" s="117"/>
      <c r="J82" s="118"/>
    </row>
    <row r="83" spans="1:10" ht="15" customHeight="1" thickBot="1" x14ac:dyDescent="0.25">
      <c r="A83" s="110"/>
      <c r="B83" s="12" t="s">
        <v>42</v>
      </c>
      <c r="C83" s="13"/>
      <c r="D83" s="158"/>
      <c r="E83" s="119"/>
      <c r="F83" s="120"/>
      <c r="G83" s="120"/>
      <c r="H83" s="120"/>
      <c r="I83" s="120"/>
      <c r="J83" s="121"/>
    </row>
    <row r="84" spans="1:10" ht="15" customHeight="1" x14ac:dyDescent="0.2">
      <c r="A84" s="108" t="s">
        <v>183</v>
      </c>
      <c r="B84" s="10" t="s">
        <v>37</v>
      </c>
      <c r="C84" s="11"/>
      <c r="D84" s="156" t="str">
        <f>+IF(OR(C84="",C85="",C86=""),"Valide todos los criterios",IF(AND(C84="Cumple",C85="Cumple",C86="Cumple"),"Cumple variable","No cumple variable"))</f>
        <v>Valide todos los criterios</v>
      </c>
      <c r="E84" s="114" t="s">
        <v>46</v>
      </c>
      <c r="F84" s="114"/>
      <c r="G84" s="114"/>
      <c r="H84" s="114"/>
      <c r="I84" s="114"/>
      <c r="J84" s="115"/>
    </row>
    <row r="85" spans="1:10" ht="39.950000000000003" customHeight="1" x14ac:dyDescent="0.2">
      <c r="A85" s="109"/>
      <c r="B85" s="8" t="s">
        <v>38</v>
      </c>
      <c r="C85" s="9"/>
      <c r="D85" s="157"/>
      <c r="E85" s="116"/>
      <c r="F85" s="117"/>
      <c r="G85" s="117"/>
      <c r="H85" s="117"/>
      <c r="I85" s="117"/>
      <c r="J85" s="118"/>
    </row>
    <row r="86" spans="1:10" ht="39.950000000000003" customHeight="1" thickBot="1" x14ac:dyDescent="0.25">
      <c r="A86" s="110"/>
      <c r="B86" s="12" t="s">
        <v>39</v>
      </c>
      <c r="C86" s="13"/>
      <c r="D86" s="158"/>
      <c r="E86" s="119"/>
      <c r="F86" s="120"/>
      <c r="G86" s="120"/>
      <c r="H86" s="120"/>
      <c r="I86" s="120"/>
      <c r="J86" s="121"/>
    </row>
    <row r="87" spans="1:10" ht="15" customHeight="1" x14ac:dyDescent="0.2">
      <c r="A87" s="165" t="s">
        <v>184</v>
      </c>
      <c r="B87" s="10" t="s">
        <v>37</v>
      </c>
      <c r="C87" s="11"/>
      <c r="D87" s="156" t="str">
        <f>+IF(A102="No",IF(OR(C87="",C88="",C89="",C90="",C91="",C92="",C93="",C94="",C95="",C96="",C97="",C98="",C99="",C100=""),"Valide todos los criterios",IF(AND(C87="Cumple",C88="Cumple",C89="Cumple",C90="Cumple",C91="Cumple",C92="Cumple",C93="Cumple",C94="Cumple",C95="Cumple",C96="Cumple",C97="Cumple",C98="Cumple",C99="Cumple",C100="Cumple"),"Cumple variable","No cumple variable")),IF(OR(C101="",C102=""),"Valide todos los criterios",IF(AND(C101="Cumple",C102="Cumple"),"Cumple variable","No cumple variable")))</f>
        <v>Valide todos los criterios</v>
      </c>
      <c r="E87" s="114" t="s">
        <v>46</v>
      </c>
      <c r="F87" s="114"/>
      <c r="G87" s="114"/>
      <c r="H87" s="114"/>
      <c r="I87" s="114"/>
      <c r="J87" s="115"/>
    </row>
    <row r="88" spans="1:10" ht="15" customHeight="1" x14ac:dyDescent="0.2">
      <c r="A88" s="166"/>
      <c r="B88" s="8" t="s">
        <v>38</v>
      </c>
      <c r="C88" s="9"/>
      <c r="D88" s="157"/>
      <c r="E88" s="116"/>
      <c r="F88" s="117"/>
      <c r="G88" s="117"/>
      <c r="H88" s="117"/>
      <c r="I88" s="117"/>
      <c r="J88" s="118"/>
    </row>
    <row r="89" spans="1:10" ht="15" customHeight="1" x14ac:dyDescent="0.2">
      <c r="A89" s="166"/>
      <c r="B89" s="8" t="s">
        <v>39</v>
      </c>
      <c r="C89" s="9"/>
      <c r="D89" s="157"/>
      <c r="E89" s="116"/>
      <c r="F89" s="117"/>
      <c r="G89" s="117"/>
      <c r="H89" s="117"/>
      <c r="I89" s="117"/>
      <c r="J89" s="118"/>
    </row>
    <row r="90" spans="1:10" ht="15" customHeight="1" x14ac:dyDescent="0.2">
      <c r="A90" s="166"/>
      <c r="B90" s="8" t="s">
        <v>40</v>
      </c>
      <c r="C90" s="9"/>
      <c r="D90" s="157"/>
      <c r="E90" s="116"/>
      <c r="F90" s="117"/>
      <c r="G90" s="117"/>
      <c r="H90" s="117"/>
      <c r="I90" s="117"/>
      <c r="J90" s="118"/>
    </row>
    <row r="91" spans="1:10" ht="15" customHeight="1" x14ac:dyDescent="0.2">
      <c r="A91" s="166"/>
      <c r="B91" s="8" t="s">
        <v>41</v>
      </c>
      <c r="C91" s="9"/>
      <c r="D91" s="157"/>
      <c r="E91" s="116"/>
      <c r="F91" s="117"/>
      <c r="G91" s="117"/>
      <c r="H91" s="117"/>
      <c r="I91" s="117"/>
      <c r="J91" s="118"/>
    </row>
    <row r="92" spans="1:10" ht="15" customHeight="1" x14ac:dyDescent="0.2">
      <c r="A92" s="166"/>
      <c r="B92" s="8" t="s">
        <v>42</v>
      </c>
      <c r="C92" s="9"/>
      <c r="D92" s="157"/>
      <c r="E92" s="116"/>
      <c r="F92" s="117"/>
      <c r="G92" s="117"/>
      <c r="H92" s="117"/>
      <c r="I92" s="117"/>
      <c r="J92" s="118"/>
    </row>
    <row r="93" spans="1:10" ht="15" customHeight="1" x14ac:dyDescent="0.2">
      <c r="A93" s="166"/>
      <c r="B93" s="8" t="s">
        <v>43</v>
      </c>
      <c r="C93" s="9"/>
      <c r="D93" s="157"/>
      <c r="E93" s="116"/>
      <c r="F93" s="117"/>
      <c r="G93" s="117"/>
      <c r="H93" s="117"/>
      <c r="I93" s="117"/>
      <c r="J93" s="118"/>
    </row>
    <row r="94" spans="1:10" ht="15" customHeight="1" x14ac:dyDescent="0.2">
      <c r="A94" s="166"/>
      <c r="B94" s="8" t="s">
        <v>44</v>
      </c>
      <c r="C94" s="9"/>
      <c r="D94" s="157"/>
      <c r="E94" s="116"/>
      <c r="F94" s="117"/>
      <c r="G94" s="117"/>
      <c r="H94" s="117"/>
      <c r="I94" s="117"/>
      <c r="J94" s="118"/>
    </row>
    <row r="95" spans="1:10" ht="15" customHeight="1" x14ac:dyDescent="0.2">
      <c r="A95" s="166"/>
      <c r="B95" s="8" t="s">
        <v>49</v>
      </c>
      <c r="C95" s="9"/>
      <c r="D95" s="157"/>
      <c r="E95" s="116"/>
      <c r="F95" s="117"/>
      <c r="G95" s="117"/>
      <c r="H95" s="117"/>
      <c r="I95" s="117"/>
      <c r="J95" s="118"/>
    </row>
    <row r="96" spans="1:10" ht="15" customHeight="1" x14ac:dyDescent="0.2">
      <c r="A96" s="166"/>
      <c r="B96" s="8" t="s">
        <v>50</v>
      </c>
      <c r="C96" s="9"/>
      <c r="D96" s="157"/>
      <c r="E96" s="116"/>
      <c r="F96" s="117"/>
      <c r="G96" s="117"/>
      <c r="H96" s="117"/>
      <c r="I96" s="117"/>
      <c r="J96" s="118"/>
    </row>
    <row r="97" spans="1:10" ht="15" customHeight="1" x14ac:dyDescent="0.2">
      <c r="A97" s="166"/>
      <c r="B97" s="8" t="s">
        <v>58</v>
      </c>
      <c r="C97" s="9"/>
      <c r="D97" s="157"/>
      <c r="E97" s="116"/>
      <c r="F97" s="117"/>
      <c r="G97" s="117"/>
      <c r="H97" s="117"/>
      <c r="I97" s="117"/>
      <c r="J97" s="118"/>
    </row>
    <row r="98" spans="1:10" ht="15" customHeight="1" x14ac:dyDescent="0.2">
      <c r="A98" s="166"/>
      <c r="B98" s="8" t="s">
        <v>187</v>
      </c>
      <c r="C98" s="9"/>
      <c r="D98" s="157"/>
      <c r="E98" s="116"/>
      <c r="F98" s="117"/>
      <c r="G98" s="117"/>
      <c r="H98" s="117"/>
      <c r="I98" s="117"/>
      <c r="J98" s="118"/>
    </row>
    <row r="99" spans="1:10" ht="15" customHeight="1" x14ac:dyDescent="0.2">
      <c r="A99" s="193"/>
      <c r="B99" s="8" t="s">
        <v>188</v>
      </c>
      <c r="C99" s="9"/>
      <c r="D99" s="157"/>
      <c r="E99" s="116"/>
      <c r="F99" s="117"/>
      <c r="G99" s="117"/>
      <c r="H99" s="117"/>
      <c r="I99" s="117"/>
      <c r="J99" s="118"/>
    </row>
    <row r="100" spans="1:10" ht="15" customHeight="1" x14ac:dyDescent="0.2">
      <c r="A100" s="191" t="s">
        <v>55</v>
      </c>
      <c r="B100" s="8" t="s">
        <v>189</v>
      </c>
      <c r="C100" s="9"/>
      <c r="D100" s="157"/>
      <c r="E100" s="116"/>
      <c r="F100" s="117"/>
      <c r="G100" s="117"/>
      <c r="H100" s="117"/>
      <c r="I100" s="117"/>
      <c r="J100" s="118"/>
    </row>
    <row r="101" spans="1:10" ht="15" customHeight="1" x14ac:dyDescent="0.2">
      <c r="A101" s="192"/>
      <c r="B101" s="54" t="s">
        <v>37</v>
      </c>
      <c r="C101" s="9"/>
      <c r="D101" s="157"/>
      <c r="E101" s="116"/>
      <c r="F101" s="117"/>
      <c r="G101" s="117"/>
      <c r="H101" s="117"/>
      <c r="I101" s="117"/>
      <c r="J101" s="118"/>
    </row>
    <row r="102" spans="1:10" ht="15" customHeight="1" thickBot="1" x14ac:dyDescent="0.25">
      <c r="A102" s="21"/>
      <c r="B102" s="40" t="s">
        <v>38</v>
      </c>
      <c r="C102" s="50"/>
      <c r="D102" s="158"/>
      <c r="E102" s="119"/>
      <c r="F102" s="120"/>
      <c r="G102" s="120"/>
      <c r="H102" s="120"/>
      <c r="I102" s="120"/>
      <c r="J102" s="121"/>
    </row>
    <row r="103" spans="1:10" ht="15" customHeight="1" x14ac:dyDescent="0.2">
      <c r="A103" s="193" t="s">
        <v>185</v>
      </c>
      <c r="B103" s="52" t="s">
        <v>37</v>
      </c>
      <c r="C103" s="53"/>
      <c r="D103" s="194" t="str">
        <f>+IF(A102="No",IF(OR(C103="",C104="",C105="",C106="",C107="",C108=""),"Valide todos los criterios",IF(AND(C103="Cumple",C104="Cumple",C105="Cumple",C106="Cumple",C107="Cumple",C108="Cumple"),"Cumple variable","No cumple variable")),IF(OR(C109=""),"Valide todos los criterios",IF(AND(C109="Cumple"),"Cumple variable","No cumple variable")))</f>
        <v>Valide todos los criterios</v>
      </c>
      <c r="E103" s="195" t="s">
        <v>46</v>
      </c>
      <c r="F103" s="195"/>
      <c r="G103" s="195"/>
      <c r="H103" s="195"/>
      <c r="I103" s="195"/>
      <c r="J103" s="196"/>
    </row>
    <row r="104" spans="1:10" ht="15" customHeight="1" x14ac:dyDescent="0.2">
      <c r="A104" s="109"/>
      <c r="B104" s="8" t="s">
        <v>38</v>
      </c>
      <c r="C104" s="9"/>
      <c r="D104" s="157"/>
      <c r="E104" s="116"/>
      <c r="F104" s="117"/>
      <c r="G104" s="117"/>
      <c r="H104" s="117"/>
      <c r="I104" s="117"/>
      <c r="J104" s="118"/>
    </row>
    <row r="105" spans="1:10" ht="15" customHeight="1" x14ac:dyDescent="0.2">
      <c r="A105" s="109"/>
      <c r="B105" s="8" t="s">
        <v>39</v>
      </c>
      <c r="C105" s="9"/>
      <c r="D105" s="157"/>
      <c r="E105" s="116"/>
      <c r="F105" s="117"/>
      <c r="G105" s="117"/>
      <c r="H105" s="117"/>
      <c r="I105" s="117"/>
      <c r="J105" s="118"/>
    </row>
    <row r="106" spans="1:10" ht="15" customHeight="1" x14ac:dyDescent="0.2">
      <c r="A106" s="109"/>
      <c r="B106" s="8" t="s">
        <v>40</v>
      </c>
      <c r="C106" s="9"/>
      <c r="D106" s="157"/>
      <c r="E106" s="116"/>
      <c r="F106" s="117"/>
      <c r="G106" s="117"/>
      <c r="H106" s="117"/>
      <c r="I106" s="117"/>
      <c r="J106" s="118"/>
    </row>
    <row r="107" spans="1:10" ht="15" customHeight="1" x14ac:dyDescent="0.2">
      <c r="A107" s="109"/>
      <c r="B107" s="8" t="s">
        <v>41</v>
      </c>
      <c r="C107" s="9"/>
      <c r="D107" s="157"/>
      <c r="E107" s="116"/>
      <c r="F107" s="117"/>
      <c r="G107" s="117"/>
      <c r="H107" s="117"/>
      <c r="I107" s="117"/>
      <c r="J107" s="118"/>
    </row>
    <row r="108" spans="1:10" ht="15" customHeight="1" x14ac:dyDescent="0.2">
      <c r="A108" s="109"/>
      <c r="B108" s="8" t="s">
        <v>42</v>
      </c>
      <c r="C108" s="9"/>
      <c r="D108" s="157"/>
      <c r="E108" s="116"/>
      <c r="F108" s="117"/>
      <c r="G108" s="117"/>
      <c r="H108" s="117"/>
      <c r="I108" s="117"/>
      <c r="J108" s="118"/>
    </row>
    <row r="109" spans="1:10" ht="15" customHeight="1" thickBot="1" x14ac:dyDescent="0.25">
      <c r="A109" s="110"/>
      <c r="B109" s="40" t="s">
        <v>37</v>
      </c>
      <c r="C109" s="50"/>
      <c r="D109" s="158"/>
      <c r="E109" s="119"/>
      <c r="F109" s="120"/>
      <c r="G109" s="120"/>
      <c r="H109" s="120"/>
      <c r="I109" s="120"/>
      <c r="J109" s="121"/>
    </row>
    <row r="110" spans="1:10" ht="15" customHeight="1" x14ac:dyDescent="0.2">
      <c r="A110" s="108" t="s">
        <v>186</v>
      </c>
      <c r="B110" s="10" t="s">
        <v>37</v>
      </c>
      <c r="C110" s="11"/>
      <c r="D110" s="156" t="str">
        <f>+IF(A102="No",IF(OR(C110="",C111="",C112="",C113="",C114="",C115="",C116=""),"Valide todos los criterios",IF(AND(C110="Cumple",C111="Cumple",C112="Cumple",C113="Cumple",C114="Cumple",C115="Cumple",C116="Cumple"),"Cumple variable","No cumple variable")),IF(OR(C117=""),"Valide todos los criterios",IF(AND(C117="Cumple"),"Cumple variable","No cumple variable")))</f>
        <v>Valide todos los criterios</v>
      </c>
      <c r="E110" s="114" t="s">
        <v>46</v>
      </c>
      <c r="F110" s="114"/>
      <c r="G110" s="114"/>
      <c r="H110" s="114"/>
      <c r="I110" s="114"/>
      <c r="J110" s="115"/>
    </row>
    <row r="111" spans="1:10" ht="15" customHeight="1" x14ac:dyDescent="0.2">
      <c r="A111" s="109"/>
      <c r="B111" s="8" t="s">
        <v>38</v>
      </c>
      <c r="C111" s="9"/>
      <c r="D111" s="157"/>
      <c r="E111" s="116"/>
      <c r="F111" s="117"/>
      <c r="G111" s="117"/>
      <c r="H111" s="117"/>
      <c r="I111" s="117"/>
      <c r="J111" s="118"/>
    </row>
    <row r="112" spans="1:10" ht="15" customHeight="1" x14ac:dyDescent="0.2">
      <c r="A112" s="109"/>
      <c r="B112" s="8" t="s">
        <v>39</v>
      </c>
      <c r="C112" s="9"/>
      <c r="D112" s="157"/>
      <c r="E112" s="116"/>
      <c r="F112" s="117"/>
      <c r="G112" s="117"/>
      <c r="H112" s="117"/>
      <c r="I112" s="117"/>
      <c r="J112" s="118"/>
    </row>
    <row r="113" spans="1:10" ht="15" customHeight="1" x14ac:dyDescent="0.2">
      <c r="A113" s="109"/>
      <c r="B113" s="8" t="s">
        <v>40</v>
      </c>
      <c r="C113" s="9"/>
      <c r="D113" s="157"/>
      <c r="E113" s="116"/>
      <c r="F113" s="117"/>
      <c r="G113" s="117"/>
      <c r="H113" s="117"/>
      <c r="I113" s="117"/>
      <c r="J113" s="118"/>
    </row>
    <row r="114" spans="1:10" ht="15" customHeight="1" x14ac:dyDescent="0.2">
      <c r="A114" s="109"/>
      <c r="B114" s="8" t="s">
        <v>41</v>
      </c>
      <c r="C114" s="9"/>
      <c r="D114" s="157"/>
      <c r="E114" s="116"/>
      <c r="F114" s="117"/>
      <c r="G114" s="117"/>
      <c r="H114" s="117"/>
      <c r="I114" s="117"/>
      <c r="J114" s="118"/>
    </row>
    <row r="115" spans="1:10" ht="15" customHeight="1" x14ac:dyDescent="0.2">
      <c r="A115" s="109"/>
      <c r="B115" s="8" t="s">
        <v>42</v>
      </c>
      <c r="C115" s="9"/>
      <c r="D115" s="157"/>
      <c r="E115" s="116"/>
      <c r="F115" s="117"/>
      <c r="G115" s="117"/>
      <c r="H115" s="117"/>
      <c r="I115" s="117"/>
      <c r="J115" s="118"/>
    </row>
    <row r="116" spans="1:10" ht="15" customHeight="1" x14ac:dyDescent="0.2">
      <c r="A116" s="109"/>
      <c r="B116" s="8" t="s">
        <v>43</v>
      </c>
      <c r="C116" s="9"/>
      <c r="D116" s="157"/>
      <c r="E116" s="116"/>
      <c r="F116" s="117"/>
      <c r="G116" s="117"/>
      <c r="H116" s="117"/>
      <c r="I116" s="117"/>
      <c r="J116" s="118"/>
    </row>
    <row r="117" spans="1:10" ht="15" customHeight="1" thickBot="1" x14ac:dyDescent="0.25">
      <c r="A117" s="110"/>
      <c r="B117" s="40" t="s">
        <v>37</v>
      </c>
      <c r="C117" s="13"/>
      <c r="D117" s="158"/>
      <c r="E117" s="119"/>
      <c r="F117" s="120"/>
      <c r="G117" s="120"/>
      <c r="H117" s="120"/>
      <c r="I117" s="120"/>
      <c r="J117" s="121"/>
    </row>
    <row r="118" spans="1:10" ht="39.950000000000003" customHeight="1" thickBot="1" x14ac:dyDescent="0.25">
      <c r="A118" s="103" t="s">
        <v>234</v>
      </c>
      <c r="B118" s="104"/>
      <c r="C118" s="104"/>
      <c r="D118" s="104"/>
      <c r="E118" s="104"/>
      <c r="F118" s="104"/>
      <c r="G118" s="104"/>
      <c r="H118" s="105"/>
      <c r="I118" s="106" t="str">
        <f>IF(OR(D119="Valide todos los criterios",D123=""),"Valide todas las variables",IF(AND(D119="Cumple variable",D123="Cumple variable"),"Cumple obligación","No cumple obligación"))</f>
        <v>Valide todas las variables</v>
      </c>
      <c r="J118" s="107"/>
    </row>
    <row r="119" spans="1:10" ht="24.95" customHeight="1" x14ac:dyDescent="0.2">
      <c r="A119" s="108" t="s">
        <v>194</v>
      </c>
      <c r="B119" s="10" t="s">
        <v>37</v>
      </c>
      <c r="C119" s="11"/>
      <c r="D119" s="156" t="str">
        <f>+IF(OR(C119="",C120="",C121="",C122=""),"Valide todos los criterios",IF(AND(C119="Cumple",C120="Cumple",C121="Cumple",C122="Cumple"),"Cumple variable","No cumple variable"))</f>
        <v>Valide todos los criterios</v>
      </c>
      <c r="E119" s="114" t="s">
        <v>46</v>
      </c>
      <c r="F119" s="114"/>
      <c r="G119" s="114"/>
      <c r="H119" s="114"/>
      <c r="I119" s="114"/>
      <c r="J119" s="115"/>
    </row>
    <row r="120" spans="1:10" ht="24.95" customHeight="1" x14ac:dyDescent="0.2">
      <c r="A120" s="109"/>
      <c r="B120" s="8" t="s">
        <v>38</v>
      </c>
      <c r="C120" s="9"/>
      <c r="D120" s="157"/>
      <c r="E120" s="116"/>
      <c r="F120" s="117"/>
      <c r="G120" s="117"/>
      <c r="H120" s="117"/>
      <c r="I120" s="117"/>
      <c r="J120" s="118"/>
    </row>
    <row r="121" spans="1:10" ht="24.95" customHeight="1" x14ac:dyDescent="0.2">
      <c r="A121" s="109"/>
      <c r="B121" s="8" t="s">
        <v>39</v>
      </c>
      <c r="C121" s="9"/>
      <c r="D121" s="157"/>
      <c r="E121" s="116"/>
      <c r="F121" s="117"/>
      <c r="G121" s="117"/>
      <c r="H121" s="117"/>
      <c r="I121" s="117"/>
      <c r="J121" s="118"/>
    </row>
    <row r="122" spans="1:10" ht="24.95" customHeight="1" thickBot="1" x14ac:dyDescent="0.25">
      <c r="A122" s="110"/>
      <c r="B122" s="12" t="s">
        <v>40</v>
      </c>
      <c r="C122" s="50"/>
      <c r="D122" s="158"/>
      <c r="E122" s="119"/>
      <c r="F122" s="120"/>
      <c r="G122" s="120"/>
      <c r="H122" s="120"/>
      <c r="I122" s="120"/>
      <c r="J122" s="121"/>
    </row>
    <row r="123" spans="1:10" ht="15" customHeight="1" x14ac:dyDescent="0.2">
      <c r="A123" s="108" t="s">
        <v>195</v>
      </c>
      <c r="B123" s="122" t="s">
        <v>54</v>
      </c>
      <c r="C123" s="125"/>
      <c r="D123" s="128"/>
      <c r="E123" s="114" t="s">
        <v>46</v>
      </c>
      <c r="F123" s="114"/>
      <c r="G123" s="114"/>
      <c r="H123" s="114"/>
      <c r="I123" s="114"/>
      <c r="J123" s="115"/>
    </row>
    <row r="124" spans="1:10" ht="15" customHeight="1" x14ac:dyDescent="0.2">
      <c r="A124" s="109"/>
      <c r="B124" s="123"/>
      <c r="C124" s="126"/>
      <c r="D124" s="129"/>
      <c r="E124" s="116"/>
      <c r="F124" s="117"/>
      <c r="G124" s="117"/>
      <c r="H124" s="117"/>
      <c r="I124" s="117"/>
      <c r="J124" s="118"/>
    </row>
    <row r="125" spans="1:10" ht="15" customHeight="1" x14ac:dyDescent="0.2">
      <c r="A125" s="109"/>
      <c r="B125" s="123"/>
      <c r="C125" s="126"/>
      <c r="D125" s="129"/>
      <c r="E125" s="116"/>
      <c r="F125" s="117"/>
      <c r="G125" s="117"/>
      <c r="H125" s="117"/>
      <c r="I125" s="117"/>
      <c r="J125" s="118"/>
    </row>
    <row r="126" spans="1:10" ht="15" customHeight="1" x14ac:dyDescent="0.2">
      <c r="A126" s="109"/>
      <c r="B126" s="123"/>
      <c r="C126" s="126"/>
      <c r="D126" s="129"/>
      <c r="E126" s="116"/>
      <c r="F126" s="117"/>
      <c r="G126" s="117"/>
      <c r="H126" s="117"/>
      <c r="I126" s="117"/>
      <c r="J126" s="118"/>
    </row>
    <row r="127" spans="1:10" ht="15" customHeight="1" x14ac:dyDescent="0.2">
      <c r="A127" s="109"/>
      <c r="B127" s="123"/>
      <c r="C127" s="126"/>
      <c r="D127" s="129"/>
      <c r="E127" s="116"/>
      <c r="F127" s="117"/>
      <c r="G127" s="117"/>
      <c r="H127" s="117"/>
      <c r="I127" s="117"/>
      <c r="J127" s="118"/>
    </row>
    <row r="128" spans="1:10" ht="15" customHeight="1" x14ac:dyDescent="0.2">
      <c r="A128" s="109"/>
      <c r="B128" s="123"/>
      <c r="C128" s="126"/>
      <c r="D128" s="129"/>
      <c r="E128" s="116"/>
      <c r="F128" s="117"/>
      <c r="G128" s="117"/>
      <c r="H128" s="117"/>
      <c r="I128" s="117"/>
      <c r="J128" s="118"/>
    </row>
    <row r="129" spans="1:10" ht="15" customHeight="1" x14ac:dyDescent="0.2">
      <c r="A129" s="109"/>
      <c r="B129" s="123"/>
      <c r="C129" s="126"/>
      <c r="D129" s="129"/>
      <c r="E129" s="116"/>
      <c r="F129" s="117"/>
      <c r="G129" s="117"/>
      <c r="H129" s="117"/>
      <c r="I129" s="117"/>
      <c r="J129" s="118"/>
    </row>
    <row r="130" spans="1:10" ht="15" customHeight="1" thickBot="1" x14ac:dyDescent="0.25">
      <c r="A130" s="110"/>
      <c r="B130" s="124"/>
      <c r="C130" s="127"/>
      <c r="D130" s="130"/>
      <c r="E130" s="119"/>
      <c r="F130" s="120"/>
      <c r="G130" s="120"/>
      <c r="H130" s="120"/>
      <c r="I130" s="120"/>
      <c r="J130" s="121"/>
    </row>
    <row r="131" spans="1:10" ht="45" customHeight="1" thickBot="1" x14ac:dyDescent="0.25">
      <c r="A131" s="103" t="s">
        <v>197</v>
      </c>
      <c r="B131" s="104"/>
      <c r="C131" s="104"/>
      <c r="D131" s="104"/>
      <c r="E131" s="104"/>
      <c r="F131" s="104"/>
      <c r="G131" s="104"/>
      <c r="H131" s="105"/>
      <c r="I131" s="106" t="str">
        <f>+IF(OR(D132=""),"Valide todas las variables",IF(AND(D132="Cumple variable"),"Cumple obligación","No cumple obligación"))</f>
        <v>Valide todas las variables</v>
      </c>
      <c r="J131" s="107"/>
    </row>
    <row r="132" spans="1:10" ht="15" customHeight="1" x14ac:dyDescent="0.2">
      <c r="A132" s="108" t="s">
        <v>198</v>
      </c>
      <c r="B132" s="122" t="s">
        <v>54</v>
      </c>
      <c r="C132" s="125"/>
      <c r="D132" s="128"/>
      <c r="E132" s="114" t="s">
        <v>46</v>
      </c>
      <c r="F132" s="114"/>
      <c r="G132" s="114"/>
      <c r="H132" s="114"/>
      <c r="I132" s="114"/>
      <c r="J132" s="115"/>
    </row>
    <row r="133" spans="1:10" ht="15" customHeight="1" x14ac:dyDescent="0.2">
      <c r="A133" s="109"/>
      <c r="B133" s="123"/>
      <c r="C133" s="126"/>
      <c r="D133" s="129"/>
      <c r="E133" s="116"/>
      <c r="F133" s="117"/>
      <c r="G133" s="117"/>
      <c r="H133" s="117"/>
      <c r="I133" s="117"/>
      <c r="J133" s="118"/>
    </row>
    <row r="134" spans="1:10" ht="15" customHeight="1" x14ac:dyDescent="0.2">
      <c r="A134" s="109"/>
      <c r="B134" s="123"/>
      <c r="C134" s="126"/>
      <c r="D134" s="129"/>
      <c r="E134" s="116"/>
      <c r="F134" s="117"/>
      <c r="G134" s="117"/>
      <c r="H134" s="117"/>
      <c r="I134" s="117"/>
      <c r="J134" s="118"/>
    </row>
    <row r="135" spans="1:10" ht="15" customHeight="1" x14ac:dyDescent="0.2">
      <c r="A135" s="109"/>
      <c r="B135" s="123"/>
      <c r="C135" s="126"/>
      <c r="D135" s="129"/>
      <c r="E135" s="116"/>
      <c r="F135" s="117"/>
      <c r="G135" s="117"/>
      <c r="H135" s="117"/>
      <c r="I135" s="117"/>
      <c r="J135" s="118"/>
    </row>
    <row r="136" spans="1:10" ht="15" customHeight="1" x14ac:dyDescent="0.2">
      <c r="A136" s="109"/>
      <c r="B136" s="123"/>
      <c r="C136" s="126"/>
      <c r="D136" s="129"/>
      <c r="E136" s="116"/>
      <c r="F136" s="117"/>
      <c r="G136" s="117"/>
      <c r="H136" s="117"/>
      <c r="I136" s="117"/>
      <c r="J136" s="118"/>
    </row>
    <row r="137" spans="1:10" ht="15" customHeight="1" x14ac:dyDescent="0.2">
      <c r="A137" s="109"/>
      <c r="B137" s="123"/>
      <c r="C137" s="126"/>
      <c r="D137" s="129"/>
      <c r="E137" s="116"/>
      <c r="F137" s="117"/>
      <c r="G137" s="117"/>
      <c r="H137" s="117"/>
      <c r="I137" s="117"/>
      <c r="J137" s="118"/>
    </row>
    <row r="138" spans="1:10" ht="15" customHeight="1" x14ac:dyDescent="0.2">
      <c r="A138" s="109"/>
      <c r="B138" s="123"/>
      <c r="C138" s="126"/>
      <c r="D138" s="129"/>
      <c r="E138" s="116"/>
      <c r="F138" s="117"/>
      <c r="G138" s="117"/>
      <c r="H138" s="117"/>
      <c r="I138" s="117"/>
      <c r="J138" s="118"/>
    </row>
    <row r="139" spans="1:10" ht="15" customHeight="1" thickBot="1" x14ac:dyDescent="0.25">
      <c r="A139" s="110"/>
      <c r="B139" s="124"/>
      <c r="C139" s="127"/>
      <c r="D139" s="130"/>
      <c r="E139" s="119"/>
      <c r="F139" s="120"/>
      <c r="G139" s="120"/>
      <c r="H139" s="120"/>
      <c r="I139" s="120"/>
      <c r="J139" s="121"/>
    </row>
    <row r="140" spans="1:10" ht="35.1" customHeight="1" thickBot="1" x14ac:dyDescent="0.25">
      <c r="A140" s="103" t="s">
        <v>199</v>
      </c>
      <c r="B140" s="104"/>
      <c r="C140" s="104"/>
      <c r="D140" s="104"/>
      <c r="E140" s="104"/>
      <c r="F140" s="104"/>
      <c r="G140" s="104"/>
      <c r="H140" s="105"/>
      <c r="I140" s="106" t="str">
        <f>+IF(D141="","Valide todas las variables",IF(OR(D141="Variable no aplica"),"Obligación no aplica",IF(AND(D141="Cumple variable"),"Cumple obligación","No cumple obligación")))</f>
        <v>Valide todas las variables</v>
      </c>
      <c r="J140" s="107"/>
    </row>
    <row r="141" spans="1:10" ht="15" customHeight="1" x14ac:dyDescent="0.2">
      <c r="A141" s="108" t="s">
        <v>200</v>
      </c>
      <c r="B141" s="122" t="s">
        <v>54</v>
      </c>
      <c r="C141" s="125"/>
      <c r="D141" s="128"/>
      <c r="E141" s="114" t="s">
        <v>46</v>
      </c>
      <c r="F141" s="114"/>
      <c r="G141" s="114"/>
      <c r="H141" s="114"/>
      <c r="I141" s="114"/>
      <c r="J141" s="115"/>
    </row>
    <row r="142" spans="1:10" ht="15" customHeight="1" x14ac:dyDescent="0.2">
      <c r="A142" s="109"/>
      <c r="B142" s="123"/>
      <c r="C142" s="126"/>
      <c r="D142" s="129"/>
      <c r="E142" s="116"/>
      <c r="F142" s="117"/>
      <c r="G142" s="117"/>
      <c r="H142" s="117"/>
      <c r="I142" s="117"/>
      <c r="J142" s="118"/>
    </row>
    <row r="143" spans="1:10" ht="15" customHeight="1" x14ac:dyDescent="0.2">
      <c r="A143" s="109"/>
      <c r="B143" s="123"/>
      <c r="C143" s="126"/>
      <c r="D143" s="129"/>
      <c r="E143" s="116"/>
      <c r="F143" s="117"/>
      <c r="G143" s="117"/>
      <c r="H143" s="117"/>
      <c r="I143" s="117"/>
      <c r="J143" s="118"/>
    </row>
    <row r="144" spans="1:10" ht="15" customHeight="1" x14ac:dyDescent="0.2">
      <c r="A144" s="109"/>
      <c r="B144" s="123"/>
      <c r="C144" s="126"/>
      <c r="D144" s="129"/>
      <c r="E144" s="116"/>
      <c r="F144" s="117"/>
      <c r="G144" s="117"/>
      <c r="H144" s="117"/>
      <c r="I144" s="117"/>
      <c r="J144" s="118"/>
    </row>
    <row r="145" spans="1:10" ht="15" customHeight="1" x14ac:dyDescent="0.2">
      <c r="A145" s="109"/>
      <c r="B145" s="123"/>
      <c r="C145" s="126"/>
      <c r="D145" s="129"/>
      <c r="E145" s="116"/>
      <c r="F145" s="117"/>
      <c r="G145" s="117"/>
      <c r="H145" s="117"/>
      <c r="I145" s="117"/>
      <c r="J145" s="118"/>
    </row>
    <row r="146" spans="1:10" ht="15" customHeight="1" x14ac:dyDescent="0.2">
      <c r="A146" s="109"/>
      <c r="B146" s="123"/>
      <c r="C146" s="126"/>
      <c r="D146" s="129"/>
      <c r="E146" s="116"/>
      <c r="F146" s="117"/>
      <c r="G146" s="117"/>
      <c r="H146" s="117"/>
      <c r="I146" s="117"/>
      <c r="J146" s="118"/>
    </row>
    <row r="147" spans="1:10" ht="15" customHeight="1" x14ac:dyDescent="0.2">
      <c r="A147" s="109"/>
      <c r="B147" s="123"/>
      <c r="C147" s="126"/>
      <c r="D147" s="129"/>
      <c r="E147" s="116"/>
      <c r="F147" s="117"/>
      <c r="G147" s="117"/>
      <c r="H147" s="117"/>
      <c r="I147" s="117"/>
      <c r="J147" s="118"/>
    </row>
    <row r="148" spans="1:10" ht="15" customHeight="1" thickBot="1" x14ac:dyDescent="0.25">
      <c r="A148" s="110"/>
      <c r="B148" s="124"/>
      <c r="C148" s="127"/>
      <c r="D148" s="130"/>
      <c r="E148" s="119"/>
      <c r="F148" s="120"/>
      <c r="G148" s="120"/>
      <c r="H148" s="120"/>
      <c r="I148" s="120"/>
      <c r="J148" s="121"/>
    </row>
    <row r="149" spans="1:10" ht="35.1" customHeight="1" thickBot="1" x14ac:dyDescent="0.25">
      <c r="A149" s="103" t="s">
        <v>205</v>
      </c>
      <c r="B149" s="104"/>
      <c r="C149" s="104"/>
      <c r="D149" s="104"/>
      <c r="E149" s="104"/>
      <c r="F149" s="104"/>
      <c r="G149" s="104"/>
      <c r="H149" s="105"/>
      <c r="I149" s="106" t="str">
        <f>+IF(OR(D150="",D158="",D166=""),"Valide todas las variables",IF(AND(D150="Cumple variable",D158="Cumple variable",D166="Cumple variable"),"Cumple obligación",IF(AND(D150="Cumple variable",D158="Cumple variable",D166="Variable no aplica"),"Cumple obligación",IF(AND(D150="Cumple variable",D158="Variable no aplica",D166="Variable no aplica"),"Cumple obligación",IF(AND(D150="Cumple variable",D158="Variable no aplica",D166="Cumple variable"),"Cumple obligación","No cumple obligación")))))</f>
        <v>Valide todas las variables</v>
      </c>
      <c r="J149" s="107"/>
    </row>
    <row r="150" spans="1:10" ht="15" customHeight="1" x14ac:dyDescent="0.2">
      <c r="A150" s="108" t="s">
        <v>201</v>
      </c>
      <c r="B150" s="122" t="s">
        <v>54</v>
      </c>
      <c r="C150" s="125"/>
      <c r="D150" s="128"/>
      <c r="E150" s="114" t="s">
        <v>46</v>
      </c>
      <c r="F150" s="114"/>
      <c r="G150" s="114"/>
      <c r="H150" s="114"/>
      <c r="I150" s="114"/>
      <c r="J150" s="115"/>
    </row>
    <row r="151" spans="1:10" ht="15" customHeight="1" x14ac:dyDescent="0.2">
      <c r="A151" s="109"/>
      <c r="B151" s="123"/>
      <c r="C151" s="126"/>
      <c r="D151" s="129"/>
      <c r="E151" s="116"/>
      <c r="F151" s="117"/>
      <c r="G151" s="117"/>
      <c r="H151" s="117"/>
      <c r="I151" s="117"/>
      <c r="J151" s="118"/>
    </row>
    <row r="152" spans="1:10" ht="15" customHeight="1" x14ac:dyDescent="0.2">
      <c r="A152" s="109"/>
      <c r="B152" s="123"/>
      <c r="C152" s="126"/>
      <c r="D152" s="129"/>
      <c r="E152" s="116"/>
      <c r="F152" s="117"/>
      <c r="G152" s="117"/>
      <c r="H152" s="117"/>
      <c r="I152" s="117"/>
      <c r="J152" s="118"/>
    </row>
    <row r="153" spans="1:10" ht="15" customHeight="1" x14ac:dyDescent="0.2">
      <c r="A153" s="109"/>
      <c r="B153" s="123"/>
      <c r="C153" s="126"/>
      <c r="D153" s="129"/>
      <c r="E153" s="116"/>
      <c r="F153" s="117"/>
      <c r="G153" s="117"/>
      <c r="H153" s="117"/>
      <c r="I153" s="117"/>
      <c r="J153" s="118"/>
    </row>
    <row r="154" spans="1:10" ht="15" customHeight="1" x14ac:dyDescent="0.2">
      <c r="A154" s="109"/>
      <c r="B154" s="123"/>
      <c r="C154" s="126"/>
      <c r="D154" s="129"/>
      <c r="E154" s="116"/>
      <c r="F154" s="117"/>
      <c r="G154" s="117"/>
      <c r="H154" s="117"/>
      <c r="I154" s="117"/>
      <c r="J154" s="118"/>
    </row>
    <row r="155" spans="1:10" ht="15" customHeight="1" x14ac:dyDescent="0.2">
      <c r="A155" s="109"/>
      <c r="B155" s="123"/>
      <c r="C155" s="126"/>
      <c r="D155" s="129"/>
      <c r="E155" s="116"/>
      <c r="F155" s="117"/>
      <c r="G155" s="117"/>
      <c r="H155" s="117"/>
      <c r="I155" s="117"/>
      <c r="J155" s="118"/>
    </row>
    <row r="156" spans="1:10" ht="15" customHeight="1" x14ac:dyDescent="0.2">
      <c r="A156" s="109"/>
      <c r="B156" s="123"/>
      <c r="C156" s="126"/>
      <c r="D156" s="129"/>
      <c r="E156" s="116"/>
      <c r="F156" s="117"/>
      <c r="G156" s="117"/>
      <c r="H156" s="117"/>
      <c r="I156" s="117"/>
      <c r="J156" s="118"/>
    </row>
    <row r="157" spans="1:10" ht="15" customHeight="1" thickBot="1" x14ac:dyDescent="0.25">
      <c r="A157" s="110"/>
      <c r="B157" s="124"/>
      <c r="C157" s="127"/>
      <c r="D157" s="130"/>
      <c r="E157" s="119"/>
      <c r="F157" s="120"/>
      <c r="G157" s="120"/>
      <c r="H157" s="120"/>
      <c r="I157" s="120"/>
      <c r="J157" s="121"/>
    </row>
    <row r="158" spans="1:10" ht="15" customHeight="1" x14ac:dyDescent="0.2">
      <c r="A158" s="108" t="s">
        <v>202</v>
      </c>
      <c r="B158" s="122" t="s">
        <v>54</v>
      </c>
      <c r="C158" s="125"/>
      <c r="D158" s="128"/>
      <c r="E158" s="114" t="s">
        <v>46</v>
      </c>
      <c r="F158" s="114"/>
      <c r="G158" s="114"/>
      <c r="H158" s="114"/>
      <c r="I158" s="114"/>
      <c r="J158" s="115"/>
    </row>
    <row r="159" spans="1:10" ht="15" customHeight="1" x14ac:dyDescent="0.2">
      <c r="A159" s="109"/>
      <c r="B159" s="123"/>
      <c r="C159" s="126"/>
      <c r="D159" s="129"/>
      <c r="E159" s="116"/>
      <c r="F159" s="117"/>
      <c r="G159" s="117"/>
      <c r="H159" s="117"/>
      <c r="I159" s="117"/>
      <c r="J159" s="118"/>
    </row>
    <row r="160" spans="1:10" ht="15" customHeight="1" x14ac:dyDescent="0.2">
      <c r="A160" s="109"/>
      <c r="B160" s="123"/>
      <c r="C160" s="126"/>
      <c r="D160" s="129"/>
      <c r="E160" s="116"/>
      <c r="F160" s="117"/>
      <c r="G160" s="117"/>
      <c r="H160" s="117"/>
      <c r="I160" s="117"/>
      <c r="J160" s="118"/>
    </row>
    <row r="161" spans="1:10" ht="15" customHeight="1" x14ac:dyDescent="0.2">
      <c r="A161" s="109"/>
      <c r="B161" s="123"/>
      <c r="C161" s="126"/>
      <c r="D161" s="129"/>
      <c r="E161" s="116"/>
      <c r="F161" s="117"/>
      <c r="G161" s="117"/>
      <c r="H161" s="117"/>
      <c r="I161" s="117"/>
      <c r="J161" s="118"/>
    </row>
    <row r="162" spans="1:10" ht="15" customHeight="1" x14ac:dyDescent="0.2">
      <c r="A162" s="109"/>
      <c r="B162" s="123"/>
      <c r="C162" s="126"/>
      <c r="D162" s="129"/>
      <c r="E162" s="116"/>
      <c r="F162" s="117"/>
      <c r="G162" s="117"/>
      <c r="H162" s="117"/>
      <c r="I162" s="117"/>
      <c r="J162" s="118"/>
    </row>
    <row r="163" spans="1:10" ht="15" customHeight="1" x14ac:dyDescent="0.2">
      <c r="A163" s="109"/>
      <c r="B163" s="123"/>
      <c r="C163" s="126"/>
      <c r="D163" s="129"/>
      <c r="E163" s="116"/>
      <c r="F163" s="117"/>
      <c r="G163" s="117"/>
      <c r="H163" s="117"/>
      <c r="I163" s="117"/>
      <c r="J163" s="118"/>
    </row>
    <row r="164" spans="1:10" ht="15" customHeight="1" x14ac:dyDescent="0.2">
      <c r="A164" s="109"/>
      <c r="B164" s="123"/>
      <c r="C164" s="126"/>
      <c r="D164" s="129"/>
      <c r="E164" s="116"/>
      <c r="F164" s="117"/>
      <c r="G164" s="117"/>
      <c r="H164" s="117"/>
      <c r="I164" s="117"/>
      <c r="J164" s="118"/>
    </row>
    <row r="165" spans="1:10" ht="15" customHeight="1" thickBot="1" x14ac:dyDescent="0.25">
      <c r="A165" s="110"/>
      <c r="B165" s="124"/>
      <c r="C165" s="127"/>
      <c r="D165" s="130"/>
      <c r="E165" s="119"/>
      <c r="F165" s="120"/>
      <c r="G165" s="120"/>
      <c r="H165" s="120"/>
      <c r="I165" s="120"/>
      <c r="J165" s="121"/>
    </row>
    <row r="166" spans="1:10" ht="15" customHeight="1" x14ac:dyDescent="0.2">
      <c r="A166" s="108" t="s">
        <v>203</v>
      </c>
      <c r="B166" s="122" t="s">
        <v>54</v>
      </c>
      <c r="C166" s="125"/>
      <c r="D166" s="128"/>
      <c r="E166" s="114" t="s">
        <v>46</v>
      </c>
      <c r="F166" s="114"/>
      <c r="G166" s="114"/>
      <c r="H166" s="114"/>
      <c r="I166" s="114"/>
      <c r="J166" s="115"/>
    </row>
    <row r="167" spans="1:10" ht="15" customHeight="1" x14ac:dyDescent="0.2">
      <c r="A167" s="109"/>
      <c r="B167" s="123"/>
      <c r="C167" s="126"/>
      <c r="D167" s="129"/>
      <c r="E167" s="116"/>
      <c r="F167" s="117"/>
      <c r="G167" s="117"/>
      <c r="H167" s="117"/>
      <c r="I167" s="117"/>
      <c r="J167" s="118"/>
    </row>
    <row r="168" spans="1:10" ht="15" customHeight="1" x14ac:dyDescent="0.2">
      <c r="A168" s="109"/>
      <c r="B168" s="123"/>
      <c r="C168" s="126"/>
      <c r="D168" s="129"/>
      <c r="E168" s="116"/>
      <c r="F168" s="117"/>
      <c r="G168" s="117"/>
      <c r="H168" s="117"/>
      <c r="I168" s="117"/>
      <c r="J168" s="118"/>
    </row>
    <row r="169" spans="1:10" ht="15" customHeight="1" x14ac:dyDescent="0.2">
      <c r="A169" s="109"/>
      <c r="B169" s="123"/>
      <c r="C169" s="126"/>
      <c r="D169" s="129"/>
      <c r="E169" s="116"/>
      <c r="F169" s="117"/>
      <c r="G169" s="117"/>
      <c r="H169" s="117"/>
      <c r="I169" s="117"/>
      <c r="J169" s="118"/>
    </row>
    <row r="170" spans="1:10" ht="15" customHeight="1" x14ac:dyDescent="0.2">
      <c r="A170" s="109"/>
      <c r="B170" s="123"/>
      <c r="C170" s="126"/>
      <c r="D170" s="129"/>
      <c r="E170" s="116"/>
      <c r="F170" s="117"/>
      <c r="G170" s="117"/>
      <c r="H170" s="117"/>
      <c r="I170" s="117"/>
      <c r="J170" s="118"/>
    </row>
    <row r="171" spans="1:10" ht="15" customHeight="1" x14ac:dyDescent="0.2">
      <c r="A171" s="109"/>
      <c r="B171" s="123"/>
      <c r="C171" s="126"/>
      <c r="D171" s="129"/>
      <c r="E171" s="116"/>
      <c r="F171" s="117"/>
      <c r="G171" s="117"/>
      <c r="H171" s="117"/>
      <c r="I171" s="117"/>
      <c r="J171" s="118"/>
    </row>
    <row r="172" spans="1:10" ht="15" customHeight="1" x14ac:dyDescent="0.2">
      <c r="A172" s="109"/>
      <c r="B172" s="123"/>
      <c r="C172" s="126"/>
      <c r="D172" s="129"/>
      <c r="E172" s="116"/>
      <c r="F172" s="117"/>
      <c r="G172" s="117"/>
      <c r="H172" s="117"/>
      <c r="I172" s="117"/>
      <c r="J172" s="118"/>
    </row>
    <row r="173" spans="1:10" ht="15" customHeight="1" thickBot="1" x14ac:dyDescent="0.25">
      <c r="A173" s="110"/>
      <c r="B173" s="124"/>
      <c r="C173" s="127"/>
      <c r="D173" s="130"/>
      <c r="E173" s="119"/>
      <c r="F173" s="120"/>
      <c r="G173" s="120"/>
      <c r="H173" s="120"/>
      <c r="I173" s="120"/>
      <c r="J173" s="121"/>
    </row>
    <row r="174" spans="1:10" ht="35.1" customHeight="1" thickBot="1" x14ac:dyDescent="0.25">
      <c r="A174" s="103" t="s">
        <v>206</v>
      </c>
      <c r="B174" s="104"/>
      <c r="C174" s="104"/>
      <c r="D174" s="104"/>
      <c r="E174" s="104"/>
      <c r="F174" s="104"/>
      <c r="G174" s="104"/>
      <c r="H174" s="105"/>
      <c r="I174" s="106" t="str">
        <f>+IF(OR(D175="Valide todos los criterios"),"Valide todas las variables",IF(AND(D175="Cumple variable"),"Cumple obligación","No cumple obligación"))</f>
        <v>Valide todas las variables</v>
      </c>
      <c r="J174" s="107"/>
    </row>
    <row r="175" spans="1:10" ht="15" customHeight="1" x14ac:dyDescent="0.2">
      <c r="A175" s="108" t="s">
        <v>281</v>
      </c>
      <c r="B175" s="10" t="s">
        <v>37</v>
      </c>
      <c r="C175" s="11"/>
      <c r="D175" s="111" t="str">
        <f>+IF(OR(C175="",C176="",C177=""),"Valide todos los criterios",IF(AND(C175="Cumple",C176="Cumple",C177="Cumple"),"Cumple variable","No cumple variable"))</f>
        <v>Valide todos los criterios</v>
      </c>
      <c r="E175" s="114" t="s">
        <v>46</v>
      </c>
      <c r="F175" s="114"/>
      <c r="G175" s="114"/>
      <c r="H175" s="114"/>
      <c r="I175" s="114"/>
      <c r="J175" s="115"/>
    </row>
    <row r="176" spans="1:10" ht="45" customHeight="1" x14ac:dyDescent="0.2">
      <c r="A176" s="109"/>
      <c r="B176" s="8" t="s">
        <v>38</v>
      </c>
      <c r="C176" s="9"/>
      <c r="D176" s="112"/>
      <c r="E176" s="116"/>
      <c r="F176" s="117"/>
      <c r="G176" s="117"/>
      <c r="H176" s="117"/>
      <c r="I176" s="117"/>
      <c r="J176" s="118"/>
    </row>
    <row r="177" spans="1:10" ht="45" customHeight="1" thickBot="1" x14ac:dyDescent="0.25">
      <c r="A177" s="110"/>
      <c r="B177" s="12" t="s">
        <v>39</v>
      </c>
      <c r="C177" s="51"/>
      <c r="D177" s="113"/>
      <c r="E177" s="119"/>
      <c r="F177" s="120"/>
      <c r="G177" s="120"/>
      <c r="H177" s="120"/>
      <c r="I177" s="120"/>
      <c r="J177" s="121"/>
    </row>
    <row r="178" spans="1:10" ht="39.950000000000003" customHeight="1" thickBot="1" x14ac:dyDescent="0.25">
      <c r="A178" s="103" t="s">
        <v>208</v>
      </c>
      <c r="B178" s="104"/>
      <c r="C178" s="104"/>
      <c r="D178" s="104"/>
      <c r="E178" s="104"/>
      <c r="F178" s="104"/>
      <c r="G178" s="104"/>
      <c r="H178" s="105"/>
      <c r="I178" s="106" t="str">
        <f>+IF(D179="","Valide todas las variables",IF(OR(D179="Variable no aplica"),"Obligación no aplica",IF(AND(D179="Cumple variable"),"Cumple obligación","No cumple obligación")))</f>
        <v>Valide todas las variables</v>
      </c>
      <c r="J178" s="107"/>
    </row>
    <row r="179" spans="1:10" ht="15" customHeight="1" x14ac:dyDescent="0.2">
      <c r="A179" s="108" t="s">
        <v>204</v>
      </c>
      <c r="B179" s="122" t="s">
        <v>54</v>
      </c>
      <c r="C179" s="125"/>
      <c r="D179" s="128"/>
      <c r="E179" s="114" t="s">
        <v>46</v>
      </c>
      <c r="F179" s="114"/>
      <c r="G179" s="114"/>
      <c r="H179" s="114"/>
      <c r="I179" s="114"/>
      <c r="J179" s="115"/>
    </row>
    <row r="180" spans="1:10" ht="15" customHeight="1" x14ac:dyDescent="0.2">
      <c r="A180" s="109"/>
      <c r="B180" s="123"/>
      <c r="C180" s="126"/>
      <c r="D180" s="129"/>
      <c r="E180" s="116"/>
      <c r="F180" s="117"/>
      <c r="G180" s="117"/>
      <c r="H180" s="117"/>
      <c r="I180" s="117"/>
      <c r="J180" s="118"/>
    </row>
    <row r="181" spans="1:10" ht="15" customHeight="1" x14ac:dyDescent="0.2">
      <c r="A181" s="109"/>
      <c r="B181" s="123"/>
      <c r="C181" s="126"/>
      <c r="D181" s="129"/>
      <c r="E181" s="116"/>
      <c r="F181" s="117"/>
      <c r="G181" s="117"/>
      <c r="H181" s="117"/>
      <c r="I181" s="117"/>
      <c r="J181" s="118"/>
    </row>
    <row r="182" spans="1:10" ht="15" customHeight="1" x14ac:dyDescent="0.2">
      <c r="A182" s="109"/>
      <c r="B182" s="123"/>
      <c r="C182" s="126"/>
      <c r="D182" s="129"/>
      <c r="E182" s="116"/>
      <c r="F182" s="117"/>
      <c r="G182" s="117"/>
      <c r="H182" s="117"/>
      <c r="I182" s="117"/>
      <c r="J182" s="118"/>
    </row>
    <row r="183" spans="1:10" ht="15" customHeight="1" x14ac:dyDescent="0.2">
      <c r="A183" s="109"/>
      <c r="B183" s="123"/>
      <c r="C183" s="126"/>
      <c r="D183" s="129"/>
      <c r="E183" s="116"/>
      <c r="F183" s="117"/>
      <c r="G183" s="117"/>
      <c r="H183" s="117"/>
      <c r="I183" s="117"/>
      <c r="J183" s="118"/>
    </row>
    <row r="184" spans="1:10" ht="15" customHeight="1" x14ac:dyDescent="0.2">
      <c r="A184" s="109"/>
      <c r="B184" s="123"/>
      <c r="C184" s="126"/>
      <c r="D184" s="129"/>
      <c r="E184" s="116"/>
      <c r="F184" s="117"/>
      <c r="G184" s="117"/>
      <c r="H184" s="117"/>
      <c r="I184" s="117"/>
      <c r="J184" s="118"/>
    </row>
    <row r="185" spans="1:10" ht="15" customHeight="1" x14ac:dyDescent="0.2">
      <c r="A185" s="109"/>
      <c r="B185" s="123"/>
      <c r="C185" s="126"/>
      <c r="D185" s="129"/>
      <c r="E185" s="116"/>
      <c r="F185" s="117"/>
      <c r="G185" s="117"/>
      <c r="H185" s="117"/>
      <c r="I185" s="117"/>
      <c r="J185" s="118"/>
    </row>
    <row r="186" spans="1:10" ht="15" customHeight="1" thickBot="1" x14ac:dyDescent="0.25">
      <c r="A186" s="110"/>
      <c r="B186" s="124"/>
      <c r="C186" s="127"/>
      <c r="D186" s="130"/>
      <c r="E186" s="119"/>
      <c r="F186" s="120"/>
      <c r="G186" s="120"/>
      <c r="H186" s="120"/>
      <c r="I186" s="120"/>
      <c r="J186" s="121"/>
    </row>
    <row r="187" spans="1:10" ht="35.1" customHeight="1" thickBot="1" x14ac:dyDescent="0.25">
      <c r="A187" s="103" t="s">
        <v>210</v>
      </c>
      <c r="B187" s="104"/>
      <c r="C187" s="104"/>
      <c r="D187" s="104"/>
      <c r="E187" s="104"/>
      <c r="F187" s="104"/>
      <c r="G187" s="104"/>
      <c r="H187" s="105"/>
      <c r="I187" s="106" t="str">
        <f>+IF(OR(D188="Valide todos los criterios"),"Valide todas las variables",IF(AND(D188="Cumple variable"),"Cumple obligación","No cumple obligación"))</f>
        <v>Valide todas las variables</v>
      </c>
      <c r="J187" s="107"/>
    </row>
    <row r="188" spans="1:10" ht="24.95" customHeight="1" x14ac:dyDescent="0.2">
      <c r="A188" s="108" t="s">
        <v>209</v>
      </c>
      <c r="B188" s="10" t="s">
        <v>37</v>
      </c>
      <c r="C188" s="11"/>
      <c r="D188" s="111" t="str">
        <f>IF(OR(C188="",C189="",C190="",C191=""),"Valide todos los criterios",IF(AND(C188="Cumple",C189="Cumple",C190="Cumple",C191="Cumple"),"Cumple variable","No cumple variable"))</f>
        <v>Valide todos los criterios</v>
      </c>
      <c r="E188" s="114" t="s">
        <v>46</v>
      </c>
      <c r="F188" s="114"/>
      <c r="G188" s="114"/>
      <c r="H188" s="114"/>
      <c r="I188" s="114"/>
      <c r="J188" s="115"/>
    </row>
    <row r="189" spans="1:10" ht="24.95" customHeight="1" x14ac:dyDescent="0.2">
      <c r="A189" s="109"/>
      <c r="B189" s="8" t="s">
        <v>38</v>
      </c>
      <c r="C189" s="9"/>
      <c r="D189" s="112"/>
      <c r="E189" s="116"/>
      <c r="F189" s="117"/>
      <c r="G189" s="117"/>
      <c r="H189" s="117"/>
      <c r="I189" s="117"/>
      <c r="J189" s="118"/>
    </row>
    <row r="190" spans="1:10" ht="24.95" customHeight="1" x14ac:dyDescent="0.2">
      <c r="A190" s="109"/>
      <c r="B190" s="8" t="s">
        <v>39</v>
      </c>
      <c r="C190" s="9"/>
      <c r="D190" s="112"/>
      <c r="E190" s="116"/>
      <c r="F190" s="117"/>
      <c r="G190" s="117"/>
      <c r="H190" s="117"/>
      <c r="I190" s="117"/>
      <c r="J190" s="118"/>
    </row>
    <row r="191" spans="1:10" ht="24.95" customHeight="1" thickBot="1" x14ac:dyDescent="0.25">
      <c r="A191" s="110"/>
      <c r="B191" s="12" t="s">
        <v>40</v>
      </c>
      <c r="C191" s="20"/>
      <c r="D191" s="113"/>
      <c r="E191" s="119"/>
      <c r="F191" s="120"/>
      <c r="G191" s="120"/>
      <c r="H191" s="120"/>
      <c r="I191" s="120"/>
      <c r="J191" s="121"/>
    </row>
    <row r="192" spans="1:10" ht="35.1" customHeight="1" thickBot="1" x14ac:dyDescent="0.25">
      <c r="A192" s="103" t="s">
        <v>211</v>
      </c>
      <c r="B192" s="104"/>
      <c r="C192" s="104"/>
      <c r="D192" s="104"/>
      <c r="E192" s="104"/>
      <c r="F192" s="104"/>
      <c r="G192" s="104"/>
      <c r="H192" s="105"/>
      <c r="I192" s="106" t="str">
        <f>+IF(OR(D193="Valide todos los criterios"),"Valide todas las variables",IF(AND(D193="Cumple variable"),"Cumple obligación","No cumple obligación"))</f>
        <v>Valide todas las variables</v>
      </c>
      <c r="J192" s="107"/>
    </row>
    <row r="193" spans="1:10" ht="24.95" customHeight="1" x14ac:dyDescent="0.2">
      <c r="A193" s="108" t="s">
        <v>212</v>
      </c>
      <c r="B193" s="10" t="s">
        <v>37</v>
      </c>
      <c r="C193" s="11"/>
      <c r="D193" s="111" t="str">
        <f>IF(OR(C193="",C194="",C195="",C196="",C197=""),"Valide todos los criterios",IF(AND(C193="Cumple",C194="Cumple",C195="Cumple",C196="Cumple",C197="Cumple"),"Cumple variable","No cumple variable"))</f>
        <v>Valide todos los criterios</v>
      </c>
      <c r="E193" s="114" t="s">
        <v>46</v>
      </c>
      <c r="F193" s="114"/>
      <c r="G193" s="114"/>
      <c r="H193" s="114"/>
      <c r="I193" s="114"/>
      <c r="J193" s="115"/>
    </row>
    <row r="194" spans="1:10" ht="24.95" customHeight="1" x14ac:dyDescent="0.2">
      <c r="A194" s="109"/>
      <c r="B194" s="8" t="s">
        <v>38</v>
      </c>
      <c r="C194" s="9"/>
      <c r="D194" s="112"/>
      <c r="E194" s="116"/>
      <c r="F194" s="117"/>
      <c r="G194" s="117"/>
      <c r="H194" s="117"/>
      <c r="I194" s="117"/>
      <c r="J194" s="118"/>
    </row>
    <row r="195" spans="1:10" ht="24.95" customHeight="1" x14ac:dyDescent="0.2">
      <c r="A195" s="109"/>
      <c r="B195" s="8" t="s">
        <v>39</v>
      </c>
      <c r="C195" s="9"/>
      <c r="D195" s="112"/>
      <c r="E195" s="116"/>
      <c r="F195" s="117"/>
      <c r="G195" s="117"/>
      <c r="H195" s="117"/>
      <c r="I195" s="117"/>
      <c r="J195" s="118"/>
    </row>
    <row r="196" spans="1:10" ht="24.95" customHeight="1" x14ac:dyDescent="0.2">
      <c r="A196" s="109"/>
      <c r="B196" s="8" t="s">
        <v>40</v>
      </c>
      <c r="C196" s="9"/>
      <c r="D196" s="112"/>
      <c r="E196" s="116"/>
      <c r="F196" s="117"/>
      <c r="G196" s="117"/>
      <c r="H196" s="117"/>
      <c r="I196" s="117"/>
      <c r="J196" s="118"/>
    </row>
    <row r="197" spans="1:10" ht="24.95" customHeight="1" thickBot="1" x14ac:dyDescent="0.25">
      <c r="A197" s="110"/>
      <c r="B197" s="12" t="s">
        <v>41</v>
      </c>
      <c r="C197" s="51"/>
      <c r="D197" s="113"/>
      <c r="E197" s="119"/>
      <c r="F197" s="120"/>
      <c r="G197" s="120"/>
      <c r="H197" s="120"/>
      <c r="I197" s="120"/>
      <c r="J197" s="121"/>
    </row>
    <row r="198" spans="1:10" ht="35.1" customHeight="1" thickBot="1" x14ac:dyDescent="0.25">
      <c r="A198" s="103" t="s">
        <v>213</v>
      </c>
      <c r="B198" s="104"/>
      <c r="C198" s="104"/>
      <c r="D198" s="104"/>
      <c r="E198" s="104"/>
      <c r="F198" s="104"/>
      <c r="G198" s="104"/>
      <c r="H198" s="105"/>
      <c r="I198" s="106" t="str">
        <f>+IF(D199="","Valide todas las variables",IF(OR(D199="Variable no aplica"),"Obligación no aplica",IF(AND(D199="Cumple variable"),"Cumple obligación","No cumple obligación")))</f>
        <v>Valide todas las variables</v>
      </c>
      <c r="J198" s="107"/>
    </row>
    <row r="199" spans="1:10" ht="15" customHeight="1" x14ac:dyDescent="0.2">
      <c r="A199" s="108" t="s">
        <v>214</v>
      </c>
      <c r="B199" s="122" t="s">
        <v>54</v>
      </c>
      <c r="C199" s="125"/>
      <c r="D199" s="128"/>
      <c r="E199" s="114" t="s">
        <v>46</v>
      </c>
      <c r="F199" s="114"/>
      <c r="G199" s="114"/>
      <c r="H199" s="114"/>
      <c r="I199" s="114"/>
      <c r="J199" s="115"/>
    </row>
    <row r="200" spans="1:10" ht="15" customHeight="1" x14ac:dyDescent="0.2">
      <c r="A200" s="109"/>
      <c r="B200" s="123"/>
      <c r="C200" s="126"/>
      <c r="D200" s="129"/>
      <c r="E200" s="116"/>
      <c r="F200" s="117"/>
      <c r="G200" s="117"/>
      <c r="H200" s="117"/>
      <c r="I200" s="117"/>
      <c r="J200" s="118"/>
    </row>
    <row r="201" spans="1:10" ht="15" customHeight="1" x14ac:dyDescent="0.2">
      <c r="A201" s="109"/>
      <c r="B201" s="123"/>
      <c r="C201" s="126"/>
      <c r="D201" s="129"/>
      <c r="E201" s="116"/>
      <c r="F201" s="117"/>
      <c r="G201" s="117"/>
      <c r="H201" s="117"/>
      <c r="I201" s="117"/>
      <c r="J201" s="118"/>
    </row>
    <row r="202" spans="1:10" ht="15" customHeight="1" x14ac:dyDescent="0.2">
      <c r="A202" s="109"/>
      <c r="B202" s="123"/>
      <c r="C202" s="126"/>
      <c r="D202" s="129"/>
      <c r="E202" s="116"/>
      <c r="F202" s="117"/>
      <c r="G202" s="117"/>
      <c r="H202" s="117"/>
      <c r="I202" s="117"/>
      <c r="J202" s="118"/>
    </row>
    <row r="203" spans="1:10" ht="15" customHeight="1" x14ac:dyDescent="0.2">
      <c r="A203" s="109"/>
      <c r="B203" s="123"/>
      <c r="C203" s="126"/>
      <c r="D203" s="129"/>
      <c r="E203" s="116"/>
      <c r="F203" s="117"/>
      <c r="G203" s="117"/>
      <c r="H203" s="117"/>
      <c r="I203" s="117"/>
      <c r="J203" s="118"/>
    </row>
    <row r="204" spans="1:10" ht="15" customHeight="1" x14ac:dyDescent="0.2">
      <c r="A204" s="109"/>
      <c r="B204" s="123"/>
      <c r="C204" s="126"/>
      <c r="D204" s="129"/>
      <c r="E204" s="116"/>
      <c r="F204" s="117"/>
      <c r="G204" s="117"/>
      <c r="H204" s="117"/>
      <c r="I204" s="117"/>
      <c r="J204" s="118"/>
    </row>
    <row r="205" spans="1:10" ht="15" customHeight="1" x14ac:dyDescent="0.2">
      <c r="A205" s="109"/>
      <c r="B205" s="123"/>
      <c r="C205" s="126"/>
      <c r="D205" s="129"/>
      <c r="E205" s="116"/>
      <c r="F205" s="117"/>
      <c r="G205" s="117"/>
      <c r="H205" s="117"/>
      <c r="I205" s="117"/>
      <c r="J205" s="118"/>
    </row>
    <row r="206" spans="1:10" ht="15" customHeight="1" thickBot="1" x14ac:dyDescent="0.25">
      <c r="A206" s="110"/>
      <c r="B206" s="124"/>
      <c r="C206" s="127"/>
      <c r="D206" s="130"/>
      <c r="E206" s="119"/>
      <c r="F206" s="120"/>
      <c r="G206" s="120"/>
      <c r="H206" s="120"/>
      <c r="I206" s="120"/>
      <c r="J206" s="121"/>
    </row>
    <row r="207" spans="1:10" ht="30" customHeight="1" thickBot="1" x14ac:dyDescent="0.25">
      <c r="A207" s="100" t="s">
        <v>60</v>
      </c>
      <c r="B207" s="101"/>
      <c r="C207" s="101"/>
      <c r="D207" s="101"/>
      <c r="E207" s="101"/>
      <c r="F207" s="101"/>
      <c r="G207" s="101"/>
      <c r="H207" s="101"/>
      <c r="I207" s="101"/>
      <c r="J207" s="102"/>
    </row>
    <row r="208" spans="1:10" ht="69.95" customHeight="1" thickBot="1" x14ac:dyDescent="0.25">
      <c r="A208" s="103" t="s">
        <v>215</v>
      </c>
      <c r="B208" s="104"/>
      <c r="C208" s="104"/>
      <c r="D208" s="104"/>
      <c r="E208" s="104"/>
      <c r="F208" s="104"/>
      <c r="G208" s="104"/>
      <c r="H208" s="105"/>
      <c r="I208" s="106" t="str">
        <f>+IF(OR(D209="Valide todos los criterios"),"Valide todas las variables",IF(AND(D209="Cumple variable"),"Cumple obligación","No cumple obligación"))</f>
        <v>Valide todas las variables</v>
      </c>
      <c r="J208" s="107"/>
    </row>
    <row r="209" spans="1:10" ht="15" customHeight="1" x14ac:dyDescent="0.2">
      <c r="A209" s="108" t="s">
        <v>216</v>
      </c>
      <c r="B209" s="10" t="s">
        <v>37</v>
      </c>
      <c r="C209" s="11"/>
      <c r="D209" s="156" t="str">
        <f>+IF(OR(C209="",C210="",C211="",C212="",C213="",C214="",C215="",C216="",C217=""),"Valide todos los criterios",IF(AND(C209="Cumple",C210="Cumple",C211="Cumple",C212="Cumple",C213="Cumple",C214="Cumple",C215="Cumple",C216="Cumple",C217="Cumple"),"Cumple variable","No cumple variable"))</f>
        <v>Valide todos los criterios</v>
      </c>
      <c r="E209" s="114" t="s">
        <v>46</v>
      </c>
      <c r="F209" s="114"/>
      <c r="G209" s="114"/>
      <c r="H209" s="114"/>
      <c r="I209" s="114"/>
      <c r="J209" s="115"/>
    </row>
    <row r="210" spans="1:10" ht="15" customHeight="1" x14ac:dyDescent="0.2">
      <c r="A210" s="109"/>
      <c r="B210" s="8" t="s">
        <v>38</v>
      </c>
      <c r="C210" s="9"/>
      <c r="D210" s="157"/>
      <c r="E210" s="116"/>
      <c r="F210" s="117"/>
      <c r="G210" s="117"/>
      <c r="H210" s="117"/>
      <c r="I210" s="117"/>
      <c r="J210" s="118"/>
    </row>
    <row r="211" spans="1:10" ht="15" customHeight="1" x14ac:dyDescent="0.2">
      <c r="A211" s="109"/>
      <c r="B211" s="8" t="s">
        <v>39</v>
      </c>
      <c r="C211" s="9"/>
      <c r="D211" s="157"/>
      <c r="E211" s="116"/>
      <c r="F211" s="117"/>
      <c r="G211" s="117"/>
      <c r="H211" s="117"/>
      <c r="I211" s="117"/>
      <c r="J211" s="118"/>
    </row>
    <row r="212" spans="1:10" ht="15" customHeight="1" x14ac:dyDescent="0.2">
      <c r="A212" s="109"/>
      <c r="B212" s="8" t="s">
        <v>40</v>
      </c>
      <c r="C212" s="9"/>
      <c r="D212" s="157"/>
      <c r="E212" s="116"/>
      <c r="F212" s="117"/>
      <c r="G212" s="117"/>
      <c r="H212" s="117"/>
      <c r="I212" s="117"/>
      <c r="J212" s="118"/>
    </row>
    <row r="213" spans="1:10" ht="15" customHeight="1" x14ac:dyDescent="0.2">
      <c r="A213" s="109"/>
      <c r="B213" s="8" t="s">
        <v>41</v>
      </c>
      <c r="C213" s="9"/>
      <c r="D213" s="157"/>
      <c r="E213" s="116"/>
      <c r="F213" s="117"/>
      <c r="G213" s="117"/>
      <c r="H213" s="117"/>
      <c r="I213" s="117"/>
      <c r="J213" s="118"/>
    </row>
    <row r="214" spans="1:10" ht="15" customHeight="1" x14ac:dyDescent="0.2">
      <c r="A214" s="109"/>
      <c r="B214" s="8" t="s">
        <v>42</v>
      </c>
      <c r="C214" s="9"/>
      <c r="D214" s="157"/>
      <c r="E214" s="116"/>
      <c r="F214" s="117"/>
      <c r="G214" s="117"/>
      <c r="H214" s="117"/>
      <c r="I214" s="117"/>
      <c r="J214" s="118"/>
    </row>
    <row r="215" spans="1:10" ht="15" customHeight="1" x14ac:dyDescent="0.2">
      <c r="A215" s="109"/>
      <c r="B215" s="8" t="s">
        <v>43</v>
      </c>
      <c r="C215" s="9"/>
      <c r="D215" s="157"/>
      <c r="E215" s="116"/>
      <c r="F215" s="117"/>
      <c r="G215" s="117"/>
      <c r="H215" s="117"/>
      <c r="I215" s="117"/>
      <c r="J215" s="118"/>
    </row>
    <row r="216" spans="1:10" ht="15" customHeight="1" x14ac:dyDescent="0.2">
      <c r="A216" s="109"/>
      <c r="B216" s="8" t="s">
        <v>44</v>
      </c>
      <c r="C216" s="9"/>
      <c r="D216" s="157"/>
      <c r="E216" s="116"/>
      <c r="F216" s="117"/>
      <c r="G216" s="117"/>
      <c r="H216" s="117"/>
      <c r="I216" s="117"/>
      <c r="J216" s="118"/>
    </row>
    <row r="217" spans="1:10" ht="15" customHeight="1" thickBot="1" x14ac:dyDescent="0.25">
      <c r="A217" s="110"/>
      <c r="B217" s="12" t="s">
        <v>49</v>
      </c>
      <c r="C217" s="20"/>
      <c r="D217" s="158"/>
      <c r="E217" s="119"/>
      <c r="F217" s="120"/>
      <c r="G217" s="120"/>
      <c r="H217" s="120"/>
      <c r="I217" s="120"/>
      <c r="J217" s="121"/>
    </row>
    <row r="218" spans="1:10" ht="60" customHeight="1" thickBot="1" x14ac:dyDescent="0.25">
      <c r="A218" s="103" t="s">
        <v>237</v>
      </c>
      <c r="B218" s="104"/>
      <c r="C218" s="104"/>
      <c r="D218" s="104"/>
      <c r="E218" s="104"/>
      <c r="F218" s="104"/>
      <c r="G218" s="104"/>
      <c r="H218" s="105"/>
      <c r="I218" s="106" t="str">
        <f>+IF(OR(D219="Valide todos los criterios"),"Valide todas las variables",IF(AND(D219="Cumple variable"),"Cumple obligación","No cumple obligación"))</f>
        <v>Valide todas las variables</v>
      </c>
      <c r="J218" s="107"/>
    </row>
    <row r="219" spans="1:10" ht="15" customHeight="1" x14ac:dyDescent="0.2">
      <c r="A219" s="108" t="s">
        <v>217</v>
      </c>
      <c r="B219" s="10" t="s">
        <v>37</v>
      </c>
      <c r="C219" s="11"/>
      <c r="D219" s="111" t="str">
        <f>+IF(OR(C219="",C220=""),"Valide todos los criterios",IF(AND(C219="Cumple",C220="Cumple"),"Cumple variable","No cumple variable"))</f>
        <v>Valide todos los criterios</v>
      </c>
      <c r="E219" s="114" t="s">
        <v>46</v>
      </c>
      <c r="F219" s="114"/>
      <c r="G219" s="114"/>
      <c r="H219" s="114"/>
      <c r="I219" s="114"/>
      <c r="J219" s="115"/>
    </row>
    <row r="220" spans="1:10" ht="90" customHeight="1" thickBot="1" x14ac:dyDescent="0.25">
      <c r="A220" s="110"/>
      <c r="B220" s="12" t="s">
        <v>38</v>
      </c>
      <c r="C220" s="20"/>
      <c r="D220" s="113"/>
      <c r="E220" s="119"/>
      <c r="F220" s="120"/>
      <c r="G220" s="120"/>
      <c r="H220" s="120"/>
      <c r="I220" s="120"/>
      <c r="J220" s="121"/>
    </row>
    <row r="221" spans="1:10" ht="45" customHeight="1" thickBot="1" x14ac:dyDescent="0.25">
      <c r="A221" s="103" t="s">
        <v>220</v>
      </c>
      <c r="B221" s="104"/>
      <c r="C221" s="104"/>
      <c r="D221" s="104"/>
      <c r="E221" s="104"/>
      <c r="F221" s="104"/>
      <c r="G221" s="104"/>
      <c r="H221" s="105"/>
      <c r="I221" s="106" t="str">
        <f>+IF(OR(D222="Valide todos los criterios"),"Valide todas las variables",IF(AND(D222="Cumple variable"),"Cumple obligación","No cumple obligación"))</f>
        <v>Valide todas las variables</v>
      </c>
      <c r="J221" s="107"/>
    </row>
    <row r="222" spans="1:10" ht="15" customHeight="1" x14ac:dyDescent="0.2">
      <c r="A222" s="108" t="s">
        <v>219</v>
      </c>
      <c r="B222" s="161" t="s">
        <v>37</v>
      </c>
      <c r="C222" s="159"/>
      <c r="D222" s="111" t="str">
        <f>+IF(OR(C222=""),"Valide todos los criterios",IF(AND(C222="Cumple"),"Cumple variable","No cumple variable"))</f>
        <v>Valide todos los criterios</v>
      </c>
      <c r="E222" s="114" t="s">
        <v>46</v>
      </c>
      <c r="F222" s="114"/>
      <c r="G222" s="114"/>
      <c r="H222" s="114"/>
      <c r="I222" s="114"/>
      <c r="J222" s="115"/>
    </row>
    <row r="223" spans="1:10" ht="90" customHeight="1" thickBot="1" x14ac:dyDescent="0.25">
      <c r="A223" s="110"/>
      <c r="B223" s="162"/>
      <c r="C223" s="160"/>
      <c r="D223" s="113"/>
      <c r="E223" s="119"/>
      <c r="F223" s="120"/>
      <c r="G223" s="120"/>
      <c r="H223" s="120"/>
      <c r="I223" s="120"/>
      <c r="J223" s="121"/>
    </row>
    <row r="224" spans="1:10" ht="80.099999999999994" customHeight="1" thickBot="1" x14ac:dyDescent="0.25">
      <c r="A224" s="103" t="s">
        <v>235</v>
      </c>
      <c r="B224" s="104"/>
      <c r="C224" s="104"/>
      <c r="D224" s="104"/>
      <c r="E224" s="104"/>
      <c r="F224" s="104"/>
      <c r="G224" s="104"/>
      <c r="H224" s="105"/>
      <c r="I224" s="106" t="str">
        <f>+IF(OR(D225="Valide todos los criterios"),"Valide todas las variables",IF(AND(D225="Cumple variable"),"Cumple obligación","No cumple obligación"))</f>
        <v>Valide todas las variables</v>
      </c>
      <c r="J224" s="107"/>
    </row>
    <row r="225" spans="1:10" ht="15" customHeight="1" x14ac:dyDescent="0.2">
      <c r="A225" s="108" t="s">
        <v>222</v>
      </c>
      <c r="B225" s="10" t="s">
        <v>37</v>
      </c>
      <c r="C225" s="11"/>
      <c r="D225" s="156" t="str">
        <f>+IF(OR(C225="",C226="",C227="",C228="",C229=""),"Valide todos los criterios",IF(AND(C225="Cumple",C226="Cumple",C227="Cumple",C228="Cumple",C229="Cumple"),"Cumple variable","No cumple variable"))</f>
        <v>Valide todos los criterios</v>
      </c>
      <c r="E225" s="114" t="s">
        <v>46</v>
      </c>
      <c r="F225" s="114"/>
      <c r="G225" s="114"/>
      <c r="H225" s="114"/>
      <c r="I225" s="114"/>
      <c r="J225" s="115"/>
    </row>
    <row r="226" spans="1:10" ht="30" customHeight="1" x14ac:dyDescent="0.2">
      <c r="A226" s="109"/>
      <c r="B226" s="8" t="s">
        <v>38</v>
      </c>
      <c r="C226" s="9"/>
      <c r="D226" s="157"/>
      <c r="E226" s="116"/>
      <c r="F226" s="117"/>
      <c r="G226" s="117"/>
      <c r="H226" s="117"/>
      <c r="I226" s="117"/>
      <c r="J226" s="118"/>
    </row>
    <row r="227" spans="1:10" ht="30" customHeight="1" x14ac:dyDescent="0.2">
      <c r="A227" s="109"/>
      <c r="B227" s="8" t="s">
        <v>39</v>
      </c>
      <c r="C227" s="9"/>
      <c r="D227" s="157"/>
      <c r="E227" s="116"/>
      <c r="F227" s="117"/>
      <c r="G227" s="117"/>
      <c r="H227" s="117"/>
      <c r="I227" s="117"/>
      <c r="J227" s="118"/>
    </row>
    <row r="228" spans="1:10" ht="30" customHeight="1" x14ac:dyDescent="0.2">
      <c r="A228" s="109"/>
      <c r="B228" s="8" t="s">
        <v>40</v>
      </c>
      <c r="C228" s="9"/>
      <c r="D228" s="157"/>
      <c r="E228" s="116"/>
      <c r="F228" s="117"/>
      <c r="G228" s="117"/>
      <c r="H228" s="117"/>
      <c r="I228" s="117"/>
      <c r="J228" s="118"/>
    </row>
    <row r="229" spans="1:10" ht="30" customHeight="1" thickBot="1" x14ac:dyDescent="0.25">
      <c r="A229" s="110"/>
      <c r="B229" s="12" t="s">
        <v>41</v>
      </c>
      <c r="C229" s="22"/>
      <c r="D229" s="158"/>
      <c r="E229" s="119"/>
      <c r="F229" s="120"/>
      <c r="G229" s="120"/>
      <c r="H229" s="120"/>
      <c r="I229" s="120"/>
      <c r="J229" s="121"/>
    </row>
    <row r="230" spans="1:10" ht="30" customHeight="1" thickBot="1" x14ac:dyDescent="0.25">
      <c r="A230" s="100" t="s">
        <v>61</v>
      </c>
      <c r="B230" s="101"/>
      <c r="C230" s="101"/>
      <c r="D230" s="101"/>
      <c r="E230" s="101"/>
      <c r="F230" s="101"/>
      <c r="G230" s="101"/>
      <c r="H230" s="101"/>
      <c r="I230" s="101"/>
      <c r="J230" s="102"/>
    </row>
    <row r="231" spans="1:10" ht="45" customHeight="1" thickBot="1" x14ac:dyDescent="0.25">
      <c r="A231" s="103" t="s">
        <v>223</v>
      </c>
      <c r="B231" s="104"/>
      <c r="C231" s="104"/>
      <c r="D231" s="104"/>
      <c r="E231" s="104"/>
      <c r="F231" s="104"/>
      <c r="G231" s="104"/>
      <c r="H231" s="105"/>
      <c r="I231" s="106" t="str">
        <f>+IF(OR(D232="Valide todos los criterios"),"Valide todas las variables",IF(AND(D232="Cumple variable"),"Cumple obligación","No cumple obligación"))</f>
        <v>Valide todas las variables</v>
      </c>
      <c r="J231" s="107"/>
    </row>
    <row r="232" spans="1:10" ht="15" customHeight="1" x14ac:dyDescent="0.2">
      <c r="A232" s="108" t="s">
        <v>224</v>
      </c>
      <c r="B232" s="10" t="s">
        <v>37</v>
      </c>
      <c r="C232" s="11"/>
      <c r="D232" s="156" t="str">
        <f>+IF(OR(C232="",C233="",C234="",C235="",C236=""),"Valide todos los criterios",IF(AND(C232="Cumple",C233="Cumple",C234="Cumple",C235="Cumple",C236="Cumple"),"Cumple variable","No cumple variable"))</f>
        <v>Valide todos los criterios</v>
      </c>
      <c r="E232" s="114" t="s">
        <v>46</v>
      </c>
      <c r="F232" s="114"/>
      <c r="G232" s="114"/>
      <c r="H232" s="114"/>
      <c r="I232" s="114"/>
      <c r="J232" s="115"/>
    </row>
    <row r="233" spans="1:10" ht="24.95" customHeight="1" x14ac:dyDescent="0.2">
      <c r="A233" s="109"/>
      <c r="B233" s="8" t="s">
        <v>38</v>
      </c>
      <c r="C233" s="9"/>
      <c r="D233" s="157"/>
      <c r="E233" s="116"/>
      <c r="F233" s="117"/>
      <c r="G233" s="117"/>
      <c r="H233" s="117"/>
      <c r="I233" s="117"/>
      <c r="J233" s="118"/>
    </row>
    <row r="234" spans="1:10" ht="24.95" customHeight="1" x14ac:dyDescent="0.2">
      <c r="A234" s="109"/>
      <c r="B234" s="8" t="s">
        <v>39</v>
      </c>
      <c r="C234" s="9"/>
      <c r="D234" s="157"/>
      <c r="E234" s="116"/>
      <c r="F234" s="117"/>
      <c r="G234" s="117"/>
      <c r="H234" s="117"/>
      <c r="I234" s="117"/>
      <c r="J234" s="118"/>
    </row>
    <row r="235" spans="1:10" ht="24.95" customHeight="1" x14ac:dyDescent="0.2">
      <c r="A235" s="109"/>
      <c r="B235" s="8" t="s">
        <v>40</v>
      </c>
      <c r="C235" s="9"/>
      <c r="D235" s="157"/>
      <c r="E235" s="116"/>
      <c r="F235" s="117"/>
      <c r="G235" s="117"/>
      <c r="H235" s="117"/>
      <c r="I235" s="117"/>
      <c r="J235" s="118"/>
    </row>
    <row r="236" spans="1:10" ht="24.95" customHeight="1" thickBot="1" x14ac:dyDescent="0.25">
      <c r="A236" s="110"/>
      <c r="B236" s="12" t="s">
        <v>41</v>
      </c>
      <c r="C236" s="22"/>
      <c r="D236" s="158"/>
      <c r="E236" s="119"/>
      <c r="F236" s="120"/>
      <c r="G236" s="120"/>
      <c r="H236" s="120"/>
      <c r="I236" s="120"/>
      <c r="J236" s="121"/>
    </row>
    <row r="237" spans="1:10" ht="35.1" customHeight="1" thickBot="1" x14ac:dyDescent="0.25">
      <c r="A237" s="103" t="s">
        <v>225</v>
      </c>
      <c r="B237" s="104"/>
      <c r="C237" s="104"/>
      <c r="D237" s="104"/>
      <c r="E237" s="104"/>
      <c r="F237" s="104"/>
      <c r="G237" s="104"/>
      <c r="H237" s="105"/>
      <c r="I237" s="106" t="str">
        <f>+IF(OR(D238="Valide todos los criterios"),"Valide todas las variables",IF(AND(D238="Cumple variable"),"Cumple obligación","No cumple obligación"))</f>
        <v>Valide todas las variables</v>
      </c>
      <c r="J237" s="107"/>
    </row>
    <row r="238" spans="1:10" ht="15" customHeight="1" x14ac:dyDescent="0.2">
      <c r="A238" s="108" t="s">
        <v>226</v>
      </c>
      <c r="B238" s="10" t="s">
        <v>37</v>
      </c>
      <c r="C238" s="11"/>
      <c r="D238" s="156" t="str">
        <f>+IF(OR(C238="",C239="",C240="",C241="",C242="",C243="",C244="",C245="",C246=""),"Valide todos los criterios",IF(AND(C238="Cumple",C239="Cumple",C240="Cumple",C241="Cumple",C242="Cumple",C243="Cumple",C244="Cumple",C245="Cumple",C246="Cumple"),"Cumple variable","No cumple variable"))</f>
        <v>Valide todos los criterios</v>
      </c>
      <c r="E238" s="114" t="s">
        <v>46</v>
      </c>
      <c r="F238" s="114"/>
      <c r="G238" s="114"/>
      <c r="H238" s="114"/>
      <c r="I238" s="114"/>
      <c r="J238" s="115"/>
    </row>
    <row r="239" spans="1:10" ht="15" customHeight="1" x14ac:dyDescent="0.2">
      <c r="A239" s="109"/>
      <c r="B239" s="8" t="s">
        <v>38</v>
      </c>
      <c r="C239" s="9"/>
      <c r="D239" s="157"/>
      <c r="E239" s="116"/>
      <c r="F239" s="117"/>
      <c r="G239" s="117"/>
      <c r="H239" s="117"/>
      <c r="I239" s="117"/>
      <c r="J239" s="118"/>
    </row>
    <row r="240" spans="1:10" ht="15" customHeight="1" x14ac:dyDescent="0.2">
      <c r="A240" s="109"/>
      <c r="B240" s="8" t="s">
        <v>39</v>
      </c>
      <c r="C240" s="9"/>
      <c r="D240" s="157"/>
      <c r="E240" s="116"/>
      <c r="F240" s="117"/>
      <c r="G240" s="117"/>
      <c r="H240" s="117"/>
      <c r="I240" s="117"/>
      <c r="J240" s="118"/>
    </row>
    <row r="241" spans="1:10" ht="15" customHeight="1" x14ac:dyDescent="0.2">
      <c r="A241" s="109"/>
      <c r="B241" s="8" t="s">
        <v>40</v>
      </c>
      <c r="C241" s="9"/>
      <c r="D241" s="157"/>
      <c r="E241" s="116"/>
      <c r="F241" s="117"/>
      <c r="G241" s="117"/>
      <c r="H241" s="117"/>
      <c r="I241" s="117"/>
      <c r="J241" s="118"/>
    </row>
    <row r="242" spans="1:10" ht="15" customHeight="1" x14ac:dyDescent="0.2">
      <c r="A242" s="109"/>
      <c r="B242" s="8" t="s">
        <v>41</v>
      </c>
      <c r="C242" s="9"/>
      <c r="D242" s="157"/>
      <c r="E242" s="116"/>
      <c r="F242" s="117"/>
      <c r="G242" s="117"/>
      <c r="H242" s="117"/>
      <c r="I242" s="117"/>
      <c r="J242" s="118"/>
    </row>
    <row r="243" spans="1:10" ht="15" customHeight="1" x14ac:dyDescent="0.2">
      <c r="A243" s="109"/>
      <c r="B243" s="8" t="s">
        <v>42</v>
      </c>
      <c r="C243" s="9"/>
      <c r="D243" s="157"/>
      <c r="E243" s="116"/>
      <c r="F243" s="117"/>
      <c r="G243" s="117"/>
      <c r="H243" s="117"/>
      <c r="I243" s="117"/>
      <c r="J243" s="118"/>
    </row>
    <row r="244" spans="1:10" ht="15" customHeight="1" x14ac:dyDescent="0.2">
      <c r="A244" s="109"/>
      <c r="B244" s="8" t="s">
        <v>43</v>
      </c>
      <c r="C244" s="9"/>
      <c r="D244" s="157"/>
      <c r="E244" s="116"/>
      <c r="F244" s="117"/>
      <c r="G244" s="117"/>
      <c r="H244" s="117"/>
      <c r="I244" s="117"/>
      <c r="J244" s="118"/>
    </row>
    <row r="245" spans="1:10" ht="15" customHeight="1" x14ac:dyDescent="0.2">
      <c r="A245" s="109"/>
      <c r="B245" s="8" t="s">
        <v>44</v>
      </c>
      <c r="C245" s="9"/>
      <c r="D245" s="157"/>
      <c r="E245" s="116"/>
      <c r="F245" s="117"/>
      <c r="G245" s="117"/>
      <c r="H245" s="117"/>
      <c r="I245" s="117"/>
      <c r="J245" s="118"/>
    </row>
    <row r="246" spans="1:10" ht="15" customHeight="1" thickBot="1" x14ac:dyDescent="0.25">
      <c r="A246" s="110"/>
      <c r="B246" s="12" t="s">
        <v>49</v>
      </c>
      <c r="C246" s="22"/>
      <c r="D246" s="158"/>
      <c r="E246" s="119"/>
      <c r="F246" s="120"/>
      <c r="G246" s="120"/>
      <c r="H246" s="120"/>
      <c r="I246" s="120"/>
      <c r="J246" s="121"/>
    </row>
    <row r="247" spans="1:10" ht="45" customHeight="1" thickBot="1" x14ac:dyDescent="0.25">
      <c r="A247" s="103" t="s">
        <v>227</v>
      </c>
      <c r="B247" s="104"/>
      <c r="C247" s="104"/>
      <c r="D247" s="104"/>
      <c r="E247" s="104"/>
      <c r="F247" s="104"/>
      <c r="G247" s="104"/>
      <c r="H247" s="105"/>
      <c r="I247" s="106" t="str">
        <f>+IF(OR(D248="Valide todos los criterios"),"Valide todas las variables",IF(AND(D248="Cumple variable"),"Cumple obligación","No cumple obligación"))</f>
        <v>Valide todas las variables</v>
      </c>
      <c r="J247" s="107"/>
    </row>
    <row r="248" spans="1:10" ht="15" customHeight="1" x14ac:dyDescent="0.2">
      <c r="A248" s="108" t="s">
        <v>228</v>
      </c>
      <c r="B248" s="10" t="s">
        <v>37</v>
      </c>
      <c r="C248" s="11"/>
      <c r="D248" s="156" t="str">
        <f>+IF(OR(C248="",C249="",C250="",C251=""),"Valide todos los criterios",IF(AND(C248="Cumple",C249="Cumple",C250="Cumple",C251="Cumple"),"Cumple variable","No cumple variable"))</f>
        <v>Valide todos los criterios</v>
      </c>
      <c r="E248" s="114" t="s">
        <v>46</v>
      </c>
      <c r="F248" s="114"/>
      <c r="G248" s="114"/>
      <c r="H248" s="114"/>
      <c r="I248" s="114"/>
      <c r="J248" s="115"/>
    </row>
    <row r="249" spans="1:10" ht="30" customHeight="1" x14ac:dyDescent="0.2">
      <c r="A249" s="109"/>
      <c r="B249" s="8" t="s">
        <v>38</v>
      </c>
      <c r="C249" s="9"/>
      <c r="D249" s="157"/>
      <c r="E249" s="116"/>
      <c r="F249" s="117"/>
      <c r="G249" s="117"/>
      <c r="H249" s="117"/>
      <c r="I249" s="117"/>
      <c r="J249" s="118"/>
    </row>
    <row r="250" spans="1:10" ht="30" customHeight="1" x14ac:dyDescent="0.2">
      <c r="A250" s="109"/>
      <c r="B250" s="8" t="s">
        <v>39</v>
      </c>
      <c r="C250" s="9"/>
      <c r="D250" s="157"/>
      <c r="E250" s="116"/>
      <c r="F250" s="117"/>
      <c r="G250" s="117"/>
      <c r="H250" s="117"/>
      <c r="I250" s="117"/>
      <c r="J250" s="118"/>
    </row>
    <row r="251" spans="1:10" ht="30" customHeight="1" thickBot="1" x14ac:dyDescent="0.25">
      <c r="A251" s="110"/>
      <c r="B251" s="12" t="s">
        <v>40</v>
      </c>
      <c r="C251" s="22"/>
      <c r="D251" s="158"/>
      <c r="E251" s="119"/>
      <c r="F251" s="120"/>
      <c r="G251" s="120"/>
      <c r="H251" s="120"/>
      <c r="I251" s="120"/>
      <c r="J251" s="121"/>
    </row>
    <row r="252" spans="1:10" ht="20.100000000000001" customHeight="1" thickBot="1" x14ac:dyDescent="0.25">
      <c r="A252" s="100" t="s">
        <v>62</v>
      </c>
      <c r="B252" s="101"/>
      <c r="C252" s="101"/>
      <c r="D252" s="101"/>
      <c r="E252" s="101"/>
      <c r="F252" s="101"/>
      <c r="G252" s="101"/>
      <c r="H252" s="101"/>
      <c r="I252" s="101"/>
      <c r="J252" s="102"/>
    </row>
    <row r="253" spans="1:10" ht="35.1" customHeight="1" thickBot="1" x14ac:dyDescent="0.25">
      <c r="A253" s="103" t="s">
        <v>229</v>
      </c>
      <c r="B253" s="104"/>
      <c r="C253" s="104"/>
      <c r="D253" s="104"/>
      <c r="E253" s="104"/>
      <c r="F253" s="104"/>
      <c r="G253" s="104"/>
      <c r="H253" s="105"/>
      <c r="I253" s="106" t="str">
        <f>+IF(C256="X","Obligación no aplica",IF(OR(D254="Valide todos los criterios"),"Valide todas las variables",IF(AND(D254="Cumple variable"),"Cumple obligación","No cumple obligación")))</f>
        <v>Valide todas las variables</v>
      </c>
      <c r="J253" s="107"/>
    </row>
    <row r="254" spans="1:10" ht="15" customHeight="1" x14ac:dyDescent="0.2">
      <c r="A254" s="165" t="s">
        <v>230</v>
      </c>
      <c r="B254" s="10" t="s">
        <v>37</v>
      </c>
      <c r="C254" s="11"/>
      <c r="D254" s="156" t="str">
        <f>+IF(C256="X","Variable no aplica",IF(OR(C254="",C255=""),"Valide todos los criterios",IF(AND(C254="Cumple",C255="Cumple"),"Cumple variable","No cumple variable")))</f>
        <v>Valide todos los criterios</v>
      </c>
      <c r="E254" s="114" t="s">
        <v>46</v>
      </c>
      <c r="F254" s="114"/>
      <c r="G254" s="114"/>
      <c r="H254" s="114"/>
      <c r="I254" s="114"/>
      <c r="J254" s="115"/>
    </row>
    <row r="255" spans="1:10" ht="80.099999999999994" customHeight="1" x14ac:dyDescent="0.2">
      <c r="A255" s="166"/>
      <c r="B255" s="14" t="s">
        <v>38</v>
      </c>
      <c r="C255" s="15"/>
      <c r="D255" s="164"/>
      <c r="E255" s="116"/>
      <c r="F255" s="117"/>
      <c r="G255" s="117"/>
      <c r="H255" s="117"/>
      <c r="I255" s="117"/>
      <c r="J255" s="118"/>
    </row>
    <row r="256" spans="1:10" ht="15" customHeight="1" thickBot="1" x14ac:dyDescent="0.25">
      <c r="A256" s="167"/>
      <c r="B256" s="16" t="s">
        <v>48</v>
      </c>
      <c r="C256" s="17"/>
      <c r="D256" s="158"/>
      <c r="E256" s="119"/>
      <c r="F256" s="120"/>
      <c r="G256" s="120"/>
      <c r="H256" s="120"/>
      <c r="I256" s="120"/>
      <c r="J256" s="121"/>
    </row>
    <row r="257" spans="1:10" ht="35.1" customHeight="1" thickBot="1" x14ac:dyDescent="0.25">
      <c r="A257" s="103" t="s">
        <v>231</v>
      </c>
      <c r="B257" s="104"/>
      <c r="C257" s="104"/>
      <c r="D257" s="104"/>
      <c r="E257" s="104"/>
      <c r="F257" s="104"/>
      <c r="G257" s="104"/>
      <c r="H257" s="105"/>
      <c r="I257" s="106" t="str">
        <f>+IF(C263="X","Obligación no aplica",IF(OR(D258="Valide todos los criterios"),"Valide todas las variables",IF(AND(D258="Cumple variable"),"Cumple obligación","No cumple obligación")))</f>
        <v>Valide todas las variables</v>
      </c>
      <c r="J257" s="107"/>
    </row>
    <row r="258" spans="1:10" ht="15" customHeight="1" x14ac:dyDescent="0.2">
      <c r="A258" s="165" t="s">
        <v>231</v>
      </c>
      <c r="B258" s="10" t="s">
        <v>37</v>
      </c>
      <c r="C258" s="11"/>
      <c r="D258" s="156" t="str">
        <f>+IF(C263="X","Variable no aplica",IF(OR(C258="",C259="",C260="",C261="",C262=""),"Valide todos los criterios",IF(AND(C258="Cumple",C259="Cumple",C260="Cumple",C261="Cumple",C262="Cumple"),"Cumple variable","No cumple variable")))</f>
        <v>Valide todos los criterios</v>
      </c>
      <c r="E258" s="114" t="s">
        <v>46</v>
      </c>
      <c r="F258" s="114"/>
      <c r="G258" s="114"/>
      <c r="H258" s="114"/>
      <c r="I258" s="114"/>
      <c r="J258" s="115"/>
    </row>
    <row r="259" spans="1:10" ht="15" customHeight="1" x14ac:dyDescent="0.2">
      <c r="A259" s="166"/>
      <c r="B259" s="14" t="s">
        <v>38</v>
      </c>
      <c r="C259" s="15"/>
      <c r="D259" s="164"/>
      <c r="E259" s="116"/>
      <c r="F259" s="117"/>
      <c r="G259" s="117"/>
      <c r="H259" s="117"/>
      <c r="I259" s="117"/>
      <c r="J259" s="118"/>
    </row>
    <row r="260" spans="1:10" ht="15" customHeight="1" x14ac:dyDescent="0.2">
      <c r="A260" s="166"/>
      <c r="B260" s="14" t="s">
        <v>39</v>
      </c>
      <c r="C260" s="15"/>
      <c r="D260" s="164"/>
      <c r="E260" s="116"/>
      <c r="F260" s="117"/>
      <c r="G260" s="117"/>
      <c r="H260" s="117"/>
      <c r="I260" s="117"/>
      <c r="J260" s="118"/>
    </row>
    <row r="261" spans="1:10" ht="15" customHeight="1" x14ac:dyDescent="0.2">
      <c r="A261" s="166"/>
      <c r="B261" s="14" t="s">
        <v>40</v>
      </c>
      <c r="C261" s="15"/>
      <c r="D261" s="164"/>
      <c r="E261" s="116"/>
      <c r="F261" s="117"/>
      <c r="G261" s="117"/>
      <c r="H261" s="117"/>
      <c r="I261" s="117"/>
      <c r="J261" s="118"/>
    </row>
    <row r="262" spans="1:10" ht="15" customHeight="1" x14ac:dyDescent="0.2">
      <c r="A262" s="166"/>
      <c r="B262" s="14" t="s">
        <v>41</v>
      </c>
      <c r="C262" s="15"/>
      <c r="D262" s="164"/>
      <c r="E262" s="116"/>
      <c r="F262" s="117"/>
      <c r="G262" s="117"/>
      <c r="H262" s="117"/>
      <c r="I262" s="117"/>
      <c r="J262" s="118"/>
    </row>
    <row r="263" spans="1:10" ht="15" customHeight="1" thickBot="1" x14ac:dyDescent="0.25">
      <c r="A263" s="167"/>
      <c r="B263" s="16" t="s">
        <v>48</v>
      </c>
      <c r="C263" s="17"/>
      <c r="D263" s="158"/>
      <c r="E263" s="119"/>
      <c r="F263" s="120"/>
      <c r="G263" s="120"/>
      <c r="H263" s="120"/>
      <c r="I263" s="120"/>
      <c r="J263" s="121"/>
    </row>
    <row r="264" spans="1:10" ht="15" customHeight="1" x14ac:dyDescent="0.2">
      <c r="A264" s="150" t="s">
        <v>83</v>
      </c>
      <c r="B264" s="151"/>
      <c r="C264" s="151"/>
      <c r="D264" s="151"/>
      <c r="E264" s="151"/>
      <c r="F264" s="151"/>
      <c r="G264" s="151"/>
      <c r="H264" s="151"/>
      <c r="I264" s="151"/>
      <c r="J264" s="152"/>
    </row>
    <row r="265" spans="1:10" ht="249.95" customHeight="1" x14ac:dyDescent="0.2">
      <c r="A265" s="135"/>
      <c r="B265" s="136"/>
      <c r="C265" s="136"/>
      <c r="D265" s="136"/>
      <c r="E265" s="136"/>
      <c r="F265" s="136"/>
      <c r="G265" s="136"/>
      <c r="H265" s="136"/>
      <c r="I265" s="136"/>
      <c r="J265" s="137"/>
    </row>
    <row r="266" spans="1:10" ht="15" customHeight="1" x14ac:dyDescent="0.2">
      <c r="A266" s="138" t="s">
        <v>84</v>
      </c>
      <c r="B266" s="139"/>
      <c r="C266" s="139"/>
      <c r="D266" s="139"/>
      <c r="E266" s="139"/>
      <c r="F266" s="139"/>
      <c r="G266" s="139"/>
      <c r="H266" s="139"/>
      <c r="I266" s="139"/>
      <c r="J266" s="140"/>
    </row>
    <row r="267" spans="1:10" ht="249.95" customHeight="1" thickBot="1" x14ac:dyDescent="0.25">
      <c r="A267" s="141"/>
      <c r="B267" s="142"/>
      <c r="C267" s="142"/>
      <c r="D267" s="142"/>
      <c r="E267" s="142"/>
      <c r="F267" s="142"/>
      <c r="G267" s="142"/>
      <c r="H267" s="142"/>
      <c r="I267" s="142"/>
      <c r="J267" s="143"/>
    </row>
    <row r="268" spans="1:10" ht="12.75" x14ac:dyDescent="0.2">
      <c r="A268" s="153" t="s">
        <v>82</v>
      </c>
      <c r="B268" s="154"/>
      <c r="C268" s="154"/>
      <c r="D268" s="154"/>
      <c r="E268" s="154"/>
      <c r="F268" s="154"/>
      <c r="G268" s="154"/>
      <c r="H268" s="154"/>
      <c r="I268" s="154"/>
      <c r="J268" s="155"/>
    </row>
    <row r="269" spans="1:10" ht="20.100000000000001" customHeight="1" x14ac:dyDescent="0.2">
      <c r="A269" s="42" t="s">
        <v>85</v>
      </c>
      <c r="B269" s="131"/>
      <c r="C269" s="131"/>
      <c r="D269" s="131"/>
      <c r="E269" s="131"/>
      <c r="F269" s="41" t="s">
        <v>86</v>
      </c>
      <c r="G269" s="131"/>
      <c r="H269" s="131"/>
      <c r="I269" s="131"/>
      <c r="J269" s="132"/>
    </row>
    <row r="270" spans="1:10" ht="20.100000000000001" customHeight="1" x14ac:dyDescent="0.2">
      <c r="A270" s="42" t="s">
        <v>76</v>
      </c>
      <c r="B270" s="131"/>
      <c r="C270" s="131"/>
      <c r="D270" s="131"/>
      <c r="E270" s="131"/>
      <c r="F270" s="41" t="s">
        <v>76</v>
      </c>
      <c r="G270" s="131"/>
      <c r="H270" s="131"/>
      <c r="I270" s="131"/>
      <c r="J270" s="132"/>
    </row>
    <row r="271" spans="1:10" ht="20.100000000000001" customHeight="1" x14ac:dyDescent="0.2">
      <c r="A271" s="42" t="s">
        <v>78</v>
      </c>
      <c r="B271" s="131"/>
      <c r="C271" s="131"/>
      <c r="D271" s="131"/>
      <c r="E271" s="131"/>
      <c r="F271" s="41" t="s">
        <v>78</v>
      </c>
      <c r="G271" s="131"/>
      <c r="H271" s="131"/>
      <c r="I271" s="131"/>
      <c r="J271" s="132"/>
    </row>
    <row r="272" spans="1:10" ht="20.100000000000001" customHeight="1" x14ac:dyDescent="0.2">
      <c r="A272" s="42" t="s">
        <v>79</v>
      </c>
      <c r="B272" s="131"/>
      <c r="C272" s="131"/>
      <c r="D272" s="131"/>
      <c r="E272" s="131"/>
      <c r="F272" s="41" t="s">
        <v>79</v>
      </c>
      <c r="G272" s="131"/>
      <c r="H272" s="131"/>
      <c r="I272" s="131"/>
      <c r="J272" s="132"/>
    </row>
    <row r="273" spans="1:10" ht="30" customHeight="1" x14ac:dyDescent="0.2">
      <c r="A273" s="42" t="s">
        <v>77</v>
      </c>
      <c r="B273" s="131"/>
      <c r="C273" s="131"/>
      <c r="D273" s="131"/>
      <c r="E273" s="131"/>
      <c r="F273" s="41" t="s">
        <v>77</v>
      </c>
      <c r="G273" s="131"/>
      <c r="H273" s="131"/>
      <c r="I273" s="131"/>
      <c r="J273" s="132"/>
    </row>
    <row r="274" spans="1:10" ht="12.75" x14ac:dyDescent="0.2">
      <c r="A274" s="144"/>
      <c r="B274" s="145"/>
      <c r="C274" s="145"/>
      <c r="D274" s="145"/>
      <c r="E274" s="145"/>
      <c r="F274" s="145"/>
      <c r="G274" s="145"/>
      <c r="H274" s="145"/>
      <c r="I274" s="145"/>
      <c r="J274" s="146"/>
    </row>
    <row r="275" spans="1:10" ht="20.100000000000001" customHeight="1" x14ac:dyDescent="0.2">
      <c r="A275" s="42" t="s">
        <v>87</v>
      </c>
      <c r="B275" s="131"/>
      <c r="C275" s="131"/>
      <c r="D275" s="131"/>
      <c r="E275" s="131"/>
      <c r="F275" s="41" t="s">
        <v>88</v>
      </c>
      <c r="G275" s="131"/>
      <c r="H275" s="131"/>
      <c r="I275" s="131"/>
      <c r="J275" s="132"/>
    </row>
    <row r="276" spans="1:10" ht="20.100000000000001" customHeight="1" x14ac:dyDescent="0.2">
      <c r="A276" s="42" t="s">
        <v>76</v>
      </c>
      <c r="B276" s="131"/>
      <c r="C276" s="131"/>
      <c r="D276" s="131"/>
      <c r="E276" s="131"/>
      <c r="F276" s="41" t="s">
        <v>76</v>
      </c>
      <c r="G276" s="131"/>
      <c r="H276" s="131"/>
      <c r="I276" s="131"/>
      <c r="J276" s="132"/>
    </row>
    <row r="277" spans="1:10" ht="20.100000000000001" customHeight="1" x14ac:dyDescent="0.2">
      <c r="A277" s="42" t="s">
        <v>78</v>
      </c>
      <c r="B277" s="131"/>
      <c r="C277" s="131"/>
      <c r="D277" s="131"/>
      <c r="E277" s="131"/>
      <c r="F277" s="41" t="s">
        <v>78</v>
      </c>
      <c r="G277" s="131"/>
      <c r="H277" s="131"/>
      <c r="I277" s="131"/>
      <c r="J277" s="132"/>
    </row>
    <row r="278" spans="1:10" ht="20.100000000000001" customHeight="1" x14ac:dyDescent="0.2">
      <c r="A278" s="42" t="s">
        <v>79</v>
      </c>
      <c r="B278" s="131"/>
      <c r="C278" s="131"/>
      <c r="D278" s="131"/>
      <c r="E278" s="131"/>
      <c r="F278" s="41" t="s">
        <v>79</v>
      </c>
      <c r="G278" s="131"/>
      <c r="H278" s="131"/>
      <c r="I278" s="131"/>
      <c r="J278" s="132"/>
    </row>
    <row r="279" spans="1:10" ht="30" customHeight="1" thickBot="1" x14ac:dyDescent="0.25">
      <c r="A279" s="43" t="s">
        <v>77</v>
      </c>
      <c r="B279" s="133"/>
      <c r="C279" s="133"/>
      <c r="D279" s="133"/>
      <c r="E279" s="133"/>
      <c r="F279" s="44" t="s">
        <v>77</v>
      </c>
      <c r="G279" s="133"/>
      <c r="H279" s="133"/>
      <c r="I279" s="133"/>
      <c r="J279" s="134"/>
    </row>
    <row r="280" spans="1:10" ht="12.75" x14ac:dyDescent="0.2">
      <c r="A280" s="147" t="s">
        <v>81</v>
      </c>
      <c r="B280" s="148"/>
      <c r="C280" s="148"/>
      <c r="D280" s="148"/>
      <c r="E280" s="148"/>
      <c r="F280" s="148"/>
      <c r="G280" s="148"/>
      <c r="H280" s="148"/>
      <c r="I280" s="148"/>
      <c r="J280" s="149"/>
    </row>
    <row r="281" spans="1:10" ht="20.100000000000001" customHeight="1" x14ac:dyDescent="0.2">
      <c r="A281" s="42" t="s">
        <v>85</v>
      </c>
      <c r="B281" s="131"/>
      <c r="C281" s="131"/>
      <c r="D281" s="131"/>
      <c r="E281" s="131"/>
      <c r="F281" s="41" t="s">
        <v>86</v>
      </c>
      <c r="G281" s="131"/>
      <c r="H281" s="131"/>
      <c r="I281" s="131"/>
      <c r="J281" s="132"/>
    </row>
    <row r="282" spans="1:10" ht="20.100000000000001" customHeight="1" x14ac:dyDescent="0.2">
      <c r="A282" s="42" t="s">
        <v>76</v>
      </c>
      <c r="B282" s="131"/>
      <c r="C282" s="131"/>
      <c r="D282" s="131"/>
      <c r="E282" s="131"/>
      <c r="F282" s="41" t="s">
        <v>76</v>
      </c>
      <c r="G282" s="131"/>
      <c r="H282" s="131"/>
      <c r="I282" s="131"/>
      <c r="J282" s="132"/>
    </row>
    <row r="283" spans="1:10" ht="20.100000000000001" customHeight="1" x14ac:dyDescent="0.2">
      <c r="A283" s="42" t="s">
        <v>80</v>
      </c>
      <c r="B283" s="131"/>
      <c r="C283" s="131"/>
      <c r="D283" s="131"/>
      <c r="E283" s="131"/>
      <c r="F283" s="41" t="s">
        <v>80</v>
      </c>
      <c r="G283" s="131"/>
      <c r="H283" s="131"/>
      <c r="I283" s="131"/>
      <c r="J283" s="132"/>
    </row>
    <row r="284" spans="1:10" ht="20.100000000000001" customHeight="1" x14ac:dyDescent="0.2">
      <c r="A284" s="42" t="s">
        <v>79</v>
      </c>
      <c r="B284" s="131"/>
      <c r="C284" s="131"/>
      <c r="D284" s="131"/>
      <c r="E284" s="131"/>
      <c r="F284" s="41" t="s">
        <v>79</v>
      </c>
      <c r="G284" s="131"/>
      <c r="H284" s="131"/>
      <c r="I284" s="131"/>
      <c r="J284" s="132"/>
    </row>
    <row r="285" spans="1:10" ht="30" customHeight="1" x14ac:dyDescent="0.2">
      <c r="A285" s="42" t="s">
        <v>77</v>
      </c>
      <c r="B285" s="131"/>
      <c r="C285" s="131"/>
      <c r="D285" s="131"/>
      <c r="E285" s="131"/>
      <c r="F285" s="41" t="s">
        <v>77</v>
      </c>
      <c r="G285" s="131"/>
      <c r="H285" s="131"/>
      <c r="I285" s="131"/>
      <c r="J285" s="132"/>
    </row>
    <row r="286" spans="1:10" ht="12.75" x14ac:dyDescent="0.2">
      <c r="A286" s="144"/>
      <c r="B286" s="145"/>
      <c r="C286" s="145"/>
      <c r="D286" s="145"/>
      <c r="E286" s="145"/>
      <c r="F286" s="145"/>
      <c r="G286" s="145"/>
      <c r="H286" s="145"/>
      <c r="I286" s="145"/>
      <c r="J286" s="146"/>
    </row>
    <row r="287" spans="1:10" ht="20.100000000000001" customHeight="1" x14ac:dyDescent="0.2">
      <c r="A287" s="42" t="s">
        <v>87</v>
      </c>
      <c r="B287" s="131"/>
      <c r="C287" s="131"/>
      <c r="D287" s="131"/>
      <c r="E287" s="131"/>
      <c r="F287" s="41" t="s">
        <v>88</v>
      </c>
      <c r="G287" s="131"/>
      <c r="H287" s="131"/>
      <c r="I287" s="131"/>
      <c r="J287" s="132"/>
    </row>
    <row r="288" spans="1:10" ht="20.100000000000001" customHeight="1" x14ac:dyDescent="0.2">
      <c r="A288" s="42" t="s">
        <v>76</v>
      </c>
      <c r="B288" s="131"/>
      <c r="C288" s="131"/>
      <c r="D288" s="131"/>
      <c r="E288" s="131"/>
      <c r="F288" s="41" t="s">
        <v>76</v>
      </c>
      <c r="G288" s="131"/>
      <c r="H288" s="131"/>
      <c r="I288" s="131"/>
      <c r="J288" s="132"/>
    </row>
    <row r="289" spans="1:10" ht="20.100000000000001" customHeight="1" x14ac:dyDescent="0.2">
      <c r="A289" s="42" t="s">
        <v>80</v>
      </c>
      <c r="B289" s="131"/>
      <c r="C289" s="131"/>
      <c r="D289" s="131"/>
      <c r="E289" s="131"/>
      <c r="F289" s="41" t="s">
        <v>80</v>
      </c>
      <c r="G289" s="131"/>
      <c r="H289" s="131"/>
      <c r="I289" s="131"/>
      <c r="J289" s="132"/>
    </row>
    <row r="290" spans="1:10" ht="20.100000000000001" customHeight="1" x14ac:dyDescent="0.2">
      <c r="A290" s="42" t="s">
        <v>79</v>
      </c>
      <c r="B290" s="131"/>
      <c r="C290" s="131"/>
      <c r="D290" s="131"/>
      <c r="E290" s="131"/>
      <c r="F290" s="41" t="s">
        <v>79</v>
      </c>
      <c r="G290" s="131"/>
      <c r="H290" s="131"/>
      <c r="I290" s="131"/>
      <c r="J290" s="132"/>
    </row>
    <row r="291" spans="1:10" ht="30" customHeight="1" thickBot="1" x14ac:dyDescent="0.25">
      <c r="A291" s="43" t="s">
        <v>77</v>
      </c>
      <c r="B291" s="133"/>
      <c r="C291" s="133"/>
      <c r="D291" s="133"/>
      <c r="E291" s="133"/>
      <c r="F291" s="44" t="s">
        <v>77</v>
      </c>
      <c r="G291" s="133"/>
      <c r="H291" s="133"/>
      <c r="I291" s="133"/>
      <c r="J291" s="134"/>
    </row>
  </sheetData>
  <sheetProtection algorithmName="SHA-512" hashValue="GqB/nDB1s2rW3tpd6bHzI6F/h5ojrpZR3JD/o4AlL7Vnn/Md8Md3nlx77BkMVyaiqUTKEBjUrYgreapZMb27+A==" saltValue="sZpNcNgHQjIdBSAXN00W/Q==" spinCount="100000" sheet="1" formatRows="0"/>
  <mergeCells count="311">
    <mergeCell ref="A141:A148"/>
    <mergeCell ref="A158:A165"/>
    <mergeCell ref="B158:B165"/>
    <mergeCell ref="C158:C165"/>
    <mergeCell ref="D158:D165"/>
    <mergeCell ref="E158:J158"/>
    <mergeCell ref="E159:J165"/>
    <mergeCell ref="E254:J254"/>
    <mergeCell ref="A253:H253"/>
    <mergeCell ref="I253:J253"/>
    <mergeCell ref="A254:A256"/>
    <mergeCell ref="D254:D256"/>
    <mergeCell ref="E255:J256"/>
    <mergeCell ref="A232:A236"/>
    <mergeCell ref="D232:D236"/>
    <mergeCell ref="E232:J232"/>
    <mergeCell ref="E233:J236"/>
    <mergeCell ref="A237:H237"/>
    <mergeCell ref="I237:J237"/>
    <mergeCell ref="A238:A246"/>
    <mergeCell ref="D238:D246"/>
    <mergeCell ref="E238:J238"/>
    <mergeCell ref="E239:J246"/>
    <mergeCell ref="A225:A229"/>
    <mergeCell ref="A257:H257"/>
    <mergeCell ref="I257:J257"/>
    <mergeCell ref="A258:A263"/>
    <mergeCell ref="D258:D263"/>
    <mergeCell ref="E258:J258"/>
    <mergeCell ref="E259:J263"/>
    <mergeCell ref="A248:A251"/>
    <mergeCell ref="D248:D251"/>
    <mergeCell ref="E248:J248"/>
    <mergeCell ref="E249:J251"/>
    <mergeCell ref="A252:J252"/>
    <mergeCell ref="D225:D229"/>
    <mergeCell ref="E225:J225"/>
    <mergeCell ref="E226:J229"/>
    <mergeCell ref="A230:J230"/>
    <mergeCell ref="A231:H231"/>
    <mergeCell ref="I231:J231"/>
    <mergeCell ref="A247:H247"/>
    <mergeCell ref="I247:J247"/>
    <mergeCell ref="E84:J84"/>
    <mergeCell ref="E85:J86"/>
    <mergeCell ref="D87:D102"/>
    <mergeCell ref="E87:J87"/>
    <mergeCell ref="E88:J102"/>
    <mergeCell ref="A100:A101"/>
    <mergeCell ref="A87:A99"/>
    <mergeCell ref="A224:H224"/>
    <mergeCell ref="I224:J224"/>
    <mergeCell ref="A103:A109"/>
    <mergeCell ref="D103:D109"/>
    <mergeCell ref="E103:J103"/>
    <mergeCell ref="E104:J109"/>
    <mergeCell ref="A119:A122"/>
    <mergeCell ref="D119:D122"/>
    <mergeCell ref="E119:J119"/>
    <mergeCell ref="E120:J122"/>
    <mergeCell ref="A131:H131"/>
    <mergeCell ref="A123:A130"/>
    <mergeCell ref="B123:B130"/>
    <mergeCell ref="A178:H178"/>
    <mergeCell ref="I178:J178"/>
    <mergeCell ref="I131:J131"/>
    <mergeCell ref="A132:A139"/>
    <mergeCell ref="A18:J18"/>
    <mergeCell ref="A19:B19"/>
    <mergeCell ref="C19:E19"/>
    <mergeCell ref="F19:G19"/>
    <mergeCell ref="H19:J19"/>
    <mergeCell ref="A30:A39"/>
    <mergeCell ref="D30:D39"/>
    <mergeCell ref="E30:J30"/>
    <mergeCell ref="E31:J39"/>
    <mergeCell ref="A20:J20"/>
    <mergeCell ref="A29:H29"/>
    <mergeCell ref="I29:J29"/>
    <mergeCell ref="A40:A41"/>
    <mergeCell ref="D40:D41"/>
    <mergeCell ref="E40:J40"/>
    <mergeCell ref="E41:J41"/>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21:H21"/>
    <mergeCell ref="I21:J21"/>
    <mergeCell ref="A22:A28"/>
    <mergeCell ref="D22:D28"/>
    <mergeCell ref="E22:J22"/>
    <mergeCell ref="E23:J28"/>
    <mergeCell ref="A48:A53"/>
    <mergeCell ref="D48:D53"/>
    <mergeCell ref="E48:J48"/>
    <mergeCell ref="E49:J53"/>
    <mergeCell ref="A42:A46"/>
    <mergeCell ref="D42:D46"/>
    <mergeCell ref="E42:J42"/>
    <mergeCell ref="E43:J46"/>
    <mergeCell ref="A47:H47"/>
    <mergeCell ref="I47:J47"/>
    <mergeCell ref="A54:A58"/>
    <mergeCell ref="D54:D58"/>
    <mergeCell ref="E54:J54"/>
    <mergeCell ref="E55:J58"/>
    <mergeCell ref="A59:A61"/>
    <mergeCell ref="D59:D61"/>
    <mergeCell ref="E59:J59"/>
    <mergeCell ref="E60:J61"/>
    <mergeCell ref="A62:A69"/>
    <mergeCell ref="D62:D69"/>
    <mergeCell ref="E62:J62"/>
    <mergeCell ref="E63:J69"/>
    <mergeCell ref="A70:A72"/>
    <mergeCell ref="D70:D72"/>
    <mergeCell ref="E70:J70"/>
    <mergeCell ref="E71:J72"/>
    <mergeCell ref="A118:H118"/>
    <mergeCell ref="I118:J118"/>
    <mergeCell ref="A77:H77"/>
    <mergeCell ref="I77:J77"/>
    <mergeCell ref="A78:A83"/>
    <mergeCell ref="D78:D83"/>
    <mergeCell ref="E78:J78"/>
    <mergeCell ref="E79:J83"/>
    <mergeCell ref="A73:H73"/>
    <mergeCell ref="I73:J73"/>
    <mergeCell ref="A74:A76"/>
    <mergeCell ref="D74:D76"/>
    <mergeCell ref="E74:J74"/>
    <mergeCell ref="E75:J76"/>
    <mergeCell ref="A110:A117"/>
    <mergeCell ref="D110:D117"/>
    <mergeCell ref="E110:J110"/>
    <mergeCell ref="E111:J117"/>
    <mergeCell ref="A84:A86"/>
    <mergeCell ref="D84:D86"/>
    <mergeCell ref="C123:C130"/>
    <mergeCell ref="D123:D130"/>
    <mergeCell ref="E123:J123"/>
    <mergeCell ref="E124:J130"/>
    <mergeCell ref="B141:B148"/>
    <mergeCell ref="C141:C148"/>
    <mergeCell ref="D141:D148"/>
    <mergeCell ref="E142:J148"/>
    <mergeCell ref="B150:B157"/>
    <mergeCell ref="C150:C157"/>
    <mergeCell ref="E151:J157"/>
    <mergeCell ref="B132:B139"/>
    <mergeCell ref="C132:C139"/>
    <mergeCell ref="D132:D139"/>
    <mergeCell ref="E132:J132"/>
    <mergeCell ref="E133:J139"/>
    <mergeCell ref="A140:H140"/>
    <mergeCell ref="I140:J140"/>
    <mergeCell ref="E141:J141"/>
    <mergeCell ref="A149:H149"/>
    <mergeCell ref="I149:J149"/>
    <mergeCell ref="A150:A157"/>
    <mergeCell ref="D150:D157"/>
    <mergeCell ref="E150:J150"/>
    <mergeCell ref="A166:A173"/>
    <mergeCell ref="B166:B173"/>
    <mergeCell ref="C166:C173"/>
    <mergeCell ref="D166:D173"/>
    <mergeCell ref="E166:J166"/>
    <mergeCell ref="E167:J173"/>
    <mergeCell ref="A187:H187"/>
    <mergeCell ref="I187:J187"/>
    <mergeCell ref="A188:A191"/>
    <mergeCell ref="D188:D191"/>
    <mergeCell ref="E188:J188"/>
    <mergeCell ref="E189:J191"/>
    <mergeCell ref="A179:A186"/>
    <mergeCell ref="B179:B186"/>
    <mergeCell ref="C179:C186"/>
    <mergeCell ref="D179:D186"/>
    <mergeCell ref="E179:J179"/>
    <mergeCell ref="E180:J186"/>
    <mergeCell ref="A174:H174"/>
    <mergeCell ref="I174:J174"/>
    <mergeCell ref="A175:A177"/>
    <mergeCell ref="D175:D177"/>
    <mergeCell ref="E175:J175"/>
    <mergeCell ref="E176:J177"/>
    <mergeCell ref="A209:A217"/>
    <mergeCell ref="D209:D217"/>
    <mergeCell ref="E209:J209"/>
    <mergeCell ref="E210:J217"/>
    <mergeCell ref="A218:H218"/>
    <mergeCell ref="I218:J218"/>
    <mergeCell ref="A221:H221"/>
    <mergeCell ref="I221:J221"/>
    <mergeCell ref="A222:A223"/>
    <mergeCell ref="D222:D223"/>
    <mergeCell ref="E222:J222"/>
    <mergeCell ref="E223:J223"/>
    <mergeCell ref="C222:C223"/>
    <mergeCell ref="B222:B223"/>
    <mergeCell ref="A219:A220"/>
    <mergeCell ref="D219:D220"/>
    <mergeCell ref="E219:J219"/>
    <mergeCell ref="E220:J220"/>
    <mergeCell ref="A264:J264"/>
    <mergeCell ref="A268:J268"/>
    <mergeCell ref="B269:E269"/>
    <mergeCell ref="B270:E270"/>
    <mergeCell ref="B271:E271"/>
    <mergeCell ref="B272:E272"/>
    <mergeCell ref="B273:E273"/>
    <mergeCell ref="G269:J269"/>
    <mergeCell ref="G270:J270"/>
    <mergeCell ref="G271:J271"/>
    <mergeCell ref="G272:J272"/>
    <mergeCell ref="G273:J273"/>
    <mergeCell ref="G282:J282"/>
    <mergeCell ref="B283:E283"/>
    <mergeCell ref="G283:J283"/>
    <mergeCell ref="A274:J274"/>
    <mergeCell ref="B275:E275"/>
    <mergeCell ref="G275:J275"/>
    <mergeCell ref="B276:E276"/>
    <mergeCell ref="G276:J276"/>
    <mergeCell ref="B277:E277"/>
    <mergeCell ref="G277:J277"/>
    <mergeCell ref="B278:E278"/>
    <mergeCell ref="G278:J278"/>
    <mergeCell ref="B289:E289"/>
    <mergeCell ref="G289:J289"/>
    <mergeCell ref="B290:E290"/>
    <mergeCell ref="G290:J290"/>
    <mergeCell ref="B291:E291"/>
    <mergeCell ref="G291:J291"/>
    <mergeCell ref="A265:J265"/>
    <mergeCell ref="A266:J266"/>
    <mergeCell ref="A267:J267"/>
    <mergeCell ref="B284:E284"/>
    <mergeCell ref="G284:J284"/>
    <mergeCell ref="B285:E285"/>
    <mergeCell ref="G285:J285"/>
    <mergeCell ref="A286:J286"/>
    <mergeCell ref="B287:E287"/>
    <mergeCell ref="G287:J287"/>
    <mergeCell ref="B288:E288"/>
    <mergeCell ref="G288:J288"/>
    <mergeCell ref="B279:E279"/>
    <mergeCell ref="G279:J279"/>
    <mergeCell ref="A280:J280"/>
    <mergeCell ref="B281:E281"/>
    <mergeCell ref="G281:J281"/>
    <mergeCell ref="B282:E282"/>
    <mergeCell ref="A207:J207"/>
    <mergeCell ref="A208:H208"/>
    <mergeCell ref="I208:J208"/>
    <mergeCell ref="A192:H192"/>
    <mergeCell ref="I192:J192"/>
    <mergeCell ref="A193:A197"/>
    <mergeCell ref="D193:D197"/>
    <mergeCell ref="E193:J193"/>
    <mergeCell ref="E194:J197"/>
    <mergeCell ref="A198:H198"/>
    <mergeCell ref="I198:J198"/>
    <mergeCell ref="A199:A206"/>
    <mergeCell ref="B199:B206"/>
    <mergeCell ref="C199:C206"/>
    <mergeCell ref="D199:D206"/>
    <mergeCell ref="E199:J199"/>
    <mergeCell ref="E200:J206"/>
  </mergeCells>
  <conditionalFormatting sqref="C1:D1 F1 H1:J1 C19:E19 H19:J19 A4:J4 A6:J6 A8:J8 A10:J10 A13:J13 A15:J15 A17:J17 C78:C86 C225:C229 C232:C236 C248:C251 C254:C255 C22:C27 C40:C46 C48:C52 C54:C57 C59:C68 C70:C72 C74:C76 C103:C109 C188:C191">
    <cfRule type="containsBlanks" dxfId="19" priority="57">
      <formula>LEN(TRIM(A1))=0</formula>
    </cfRule>
  </conditionalFormatting>
  <conditionalFormatting sqref="C30:C39">
    <cfRule type="containsBlanks" dxfId="18" priority="56">
      <formula>LEN(TRIM(C30))=0</formula>
    </cfRule>
  </conditionalFormatting>
  <conditionalFormatting sqref="C87:C100 C102">
    <cfRule type="containsBlanks" dxfId="17" priority="43">
      <formula>LEN(TRIM(C87))=0</formula>
    </cfRule>
  </conditionalFormatting>
  <conditionalFormatting sqref="A102">
    <cfRule type="containsBlanks" dxfId="16" priority="42">
      <formula>LEN(TRIM(A102))=0</formula>
    </cfRule>
  </conditionalFormatting>
  <conditionalFormatting sqref="C87:C100 C103:C108">
    <cfRule type="cellIs" dxfId="15" priority="41" operator="equal">
      <formula>$A$102="No"</formula>
    </cfRule>
  </conditionalFormatting>
  <conditionalFormatting sqref="C102">
    <cfRule type="cellIs" dxfId="14" priority="39" operator="equal">
      <formula>$A$102="Si"</formula>
    </cfRule>
  </conditionalFormatting>
  <conditionalFormatting sqref="C110:C117">
    <cfRule type="containsBlanks" dxfId="13" priority="37">
      <formula>LEN(TRIM(C110))=0</formula>
    </cfRule>
  </conditionalFormatting>
  <conditionalFormatting sqref="C117">
    <cfRule type="cellIs" dxfId="12" priority="36" operator="equal">
      <formula>$A$102="Si"</formula>
    </cfRule>
  </conditionalFormatting>
  <conditionalFormatting sqref="C110:C116">
    <cfRule type="cellIs" dxfId="11" priority="35" operator="equal">
      <formula>$A$102="No"</formula>
    </cfRule>
  </conditionalFormatting>
  <conditionalFormatting sqref="C219:C220">
    <cfRule type="containsBlanks" dxfId="10" priority="22">
      <formula>LEN(TRIM(C219))=0</formula>
    </cfRule>
  </conditionalFormatting>
  <conditionalFormatting sqref="C209:C217">
    <cfRule type="containsBlanks" dxfId="9" priority="23">
      <formula>LEN(TRIM(C209))=0</formula>
    </cfRule>
  </conditionalFormatting>
  <conditionalFormatting sqref="C238:C246">
    <cfRule type="containsBlanks" dxfId="8" priority="19">
      <formula>LEN(TRIM(C238))=0</formula>
    </cfRule>
  </conditionalFormatting>
  <conditionalFormatting sqref="C258:C262">
    <cfRule type="containsBlanks" dxfId="7" priority="16">
      <formula>LEN(TRIM(C258))=0</formula>
    </cfRule>
  </conditionalFormatting>
  <conditionalFormatting sqref="C109">
    <cfRule type="cellIs" dxfId="6" priority="10" operator="equal">
      <formula>$A$102="Si"</formula>
    </cfRule>
  </conditionalFormatting>
  <conditionalFormatting sqref="C101">
    <cfRule type="containsBlanks" dxfId="5" priority="8">
      <formula>LEN(TRIM(C101))=0</formula>
    </cfRule>
  </conditionalFormatting>
  <conditionalFormatting sqref="C101">
    <cfRule type="cellIs" dxfId="4" priority="7" operator="equal">
      <formula>$A$102="Si"</formula>
    </cfRule>
  </conditionalFormatting>
  <conditionalFormatting sqref="C119:C122">
    <cfRule type="containsBlanks" dxfId="3" priority="6">
      <formula>LEN(TRIM(C119))=0</formula>
    </cfRule>
  </conditionalFormatting>
  <conditionalFormatting sqref="C193:C197">
    <cfRule type="containsBlanks" dxfId="2" priority="4">
      <formula>LEN(TRIM(C193))=0</formula>
    </cfRule>
  </conditionalFormatting>
  <conditionalFormatting sqref="C222">
    <cfRule type="containsBlanks" dxfId="1" priority="3">
      <formula>LEN(TRIM(C222))=0</formula>
    </cfRule>
  </conditionalFormatting>
  <conditionalFormatting sqref="C175:C177">
    <cfRule type="containsBlanks" dxfId="0" priority="2">
      <formula>LEN(TRIM(C175))=0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598425196850394" bottom="0.74803149606299213" header="0.31496062992125984" footer="0.31496062992125984"/>
  <pageSetup scale="85" fitToHeight="0" orientation="landscape" r:id="rId1"/>
  <headerFooter>
    <oddHeader>&amp;L&amp;G&amp;C&amp;"Arial,Normal"&amp;10
PROCESO 
PROTECCIÓN
REGISTRO SEMICERRADO EXTERNADO MEDIA JORNADA SRPA&amp;R&amp;"Arial,Normal"&amp;10F14.A6.G19.P
Versión 1
Página &amp;P de &amp;N
08/04/2019
Clasificación de la Información
Clasificada</oddHeader>
    <oddFooter>&amp;C&amp;G</oddFooter>
  </headerFooter>
  <rowBreaks count="7" manualBreakCount="7">
    <brk id="28" max="9" man="1"/>
    <brk id="76" max="9" man="1"/>
    <brk id="191" max="9" man="1"/>
    <brk id="229" max="9" man="1"/>
    <brk id="251" max="9" man="1"/>
    <brk id="263" max="9" man="1"/>
    <brk id="26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C74:C76 C22:C27 C209:C217 C193:C197 C225:C229 C232:C236 C238:C246 C248:C251 C254:C255 C30:C32 C258:C259 C261:C262 C34:C38 C48:C52 C54:C57 C59:C68 C70:C72 C78:C117 C188:C191 C219:C220 C222 C175:C177 C119:C122</xm:sqref>
        </x14:dataValidation>
        <x14:dataValidation type="list" allowBlank="1" showInputMessage="1" showErrorMessage="1">
          <x14:formula1>
            <xm:f>Tablas!$C$2</xm:f>
          </x14:formula1>
          <xm:sqref>C53 C69 C256 C263 C58 C28</xm:sqref>
        </x14:dataValidation>
        <x14:dataValidation type="list" allowBlank="1" showInputMessage="1" showErrorMessage="1">
          <x14:formula1>
            <xm:f>Tablas!$D$2:$D$3</xm:f>
          </x14:formula1>
          <xm:sqref>D123:D130 D132:D139 D150:D165</xm:sqref>
        </x14:dataValidation>
        <x14:dataValidation type="list" allowBlank="1" showInputMessage="1" showErrorMessage="1">
          <x14:formula1>
            <xm:f>Tablas!$E$2:$E$3</xm:f>
          </x14:formula1>
          <xm:sqref>A102</xm:sqref>
        </x14:dataValidation>
        <x14:dataValidation type="list" allowBlank="1" showInputMessage="1" showErrorMessage="1">
          <x14:formula1>
            <xm:f>Tablas!$D$2:$D$4</xm:f>
          </x14:formula1>
          <xm:sqref>D141:D148 D166:D173 D179:D186 D199:D206</xm:sqref>
        </x14:dataValidation>
        <x14:dataValidation type="list" allowBlank="1" showInputMessage="1" showErrorMessage="1">
          <x14:formula1>
            <xm:f>Tablas!$B$2:$B$4</xm:f>
          </x14:formula1>
          <xm:sqref>C33 C39 C260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ME1" sqref="ME1"/>
    </sheetView>
  </sheetViews>
  <sheetFormatPr baseColWidth="10" defaultColWidth="25.7109375" defaultRowHeight="15" customHeight="1" x14ac:dyDescent="0.25"/>
  <cols>
    <col min="1" max="13" width="15.7109375" style="2" customWidth="1"/>
    <col min="14" max="14" width="23" style="2" bestFit="1" customWidth="1"/>
    <col min="15" max="22" width="15.7109375" style="2" customWidth="1"/>
    <col min="23" max="23" width="18" style="2" bestFit="1" customWidth="1"/>
    <col min="24" max="25" width="15.7109375" style="2" customWidth="1"/>
    <col min="26" max="50" width="35.7109375" style="2" customWidth="1"/>
    <col min="51" max="56" width="25.7109375" style="2" customWidth="1"/>
    <col min="57" max="136" width="25.7109375" style="2"/>
    <col min="137" max="193" width="11.7109375" style="2" customWidth="1"/>
    <col min="194" max="194" width="15.7109375" style="2" customWidth="1"/>
    <col min="195" max="309" width="11.7109375" style="2" customWidth="1"/>
    <col min="310" max="16384" width="25.7109375" style="2"/>
  </cols>
  <sheetData>
    <row r="1" spans="1:343" ht="30" customHeight="1" x14ac:dyDescent="0.25">
      <c r="A1" s="197"/>
      <c r="B1" s="203" t="s">
        <v>429</v>
      </c>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3"/>
      <c r="EM1" s="203"/>
      <c r="EN1" s="203"/>
      <c r="EO1" s="203"/>
      <c r="EP1" s="203"/>
      <c r="EQ1" s="203"/>
      <c r="ER1" s="203"/>
      <c r="ES1" s="203"/>
      <c r="ET1" s="203"/>
      <c r="EU1" s="203"/>
      <c r="EV1" s="203"/>
      <c r="EW1" s="203"/>
      <c r="EX1" s="203"/>
      <c r="EY1" s="203"/>
      <c r="EZ1" s="203"/>
      <c r="FA1" s="203"/>
      <c r="FB1" s="203"/>
      <c r="FC1" s="203"/>
      <c r="FD1" s="203"/>
      <c r="FE1" s="203"/>
      <c r="FF1" s="203"/>
      <c r="FG1" s="203"/>
      <c r="FH1" s="203"/>
      <c r="FI1" s="203"/>
      <c r="FJ1" s="203"/>
      <c r="FK1" s="203"/>
      <c r="FL1" s="203"/>
      <c r="FM1" s="203"/>
      <c r="FN1" s="203"/>
      <c r="FO1" s="203"/>
      <c r="FP1" s="203"/>
      <c r="FQ1" s="203"/>
      <c r="FR1" s="203"/>
      <c r="FS1" s="203"/>
      <c r="FT1" s="203"/>
      <c r="FU1" s="203"/>
      <c r="FV1" s="203"/>
      <c r="FW1" s="203"/>
      <c r="FX1" s="203"/>
      <c r="FY1" s="203"/>
      <c r="FZ1" s="203"/>
      <c r="GA1" s="203"/>
      <c r="GB1" s="203"/>
      <c r="GC1" s="203"/>
      <c r="GD1" s="203"/>
      <c r="GE1" s="203"/>
      <c r="GF1" s="203"/>
      <c r="GG1" s="203"/>
      <c r="GH1" s="203"/>
      <c r="GI1" s="203"/>
      <c r="GJ1" s="203"/>
      <c r="GK1" s="203"/>
      <c r="GL1" s="203"/>
      <c r="GM1" s="203"/>
      <c r="GN1" s="203"/>
      <c r="GO1" s="203"/>
      <c r="GP1" s="203"/>
      <c r="GQ1" s="203"/>
      <c r="GR1" s="203"/>
      <c r="GS1" s="203"/>
      <c r="GT1" s="203"/>
      <c r="GU1" s="203"/>
      <c r="GV1" s="203"/>
      <c r="GW1" s="203"/>
      <c r="GX1" s="203"/>
      <c r="GY1" s="203"/>
      <c r="GZ1" s="203"/>
      <c r="HA1" s="203"/>
      <c r="HB1" s="203"/>
      <c r="HC1" s="203"/>
      <c r="HD1" s="203"/>
      <c r="HE1" s="203"/>
      <c r="HF1" s="203"/>
      <c r="HG1" s="203"/>
      <c r="HH1" s="203"/>
      <c r="HI1" s="203"/>
      <c r="HJ1" s="203"/>
      <c r="HK1" s="203"/>
      <c r="HL1" s="203"/>
      <c r="HM1" s="203"/>
      <c r="HN1" s="203"/>
      <c r="HO1" s="203"/>
      <c r="HP1" s="203"/>
      <c r="HQ1" s="203"/>
      <c r="HR1" s="203"/>
      <c r="HS1" s="203"/>
      <c r="HT1" s="203"/>
      <c r="HU1" s="203"/>
      <c r="HV1" s="203"/>
      <c r="HW1" s="203"/>
      <c r="HX1" s="203"/>
      <c r="HY1" s="203"/>
      <c r="HZ1" s="203"/>
      <c r="IA1" s="203"/>
      <c r="IB1" s="203"/>
      <c r="IC1" s="203"/>
      <c r="ID1" s="203"/>
      <c r="IE1" s="203"/>
      <c r="IF1" s="203"/>
      <c r="IG1" s="203"/>
      <c r="IH1" s="203"/>
      <c r="II1" s="203"/>
      <c r="IJ1" s="203"/>
      <c r="IK1" s="203"/>
      <c r="IL1" s="203"/>
      <c r="IM1" s="203"/>
      <c r="IN1" s="203"/>
      <c r="IO1" s="203"/>
      <c r="IP1" s="203"/>
      <c r="IQ1" s="203"/>
      <c r="IR1" s="203"/>
      <c r="IS1" s="203"/>
      <c r="IT1" s="203"/>
      <c r="IU1" s="203"/>
      <c r="IV1" s="203"/>
      <c r="IW1" s="203"/>
      <c r="IX1" s="203"/>
      <c r="IY1" s="203"/>
      <c r="IZ1" s="203"/>
      <c r="JA1" s="203"/>
      <c r="JB1" s="203"/>
      <c r="JC1" s="203"/>
      <c r="JD1" s="203"/>
      <c r="JE1" s="203"/>
      <c r="JF1" s="203"/>
      <c r="JG1" s="203"/>
      <c r="JH1" s="203"/>
      <c r="JI1" s="203"/>
      <c r="JJ1" s="203"/>
      <c r="JK1" s="203"/>
      <c r="JL1" s="203"/>
      <c r="JM1" s="203"/>
      <c r="JN1" s="203"/>
      <c r="JO1" s="203"/>
      <c r="JP1" s="203"/>
      <c r="JQ1" s="203"/>
      <c r="JR1" s="203"/>
      <c r="JS1" s="203"/>
      <c r="JT1" s="203"/>
      <c r="JU1" s="203"/>
      <c r="JV1" s="203"/>
      <c r="JW1" s="203"/>
      <c r="JX1" s="203"/>
      <c r="JY1" s="203"/>
      <c r="JZ1" s="203"/>
      <c r="KA1" s="203"/>
      <c r="KB1" s="203"/>
      <c r="KC1" s="203"/>
      <c r="KD1" s="203"/>
      <c r="KE1" s="203"/>
      <c r="KF1" s="203"/>
      <c r="KG1" s="203"/>
      <c r="KH1" s="203"/>
      <c r="KI1" s="203"/>
      <c r="KJ1" s="203"/>
      <c r="KK1" s="203"/>
      <c r="KL1" s="203"/>
      <c r="KM1" s="203"/>
      <c r="KN1" s="203"/>
      <c r="KO1" s="203"/>
      <c r="KP1" s="203"/>
      <c r="KQ1" s="203"/>
      <c r="KR1" s="203"/>
      <c r="KS1" s="203"/>
      <c r="KT1" s="203"/>
      <c r="KU1" s="203"/>
      <c r="KV1" s="203"/>
      <c r="KW1" s="203"/>
      <c r="KX1" s="203"/>
      <c r="KY1" s="203"/>
      <c r="KZ1" s="203"/>
      <c r="LA1" s="203"/>
      <c r="LB1" s="203"/>
      <c r="LC1" s="203"/>
      <c r="LD1" s="203"/>
      <c r="LE1" s="203"/>
      <c r="LF1" s="203"/>
      <c r="LG1" s="203"/>
      <c r="LH1" s="203"/>
      <c r="LI1" s="203"/>
      <c r="LJ1" s="203"/>
      <c r="LK1" s="203"/>
      <c r="LL1" s="203"/>
      <c r="LM1" s="203"/>
      <c r="LN1" s="203"/>
      <c r="LO1" s="203"/>
      <c r="LP1" s="203"/>
      <c r="LQ1" s="203"/>
      <c r="LR1" s="203"/>
      <c r="LS1" s="203"/>
      <c r="LT1" s="203"/>
      <c r="LU1" s="203"/>
      <c r="LV1" s="203"/>
      <c r="LW1" s="203"/>
      <c r="LX1" s="203"/>
      <c r="LY1" s="203"/>
      <c r="LZ1" s="203"/>
      <c r="MA1" s="203"/>
      <c r="MB1" s="203"/>
      <c r="MC1" s="203"/>
      <c r="MD1" s="91" t="s">
        <v>430</v>
      </c>
      <c r="ME1" s="87">
        <v>43563</v>
      </c>
    </row>
    <row r="2" spans="1:343" ht="30" customHeight="1" x14ac:dyDescent="0.25">
      <c r="A2" s="198"/>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04"/>
      <c r="JB2" s="204"/>
      <c r="JC2" s="204"/>
      <c r="JD2" s="204"/>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04"/>
      <c r="KF2" s="204"/>
      <c r="KG2" s="204"/>
      <c r="KH2" s="204"/>
      <c r="KI2" s="204"/>
      <c r="KJ2" s="204"/>
      <c r="KK2" s="204"/>
      <c r="KL2" s="204"/>
      <c r="KM2" s="204"/>
      <c r="KN2" s="204"/>
      <c r="KO2" s="204"/>
      <c r="KP2" s="204"/>
      <c r="KQ2" s="204"/>
      <c r="KR2" s="204"/>
      <c r="KS2" s="204"/>
      <c r="KT2" s="204"/>
      <c r="KU2" s="204"/>
      <c r="KV2" s="204"/>
      <c r="KW2" s="204"/>
      <c r="KX2" s="204"/>
      <c r="KY2" s="204"/>
      <c r="KZ2" s="204"/>
      <c r="LA2" s="204"/>
      <c r="LB2" s="204"/>
      <c r="LC2" s="204"/>
      <c r="LD2" s="204"/>
      <c r="LE2" s="204"/>
      <c r="LF2" s="204"/>
      <c r="LG2" s="204"/>
      <c r="LH2" s="204"/>
      <c r="LI2" s="204"/>
      <c r="LJ2" s="204"/>
      <c r="LK2" s="204"/>
      <c r="LL2" s="204"/>
      <c r="LM2" s="204"/>
      <c r="LN2" s="204"/>
      <c r="LO2" s="204"/>
      <c r="LP2" s="204"/>
      <c r="LQ2" s="204"/>
      <c r="LR2" s="204"/>
      <c r="LS2" s="204"/>
      <c r="LT2" s="204"/>
      <c r="LU2" s="204"/>
      <c r="LV2" s="204"/>
      <c r="LW2" s="204"/>
      <c r="LX2" s="204"/>
      <c r="LY2" s="204"/>
      <c r="LZ2" s="204"/>
      <c r="MA2" s="204"/>
      <c r="MB2" s="204"/>
      <c r="MC2" s="204"/>
      <c r="MD2" s="92" t="s">
        <v>426</v>
      </c>
      <c r="ME2" s="88" t="s">
        <v>427</v>
      </c>
    </row>
    <row r="3" spans="1:343" ht="30" customHeight="1" thickBot="1" x14ac:dyDescent="0.3">
      <c r="A3" s="199"/>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5"/>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c r="EP3" s="205"/>
      <c r="EQ3" s="205"/>
      <c r="ER3" s="205"/>
      <c r="ES3" s="205"/>
      <c r="ET3" s="205"/>
      <c r="EU3" s="205"/>
      <c r="EV3" s="205"/>
      <c r="EW3" s="205"/>
      <c r="EX3" s="205"/>
      <c r="EY3" s="205"/>
      <c r="EZ3" s="205"/>
      <c r="FA3" s="205"/>
      <c r="FB3" s="205"/>
      <c r="FC3" s="205"/>
      <c r="FD3" s="205"/>
      <c r="FE3" s="205"/>
      <c r="FF3" s="205"/>
      <c r="FG3" s="205"/>
      <c r="FH3" s="205"/>
      <c r="FI3" s="205"/>
      <c r="FJ3" s="205"/>
      <c r="FK3" s="205"/>
      <c r="FL3" s="205"/>
      <c r="FM3" s="205"/>
      <c r="FN3" s="205"/>
      <c r="FO3" s="205"/>
      <c r="FP3" s="205"/>
      <c r="FQ3" s="205"/>
      <c r="FR3" s="205"/>
      <c r="FS3" s="205"/>
      <c r="FT3" s="205"/>
      <c r="FU3" s="205"/>
      <c r="FV3" s="205"/>
      <c r="FW3" s="205"/>
      <c r="FX3" s="205"/>
      <c r="FY3" s="205"/>
      <c r="FZ3" s="205"/>
      <c r="GA3" s="205"/>
      <c r="GB3" s="205"/>
      <c r="GC3" s="205"/>
      <c r="GD3" s="205"/>
      <c r="GE3" s="205"/>
      <c r="GF3" s="205"/>
      <c r="GG3" s="205"/>
      <c r="GH3" s="205"/>
      <c r="GI3" s="205"/>
      <c r="GJ3" s="205"/>
      <c r="GK3" s="205"/>
      <c r="GL3" s="205"/>
      <c r="GM3" s="205"/>
      <c r="GN3" s="205"/>
      <c r="GO3" s="205"/>
      <c r="GP3" s="205"/>
      <c r="GQ3" s="205"/>
      <c r="GR3" s="205"/>
      <c r="GS3" s="205"/>
      <c r="GT3" s="205"/>
      <c r="GU3" s="205"/>
      <c r="GV3" s="205"/>
      <c r="GW3" s="205"/>
      <c r="GX3" s="205"/>
      <c r="GY3" s="205"/>
      <c r="GZ3" s="205"/>
      <c r="HA3" s="205"/>
      <c r="HB3" s="205"/>
      <c r="HC3" s="205"/>
      <c r="HD3" s="205"/>
      <c r="HE3" s="205"/>
      <c r="HF3" s="205"/>
      <c r="HG3" s="205"/>
      <c r="HH3" s="205"/>
      <c r="HI3" s="205"/>
      <c r="HJ3" s="205"/>
      <c r="HK3" s="205"/>
      <c r="HL3" s="205"/>
      <c r="HM3" s="205"/>
      <c r="HN3" s="205"/>
      <c r="HO3" s="205"/>
      <c r="HP3" s="205"/>
      <c r="HQ3" s="205"/>
      <c r="HR3" s="205"/>
      <c r="HS3" s="205"/>
      <c r="HT3" s="205"/>
      <c r="HU3" s="205"/>
      <c r="HV3" s="205"/>
      <c r="HW3" s="205"/>
      <c r="HX3" s="205"/>
      <c r="HY3" s="205"/>
      <c r="HZ3" s="205"/>
      <c r="IA3" s="205"/>
      <c r="IB3" s="205"/>
      <c r="IC3" s="205"/>
      <c r="ID3" s="205"/>
      <c r="IE3" s="205"/>
      <c r="IF3" s="205"/>
      <c r="IG3" s="205"/>
      <c r="IH3" s="205"/>
      <c r="II3" s="205"/>
      <c r="IJ3" s="205"/>
      <c r="IK3" s="205"/>
      <c r="IL3" s="205"/>
      <c r="IM3" s="205"/>
      <c r="IN3" s="205"/>
      <c r="IO3" s="205"/>
      <c r="IP3" s="205"/>
      <c r="IQ3" s="205"/>
      <c r="IR3" s="205"/>
      <c r="IS3" s="205"/>
      <c r="IT3" s="205"/>
      <c r="IU3" s="205"/>
      <c r="IV3" s="205"/>
      <c r="IW3" s="205"/>
      <c r="IX3" s="205"/>
      <c r="IY3" s="205"/>
      <c r="IZ3" s="205"/>
      <c r="JA3" s="205"/>
      <c r="JB3" s="205"/>
      <c r="JC3" s="205"/>
      <c r="JD3" s="205"/>
      <c r="JE3" s="205"/>
      <c r="JF3" s="205"/>
      <c r="JG3" s="205"/>
      <c r="JH3" s="205"/>
      <c r="JI3" s="205"/>
      <c r="JJ3" s="205"/>
      <c r="JK3" s="205"/>
      <c r="JL3" s="205"/>
      <c r="JM3" s="205"/>
      <c r="JN3" s="205"/>
      <c r="JO3" s="205"/>
      <c r="JP3" s="205"/>
      <c r="JQ3" s="205"/>
      <c r="JR3" s="205"/>
      <c r="JS3" s="205"/>
      <c r="JT3" s="205"/>
      <c r="JU3" s="205"/>
      <c r="JV3" s="205"/>
      <c r="JW3" s="205"/>
      <c r="JX3" s="205"/>
      <c r="JY3" s="205"/>
      <c r="JZ3" s="205"/>
      <c r="KA3" s="205"/>
      <c r="KB3" s="205"/>
      <c r="KC3" s="205"/>
      <c r="KD3" s="205"/>
      <c r="KE3" s="205"/>
      <c r="KF3" s="205"/>
      <c r="KG3" s="205"/>
      <c r="KH3" s="205"/>
      <c r="KI3" s="205"/>
      <c r="KJ3" s="205"/>
      <c r="KK3" s="205"/>
      <c r="KL3" s="205"/>
      <c r="KM3" s="205"/>
      <c r="KN3" s="205"/>
      <c r="KO3" s="205"/>
      <c r="KP3" s="205"/>
      <c r="KQ3" s="205"/>
      <c r="KR3" s="205"/>
      <c r="KS3" s="205"/>
      <c r="KT3" s="205"/>
      <c r="KU3" s="205"/>
      <c r="KV3" s="205"/>
      <c r="KW3" s="205"/>
      <c r="KX3" s="205"/>
      <c r="KY3" s="205"/>
      <c r="KZ3" s="205"/>
      <c r="LA3" s="205"/>
      <c r="LB3" s="205"/>
      <c r="LC3" s="205"/>
      <c r="LD3" s="205"/>
      <c r="LE3" s="205"/>
      <c r="LF3" s="205"/>
      <c r="LG3" s="205"/>
      <c r="LH3" s="205"/>
      <c r="LI3" s="205"/>
      <c r="LJ3" s="205"/>
      <c r="LK3" s="205"/>
      <c r="LL3" s="205"/>
      <c r="LM3" s="205"/>
      <c r="LN3" s="205"/>
      <c r="LO3" s="205"/>
      <c r="LP3" s="205"/>
      <c r="LQ3" s="205"/>
      <c r="LR3" s="205"/>
      <c r="LS3" s="205"/>
      <c r="LT3" s="205"/>
      <c r="LU3" s="205"/>
      <c r="LV3" s="205"/>
      <c r="LW3" s="205"/>
      <c r="LX3" s="205"/>
      <c r="LY3" s="205"/>
      <c r="LZ3" s="205"/>
      <c r="MA3" s="205"/>
      <c r="MB3" s="205"/>
      <c r="MC3" s="205"/>
      <c r="MD3" s="201" t="s">
        <v>428</v>
      </c>
      <c r="ME3" s="202"/>
    </row>
    <row r="4" spans="1:343" ht="12.75" x14ac:dyDescent="0.25">
      <c r="A4" s="26"/>
      <c r="B4" s="26"/>
      <c r="C4" s="26"/>
      <c r="D4" s="26"/>
      <c r="E4" s="26"/>
      <c r="F4" s="26"/>
      <c r="G4" s="26"/>
      <c r="H4" s="26"/>
      <c r="I4" s="27"/>
      <c r="J4" s="27"/>
      <c r="Z4" s="93" t="s">
        <v>89</v>
      </c>
      <c r="AA4" s="93" t="s">
        <v>89</v>
      </c>
      <c r="AB4" s="93" t="s">
        <v>89</v>
      </c>
      <c r="AC4" s="93" t="s">
        <v>89</v>
      </c>
      <c r="AD4" s="93" t="s">
        <v>89</v>
      </c>
      <c r="AE4" s="93" t="s">
        <v>89</v>
      </c>
      <c r="AF4" s="93" t="s">
        <v>89</v>
      </c>
      <c r="AG4" s="93" t="s">
        <v>89</v>
      </c>
      <c r="AH4" s="93" t="s">
        <v>89</v>
      </c>
      <c r="AI4" s="93" t="s">
        <v>89</v>
      </c>
      <c r="AJ4" s="93" t="s">
        <v>89</v>
      </c>
      <c r="AK4" s="93" t="s">
        <v>89</v>
      </c>
      <c r="AL4" s="93" t="s">
        <v>89</v>
      </c>
      <c r="AM4" s="93" t="s">
        <v>89</v>
      </c>
      <c r="AN4" s="93" t="s">
        <v>89</v>
      </c>
      <c r="AO4" s="93" t="s">
        <v>89</v>
      </c>
      <c r="AP4" s="93" t="s">
        <v>89</v>
      </c>
      <c r="AQ4" s="93" t="s">
        <v>89</v>
      </c>
      <c r="AR4" s="93" t="s">
        <v>89</v>
      </c>
      <c r="AS4" s="93" t="s">
        <v>89</v>
      </c>
      <c r="AT4" s="93" t="s">
        <v>89</v>
      </c>
      <c r="AU4" s="93" t="s">
        <v>89</v>
      </c>
      <c r="AV4" s="93" t="s">
        <v>89</v>
      </c>
      <c r="AW4" s="93" t="s">
        <v>89</v>
      </c>
      <c r="AX4" s="93" t="s">
        <v>89</v>
      </c>
      <c r="AY4" s="94" t="s">
        <v>90</v>
      </c>
      <c r="AZ4" s="94" t="s">
        <v>90</v>
      </c>
      <c r="BA4" s="94" t="s">
        <v>90</v>
      </c>
      <c r="BB4" s="94" t="s">
        <v>90</v>
      </c>
      <c r="BC4" s="94" t="s">
        <v>90</v>
      </c>
      <c r="BD4" s="94" t="s">
        <v>90</v>
      </c>
      <c r="BE4" s="94" t="s">
        <v>90</v>
      </c>
      <c r="BF4" s="94" t="s">
        <v>90</v>
      </c>
      <c r="BG4" s="94" t="s">
        <v>90</v>
      </c>
      <c r="BH4" s="94" t="s">
        <v>90</v>
      </c>
      <c r="BI4" s="94" t="s">
        <v>90</v>
      </c>
      <c r="BJ4" s="94" t="s">
        <v>90</v>
      </c>
      <c r="BK4" s="94" t="s">
        <v>90</v>
      </c>
      <c r="BL4" s="94" t="s">
        <v>90</v>
      </c>
      <c r="BM4" s="94" t="s">
        <v>90</v>
      </c>
      <c r="BN4" s="94" t="s">
        <v>90</v>
      </c>
      <c r="BO4" s="94" t="s">
        <v>90</v>
      </c>
      <c r="BP4" s="94" t="s">
        <v>90</v>
      </c>
      <c r="BQ4" s="94" t="s">
        <v>90</v>
      </c>
      <c r="BR4" s="94" t="s">
        <v>90</v>
      </c>
      <c r="BS4" s="94" t="s">
        <v>90</v>
      </c>
      <c r="BT4" s="94" t="s">
        <v>90</v>
      </c>
      <c r="BU4" s="94" t="s">
        <v>90</v>
      </c>
      <c r="BV4" s="94" t="s">
        <v>90</v>
      </c>
      <c r="BW4" s="94" t="s">
        <v>90</v>
      </c>
      <c r="BX4" s="94" t="s">
        <v>90</v>
      </c>
      <c r="BY4" s="94" t="s">
        <v>90</v>
      </c>
      <c r="BZ4" s="94" t="s">
        <v>90</v>
      </c>
      <c r="CA4" s="94" t="s">
        <v>90</v>
      </c>
      <c r="CB4" s="94" t="s">
        <v>90</v>
      </c>
      <c r="CC4" s="94" t="s">
        <v>90</v>
      </c>
      <c r="CD4" s="94" t="s">
        <v>90</v>
      </c>
      <c r="CE4" s="94" t="s">
        <v>90</v>
      </c>
      <c r="CF4" s="94" t="s">
        <v>90</v>
      </c>
      <c r="CG4" s="94" t="s">
        <v>90</v>
      </c>
      <c r="CH4" s="94" t="s">
        <v>90</v>
      </c>
      <c r="CI4" s="94" t="s">
        <v>90</v>
      </c>
      <c r="CJ4" s="94" t="s">
        <v>90</v>
      </c>
      <c r="CK4" s="94" t="s">
        <v>90</v>
      </c>
      <c r="CL4" s="94" t="s">
        <v>90</v>
      </c>
      <c r="CM4" s="94" t="s">
        <v>90</v>
      </c>
      <c r="CN4" s="94" t="s">
        <v>90</v>
      </c>
      <c r="CO4" s="94" t="s">
        <v>90</v>
      </c>
      <c r="CP4" s="95" t="s">
        <v>170</v>
      </c>
      <c r="CQ4" s="95" t="s">
        <v>170</v>
      </c>
      <c r="CR4" s="95" t="s">
        <v>170</v>
      </c>
      <c r="CS4" s="95" t="s">
        <v>170</v>
      </c>
      <c r="CT4" s="95" t="s">
        <v>170</v>
      </c>
      <c r="CU4" s="95" t="s">
        <v>170</v>
      </c>
      <c r="CV4" s="95" t="s">
        <v>170</v>
      </c>
      <c r="CW4" s="95" t="s">
        <v>170</v>
      </c>
      <c r="CX4" s="95" t="s">
        <v>170</v>
      </c>
      <c r="CY4" s="95" t="s">
        <v>170</v>
      </c>
      <c r="CZ4" s="95" t="s">
        <v>170</v>
      </c>
      <c r="DA4" s="95" t="s">
        <v>170</v>
      </c>
      <c r="DB4" s="95" t="s">
        <v>170</v>
      </c>
      <c r="DC4" s="95" t="s">
        <v>170</v>
      </c>
      <c r="DD4" s="95" t="s">
        <v>170</v>
      </c>
      <c r="DE4" s="95" t="s">
        <v>170</v>
      </c>
      <c r="DF4" s="95" t="s">
        <v>170</v>
      </c>
      <c r="DG4" s="95" t="s">
        <v>170</v>
      </c>
      <c r="DH4" s="95" t="s">
        <v>170</v>
      </c>
      <c r="DI4" s="95" t="s">
        <v>170</v>
      </c>
      <c r="DJ4" s="95" t="s">
        <v>170</v>
      </c>
      <c r="DK4" s="95" t="s">
        <v>170</v>
      </c>
      <c r="DL4" s="95" t="s">
        <v>170</v>
      </c>
      <c r="DM4" s="95" t="s">
        <v>170</v>
      </c>
      <c r="DN4" s="95" t="s">
        <v>170</v>
      </c>
      <c r="DO4" s="95" t="s">
        <v>170</v>
      </c>
      <c r="DP4" s="95" t="s">
        <v>170</v>
      </c>
      <c r="DQ4" s="95" t="s">
        <v>170</v>
      </c>
      <c r="DR4" s="95" t="s">
        <v>170</v>
      </c>
      <c r="DS4" s="95" t="s">
        <v>170</v>
      </c>
      <c r="DT4" s="95" t="s">
        <v>170</v>
      </c>
      <c r="DU4" s="95" t="s">
        <v>170</v>
      </c>
      <c r="DV4" s="95" t="s">
        <v>170</v>
      </c>
      <c r="DW4" s="95" t="s">
        <v>170</v>
      </c>
      <c r="DX4" s="95" t="s">
        <v>170</v>
      </c>
      <c r="DY4" s="95" t="s">
        <v>170</v>
      </c>
      <c r="DZ4" s="95" t="s">
        <v>170</v>
      </c>
      <c r="EA4" s="95" t="s">
        <v>170</v>
      </c>
      <c r="EB4" s="95" t="s">
        <v>170</v>
      </c>
      <c r="EC4" s="95" t="s">
        <v>170</v>
      </c>
      <c r="ED4" s="95" t="s">
        <v>170</v>
      </c>
      <c r="EE4" s="95" t="s">
        <v>170</v>
      </c>
      <c r="EF4" s="95" t="s">
        <v>170</v>
      </c>
      <c r="EG4" s="96" t="s">
        <v>91</v>
      </c>
      <c r="EH4" s="96" t="s">
        <v>91</v>
      </c>
      <c r="EI4" s="96" t="s">
        <v>91</v>
      </c>
      <c r="EJ4" s="96" t="s">
        <v>91</v>
      </c>
      <c r="EK4" s="96" t="s">
        <v>91</v>
      </c>
      <c r="EL4" s="96" t="s">
        <v>91</v>
      </c>
      <c r="EM4" s="96" t="s">
        <v>91</v>
      </c>
      <c r="EN4" s="96" t="s">
        <v>91</v>
      </c>
      <c r="EO4" s="96" t="s">
        <v>91</v>
      </c>
      <c r="EP4" s="96" t="s">
        <v>91</v>
      </c>
      <c r="EQ4" s="96" t="s">
        <v>91</v>
      </c>
      <c r="ER4" s="96" t="s">
        <v>91</v>
      </c>
      <c r="ES4" s="96" t="s">
        <v>91</v>
      </c>
      <c r="ET4" s="96" t="s">
        <v>91</v>
      </c>
      <c r="EU4" s="96" t="s">
        <v>91</v>
      </c>
      <c r="EV4" s="96" t="s">
        <v>91</v>
      </c>
      <c r="EW4" s="96" t="s">
        <v>91</v>
      </c>
      <c r="EX4" s="96" t="s">
        <v>91</v>
      </c>
      <c r="EY4" s="96" t="s">
        <v>91</v>
      </c>
      <c r="EZ4" s="96" t="s">
        <v>91</v>
      </c>
      <c r="FA4" s="96" t="s">
        <v>91</v>
      </c>
      <c r="FB4" s="96" t="s">
        <v>91</v>
      </c>
      <c r="FC4" s="96" t="s">
        <v>91</v>
      </c>
      <c r="FD4" s="96" t="s">
        <v>91</v>
      </c>
      <c r="FE4" s="96" t="s">
        <v>91</v>
      </c>
      <c r="FF4" s="96" t="s">
        <v>91</v>
      </c>
      <c r="FG4" s="96" t="s">
        <v>91</v>
      </c>
      <c r="FH4" s="96" t="s">
        <v>91</v>
      </c>
      <c r="FI4" s="96" t="s">
        <v>91</v>
      </c>
      <c r="FJ4" s="96" t="s">
        <v>91</v>
      </c>
      <c r="FK4" s="96" t="s">
        <v>91</v>
      </c>
      <c r="FL4" s="96" t="s">
        <v>91</v>
      </c>
      <c r="FM4" s="96" t="s">
        <v>91</v>
      </c>
      <c r="FN4" s="96" t="s">
        <v>91</v>
      </c>
      <c r="FO4" s="96" t="s">
        <v>91</v>
      </c>
      <c r="FP4" s="96" t="s">
        <v>91</v>
      </c>
      <c r="FQ4" s="96" t="s">
        <v>91</v>
      </c>
      <c r="FR4" s="96" t="s">
        <v>91</v>
      </c>
      <c r="FS4" s="96" t="s">
        <v>91</v>
      </c>
      <c r="FT4" s="96" t="s">
        <v>91</v>
      </c>
      <c r="FU4" s="96" t="s">
        <v>91</v>
      </c>
      <c r="FV4" s="96" t="s">
        <v>91</v>
      </c>
      <c r="FW4" s="96" t="s">
        <v>91</v>
      </c>
      <c r="FX4" s="96" t="s">
        <v>91</v>
      </c>
      <c r="FY4" s="96" t="s">
        <v>91</v>
      </c>
      <c r="FZ4" s="96" t="s">
        <v>91</v>
      </c>
      <c r="GA4" s="96" t="s">
        <v>91</v>
      </c>
      <c r="GB4" s="96" t="s">
        <v>91</v>
      </c>
      <c r="GC4" s="96" t="s">
        <v>91</v>
      </c>
      <c r="GD4" s="96" t="s">
        <v>91</v>
      </c>
      <c r="GE4" s="96" t="s">
        <v>91</v>
      </c>
      <c r="GF4" s="96" t="s">
        <v>91</v>
      </c>
      <c r="GG4" s="96" t="s">
        <v>91</v>
      </c>
      <c r="GH4" s="96" t="s">
        <v>91</v>
      </c>
      <c r="GI4" s="96" t="s">
        <v>91</v>
      </c>
      <c r="GJ4" s="96" t="s">
        <v>91</v>
      </c>
      <c r="GK4" s="96" t="s">
        <v>91</v>
      </c>
      <c r="GL4" s="96"/>
      <c r="GM4" s="96" t="s">
        <v>91</v>
      </c>
      <c r="GN4" s="96" t="s">
        <v>91</v>
      </c>
      <c r="GO4" s="96" t="s">
        <v>91</v>
      </c>
      <c r="GP4" s="96" t="s">
        <v>91</v>
      </c>
      <c r="GQ4" s="96" t="s">
        <v>91</v>
      </c>
      <c r="GR4" s="96" t="s">
        <v>91</v>
      </c>
      <c r="GS4" s="96" t="s">
        <v>91</v>
      </c>
      <c r="GT4" s="96" t="s">
        <v>91</v>
      </c>
      <c r="GU4" s="96" t="s">
        <v>91</v>
      </c>
      <c r="GV4" s="96" t="s">
        <v>91</v>
      </c>
      <c r="GW4" s="96" t="s">
        <v>91</v>
      </c>
      <c r="GX4" s="96" t="s">
        <v>91</v>
      </c>
      <c r="GY4" s="96" t="s">
        <v>91</v>
      </c>
      <c r="GZ4" s="96" t="s">
        <v>91</v>
      </c>
      <c r="HA4" s="96" t="s">
        <v>91</v>
      </c>
      <c r="HB4" s="96" t="s">
        <v>91</v>
      </c>
      <c r="HC4" s="96" t="s">
        <v>91</v>
      </c>
      <c r="HD4" s="96" t="s">
        <v>91</v>
      </c>
      <c r="HE4" s="96" t="s">
        <v>91</v>
      </c>
      <c r="HF4" s="96" t="s">
        <v>91</v>
      </c>
      <c r="HG4" s="96" t="s">
        <v>91</v>
      </c>
      <c r="HH4" s="96" t="s">
        <v>91</v>
      </c>
      <c r="HI4" s="96" t="s">
        <v>91</v>
      </c>
      <c r="HJ4" s="96" t="s">
        <v>91</v>
      </c>
      <c r="HK4" s="96" t="s">
        <v>91</v>
      </c>
      <c r="HL4" s="96" t="s">
        <v>91</v>
      </c>
      <c r="HM4" s="96" t="s">
        <v>91</v>
      </c>
      <c r="HN4" s="96" t="s">
        <v>91</v>
      </c>
      <c r="HO4" s="96" t="s">
        <v>91</v>
      </c>
      <c r="HP4" s="96" t="s">
        <v>91</v>
      </c>
      <c r="HQ4" s="96" t="s">
        <v>91</v>
      </c>
      <c r="HR4" s="96" t="s">
        <v>91</v>
      </c>
      <c r="HS4" s="96" t="s">
        <v>91</v>
      </c>
      <c r="HT4" s="96" t="s">
        <v>91</v>
      </c>
      <c r="HU4" s="96" t="s">
        <v>91</v>
      </c>
      <c r="HV4" s="96" t="s">
        <v>91</v>
      </c>
      <c r="HW4" s="96" t="s">
        <v>91</v>
      </c>
      <c r="HX4" s="96" t="s">
        <v>91</v>
      </c>
      <c r="HY4" s="96" t="s">
        <v>91</v>
      </c>
      <c r="HZ4" s="96" t="s">
        <v>91</v>
      </c>
      <c r="IA4" s="96" t="s">
        <v>91</v>
      </c>
      <c r="IB4" s="96" t="s">
        <v>91</v>
      </c>
      <c r="IC4" s="96" t="s">
        <v>91</v>
      </c>
      <c r="ID4" s="96" t="s">
        <v>91</v>
      </c>
      <c r="IE4" s="96" t="s">
        <v>91</v>
      </c>
      <c r="IF4" s="96" t="s">
        <v>91</v>
      </c>
      <c r="IG4" s="96" t="s">
        <v>91</v>
      </c>
      <c r="IH4" s="96" t="s">
        <v>91</v>
      </c>
      <c r="II4" s="96" t="s">
        <v>91</v>
      </c>
      <c r="IJ4" s="96" t="s">
        <v>91</v>
      </c>
      <c r="IK4" s="96" t="s">
        <v>91</v>
      </c>
      <c r="IL4" s="96" t="s">
        <v>91</v>
      </c>
      <c r="IM4" s="96" t="s">
        <v>91</v>
      </c>
      <c r="IN4" s="96" t="s">
        <v>91</v>
      </c>
      <c r="IO4" s="96" t="s">
        <v>91</v>
      </c>
      <c r="IP4" s="96" t="s">
        <v>91</v>
      </c>
      <c r="IQ4" s="96" t="s">
        <v>91</v>
      </c>
      <c r="IR4" s="96" t="s">
        <v>91</v>
      </c>
      <c r="IS4" s="96" t="s">
        <v>91</v>
      </c>
      <c r="IT4" s="96" t="s">
        <v>91</v>
      </c>
      <c r="IU4" s="96" t="s">
        <v>91</v>
      </c>
      <c r="IV4" s="96" t="s">
        <v>91</v>
      </c>
      <c r="IW4" s="96" t="s">
        <v>91</v>
      </c>
      <c r="IX4" s="96" t="s">
        <v>91</v>
      </c>
      <c r="IY4" s="96" t="s">
        <v>91</v>
      </c>
      <c r="IZ4" s="96" t="s">
        <v>91</v>
      </c>
      <c r="JA4" s="96" t="s">
        <v>91</v>
      </c>
      <c r="JB4" s="96" t="s">
        <v>91</v>
      </c>
      <c r="JC4" s="96" t="s">
        <v>91</v>
      </c>
      <c r="JD4" s="96" t="s">
        <v>91</v>
      </c>
      <c r="JE4" s="96" t="s">
        <v>91</v>
      </c>
      <c r="JF4" s="96" t="s">
        <v>91</v>
      </c>
      <c r="JG4" s="96" t="s">
        <v>91</v>
      </c>
      <c r="JH4" s="96" t="s">
        <v>91</v>
      </c>
      <c r="JI4" s="96" t="s">
        <v>91</v>
      </c>
      <c r="JJ4" s="96" t="s">
        <v>91</v>
      </c>
      <c r="JK4" s="96" t="s">
        <v>91</v>
      </c>
      <c r="JL4" s="96" t="s">
        <v>91</v>
      </c>
      <c r="JM4" s="96" t="s">
        <v>91</v>
      </c>
      <c r="JN4" s="96" t="s">
        <v>91</v>
      </c>
      <c r="JO4" s="96" t="s">
        <v>91</v>
      </c>
      <c r="JP4" s="96" t="s">
        <v>91</v>
      </c>
      <c r="JQ4" s="96" t="s">
        <v>91</v>
      </c>
      <c r="JR4" s="96" t="s">
        <v>91</v>
      </c>
      <c r="JS4" s="96" t="s">
        <v>91</v>
      </c>
      <c r="JT4" s="96" t="s">
        <v>91</v>
      </c>
      <c r="JU4" s="96" t="s">
        <v>91</v>
      </c>
      <c r="JV4" s="96" t="s">
        <v>91</v>
      </c>
      <c r="JW4" s="96" t="s">
        <v>91</v>
      </c>
      <c r="JX4" s="96" t="s">
        <v>91</v>
      </c>
      <c r="JY4" s="96" t="s">
        <v>91</v>
      </c>
      <c r="JZ4" s="96" t="s">
        <v>91</v>
      </c>
      <c r="KA4" s="96" t="s">
        <v>91</v>
      </c>
      <c r="KB4" s="96" t="s">
        <v>91</v>
      </c>
      <c r="KC4" s="96" t="s">
        <v>91</v>
      </c>
      <c r="KD4" s="96" t="s">
        <v>91</v>
      </c>
      <c r="KE4" s="96" t="s">
        <v>91</v>
      </c>
      <c r="KF4" s="96" t="s">
        <v>91</v>
      </c>
      <c r="KG4" s="96" t="s">
        <v>91</v>
      </c>
      <c r="KH4" s="96" t="s">
        <v>91</v>
      </c>
      <c r="KI4" s="96" t="s">
        <v>91</v>
      </c>
      <c r="KJ4" s="96" t="s">
        <v>91</v>
      </c>
      <c r="KK4" s="96" t="s">
        <v>91</v>
      </c>
      <c r="KL4" s="96" t="s">
        <v>91</v>
      </c>
      <c r="KM4" s="96" t="s">
        <v>91</v>
      </c>
      <c r="KN4" s="96" t="s">
        <v>91</v>
      </c>
      <c r="KO4" s="96" t="s">
        <v>91</v>
      </c>
      <c r="KP4" s="96" t="s">
        <v>91</v>
      </c>
      <c r="KQ4" s="96" t="s">
        <v>91</v>
      </c>
      <c r="KR4" s="96" t="s">
        <v>91</v>
      </c>
      <c r="KS4" s="96" t="s">
        <v>91</v>
      </c>
      <c r="KT4" s="96" t="s">
        <v>91</v>
      </c>
      <c r="KU4" s="96" t="s">
        <v>91</v>
      </c>
      <c r="KV4" s="96" t="s">
        <v>91</v>
      </c>
      <c r="KW4" s="96" t="s">
        <v>91</v>
      </c>
    </row>
    <row r="5" spans="1:343" ht="15" customHeight="1" x14ac:dyDescent="0.25">
      <c r="D5" s="200" t="s">
        <v>2</v>
      </c>
      <c r="E5" s="200"/>
      <c r="F5" s="200"/>
      <c r="G5" s="200"/>
      <c r="H5" s="200"/>
      <c r="I5" s="200"/>
      <c r="J5" s="200"/>
      <c r="K5" s="200"/>
      <c r="L5" s="200"/>
      <c r="M5" s="200"/>
      <c r="N5" s="200"/>
      <c r="O5" s="200" t="s">
        <v>14</v>
      </c>
      <c r="P5" s="200"/>
      <c r="Q5" s="200"/>
      <c r="R5" s="200"/>
      <c r="S5" s="200"/>
      <c r="T5" s="200"/>
      <c r="U5" s="200"/>
      <c r="V5" s="200"/>
      <c r="W5" s="200"/>
      <c r="X5" s="200" t="s">
        <v>71</v>
      </c>
      <c r="Y5" s="200"/>
      <c r="Z5" s="28" t="s">
        <v>72</v>
      </c>
      <c r="AA5" s="28" t="s">
        <v>72</v>
      </c>
      <c r="AB5" s="28" t="s">
        <v>72</v>
      </c>
      <c r="AC5" s="28" t="s">
        <v>72</v>
      </c>
      <c r="AD5" s="28" t="s">
        <v>72</v>
      </c>
      <c r="AE5" s="28" t="s">
        <v>72</v>
      </c>
      <c r="AF5" s="28" t="s">
        <v>72</v>
      </c>
      <c r="AG5" s="28" t="s">
        <v>72</v>
      </c>
      <c r="AH5" s="28" t="s">
        <v>72</v>
      </c>
      <c r="AI5" s="28" t="s">
        <v>72</v>
      </c>
      <c r="AJ5" s="28" t="s">
        <v>72</v>
      </c>
      <c r="AK5" s="28" t="s">
        <v>72</v>
      </c>
      <c r="AL5" s="28" t="s">
        <v>72</v>
      </c>
      <c r="AM5" s="28" t="s">
        <v>72</v>
      </c>
      <c r="AN5" s="28" t="s">
        <v>72</v>
      </c>
      <c r="AO5" s="28" t="s">
        <v>72</v>
      </c>
      <c r="AP5" s="28" t="s">
        <v>73</v>
      </c>
      <c r="AQ5" s="28" t="s">
        <v>73</v>
      </c>
      <c r="AR5" s="28" t="s">
        <v>73</v>
      </c>
      <c r="AS5" s="28" t="s">
        <v>73</v>
      </c>
      <c r="AT5" s="28" t="s">
        <v>74</v>
      </c>
      <c r="AU5" s="28" t="s">
        <v>74</v>
      </c>
      <c r="AV5" s="28" t="s">
        <v>74</v>
      </c>
      <c r="AW5" s="28" t="s">
        <v>75</v>
      </c>
      <c r="AX5" s="28" t="s">
        <v>75</v>
      </c>
      <c r="AY5" s="28" t="s">
        <v>72</v>
      </c>
      <c r="AZ5" s="28" t="s">
        <v>72</v>
      </c>
      <c r="BA5" s="28" t="s">
        <v>72</v>
      </c>
      <c r="BB5" s="28" t="s">
        <v>72</v>
      </c>
      <c r="BC5" s="28" t="s">
        <v>72</v>
      </c>
      <c r="BD5" s="28" t="s">
        <v>72</v>
      </c>
      <c r="BE5" s="28" t="s">
        <v>72</v>
      </c>
      <c r="BF5" s="28" t="s">
        <v>72</v>
      </c>
      <c r="BG5" s="28" t="s">
        <v>72</v>
      </c>
      <c r="BH5" s="28" t="s">
        <v>72</v>
      </c>
      <c r="BI5" s="28" t="s">
        <v>72</v>
      </c>
      <c r="BJ5" s="28" t="s">
        <v>72</v>
      </c>
      <c r="BK5" s="28" t="s">
        <v>72</v>
      </c>
      <c r="BL5" s="28" t="s">
        <v>72</v>
      </c>
      <c r="BM5" s="28" t="s">
        <v>72</v>
      </c>
      <c r="BN5" s="28" t="s">
        <v>72</v>
      </c>
      <c r="BO5" s="28" t="s">
        <v>72</v>
      </c>
      <c r="BP5" s="28" t="s">
        <v>72</v>
      </c>
      <c r="BQ5" s="28" t="s">
        <v>72</v>
      </c>
      <c r="BR5" s="28" t="s">
        <v>72</v>
      </c>
      <c r="BS5" s="28" t="s">
        <v>72</v>
      </c>
      <c r="BT5" s="28" t="s">
        <v>72</v>
      </c>
      <c r="BU5" s="28" t="s">
        <v>72</v>
      </c>
      <c r="BV5" s="28" t="s">
        <v>72</v>
      </c>
      <c r="BW5" s="28" t="s">
        <v>72</v>
      </c>
      <c r="BX5" s="28" t="s">
        <v>72</v>
      </c>
      <c r="BY5" s="28" t="s">
        <v>72</v>
      </c>
      <c r="BZ5" s="28" t="s">
        <v>72</v>
      </c>
      <c r="CA5" s="28" t="s">
        <v>72</v>
      </c>
      <c r="CB5" s="28" t="s">
        <v>72</v>
      </c>
      <c r="CC5" s="28" t="s">
        <v>72</v>
      </c>
      <c r="CD5" s="28" t="s">
        <v>72</v>
      </c>
      <c r="CE5" s="28" t="s">
        <v>72</v>
      </c>
      <c r="CF5" s="28" t="s">
        <v>72</v>
      </c>
      <c r="CG5" s="28" t="s">
        <v>73</v>
      </c>
      <c r="CH5" s="28" t="s">
        <v>73</v>
      </c>
      <c r="CI5" s="28" t="s">
        <v>73</v>
      </c>
      <c r="CJ5" s="28" t="s">
        <v>73</v>
      </c>
      <c r="CK5" s="28" t="s">
        <v>74</v>
      </c>
      <c r="CL5" s="28" t="s">
        <v>74</v>
      </c>
      <c r="CM5" s="28" t="s">
        <v>74</v>
      </c>
      <c r="CN5" s="28" t="s">
        <v>75</v>
      </c>
      <c r="CO5" s="28" t="s">
        <v>75</v>
      </c>
      <c r="CP5" s="28" t="s">
        <v>72</v>
      </c>
      <c r="CQ5" s="28" t="s">
        <v>72</v>
      </c>
      <c r="CR5" s="28" t="s">
        <v>72</v>
      </c>
      <c r="CS5" s="28" t="s">
        <v>72</v>
      </c>
      <c r="CT5" s="28" t="s">
        <v>72</v>
      </c>
      <c r="CU5" s="28" t="s">
        <v>72</v>
      </c>
      <c r="CV5" s="28" t="s">
        <v>72</v>
      </c>
      <c r="CW5" s="28" t="s">
        <v>72</v>
      </c>
      <c r="CX5" s="28" t="s">
        <v>72</v>
      </c>
      <c r="CY5" s="28" t="s">
        <v>72</v>
      </c>
      <c r="CZ5" s="28" t="s">
        <v>72</v>
      </c>
      <c r="DA5" s="28" t="s">
        <v>72</v>
      </c>
      <c r="DB5" s="28" t="s">
        <v>72</v>
      </c>
      <c r="DC5" s="28" t="s">
        <v>72</v>
      </c>
      <c r="DD5" s="28" t="s">
        <v>72</v>
      </c>
      <c r="DE5" s="28" t="s">
        <v>72</v>
      </c>
      <c r="DF5" s="28" t="s">
        <v>72</v>
      </c>
      <c r="DG5" s="28" t="s">
        <v>72</v>
      </c>
      <c r="DH5" s="28" t="s">
        <v>72</v>
      </c>
      <c r="DI5" s="28" t="s">
        <v>72</v>
      </c>
      <c r="DJ5" s="28" t="s">
        <v>72</v>
      </c>
      <c r="DK5" s="28" t="s">
        <v>72</v>
      </c>
      <c r="DL5" s="28" t="s">
        <v>72</v>
      </c>
      <c r="DM5" s="28" t="s">
        <v>72</v>
      </c>
      <c r="DN5" s="28" t="s">
        <v>72</v>
      </c>
      <c r="DO5" s="28" t="s">
        <v>72</v>
      </c>
      <c r="DP5" s="28" t="s">
        <v>72</v>
      </c>
      <c r="DQ5" s="28" t="s">
        <v>72</v>
      </c>
      <c r="DR5" s="28" t="s">
        <v>72</v>
      </c>
      <c r="DS5" s="28" t="s">
        <v>72</v>
      </c>
      <c r="DT5" s="28" t="s">
        <v>72</v>
      </c>
      <c r="DU5" s="28" t="s">
        <v>72</v>
      </c>
      <c r="DV5" s="28" t="s">
        <v>72</v>
      </c>
      <c r="DW5" s="28" t="s">
        <v>72</v>
      </c>
      <c r="DX5" s="28" t="s">
        <v>73</v>
      </c>
      <c r="DY5" s="28" t="s">
        <v>73</v>
      </c>
      <c r="DZ5" s="28" t="s">
        <v>73</v>
      </c>
      <c r="EA5" s="28" t="s">
        <v>73</v>
      </c>
      <c r="EB5" s="28" t="s">
        <v>74</v>
      </c>
      <c r="EC5" s="28" t="s">
        <v>74</v>
      </c>
      <c r="ED5" s="28" t="s">
        <v>74</v>
      </c>
      <c r="EE5" s="28" t="s">
        <v>75</v>
      </c>
      <c r="EF5" s="28" t="s">
        <v>75</v>
      </c>
      <c r="EG5" s="28" t="s">
        <v>72</v>
      </c>
      <c r="EH5" s="28" t="s">
        <v>72</v>
      </c>
      <c r="EI5" s="28" t="s">
        <v>72</v>
      </c>
      <c r="EJ5" s="28" t="s">
        <v>72</v>
      </c>
      <c r="EK5" s="28" t="s">
        <v>72</v>
      </c>
      <c r="EL5" s="28" t="s">
        <v>72</v>
      </c>
      <c r="EM5" s="28" t="s">
        <v>72</v>
      </c>
      <c r="EN5" s="28" t="s">
        <v>72</v>
      </c>
      <c r="EO5" s="28" t="s">
        <v>72</v>
      </c>
      <c r="EP5" s="28" t="s">
        <v>72</v>
      </c>
      <c r="EQ5" s="28" t="s">
        <v>72</v>
      </c>
      <c r="ER5" s="28" t="s">
        <v>72</v>
      </c>
      <c r="ES5" s="28" t="s">
        <v>72</v>
      </c>
      <c r="ET5" s="28" t="s">
        <v>72</v>
      </c>
      <c r="EU5" s="28" t="s">
        <v>72</v>
      </c>
      <c r="EV5" s="28" t="s">
        <v>72</v>
      </c>
      <c r="EW5" s="28" t="s">
        <v>72</v>
      </c>
      <c r="EX5" s="28" t="s">
        <v>72</v>
      </c>
      <c r="EY5" s="28" t="s">
        <v>72</v>
      </c>
      <c r="EZ5" s="28" t="s">
        <v>72</v>
      </c>
      <c r="FA5" s="28" t="s">
        <v>72</v>
      </c>
      <c r="FB5" s="28" t="s">
        <v>72</v>
      </c>
      <c r="FC5" s="28" t="s">
        <v>72</v>
      </c>
      <c r="FD5" s="28" t="s">
        <v>72</v>
      </c>
      <c r="FE5" s="28" t="s">
        <v>72</v>
      </c>
      <c r="FF5" s="28" t="s">
        <v>72</v>
      </c>
      <c r="FG5" s="28" t="s">
        <v>72</v>
      </c>
      <c r="FH5" s="28" t="s">
        <v>72</v>
      </c>
      <c r="FI5" s="28" t="s">
        <v>72</v>
      </c>
      <c r="FJ5" s="28" t="s">
        <v>72</v>
      </c>
      <c r="FK5" s="28" t="s">
        <v>72</v>
      </c>
      <c r="FL5" s="28" t="s">
        <v>72</v>
      </c>
      <c r="FM5" s="28" t="s">
        <v>72</v>
      </c>
      <c r="FN5" s="28" t="s">
        <v>72</v>
      </c>
      <c r="FO5" s="28" t="s">
        <v>72</v>
      </c>
      <c r="FP5" s="28" t="s">
        <v>72</v>
      </c>
      <c r="FQ5" s="28" t="s">
        <v>72</v>
      </c>
      <c r="FR5" s="28" t="s">
        <v>72</v>
      </c>
      <c r="FS5" s="28" t="s">
        <v>72</v>
      </c>
      <c r="FT5" s="28" t="s">
        <v>72</v>
      </c>
      <c r="FU5" s="28" t="s">
        <v>72</v>
      </c>
      <c r="FV5" s="28" t="s">
        <v>72</v>
      </c>
      <c r="FW5" s="28" t="s">
        <v>72</v>
      </c>
      <c r="FX5" s="28" t="s">
        <v>72</v>
      </c>
      <c r="FY5" s="28" t="s">
        <v>72</v>
      </c>
      <c r="FZ5" s="28" t="s">
        <v>72</v>
      </c>
      <c r="GA5" s="28" t="s">
        <v>72</v>
      </c>
      <c r="GB5" s="28" t="s">
        <v>72</v>
      </c>
      <c r="GC5" s="28" t="s">
        <v>72</v>
      </c>
      <c r="GD5" s="28" t="s">
        <v>72</v>
      </c>
      <c r="GE5" s="28" t="s">
        <v>72</v>
      </c>
      <c r="GF5" s="28" t="s">
        <v>72</v>
      </c>
      <c r="GG5" s="28" t="s">
        <v>72</v>
      </c>
      <c r="GH5" s="28" t="s">
        <v>72</v>
      </c>
      <c r="GI5" s="28" t="s">
        <v>72</v>
      </c>
      <c r="GJ5" s="28" t="s">
        <v>72</v>
      </c>
      <c r="GK5" s="28" t="s">
        <v>72</v>
      </c>
      <c r="GL5" s="28"/>
      <c r="GM5" s="28" t="s">
        <v>72</v>
      </c>
      <c r="GN5" s="28" t="s">
        <v>72</v>
      </c>
      <c r="GO5" s="28" t="s">
        <v>72</v>
      </c>
      <c r="GP5" s="28" t="s">
        <v>72</v>
      </c>
      <c r="GQ5" s="28" t="s">
        <v>72</v>
      </c>
      <c r="GR5" s="28" t="s">
        <v>72</v>
      </c>
      <c r="GS5" s="28" t="s">
        <v>72</v>
      </c>
      <c r="GT5" s="28" t="s">
        <v>72</v>
      </c>
      <c r="GU5" s="28" t="s">
        <v>72</v>
      </c>
      <c r="GV5" s="28" t="s">
        <v>72</v>
      </c>
      <c r="GW5" s="28" t="s">
        <v>72</v>
      </c>
      <c r="GX5" s="28" t="s">
        <v>72</v>
      </c>
      <c r="GY5" s="28" t="s">
        <v>72</v>
      </c>
      <c r="GZ5" s="28" t="s">
        <v>72</v>
      </c>
      <c r="HA5" s="28" t="s">
        <v>72</v>
      </c>
      <c r="HB5" s="28" t="s">
        <v>72</v>
      </c>
      <c r="HC5" s="28" t="s">
        <v>72</v>
      </c>
      <c r="HD5" s="28" t="s">
        <v>72</v>
      </c>
      <c r="HE5" s="28" t="s">
        <v>72</v>
      </c>
      <c r="HF5" s="28" t="s">
        <v>72</v>
      </c>
      <c r="HG5" s="28" t="s">
        <v>72</v>
      </c>
      <c r="HH5" s="28" t="s">
        <v>72</v>
      </c>
      <c r="HI5" s="28" t="s">
        <v>72</v>
      </c>
      <c r="HJ5" s="28" t="s">
        <v>72</v>
      </c>
      <c r="HK5" s="28" t="s">
        <v>72</v>
      </c>
      <c r="HL5" s="28" t="s">
        <v>72</v>
      </c>
      <c r="HM5" s="28" t="s">
        <v>72</v>
      </c>
      <c r="HN5" s="28" t="s">
        <v>72</v>
      </c>
      <c r="HO5" s="28" t="s">
        <v>72</v>
      </c>
      <c r="HP5" s="28" t="s">
        <v>72</v>
      </c>
      <c r="HQ5" s="28" t="s">
        <v>72</v>
      </c>
      <c r="HR5" s="28" t="s">
        <v>72</v>
      </c>
      <c r="HS5" s="28" t="s">
        <v>72</v>
      </c>
      <c r="HT5" s="28" t="s">
        <v>72</v>
      </c>
      <c r="HU5" s="28" t="s">
        <v>72</v>
      </c>
      <c r="HV5" s="28" t="s">
        <v>72</v>
      </c>
      <c r="HW5" s="28" t="s">
        <v>72</v>
      </c>
      <c r="HX5" s="28" t="s">
        <v>72</v>
      </c>
      <c r="HY5" s="28" t="s">
        <v>72</v>
      </c>
      <c r="HZ5" s="28" t="s">
        <v>72</v>
      </c>
      <c r="IA5" s="28" t="s">
        <v>72</v>
      </c>
      <c r="IB5" s="28" t="s">
        <v>72</v>
      </c>
      <c r="IC5" s="28" t="s">
        <v>72</v>
      </c>
      <c r="ID5" s="28" t="s">
        <v>72</v>
      </c>
      <c r="IE5" s="28" t="s">
        <v>72</v>
      </c>
      <c r="IF5" s="28" t="s">
        <v>72</v>
      </c>
      <c r="IG5" s="28" t="s">
        <v>72</v>
      </c>
      <c r="IH5" s="28" t="s">
        <v>72</v>
      </c>
      <c r="II5" s="28" t="s">
        <v>72</v>
      </c>
      <c r="IJ5" s="28" t="s">
        <v>72</v>
      </c>
      <c r="IK5" s="28" t="s">
        <v>72</v>
      </c>
      <c r="IL5" s="28" t="s">
        <v>72</v>
      </c>
      <c r="IM5" s="28" t="s">
        <v>72</v>
      </c>
      <c r="IN5" s="28" t="s">
        <v>72</v>
      </c>
      <c r="IO5" s="28" t="s">
        <v>72</v>
      </c>
      <c r="IP5" s="28" t="s">
        <v>72</v>
      </c>
      <c r="IQ5" s="28" t="s">
        <v>72</v>
      </c>
      <c r="IR5" s="28" t="s">
        <v>72</v>
      </c>
      <c r="IS5" s="28" t="s">
        <v>72</v>
      </c>
      <c r="IT5" s="28" t="s">
        <v>72</v>
      </c>
      <c r="IU5" s="28" t="s">
        <v>72</v>
      </c>
      <c r="IV5" s="28" t="s">
        <v>72</v>
      </c>
      <c r="IW5" s="28" t="s">
        <v>72</v>
      </c>
      <c r="IX5" s="28" t="s">
        <v>72</v>
      </c>
      <c r="IY5" s="28" t="s">
        <v>72</v>
      </c>
      <c r="IZ5" s="28" t="s">
        <v>72</v>
      </c>
      <c r="JA5" s="28" t="s">
        <v>72</v>
      </c>
      <c r="JB5" s="28" t="s">
        <v>72</v>
      </c>
      <c r="JC5" s="28" t="s">
        <v>72</v>
      </c>
      <c r="JD5" s="28" t="s">
        <v>72</v>
      </c>
      <c r="JE5" s="28" t="s">
        <v>72</v>
      </c>
      <c r="JF5" s="28" t="s">
        <v>72</v>
      </c>
      <c r="JG5" s="28" t="s">
        <v>72</v>
      </c>
      <c r="JH5" s="28" t="s">
        <v>73</v>
      </c>
      <c r="JI5" s="28" t="s">
        <v>73</v>
      </c>
      <c r="JJ5" s="28" t="s">
        <v>73</v>
      </c>
      <c r="JK5" s="28" t="s">
        <v>73</v>
      </c>
      <c r="JL5" s="28" t="s">
        <v>73</v>
      </c>
      <c r="JM5" s="28" t="s">
        <v>73</v>
      </c>
      <c r="JN5" s="28" t="s">
        <v>73</v>
      </c>
      <c r="JO5" s="28" t="s">
        <v>73</v>
      </c>
      <c r="JP5" s="28" t="s">
        <v>73</v>
      </c>
      <c r="JQ5" s="28" t="s">
        <v>73</v>
      </c>
      <c r="JR5" s="28" t="s">
        <v>73</v>
      </c>
      <c r="JS5" s="28" t="s">
        <v>73</v>
      </c>
      <c r="JT5" s="28" t="s">
        <v>73</v>
      </c>
      <c r="JU5" s="28" t="s">
        <v>73</v>
      </c>
      <c r="JV5" s="28" t="s">
        <v>73</v>
      </c>
      <c r="JW5" s="28" t="s">
        <v>73</v>
      </c>
      <c r="JX5" s="28" t="s">
        <v>73</v>
      </c>
      <c r="JY5" s="28" t="s">
        <v>74</v>
      </c>
      <c r="JZ5" s="28" t="s">
        <v>74</v>
      </c>
      <c r="KA5" s="28" t="s">
        <v>74</v>
      </c>
      <c r="KB5" s="28" t="s">
        <v>74</v>
      </c>
      <c r="KC5" s="28" t="s">
        <v>74</v>
      </c>
      <c r="KD5" s="28" t="s">
        <v>74</v>
      </c>
      <c r="KE5" s="28" t="s">
        <v>74</v>
      </c>
      <c r="KF5" s="28" t="s">
        <v>74</v>
      </c>
      <c r="KG5" s="28" t="s">
        <v>74</v>
      </c>
      <c r="KH5" s="28" t="s">
        <v>74</v>
      </c>
      <c r="KI5" s="28" t="s">
        <v>74</v>
      </c>
      <c r="KJ5" s="28" t="s">
        <v>74</v>
      </c>
      <c r="KK5" s="28" t="s">
        <v>74</v>
      </c>
      <c r="KL5" s="28" t="s">
        <v>74</v>
      </c>
      <c r="KM5" s="28" t="s">
        <v>74</v>
      </c>
      <c r="KN5" s="28" t="s">
        <v>74</v>
      </c>
      <c r="KO5" s="28" t="s">
        <v>74</v>
      </c>
      <c r="KP5" s="28" t="s">
        <v>74</v>
      </c>
      <c r="KQ5" s="28" t="s">
        <v>75</v>
      </c>
      <c r="KR5" s="28" t="s">
        <v>75</v>
      </c>
      <c r="KS5" s="28" t="s">
        <v>75</v>
      </c>
      <c r="KT5" s="28" t="s">
        <v>75</v>
      </c>
      <c r="KU5" s="28" t="s">
        <v>75</v>
      </c>
      <c r="KV5" s="28" t="s">
        <v>75</v>
      </c>
      <c r="KW5" s="28" t="s">
        <v>75</v>
      </c>
      <c r="KX5" s="200" t="s">
        <v>169</v>
      </c>
      <c r="KY5" s="200"/>
      <c r="KZ5" s="200" t="s">
        <v>161</v>
      </c>
      <c r="LA5" s="200"/>
      <c r="LB5" s="200"/>
      <c r="LC5" s="200"/>
      <c r="LD5" s="200" t="s">
        <v>162</v>
      </c>
      <c r="LE5" s="200"/>
      <c r="LF5" s="200"/>
      <c r="LG5" s="200"/>
      <c r="LH5" s="200" t="s">
        <v>163</v>
      </c>
      <c r="LI5" s="200"/>
      <c r="LJ5" s="200"/>
      <c r="LK5" s="200"/>
      <c r="LL5" s="200" t="s">
        <v>164</v>
      </c>
      <c r="LM5" s="200"/>
      <c r="LN5" s="200"/>
      <c r="LO5" s="200"/>
      <c r="LP5" s="200" t="s">
        <v>165</v>
      </c>
      <c r="LQ5" s="200"/>
      <c r="LR5" s="200"/>
      <c r="LS5" s="200"/>
      <c r="LT5" s="200" t="s">
        <v>166</v>
      </c>
      <c r="LU5" s="200"/>
      <c r="LV5" s="200"/>
      <c r="LW5" s="200"/>
      <c r="LX5" s="200" t="s">
        <v>167</v>
      </c>
      <c r="LY5" s="200"/>
      <c r="LZ5" s="200"/>
      <c r="MA5" s="200"/>
      <c r="MB5" s="200" t="s">
        <v>168</v>
      </c>
      <c r="MC5" s="200"/>
      <c r="MD5" s="200"/>
      <c r="ME5" s="200"/>
    </row>
    <row r="6" spans="1:343" ht="311.25" customHeight="1" x14ac:dyDescent="0.25">
      <c r="A6" s="39" t="s">
        <v>70</v>
      </c>
      <c r="B6" s="39" t="s">
        <v>0</v>
      </c>
      <c r="C6" s="25" t="s">
        <v>63</v>
      </c>
      <c r="D6" s="39" t="s">
        <v>3</v>
      </c>
      <c r="E6" s="39" t="s">
        <v>4</v>
      </c>
      <c r="F6" s="39" t="s">
        <v>64</v>
      </c>
      <c r="G6" s="39" t="s">
        <v>65</v>
      </c>
      <c r="H6" s="39" t="s">
        <v>6</v>
      </c>
      <c r="I6" s="39" t="s">
        <v>8</v>
      </c>
      <c r="J6" s="39" t="s">
        <v>9</v>
      </c>
      <c r="K6" s="39" t="s">
        <v>10</v>
      </c>
      <c r="L6" s="39" t="s">
        <v>11</v>
      </c>
      <c r="M6" s="39" t="s">
        <v>12</v>
      </c>
      <c r="N6" s="39" t="s">
        <v>13</v>
      </c>
      <c r="O6" s="39" t="s">
        <v>15</v>
      </c>
      <c r="P6" s="39" t="s">
        <v>66</v>
      </c>
      <c r="Q6" s="39" t="s">
        <v>17</v>
      </c>
      <c r="R6" s="39" t="s">
        <v>18</v>
      </c>
      <c r="S6" s="39" t="s">
        <v>67</v>
      </c>
      <c r="T6" s="39" t="s">
        <v>68</v>
      </c>
      <c r="U6" s="39" t="s">
        <v>69</v>
      </c>
      <c r="V6" s="39" t="s">
        <v>22</v>
      </c>
      <c r="W6" s="39" t="s">
        <v>23</v>
      </c>
      <c r="X6" s="39" t="s">
        <v>24</v>
      </c>
      <c r="Y6" s="39" t="s">
        <v>26</v>
      </c>
      <c r="Z6" s="37" t="s">
        <v>171</v>
      </c>
      <c r="AA6" s="37" t="s">
        <v>172</v>
      </c>
      <c r="AB6" s="37" t="s">
        <v>232</v>
      </c>
      <c r="AC6" s="37" t="s">
        <v>181</v>
      </c>
      <c r="AD6" s="37" t="s">
        <v>233</v>
      </c>
      <c r="AE6" s="37" t="s">
        <v>234</v>
      </c>
      <c r="AF6" s="38" t="s">
        <v>196</v>
      </c>
      <c r="AG6" s="37" t="s">
        <v>197</v>
      </c>
      <c r="AH6" s="37" t="s">
        <v>199</v>
      </c>
      <c r="AI6" s="37" t="s">
        <v>205</v>
      </c>
      <c r="AJ6" s="37" t="s">
        <v>206</v>
      </c>
      <c r="AK6" s="38" t="s">
        <v>207</v>
      </c>
      <c r="AL6" s="37" t="s">
        <v>208</v>
      </c>
      <c r="AM6" s="37" t="s">
        <v>210</v>
      </c>
      <c r="AN6" s="37" t="s">
        <v>211</v>
      </c>
      <c r="AO6" s="37" t="s">
        <v>213</v>
      </c>
      <c r="AP6" s="37" t="s">
        <v>215</v>
      </c>
      <c r="AQ6" s="37" t="s">
        <v>218</v>
      </c>
      <c r="AR6" s="37" t="s">
        <v>220</v>
      </c>
      <c r="AS6" s="37" t="s">
        <v>235</v>
      </c>
      <c r="AT6" s="37" t="s">
        <v>223</v>
      </c>
      <c r="AU6" s="37" t="s">
        <v>225</v>
      </c>
      <c r="AV6" s="37" t="s">
        <v>227</v>
      </c>
      <c r="AW6" s="37" t="s">
        <v>229</v>
      </c>
      <c r="AX6" s="37" t="s">
        <v>231</v>
      </c>
      <c r="AY6" s="45" t="s">
        <v>171</v>
      </c>
      <c r="AZ6" s="45" t="s">
        <v>173</v>
      </c>
      <c r="BA6" s="45" t="s">
        <v>174</v>
      </c>
      <c r="BB6" s="45" t="s">
        <v>175</v>
      </c>
      <c r="BC6" s="45" t="s">
        <v>176</v>
      </c>
      <c r="BD6" s="45" t="s">
        <v>177</v>
      </c>
      <c r="BE6" s="45" t="s">
        <v>178</v>
      </c>
      <c r="BF6" s="45" t="s">
        <v>179</v>
      </c>
      <c r="BG6" s="45" t="s">
        <v>180</v>
      </c>
      <c r="BH6" s="45" t="s">
        <v>181</v>
      </c>
      <c r="BI6" s="45" t="s">
        <v>182</v>
      </c>
      <c r="BJ6" s="45" t="s">
        <v>183</v>
      </c>
      <c r="BK6" s="45" t="s">
        <v>184</v>
      </c>
      <c r="BL6" s="45" t="s">
        <v>185</v>
      </c>
      <c r="BM6" s="45" t="s">
        <v>186</v>
      </c>
      <c r="BN6" s="38" t="s">
        <v>190</v>
      </c>
      <c r="BO6" s="38" t="s">
        <v>191</v>
      </c>
      <c r="BP6" s="38" t="s">
        <v>192</v>
      </c>
      <c r="BQ6" s="38" t="s">
        <v>193</v>
      </c>
      <c r="BR6" s="45" t="s">
        <v>194</v>
      </c>
      <c r="BS6" s="45" t="s">
        <v>195</v>
      </c>
      <c r="BT6" s="38" t="s">
        <v>196</v>
      </c>
      <c r="BU6" s="45" t="s">
        <v>197</v>
      </c>
      <c r="BV6" s="45" t="s">
        <v>199</v>
      </c>
      <c r="BW6" s="45" t="s">
        <v>201</v>
      </c>
      <c r="BX6" s="45" t="s">
        <v>202</v>
      </c>
      <c r="BY6" s="45" t="s">
        <v>203</v>
      </c>
      <c r="BZ6" s="45" t="s">
        <v>206</v>
      </c>
      <c r="CA6" s="38" t="s">
        <v>207</v>
      </c>
      <c r="CB6" s="45" t="s">
        <v>208</v>
      </c>
      <c r="CC6" s="45" t="s">
        <v>210</v>
      </c>
      <c r="CD6" s="45" t="s">
        <v>212</v>
      </c>
      <c r="CE6" s="38" t="s">
        <v>236</v>
      </c>
      <c r="CF6" s="45" t="s">
        <v>213</v>
      </c>
      <c r="CG6" s="45" t="s">
        <v>215</v>
      </c>
      <c r="CH6" s="45" t="s">
        <v>217</v>
      </c>
      <c r="CI6" s="45" t="s">
        <v>220</v>
      </c>
      <c r="CJ6" s="45" t="s">
        <v>221</v>
      </c>
      <c r="CK6" s="45" t="s">
        <v>223</v>
      </c>
      <c r="CL6" s="45" t="s">
        <v>225</v>
      </c>
      <c r="CM6" s="45" t="s">
        <v>227</v>
      </c>
      <c r="CN6" s="45" t="s">
        <v>229</v>
      </c>
      <c r="CO6" s="45" t="s">
        <v>231</v>
      </c>
      <c r="CP6" s="48" t="s">
        <v>238</v>
      </c>
      <c r="CQ6" s="48" t="s">
        <v>239</v>
      </c>
      <c r="CR6" s="48" t="s">
        <v>240</v>
      </c>
      <c r="CS6" s="48" t="s">
        <v>241</v>
      </c>
      <c r="CT6" s="48" t="s">
        <v>242</v>
      </c>
      <c r="CU6" s="48" t="s">
        <v>243</v>
      </c>
      <c r="CV6" s="48" t="s">
        <v>244</v>
      </c>
      <c r="CW6" s="48" t="s">
        <v>245</v>
      </c>
      <c r="CX6" s="48" t="s">
        <v>246</v>
      </c>
      <c r="CY6" s="48" t="s">
        <v>247</v>
      </c>
      <c r="CZ6" s="48" t="s">
        <v>248</v>
      </c>
      <c r="DA6" s="48" t="s">
        <v>249</v>
      </c>
      <c r="DB6" s="48" t="s">
        <v>250</v>
      </c>
      <c r="DC6" s="48" t="s">
        <v>251</v>
      </c>
      <c r="DD6" s="48" t="s">
        <v>252</v>
      </c>
      <c r="DE6" s="38" t="s">
        <v>253</v>
      </c>
      <c r="DF6" s="38" t="s">
        <v>254</v>
      </c>
      <c r="DG6" s="38" t="s">
        <v>255</v>
      </c>
      <c r="DH6" s="38" t="s">
        <v>256</v>
      </c>
      <c r="DI6" s="48" t="s">
        <v>257</v>
      </c>
      <c r="DJ6" s="48" t="s">
        <v>258</v>
      </c>
      <c r="DK6" s="38" t="s">
        <v>259</v>
      </c>
      <c r="DL6" s="48" t="s">
        <v>260</v>
      </c>
      <c r="DM6" s="48" t="s">
        <v>261</v>
      </c>
      <c r="DN6" s="48" t="s">
        <v>262</v>
      </c>
      <c r="DO6" s="48" t="s">
        <v>263</v>
      </c>
      <c r="DP6" s="48" t="s">
        <v>264</v>
      </c>
      <c r="DQ6" s="48" t="s">
        <v>265</v>
      </c>
      <c r="DR6" s="38" t="s">
        <v>266</v>
      </c>
      <c r="DS6" s="48" t="s">
        <v>267</v>
      </c>
      <c r="DT6" s="48" t="s">
        <v>268</v>
      </c>
      <c r="DU6" s="48" t="s">
        <v>269</v>
      </c>
      <c r="DV6" s="38" t="s">
        <v>270</v>
      </c>
      <c r="DW6" s="48" t="s">
        <v>271</v>
      </c>
      <c r="DX6" s="48" t="s">
        <v>272</v>
      </c>
      <c r="DY6" s="48" t="s">
        <v>273</v>
      </c>
      <c r="DZ6" s="48" t="s">
        <v>274</v>
      </c>
      <c r="EA6" s="48" t="s">
        <v>275</v>
      </c>
      <c r="EB6" s="48" t="s">
        <v>276</v>
      </c>
      <c r="EC6" s="48" t="s">
        <v>277</v>
      </c>
      <c r="ED6" s="48" t="s">
        <v>278</v>
      </c>
      <c r="EE6" s="48" t="s">
        <v>279</v>
      </c>
      <c r="EF6" s="48" t="s">
        <v>280</v>
      </c>
      <c r="EG6" s="46" t="s">
        <v>282</v>
      </c>
      <c r="EH6" s="46" t="s">
        <v>283</v>
      </c>
      <c r="EI6" s="46" t="s">
        <v>284</v>
      </c>
      <c r="EJ6" s="46" t="s">
        <v>285</v>
      </c>
      <c r="EK6" s="46" t="s">
        <v>286</v>
      </c>
      <c r="EL6" s="46" t="s">
        <v>287</v>
      </c>
      <c r="EM6" s="46" t="s">
        <v>92</v>
      </c>
      <c r="EN6" s="46" t="s">
        <v>93</v>
      </c>
      <c r="EO6" s="46" t="s">
        <v>94</v>
      </c>
      <c r="EP6" s="46" t="s">
        <v>95</v>
      </c>
      <c r="EQ6" s="46" t="s">
        <v>96</v>
      </c>
      <c r="ER6" s="46" t="s">
        <v>97</v>
      </c>
      <c r="ES6" s="46" t="s">
        <v>98</v>
      </c>
      <c r="ET6" s="46" t="s">
        <v>288</v>
      </c>
      <c r="EU6" s="46" t="s">
        <v>289</v>
      </c>
      <c r="EV6" s="46" t="s">
        <v>290</v>
      </c>
      <c r="EW6" s="46" t="s">
        <v>99</v>
      </c>
      <c r="EX6" s="46" t="s">
        <v>100</v>
      </c>
      <c r="EY6" s="46" t="s">
        <v>291</v>
      </c>
      <c r="EZ6" s="46" t="s">
        <v>292</v>
      </c>
      <c r="FA6" s="46" t="s">
        <v>293</v>
      </c>
      <c r="FB6" s="46" t="s">
        <v>294</v>
      </c>
      <c r="FC6" s="46" t="s">
        <v>295</v>
      </c>
      <c r="FD6" s="46" t="s">
        <v>296</v>
      </c>
      <c r="FE6" s="46" t="s">
        <v>297</v>
      </c>
      <c r="FF6" s="46" t="s">
        <v>298</v>
      </c>
      <c r="FG6" s="46" t="s">
        <v>299</v>
      </c>
      <c r="FH6" s="46" t="s">
        <v>300</v>
      </c>
      <c r="FI6" s="46" t="s">
        <v>301</v>
      </c>
      <c r="FJ6" s="46" t="s">
        <v>302</v>
      </c>
      <c r="FK6" s="46" t="s">
        <v>303</v>
      </c>
      <c r="FL6" s="46" t="s">
        <v>304</v>
      </c>
      <c r="FM6" s="46" t="s">
        <v>305</v>
      </c>
      <c r="FN6" s="46" t="s">
        <v>306</v>
      </c>
      <c r="FO6" s="46" t="s">
        <v>307</v>
      </c>
      <c r="FP6" s="46" t="s">
        <v>308</v>
      </c>
      <c r="FQ6" s="46" t="s">
        <v>309</v>
      </c>
      <c r="FR6" s="46" t="s">
        <v>310</v>
      </c>
      <c r="FS6" s="46" t="s">
        <v>311</v>
      </c>
      <c r="FT6" s="46" t="s">
        <v>312</v>
      </c>
      <c r="FU6" s="46" t="s">
        <v>313</v>
      </c>
      <c r="FV6" s="46" t="s">
        <v>314</v>
      </c>
      <c r="FW6" s="46" t="s">
        <v>315</v>
      </c>
      <c r="FX6" s="46" t="s">
        <v>316</v>
      </c>
      <c r="FY6" s="46" t="s">
        <v>317</v>
      </c>
      <c r="FZ6" s="46" t="s">
        <v>318</v>
      </c>
      <c r="GA6" s="46" t="s">
        <v>319</v>
      </c>
      <c r="GB6" s="46" t="s">
        <v>320</v>
      </c>
      <c r="GC6" s="46" t="s">
        <v>101</v>
      </c>
      <c r="GD6" s="46" t="s">
        <v>102</v>
      </c>
      <c r="GE6" s="46" t="s">
        <v>103</v>
      </c>
      <c r="GF6" s="46" t="s">
        <v>104</v>
      </c>
      <c r="GG6" s="46" t="s">
        <v>105</v>
      </c>
      <c r="GH6" s="46" t="s">
        <v>106</v>
      </c>
      <c r="GI6" s="46" t="s">
        <v>107</v>
      </c>
      <c r="GJ6" s="46" t="s">
        <v>108</v>
      </c>
      <c r="GK6" s="46" t="s">
        <v>109</v>
      </c>
      <c r="GL6" s="33" t="s">
        <v>55</v>
      </c>
      <c r="GM6" s="46" t="s">
        <v>110</v>
      </c>
      <c r="GN6" s="46" t="s">
        <v>111</v>
      </c>
      <c r="GO6" s="46" t="s">
        <v>112</v>
      </c>
      <c r="GP6" s="46" t="s">
        <v>113</v>
      </c>
      <c r="GQ6" s="46" t="s">
        <v>321</v>
      </c>
      <c r="GR6" s="46" t="s">
        <v>322</v>
      </c>
      <c r="GS6" s="46" t="s">
        <v>323</v>
      </c>
      <c r="GT6" s="46" t="s">
        <v>324</v>
      </c>
      <c r="GU6" s="46" t="s">
        <v>325</v>
      </c>
      <c r="GV6" s="46" t="s">
        <v>326</v>
      </c>
      <c r="GW6" s="46" t="s">
        <v>327</v>
      </c>
      <c r="GX6" s="46" t="s">
        <v>328</v>
      </c>
      <c r="GY6" s="46" t="s">
        <v>329</v>
      </c>
      <c r="GZ6" s="46" t="s">
        <v>330</v>
      </c>
      <c r="HA6" s="46" t="s">
        <v>331</v>
      </c>
      <c r="HB6" s="46" t="s">
        <v>332</v>
      </c>
      <c r="HC6" s="46" t="s">
        <v>114</v>
      </c>
      <c r="HD6" s="46" t="s">
        <v>115</v>
      </c>
      <c r="HE6" s="46" t="s">
        <v>116</v>
      </c>
      <c r="HF6" s="46" t="s">
        <v>117</v>
      </c>
      <c r="HG6" s="46" t="s">
        <v>118</v>
      </c>
      <c r="HH6" s="46" t="s">
        <v>119</v>
      </c>
      <c r="HI6" s="46" t="s">
        <v>333</v>
      </c>
      <c r="HJ6" s="46" t="s">
        <v>334</v>
      </c>
      <c r="HK6" s="46" t="s">
        <v>335</v>
      </c>
      <c r="HL6" s="46" t="s">
        <v>336</v>
      </c>
      <c r="HM6" s="46" t="s">
        <v>337</v>
      </c>
      <c r="HN6" s="46" t="s">
        <v>338</v>
      </c>
      <c r="HO6" s="46" t="s">
        <v>339</v>
      </c>
      <c r="HP6" s="46" t="s">
        <v>340</v>
      </c>
      <c r="HQ6" s="46" t="s">
        <v>341</v>
      </c>
      <c r="HR6" s="47" t="s">
        <v>342</v>
      </c>
      <c r="HS6" s="47" t="s">
        <v>343</v>
      </c>
      <c r="HT6" s="47" t="s">
        <v>344</v>
      </c>
      <c r="HU6" s="47" t="s">
        <v>345</v>
      </c>
      <c r="HV6" s="47" t="s">
        <v>346</v>
      </c>
      <c r="HW6" s="47" t="s">
        <v>347</v>
      </c>
      <c r="HX6" s="47" t="s">
        <v>348</v>
      </c>
      <c r="HY6" s="47" t="s">
        <v>349</v>
      </c>
      <c r="HZ6" s="47" t="s">
        <v>350</v>
      </c>
      <c r="IA6" s="47" t="s">
        <v>351</v>
      </c>
      <c r="IB6" s="47" t="s">
        <v>352</v>
      </c>
      <c r="IC6" s="47" t="s">
        <v>353</v>
      </c>
      <c r="ID6" s="47" t="s">
        <v>354</v>
      </c>
      <c r="IE6" s="47" t="s">
        <v>355</v>
      </c>
      <c r="IF6" s="47" t="s">
        <v>356</v>
      </c>
      <c r="IG6" s="47" t="s">
        <v>357</v>
      </c>
      <c r="IH6" s="47" t="s">
        <v>358</v>
      </c>
      <c r="II6" s="47" t="s">
        <v>359</v>
      </c>
      <c r="IJ6" s="46" t="s">
        <v>360</v>
      </c>
      <c r="IK6" s="46" t="s">
        <v>361</v>
      </c>
      <c r="IL6" s="46" t="s">
        <v>362</v>
      </c>
      <c r="IM6" s="46" t="s">
        <v>363</v>
      </c>
      <c r="IN6" s="47" t="s">
        <v>120</v>
      </c>
      <c r="IO6" s="47" t="s">
        <v>121</v>
      </c>
      <c r="IP6" s="47" t="s">
        <v>386</v>
      </c>
      <c r="IQ6" s="46" t="s">
        <v>364</v>
      </c>
      <c r="IR6" s="46" t="s">
        <v>365</v>
      </c>
      <c r="IS6" s="46" t="s">
        <v>366</v>
      </c>
      <c r="IT6" s="47" t="s">
        <v>122</v>
      </c>
      <c r="IU6" s="47" t="s">
        <v>123</v>
      </c>
      <c r="IV6" s="47" t="s">
        <v>124</v>
      </c>
      <c r="IW6" s="46" t="s">
        <v>125</v>
      </c>
      <c r="IX6" s="46" t="s">
        <v>126</v>
      </c>
      <c r="IY6" s="46" t="s">
        <v>127</v>
      </c>
      <c r="IZ6" s="46" t="s">
        <v>128</v>
      </c>
      <c r="JA6" s="46" t="s">
        <v>367</v>
      </c>
      <c r="JB6" s="46" t="s">
        <v>368</v>
      </c>
      <c r="JC6" s="46" t="s">
        <v>369</v>
      </c>
      <c r="JD6" s="46" t="s">
        <v>370</v>
      </c>
      <c r="JE6" s="46" t="s">
        <v>371</v>
      </c>
      <c r="JF6" s="47" t="s">
        <v>372</v>
      </c>
      <c r="JG6" s="47" t="s">
        <v>373</v>
      </c>
      <c r="JH6" s="46" t="s">
        <v>129</v>
      </c>
      <c r="JI6" s="46" t="s">
        <v>130</v>
      </c>
      <c r="JJ6" s="46" t="s">
        <v>131</v>
      </c>
      <c r="JK6" s="46" t="s">
        <v>132</v>
      </c>
      <c r="JL6" s="46" t="s">
        <v>133</v>
      </c>
      <c r="JM6" s="46" t="s">
        <v>134</v>
      </c>
      <c r="JN6" s="46" t="s">
        <v>135</v>
      </c>
      <c r="JO6" s="46" t="s">
        <v>136</v>
      </c>
      <c r="JP6" s="46" t="s">
        <v>137</v>
      </c>
      <c r="JQ6" s="46" t="s">
        <v>138</v>
      </c>
      <c r="JR6" s="46" t="s">
        <v>139</v>
      </c>
      <c r="JS6" s="46" t="s">
        <v>140</v>
      </c>
      <c r="JT6" s="46" t="s">
        <v>141</v>
      </c>
      <c r="JU6" s="46" t="s">
        <v>142</v>
      </c>
      <c r="JV6" s="46" t="s">
        <v>143</v>
      </c>
      <c r="JW6" s="46" t="s">
        <v>144</v>
      </c>
      <c r="JX6" s="46" t="s">
        <v>145</v>
      </c>
      <c r="JY6" s="46" t="s">
        <v>146</v>
      </c>
      <c r="JZ6" s="46" t="s">
        <v>147</v>
      </c>
      <c r="KA6" s="46" t="s">
        <v>148</v>
      </c>
      <c r="KB6" s="46" t="s">
        <v>149</v>
      </c>
      <c r="KC6" s="46" t="s">
        <v>150</v>
      </c>
      <c r="KD6" s="46" t="s">
        <v>151</v>
      </c>
      <c r="KE6" s="46" t="s">
        <v>152</v>
      </c>
      <c r="KF6" s="46" t="s">
        <v>153</v>
      </c>
      <c r="KG6" s="46" t="s">
        <v>154</v>
      </c>
      <c r="KH6" s="46" t="s">
        <v>374</v>
      </c>
      <c r="KI6" s="46" t="s">
        <v>375</v>
      </c>
      <c r="KJ6" s="46" t="s">
        <v>376</v>
      </c>
      <c r="KK6" s="46" t="s">
        <v>377</v>
      </c>
      <c r="KL6" s="46" t="s">
        <v>378</v>
      </c>
      <c r="KM6" s="46" t="s">
        <v>155</v>
      </c>
      <c r="KN6" s="46" t="s">
        <v>156</v>
      </c>
      <c r="KO6" s="46" t="s">
        <v>379</v>
      </c>
      <c r="KP6" s="46" t="s">
        <v>380</v>
      </c>
      <c r="KQ6" s="46" t="s">
        <v>157</v>
      </c>
      <c r="KR6" s="46" t="s">
        <v>158</v>
      </c>
      <c r="KS6" s="46" t="s">
        <v>381</v>
      </c>
      <c r="KT6" s="46" t="s">
        <v>382</v>
      </c>
      <c r="KU6" s="46" t="s">
        <v>383</v>
      </c>
      <c r="KV6" s="46" t="s">
        <v>384</v>
      </c>
      <c r="KW6" s="46" t="s">
        <v>385</v>
      </c>
      <c r="KX6" s="39" t="s">
        <v>159</v>
      </c>
      <c r="KY6" s="39" t="s">
        <v>160</v>
      </c>
      <c r="KZ6" s="39" t="s">
        <v>85</v>
      </c>
      <c r="LA6" s="39" t="s">
        <v>76</v>
      </c>
      <c r="LB6" s="39" t="s">
        <v>78</v>
      </c>
      <c r="LC6" s="39" t="s">
        <v>79</v>
      </c>
      <c r="LD6" s="39" t="s">
        <v>86</v>
      </c>
      <c r="LE6" s="39" t="s">
        <v>76</v>
      </c>
      <c r="LF6" s="39" t="s">
        <v>78</v>
      </c>
      <c r="LG6" s="39" t="s">
        <v>79</v>
      </c>
      <c r="LH6" s="39" t="s">
        <v>87</v>
      </c>
      <c r="LI6" s="39" t="s">
        <v>76</v>
      </c>
      <c r="LJ6" s="39" t="s">
        <v>78</v>
      </c>
      <c r="LK6" s="39" t="s">
        <v>79</v>
      </c>
      <c r="LL6" s="39" t="s">
        <v>88</v>
      </c>
      <c r="LM6" s="39" t="s">
        <v>76</v>
      </c>
      <c r="LN6" s="39" t="s">
        <v>78</v>
      </c>
      <c r="LO6" s="39" t="s">
        <v>79</v>
      </c>
      <c r="LP6" s="39" t="s">
        <v>85</v>
      </c>
      <c r="LQ6" s="39" t="s">
        <v>76</v>
      </c>
      <c r="LR6" s="39" t="s">
        <v>80</v>
      </c>
      <c r="LS6" s="39" t="s">
        <v>79</v>
      </c>
      <c r="LT6" s="39" t="s">
        <v>86</v>
      </c>
      <c r="LU6" s="39" t="s">
        <v>76</v>
      </c>
      <c r="LV6" s="39" t="s">
        <v>80</v>
      </c>
      <c r="LW6" s="39" t="s">
        <v>79</v>
      </c>
      <c r="LX6" s="39" t="s">
        <v>87</v>
      </c>
      <c r="LY6" s="39" t="s">
        <v>76</v>
      </c>
      <c r="LZ6" s="39" t="s">
        <v>80</v>
      </c>
      <c r="MA6" s="39" t="s">
        <v>79</v>
      </c>
      <c r="MB6" s="39" t="s">
        <v>88</v>
      </c>
      <c r="MC6" s="39" t="s">
        <v>76</v>
      </c>
      <c r="MD6" s="39" t="s">
        <v>80</v>
      </c>
      <c r="ME6" s="39" t="s">
        <v>79</v>
      </c>
    </row>
    <row r="7" spans="1:343" ht="120" customHeight="1" x14ac:dyDescent="0.25">
      <c r="A7" s="30">
        <f>+Registro!C1</f>
        <v>0</v>
      </c>
      <c r="B7" s="32">
        <f>+Registro!F1</f>
        <v>0</v>
      </c>
      <c r="C7" s="33">
        <f>+Registro!H1</f>
        <v>0</v>
      </c>
      <c r="D7" s="29" t="str">
        <f>+Registro!A4</f>
        <v/>
      </c>
      <c r="E7" s="32" t="str">
        <f>+Registro!C4</f>
        <v/>
      </c>
      <c r="F7" s="29" t="str">
        <f>+Registro!I4</f>
        <v/>
      </c>
      <c r="G7" s="31" t="str">
        <f>+Registro!A6</f>
        <v/>
      </c>
      <c r="H7" s="31" t="str">
        <f>+Registro!E6</f>
        <v/>
      </c>
      <c r="I7" s="31" t="str">
        <f>+Registro!A8</f>
        <v/>
      </c>
      <c r="J7" s="34" t="str">
        <f>+Registro!E8</f>
        <v/>
      </c>
      <c r="K7" s="29" t="str">
        <f>+Registro!H8</f>
        <v/>
      </c>
      <c r="L7" s="29" t="str">
        <f>+Registro!A10</f>
        <v/>
      </c>
      <c r="M7" s="29" t="str">
        <f>+Registro!D10</f>
        <v/>
      </c>
      <c r="N7" s="35" t="str">
        <f>+Registro!G10</f>
        <v/>
      </c>
      <c r="O7" s="29" t="str">
        <f>+Registro!A13</f>
        <v/>
      </c>
      <c r="P7" s="29" t="str">
        <f>+Registro!E13</f>
        <v/>
      </c>
      <c r="Q7" s="29" t="str">
        <f>+Registro!H13</f>
        <v/>
      </c>
      <c r="R7" s="29" t="str">
        <f>+Registro!A15</f>
        <v/>
      </c>
      <c r="S7" s="29" t="str">
        <f>+Registro!D15</f>
        <v/>
      </c>
      <c r="T7" s="30" t="str">
        <f>+Registro!G15</f>
        <v/>
      </c>
      <c r="U7" s="30" t="str">
        <f>+Registro!I15</f>
        <v/>
      </c>
      <c r="V7" s="36" t="str">
        <f>+Registro!A17</f>
        <v/>
      </c>
      <c r="W7" s="30" t="str">
        <f>+Registro!D17</f>
        <v/>
      </c>
      <c r="X7" s="32">
        <f>+Registro!C19</f>
        <v>0</v>
      </c>
      <c r="Y7" s="32">
        <f>+Registro!H19</f>
        <v>0</v>
      </c>
      <c r="Z7" s="29" t="str">
        <f>+Registro!I21</f>
        <v>Valide todas las variables</v>
      </c>
      <c r="AA7" s="29" t="str">
        <f>+Registro!I29</f>
        <v>Valide todas las variables</v>
      </c>
      <c r="AB7" s="29" t="str">
        <f>+Registro!I47</f>
        <v>Valide todas las variables</v>
      </c>
      <c r="AC7" s="29" t="str">
        <f>+Registro!I73</f>
        <v>Valide todas las variables</v>
      </c>
      <c r="AD7" s="29" t="str">
        <f>+Registro!I77</f>
        <v>Valide todas las variables</v>
      </c>
      <c r="AE7" s="29" t="str">
        <f>+Registro!I118</f>
        <v>Valide todas las variables</v>
      </c>
      <c r="AF7" s="38"/>
      <c r="AG7" s="29" t="str">
        <f>+Registro!I131</f>
        <v>Valide todas las variables</v>
      </c>
      <c r="AH7" s="29" t="str">
        <f>+Registro!I140</f>
        <v>Valide todas las variables</v>
      </c>
      <c r="AI7" s="29" t="str">
        <f>+Registro!I149</f>
        <v>Valide todas las variables</v>
      </c>
      <c r="AJ7" s="29" t="str">
        <f>+Registro!I174</f>
        <v>Valide todas las variables</v>
      </c>
      <c r="AK7" s="38"/>
      <c r="AL7" s="29" t="str">
        <f>+Registro!I178</f>
        <v>Valide todas las variables</v>
      </c>
      <c r="AM7" s="29" t="str">
        <f>+Registro!I187</f>
        <v>Valide todas las variables</v>
      </c>
      <c r="AN7" s="29" t="str">
        <f>+Registro!I192</f>
        <v>Valide todas las variables</v>
      </c>
      <c r="AO7" s="29" t="str">
        <f>+Registro!I198</f>
        <v>Valide todas las variables</v>
      </c>
      <c r="AP7" s="29" t="str">
        <f>+Registro!I208</f>
        <v>Valide todas las variables</v>
      </c>
      <c r="AQ7" s="29" t="str">
        <f>+Registro!I218</f>
        <v>Valide todas las variables</v>
      </c>
      <c r="AR7" s="29" t="str">
        <f>+Registro!I221</f>
        <v>Valide todas las variables</v>
      </c>
      <c r="AS7" s="29" t="str">
        <f>+Registro!I224</f>
        <v>Valide todas las variables</v>
      </c>
      <c r="AT7" s="29" t="str">
        <f>+Registro!I231</f>
        <v>Valide todas las variables</v>
      </c>
      <c r="AU7" s="29" t="str">
        <f>+Registro!I237</f>
        <v>Valide todas las variables</v>
      </c>
      <c r="AV7" s="29" t="str">
        <f>+Registro!I247</f>
        <v>Valide todas las variables</v>
      </c>
      <c r="AW7" s="29" t="str">
        <f>+Registro!I253</f>
        <v>Valide todas las variables</v>
      </c>
      <c r="AX7" s="29" t="str">
        <f>+Registro!I257</f>
        <v>Valide todas las variables</v>
      </c>
      <c r="AY7" s="29" t="str">
        <f>+Registro!D22</f>
        <v>Valide todos los criterios</v>
      </c>
      <c r="AZ7" s="29" t="str">
        <f>+Registro!D30</f>
        <v>Valide todos los criterios</v>
      </c>
      <c r="BA7" s="29" t="str">
        <f>+Registro!D40</f>
        <v>Valide todos los criterios</v>
      </c>
      <c r="BB7" s="29" t="str">
        <f>+Registro!D42</f>
        <v>Valide todos los criterios</v>
      </c>
      <c r="BC7" s="29" t="str">
        <f>+Registro!D48</f>
        <v>Valide todos los criterios</v>
      </c>
      <c r="BD7" s="29" t="str">
        <f>+Registro!D54</f>
        <v>Valide todos los criterios</v>
      </c>
      <c r="BE7" s="29" t="str">
        <f>+Registro!D59</f>
        <v>Valide todos los criterios</v>
      </c>
      <c r="BF7" s="29" t="str">
        <f>+Registro!D62</f>
        <v>Valide todos los criterios</v>
      </c>
      <c r="BG7" s="29" t="str">
        <f>+Registro!D70</f>
        <v>Valide todos los criterios</v>
      </c>
      <c r="BH7" s="29" t="str">
        <f>+Registro!D74</f>
        <v>Valide todos los criterios</v>
      </c>
      <c r="BI7" s="29" t="str">
        <f>+Registro!D78</f>
        <v>Valide todos los criterios</v>
      </c>
      <c r="BJ7" s="29" t="str">
        <f>+Registro!D84</f>
        <v>Valide todos los criterios</v>
      </c>
      <c r="BK7" s="29" t="str">
        <f>+Registro!D87</f>
        <v>Valide todos los criterios</v>
      </c>
      <c r="BL7" s="29" t="str">
        <f>+Registro!D103</f>
        <v>Valide todos los criterios</v>
      </c>
      <c r="BM7" s="29" t="str">
        <f>+Registro!D110</f>
        <v>Valide todos los criterios</v>
      </c>
      <c r="BN7" s="38"/>
      <c r="BO7" s="38"/>
      <c r="BP7" s="38"/>
      <c r="BQ7" s="38"/>
      <c r="BR7" s="29" t="str">
        <f>+Registro!D119</f>
        <v>Valide todos los criterios</v>
      </c>
      <c r="BS7" s="29">
        <f>+Registro!D123</f>
        <v>0</v>
      </c>
      <c r="BT7" s="38"/>
      <c r="BU7" s="29">
        <f>+Registro!D132</f>
        <v>0</v>
      </c>
      <c r="BV7" s="29">
        <f>+Registro!D141</f>
        <v>0</v>
      </c>
      <c r="BW7" s="29">
        <f>+Registro!D150</f>
        <v>0</v>
      </c>
      <c r="BX7" s="29">
        <f>+Registro!D158</f>
        <v>0</v>
      </c>
      <c r="BY7" s="29">
        <f>+Registro!D166</f>
        <v>0</v>
      </c>
      <c r="BZ7" s="29" t="str">
        <f>+Registro!D175</f>
        <v>Valide todos los criterios</v>
      </c>
      <c r="CA7" s="38"/>
      <c r="CB7" s="29">
        <f>+Registro!D179</f>
        <v>0</v>
      </c>
      <c r="CC7" s="29" t="str">
        <f>+Registro!D188</f>
        <v>Valide todos los criterios</v>
      </c>
      <c r="CD7" s="29" t="str">
        <f>+Registro!D193</f>
        <v>Valide todos los criterios</v>
      </c>
      <c r="CE7" s="38"/>
      <c r="CF7" s="29">
        <f>+Registro!D199</f>
        <v>0</v>
      </c>
      <c r="CG7" s="29" t="str">
        <f>+Registro!D209</f>
        <v>Valide todos los criterios</v>
      </c>
      <c r="CH7" s="29" t="str">
        <f>+Registro!D219</f>
        <v>Valide todos los criterios</v>
      </c>
      <c r="CI7" s="29" t="str">
        <f>+Registro!D222</f>
        <v>Valide todos los criterios</v>
      </c>
      <c r="CJ7" s="29" t="str">
        <f>+Registro!D225</f>
        <v>Valide todos los criterios</v>
      </c>
      <c r="CK7" s="29" t="str">
        <f>+Registro!D232</f>
        <v>Valide todos los criterios</v>
      </c>
      <c r="CL7" s="29" t="str">
        <f>+Registro!D238</f>
        <v>Valide todos los criterios</v>
      </c>
      <c r="CM7" s="29" t="str">
        <f>+Registro!D248</f>
        <v>Valide todos los criterios</v>
      </c>
      <c r="CN7" s="29" t="str">
        <f>+Registro!D254</f>
        <v>Valide todos los criterios</v>
      </c>
      <c r="CO7" s="29" t="str">
        <f>+Registro!D258</f>
        <v>Valide todos los criterios</v>
      </c>
      <c r="CP7" s="29">
        <f>+Registro!E23</f>
        <v>0</v>
      </c>
      <c r="CQ7" s="29">
        <f>+Registro!E31</f>
        <v>0</v>
      </c>
      <c r="CR7" s="29">
        <f>+Registro!E41</f>
        <v>0</v>
      </c>
      <c r="CS7" s="29">
        <f>+Registro!E43</f>
        <v>0</v>
      </c>
      <c r="CT7" s="29">
        <f>+Registro!E49</f>
        <v>0</v>
      </c>
      <c r="CU7" s="29">
        <f>+Registro!E55</f>
        <v>0</v>
      </c>
      <c r="CV7" s="29">
        <f>+Registro!E60</f>
        <v>0</v>
      </c>
      <c r="CW7" s="29">
        <f>+Registro!E63</f>
        <v>0</v>
      </c>
      <c r="CX7" s="29">
        <f>+Registro!E71</f>
        <v>0</v>
      </c>
      <c r="CY7" s="29">
        <f>+Registro!E75</f>
        <v>0</v>
      </c>
      <c r="CZ7" s="29">
        <f>+Registro!E79</f>
        <v>0</v>
      </c>
      <c r="DA7" s="29">
        <f>+Registro!E85</f>
        <v>0</v>
      </c>
      <c r="DB7" s="29">
        <f>+Registro!E88</f>
        <v>0</v>
      </c>
      <c r="DC7" s="29">
        <f>+Registro!E104</f>
        <v>0</v>
      </c>
      <c r="DD7" s="29">
        <f>+Registro!E111</f>
        <v>0</v>
      </c>
      <c r="DE7" s="38"/>
      <c r="DF7" s="38"/>
      <c r="DG7" s="38"/>
      <c r="DH7" s="38"/>
      <c r="DI7" s="29">
        <f>+Registro!E120</f>
        <v>0</v>
      </c>
      <c r="DJ7" s="29">
        <f>+Registro!E124</f>
        <v>0</v>
      </c>
      <c r="DK7" s="38"/>
      <c r="DL7" s="29">
        <f>+Registro!E133</f>
        <v>0</v>
      </c>
      <c r="DM7" s="29">
        <f>+Registro!E142</f>
        <v>0</v>
      </c>
      <c r="DN7" s="29">
        <f>+Registro!E151</f>
        <v>0</v>
      </c>
      <c r="DO7" s="29">
        <f>+Registro!E159</f>
        <v>0</v>
      </c>
      <c r="DP7" s="29">
        <f>+Registro!E167</f>
        <v>0</v>
      </c>
      <c r="DQ7" s="29">
        <f>+Registro!E176</f>
        <v>0</v>
      </c>
      <c r="DR7" s="38"/>
      <c r="DS7" s="29">
        <f>+Registro!E180</f>
        <v>0</v>
      </c>
      <c r="DT7" s="29">
        <f>+Registro!E189</f>
        <v>0</v>
      </c>
      <c r="DU7" s="29">
        <f>+Registro!E194</f>
        <v>0</v>
      </c>
      <c r="DV7" s="38"/>
      <c r="DW7" s="29">
        <f>+Registro!E200</f>
        <v>0</v>
      </c>
      <c r="DX7" s="29">
        <f>+Registro!E210</f>
        <v>0</v>
      </c>
      <c r="DY7" s="29">
        <f>+Registro!E220</f>
        <v>0</v>
      </c>
      <c r="DZ7" s="29">
        <f>+Registro!E223</f>
        <v>0</v>
      </c>
      <c r="EA7" s="29">
        <f>+Registro!E226</f>
        <v>0</v>
      </c>
      <c r="EB7" s="29">
        <f>+Registro!E233</f>
        <v>0</v>
      </c>
      <c r="EC7" s="29">
        <f>+Registro!E239</f>
        <v>0</v>
      </c>
      <c r="ED7" s="29">
        <f>+Registro!E249</f>
        <v>0</v>
      </c>
      <c r="EE7" s="29">
        <f>+Registro!E255</f>
        <v>0</v>
      </c>
      <c r="EF7" s="29">
        <f>+Registro!E259</f>
        <v>0</v>
      </c>
      <c r="EG7" s="29">
        <f>+Registro!C22</f>
        <v>0</v>
      </c>
      <c r="EH7" s="29">
        <f>+Registro!C23</f>
        <v>0</v>
      </c>
      <c r="EI7" s="29">
        <f>+Registro!C24</f>
        <v>0</v>
      </c>
      <c r="EJ7" s="29">
        <f>+Registro!C25</f>
        <v>0</v>
      </c>
      <c r="EK7" s="29">
        <f>+Registro!C26</f>
        <v>0</v>
      </c>
      <c r="EL7" s="29">
        <f>+Registro!C27</f>
        <v>0</v>
      </c>
      <c r="EM7" s="29">
        <f>+Registro!C30</f>
        <v>0</v>
      </c>
      <c r="EN7" s="29">
        <f>+Registro!C31</f>
        <v>0</v>
      </c>
      <c r="EO7" s="29">
        <f>+Registro!C32</f>
        <v>0</v>
      </c>
      <c r="EP7" s="29">
        <f>+Registro!C33</f>
        <v>0</v>
      </c>
      <c r="EQ7" s="29">
        <f>+Registro!C34</f>
        <v>0</v>
      </c>
      <c r="ER7" s="29">
        <f>+Registro!C35</f>
        <v>0</v>
      </c>
      <c r="ES7" s="29">
        <f>+Registro!C36</f>
        <v>0</v>
      </c>
      <c r="ET7" s="29">
        <f>+Registro!C37</f>
        <v>0</v>
      </c>
      <c r="EU7" s="29">
        <f>+Registro!C38</f>
        <v>0</v>
      </c>
      <c r="EV7" s="29">
        <f>+Registro!C39</f>
        <v>0</v>
      </c>
      <c r="EW7" s="29">
        <f>+Registro!C40</f>
        <v>0</v>
      </c>
      <c r="EX7" s="29">
        <f>+Registro!C41</f>
        <v>0</v>
      </c>
      <c r="EY7" s="29">
        <f>+Registro!C42</f>
        <v>0</v>
      </c>
      <c r="EZ7" s="29">
        <f>+Registro!C43</f>
        <v>0</v>
      </c>
      <c r="FA7" s="29">
        <f>+Registro!C44</f>
        <v>0</v>
      </c>
      <c r="FB7" s="29">
        <f>+Registro!C45</f>
        <v>0</v>
      </c>
      <c r="FC7" s="29">
        <f>+Registro!C46</f>
        <v>0</v>
      </c>
      <c r="FD7" s="29">
        <f>+Registro!C48</f>
        <v>0</v>
      </c>
      <c r="FE7" s="29">
        <f>+Registro!C49</f>
        <v>0</v>
      </c>
      <c r="FF7" s="29">
        <f>+Registro!C50</f>
        <v>0</v>
      </c>
      <c r="FG7" s="29">
        <f>+Registro!C51</f>
        <v>0</v>
      </c>
      <c r="FH7" s="29">
        <f>+Registro!C52</f>
        <v>0</v>
      </c>
      <c r="FI7" s="29">
        <f>+Registro!C54</f>
        <v>0</v>
      </c>
      <c r="FJ7" s="29">
        <f>+Registro!C55</f>
        <v>0</v>
      </c>
      <c r="FK7" s="29">
        <f>+Registro!C56</f>
        <v>0</v>
      </c>
      <c r="FL7" s="29">
        <f>+Registro!C57</f>
        <v>0</v>
      </c>
      <c r="FM7" s="29">
        <f>+Registro!C59</f>
        <v>0</v>
      </c>
      <c r="FN7" s="29">
        <f>+Registro!C60</f>
        <v>0</v>
      </c>
      <c r="FO7" s="29">
        <f>+Registro!C61</f>
        <v>0</v>
      </c>
      <c r="FP7" s="29">
        <f>+Registro!C62</f>
        <v>0</v>
      </c>
      <c r="FQ7" s="29">
        <f>+Registro!C63</f>
        <v>0</v>
      </c>
      <c r="FR7" s="29">
        <f>+Registro!C64</f>
        <v>0</v>
      </c>
      <c r="FS7" s="29">
        <f>+Registro!C65</f>
        <v>0</v>
      </c>
      <c r="FT7" s="29">
        <f>+Registro!C66</f>
        <v>0</v>
      </c>
      <c r="FU7" s="29">
        <f>+Registro!C67</f>
        <v>0</v>
      </c>
      <c r="FV7" s="29">
        <f>+Registro!C68</f>
        <v>0</v>
      </c>
      <c r="FW7" s="29">
        <f>+Registro!C70</f>
        <v>0</v>
      </c>
      <c r="FX7" s="29">
        <f>+Registro!C71</f>
        <v>0</v>
      </c>
      <c r="FY7" s="29">
        <f>+Registro!C72</f>
        <v>0</v>
      </c>
      <c r="FZ7" s="29">
        <f>+Registro!C74</f>
        <v>0</v>
      </c>
      <c r="GA7" s="29">
        <f>+Registro!C75</f>
        <v>0</v>
      </c>
      <c r="GB7" s="29">
        <f>+Registro!C76</f>
        <v>0</v>
      </c>
      <c r="GC7" s="29">
        <f>+Registro!C78</f>
        <v>0</v>
      </c>
      <c r="GD7" s="29">
        <f>+Registro!C79</f>
        <v>0</v>
      </c>
      <c r="GE7" s="29">
        <f>+Registro!C80</f>
        <v>0</v>
      </c>
      <c r="GF7" s="29">
        <f>+Registro!C81</f>
        <v>0</v>
      </c>
      <c r="GG7" s="29">
        <f>+Registro!C82</f>
        <v>0</v>
      </c>
      <c r="GH7" s="29">
        <f>+Registro!C83</f>
        <v>0</v>
      </c>
      <c r="GI7" s="29">
        <f>+Registro!C84</f>
        <v>0</v>
      </c>
      <c r="GJ7" s="29">
        <f>+Registro!C85</f>
        <v>0</v>
      </c>
      <c r="GK7" s="29">
        <f>+Registro!C86</f>
        <v>0</v>
      </c>
      <c r="GL7" s="29">
        <f>+Registro!A102</f>
        <v>0</v>
      </c>
      <c r="GM7" s="29">
        <f>+Registro!C87</f>
        <v>0</v>
      </c>
      <c r="GN7" s="29">
        <f>+Registro!C88</f>
        <v>0</v>
      </c>
      <c r="GO7" s="29">
        <f>+Registro!C89</f>
        <v>0</v>
      </c>
      <c r="GP7" s="29">
        <f>+Registro!C90</f>
        <v>0</v>
      </c>
      <c r="GQ7" s="29">
        <f>+Registro!C91</f>
        <v>0</v>
      </c>
      <c r="GR7" s="29">
        <f>+Registro!C92</f>
        <v>0</v>
      </c>
      <c r="GS7" s="29">
        <f>+Registro!C93</f>
        <v>0</v>
      </c>
      <c r="GT7" s="29">
        <f>+Registro!C94</f>
        <v>0</v>
      </c>
      <c r="GU7" s="29">
        <f>+Registro!C95</f>
        <v>0</v>
      </c>
      <c r="GV7" s="29">
        <f>+Registro!C96</f>
        <v>0</v>
      </c>
      <c r="GW7" s="29">
        <f>+Registro!C97</f>
        <v>0</v>
      </c>
      <c r="GX7" s="29">
        <f>+Registro!C98</f>
        <v>0</v>
      </c>
      <c r="GY7" s="29">
        <f>+Registro!C99</f>
        <v>0</v>
      </c>
      <c r="GZ7" s="29">
        <f>+Registro!C100</f>
        <v>0</v>
      </c>
      <c r="HA7" s="29">
        <f>+Registro!C101</f>
        <v>0</v>
      </c>
      <c r="HB7" s="29">
        <f>+Registro!C102</f>
        <v>0</v>
      </c>
      <c r="HC7" s="29">
        <f>+Registro!C103</f>
        <v>0</v>
      </c>
      <c r="HD7" s="29">
        <f>+Registro!C104</f>
        <v>0</v>
      </c>
      <c r="HE7" s="29">
        <f>+Registro!C105</f>
        <v>0</v>
      </c>
      <c r="HF7" s="29">
        <f>+Registro!C106</f>
        <v>0</v>
      </c>
      <c r="HG7" s="29">
        <f>+Registro!C107</f>
        <v>0</v>
      </c>
      <c r="HH7" s="29">
        <f>+Registro!C108</f>
        <v>0</v>
      </c>
      <c r="HI7" s="29">
        <f>+Registro!C109</f>
        <v>0</v>
      </c>
      <c r="HJ7" s="29">
        <f>+Registro!C110</f>
        <v>0</v>
      </c>
      <c r="HK7" s="29">
        <f>+Registro!C111</f>
        <v>0</v>
      </c>
      <c r="HL7" s="29">
        <f>+Registro!C112</f>
        <v>0</v>
      </c>
      <c r="HM7" s="29">
        <f>+Registro!C113</f>
        <v>0</v>
      </c>
      <c r="HN7" s="29">
        <f>+Registro!C114</f>
        <v>0</v>
      </c>
      <c r="HO7" s="29">
        <f>+Registro!C115</f>
        <v>0</v>
      </c>
      <c r="HP7" s="29">
        <f>+Registro!C116</f>
        <v>0</v>
      </c>
      <c r="HQ7" s="29">
        <f>+Registro!C117</f>
        <v>0</v>
      </c>
      <c r="HR7" s="38"/>
      <c r="HS7" s="38"/>
      <c r="HT7" s="38"/>
      <c r="HU7" s="38"/>
      <c r="HV7" s="38"/>
      <c r="HW7" s="38"/>
      <c r="HX7" s="38"/>
      <c r="HY7" s="38"/>
      <c r="HZ7" s="38"/>
      <c r="IA7" s="38"/>
      <c r="IB7" s="38"/>
      <c r="IC7" s="38"/>
      <c r="ID7" s="38"/>
      <c r="IE7" s="38"/>
      <c r="IF7" s="38"/>
      <c r="IG7" s="38"/>
      <c r="IH7" s="38"/>
      <c r="II7" s="38"/>
      <c r="IJ7" s="29">
        <f>+Registro!C119</f>
        <v>0</v>
      </c>
      <c r="IK7" s="29">
        <f>+Registro!C120</f>
        <v>0</v>
      </c>
      <c r="IL7" s="29">
        <f>+Registro!C121</f>
        <v>0</v>
      </c>
      <c r="IM7" s="29">
        <f>+Registro!C122</f>
        <v>0</v>
      </c>
      <c r="IN7" s="38"/>
      <c r="IO7" s="38"/>
      <c r="IP7" s="38"/>
      <c r="IQ7" s="29">
        <f>+Registro!C175</f>
        <v>0</v>
      </c>
      <c r="IR7" s="29">
        <f>+Registro!C176</f>
        <v>0</v>
      </c>
      <c r="IS7" s="29">
        <f>+Registro!C177</f>
        <v>0</v>
      </c>
      <c r="IT7" s="38"/>
      <c r="IU7" s="38"/>
      <c r="IV7" s="38"/>
      <c r="IW7" s="29">
        <f>+Registro!C188</f>
        <v>0</v>
      </c>
      <c r="IX7" s="29">
        <f>+Registro!C189</f>
        <v>0</v>
      </c>
      <c r="IY7" s="29">
        <f>+Registro!C190</f>
        <v>0</v>
      </c>
      <c r="IZ7" s="29">
        <f>+Registro!C191</f>
        <v>0</v>
      </c>
      <c r="JA7" s="29">
        <f>+Registro!C193</f>
        <v>0</v>
      </c>
      <c r="JB7" s="29">
        <f>+Registro!C194</f>
        <v>0</v>
      </c>
      <c r="JC7" s="29">
        <f>+Registro!C195</f>
        <v>0</v>
      </c>
      <c r="JD7" s="29">
        <f>+Registro!C196</f>
        <v>0</v>
      </c>
      <c r="JE7" s="29">
        <f>+Registro!C197</f>
        <v>0</v>
      </c>
      <c r="JF7" s="38"/>
      <c r="JG7" s="38"/>
      <c r="JH7" s="29">
        <f>+Registro!C209</f>
        <v>0</v>
      </c>
      <c r="JI7" s="29">
        <f>+Registro!C210</f>
        <v>0</v>
      </c>
      <c r="JJ7" s="29">
        <f>+Registro!C211</f>
        <v>0</v>
      </c>
      <c r="JK7" s="29">
        <f>+Registro!C212</f>
        <v>0</v>
      </c>
      <c r="JL7" s="29">
        <f>+Registro!C213</f>
        <v>0</v>
      </c>
      <c r="JM7" s="29">
        <f>+Registro!C214</f>
        <v>0</v>
      </c>
      <c r="JN7" s="29">
        <f>+Registro!C215</f>
        <v>0</v>
      </c>
      <c r="JO7" s="29">
        <f>+Registro!C216</f>
        <v>0</v>
      </c>
      <c r="JP7" s="29">
        <f>+Registro!C217</f>
        <v>0</v>
      </c>
      <c r="JQ7" s="29">
        <f>+Registro!C219</f>
        <v>0</v>
      </c>
      <c r="JR7" s="29">
        <f>+Registro!C220</f>
        <v>0</v>
      </c>
      <c r="JS7" s="29">
        <f>+Registro!C223</f>
        <v>0</v>
      </c>
      <c r="JT7" s="29">
        <f>+Registro!C225</f>
        <v>0</v>
      </c>
      <c r="JU7" s="29">
        <f>+Registro!C226</f>
        <v>0</v>
      </c>
      <c r="JV7" s="29">
        <f>+Registro!C227</f>
        <v>0</v>
      </c>
      <c r="JW7" s="29">
        <f>+Registro!C228</f>
        <v>0</v>
      </c>
      <c r="JX7" s="29">
        <f>+Registro!C229</f>
        <v>0</v>
      </c>
      <c r="JY7" s="29">
        <f>+Registro!C232</f>
        <v>0</v>
      </c>
      <c r="JZ7" s="29">
        <f>+Registro!C233</f>
        <v>0</v>
      </c>
      <c r="KA7" s="29">
        <f>+Registro!C234</f>
        <v>0</v>
      </c>
      <c r="KB7" s="29">
        <f>+Registro!C235</f>
        <v>0</v>
      </c>
      <c r="KC7" s="29">
        <f>+Registro!C236</f>
        <v>0</v>
      </c>
      <c r="KD7" s="29">
        <f>+Registro!C238</f>
        <v>0</v>
      </c>
      <c r="KE7" s="29">
        <f>+Registro!C239</f>
        <v>0</v>
      </c>
      <c r="KF7" s="29">
        <f>+Registro!C240</f>
        <v>0</v>
      </c>
      <c r="KG7" s="29">
        <f>+Registro!C241</f>
        <v>0</v>
      </c>
      <c r="KH7" s="29">
        <f>+Registro!C242</f>
        <v>0</v>
      </c>
      <c r="KI7" s="29">
        <f>+Registro!C243</f>
        <v>0</v>
      </c>
      <c r="KJ7" s="29">
        <f>+Registro!C244</f>
        <v>0</v>
      </c>
      <c r="KK7" s="29">
        <f>+Registro!C245</f>
        <v>0</v>
      </c>
      <c r="KL7" s="29">
        <f>+Registro!C246</f>
        <v>0</v>
      </c>
      <c r="KM7" s="29">
        <f>+Registro!C248</f>
        <v>0</v>
      </c>
      <c r="KN7" s="29">
        <f>+Registro!C249</f>
        <v>0</v>
      </c>
      <c r="KO7" s="29">
        <f>+Registro!C250</f>
        <v>0</v>
      </c>
      <c r="KP7" s="29">
        <f>+Registro!C251</f>
        <v>0</v>
      </c>
      <c r="KQ7" s="29">
        <f>+Registro!C254</f>
        <v>0</v>
      </c>
      <c r="KR7" s="29">
        <f>+Registro!C255</f>
        <v>0</v>
      </c>
      <c r="KS7" s="29">
        <f>+Registro!C258</f>
        <v>0</v>
      </c>
      <c r="KT7" s="29">
        <f>+Registro!C259</f>
        <v>0</v>
      </c>
      <c r="KU7" s="29">
        <f>+Registro!C260</f>
        <v>0</v>
      </c>
      <c r="KV7" s="29">
        <f>+Registro!C261</f>
        <v>0</v>
      </c>
      <c r="KW7" s="29">
        <f>+Registro!C262</f>
        <v>0</v>
      </c>
      <c r="KX7" s="32">
        <f>+Registro!A265</f>
        <v>0</v>
      </c>
      <c r="KY7" s="32">
        <f>+Registro!A267</f>
        <v>0</v>
      </c>
      <c r="KZ7" s="32">
        <f>+Registro!B269</f>
        <v>0</v>
      </c>
      <c r="LA7" s="32">
        <f>+Registro!B270</f>
        <v>0</v>
      </c>
      <c r="LB7" s="32">
        <f>+Registro!B271</f>
        <v>0</v>
      </c>
      <c r="LC7" s="32">
        <f>+Registro!B272</f>
        <v>0</v>
      </c>
      <c r="LD7" s="32">
        <f>+Registro!G269</f>
        <v>0</v>
      </c>
      <c r="LE7" s="32">
        <f>+Registro!G270</f>
        <v>0</v>
      </c>
      <c r="LF7" s="32">
        <f>+Registro!G271</f>
        <v>0</v>
      </c>
      <c r="LG7" s="32">
        <f>+Registro!G272</f>
        <v>0</v>
      </c>
      <c r="LH7" s="32">
        <f>+Registro!B275</f>
        <v>0</v>
      </c>
      <c r="LI7" s="32">
        <f>+Registro!B276</f>
        <v>0</v>
      </c>
      <c r="LJ7" s="32">
        <f>+Registro!B277</f>
        <v>0</v>
      </c>
      <c r="LK7" s="32">
        <f>+Registro!B278</f>
        <v>0</v>
      </c>
      <c r="LL7" s="32">
        <f>+Registro!G275</f>
        <v>0</v>
      </c>
      <c r="LM7" s="32">
        <f>+Registro!G276</f>
        <v>0</v>
      </c>
      <c r="LN7" s="32">
        <f>+Registro!G277</f>
        <v>0</v>
      </c>
      <c r="LO7" s="32">
        <f>+Registro!G278</f>
        <v>0</v>
      </c>
      <c r="LP7" s="32">
        <f>+Registro!B281</f>
        <v>0</v>
      </c>
      <c r="LQ7" s="32">
        <f>+Registro!B282</f>
        <v>0</v>
      </c>
      <c r="LR7" s="32">
        <f>+Registro!B283</f>
        <v>0</v>
      </c>
      <c r="LS7" s="32">
        <f>+Registro!B284</f>
        <v>0</v>
      </c>
      <c r="LT7" s="32">
        <f>+Registro!G281</f>
        <v>0</v>
      </c>
      <c r="LU7" s="32">
        <f>+Registro!G282</f>
        <v>0</v>
      </c>
      <c r="LV7" s="32">
        <f>+Registro!G283</f>
        <v>0</v>
      </c>
      <c r="LW7" s="32">
        <f>+Registro!G284</f>
        <v>0</v>
      </c>
      <c r="LX7" s="32">
        <f>+Registro!B287</f>
        <v>0</v>
      </c>
      <c r="LY7" s="32">
        <f>+Registro!B288</f>
        <v>0</v>
      </c>
      <c r="LZ7" s="32">
        <f>+Registro!B289</f>
        <v>0</v>
      </c>
      <c r="MA7" s="32">
        <f>+Registro!B290</f>
        <v>0</v>
      </c>
      <c r="MB7" s="32">
        <f>+Registro!G287</f>
        <v>0</v>
      </c>
      <c r="MC7" s="32">
        <f>+Registro!G288</f>
        <v>0</v>
      </c>
      <c r="MD7" s="32">
        <f>+Registro!G289</f>
        <v>0</v>
      </c>
      <c r="ME7" s="32">
        <f>+Registro!G290</f>
        <v>0</v>
      </c>
    </row>
  </sheetData>
  <sheetProtection algorithmName="SHA-512" hashValue="nFR+5y1lX7LVTEho4KwKJLOuwpddVmKb6CqB0E0ALfXki7L/kCvzftWv2EMQldnDMJ8GuhSfqpJxSKu3JEvGGQ==" saltValue="quhKJdu4uX8W8JQzPtdAPQ==" spinCount="100000" sheet="1" objects="1" scenarios="1"/>
  <mergeCells count="15">
    <mergeCell ref="A1:A3"/>
    <mergeCell ref="X5:Y5"/>
    <mergeCell ref="O5:W5"/>
    <mergeCell ref="D5:N5"/>
    <mergeCell ref="MD3:ME3"/>
    <mergeCell ref="B1:MC3"/>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55" customWidth="1"/>
    <col min="2" max="2" width="33.140625" style="55" customWidth="1"/>
    <col min="3" max="18" width="6.42578125" style="55" customWidth="1"/>
    <col min="19" max="16384" width="11.5703125" style="55"/>
  </cols>
  <sheetData>
    <row r="1" spans="1:18" ht="142.15" customHeight="1" thickBot="1" x14ac:dyDescent="0.25">
      <c r="A1" s="97" t="s">
        <v>387</v>
      </c>
      <c r="B1" s="98" t="s">
        <v>388</v>
      </c>
      <c r="C1" s="99" t="s">
        <v>389</v>
      </c>
      <c r="D1" s="99" t="s">
        <v>390</v>
      </c>
      <c r="E1" s="99" t="s">
        <v>391</v>
      </c>
      <c r="F1" s="99" t="s">
        <v>392</v>
      </c>
      <c r="G1" s="99" t="s">
        <v>393</v>
      </c>
      <c r="H1" s="99" t="s">
        <v>394</v>
      </c>
      <c r="I1" s="99" t="s">
        <v>395</v>
      </c>
      <c r="J1" s="99" t="s">
        <v>396</v>
      </c>
      <c r="K1" s="99" t="s">
        <v>397</v>
      </c>
      <c r="L1" s="99" t="s">
        <v>398</v>
      </c>
      <c r="M1" s="89" t="s">
        <v>399</v>
      </c>
      <c r="N1" s="89" t="s">
        <v>400</v>
      </c>
      <c r="O1" s="99" t="s">
        <v>401</v>
      </c>
      <c r="P1" s="99" t="s">
        <v>402</v>
      </c>
      <c r="Q1" s="99" t="s">
        <v>403</v>
      </c>
      <c r="R1" s="90" t="s">
        <v>400</v>
      </c>
    </row>
    <row r="2" spans="1:18" ht="12.75" customHeight="1" x14ac:dyDescent="0.2">
      <c r="A2" s="56">
        <v>1</v>
      </c>
      <c r="B2" s="57"/>
      <c r="C2" s="57"/>
      <c r="D2" s="57"/>
      <c r="E2" s="57"/>
      <c r="F2" s="57"/>
      <c r="G2" s="57"/>
      <c r="H2" s="57"/>
      <c r="I2" s="57"/>
      <c r="J2" s="57"/>
      <c r="K2" s="57"/>
      <c r="L2" s="57"/>
      <c r="M2" s="57"/>
      <c r="N2" s="57"/>
      <c r="O2" s="57"/>
      <c r="P2" s="57"/>
      <c r="Q2" s="57"/>
      <c r="R2" s="58"/>
    </row>
    <row r="3" spans="1:18" x14ac:dyDescent="0.2">
      <c r="A3" s="59">
        <v>2</v>
      </c>
      <c r="B3" s="57"/>
      <c r="C3" s="57"/>
      <c r="D3" s="57"/>
      <c r="E3" s="57"/>
      <c r="F3" s="57"/>
      <c r="G3" s="57"/>
      <c r="H3" s="57"/>
      <c r="I3" s="57"/>
      <c r="J3" s="57"/>
      <c r="K3" s="57"/>
      <c r="L3" s="57"/>
      <c r="M3" s="57"/>
      <c r="N3" s="57"/>
      <c r="O3" s="57"/>
      <c r="P3" s="57"/>
      <c r="Q3" s="57"/>
      <c r="R3" s="58"/>
    </row>
    <row r="4" spans="1:18" x14ac:dyDescent="0.2">
      <c r="A4" s="59">
        <v>3</v>
      </c>
      <c r="B4" s="57"/>
      <c r="C4" s="57"/>
      <c r="D4" s="57"/>
      <c r="E4" s="57"/>
      <c r="F4" s="57"/>
      <c r="G4" s="57"/>
      <c r="H4" s="57"/>
      <c r="I4" s="57"/>
      <c r="J4" s="57"/>
      <c r="K4" s="57"/>
      <c r="L4" s="57"/>
      <c r="M4" s="57"/>
      <c r="N4" s="57"/>
      <c r="O4" s="57"/>
      <c r="P4" s="57"/>
      <c r="Q4" s="57"/>
      <c r="R4" s="58"/>
    </row>
    <row r="5" spans="1:18" x14ac:dyDescent="0.2">
      <c r="A5" s="59">
        <v>4</v>
      </c>
      <c r="B5" s="57"/>
      <c r="C5" s="57"/>
      <c r="D5" s="57"/>
      <c r="E5" s="57"/>
      <c r="F5" s="57"/>
      <c r="G5" s="57"/>
      <c r="H5" s="57"/>
      <c r="I5" s="57"/>
      <c r="J5" s="57"/>
      <c r="K5" s="57"/>
      <c r="L5" s="57"/>
      <c r="M5" s="57"/>
      <c r="N5" s="57"/>
      <c r="O5" s="57"/>
      <c r="P5" s="57"/>
      <c r="Q5" s="57"/>
      <c r="R5" s="58"/>
    </row>
    <row r="6" spans="1:18" x14ac:dyDescent="0.2">
      <c r="A6" s="59">
        <v>5</v>
      </c>
      <c r="B6" s="57"/>
      <c r="C6" s="57"/>
      <c r="D6" s="57"/>
      <c r="E6" s="57"/>
      <c r="F6" s="57"/>
      <c r="G6" s="57"/>
      <c r="H6" s="57"/>
      <c r="I6" s="57"/>
      <c r="J6" s="57"/>
      <c r="K6" s="57"/>
      <c r="L6" s="57"/>
      <c r="M6" s="57"/>
      <c r="N6" s="57"/>
      <c r="O6" s="57"/>
      <c r="P6" s="57"/>
      <c r="Q6" s="57"/>
      <c r="R6" s="58"/>
    </row>
    <row r="7" spans="1:18" x14ac:dyDescent="0.2">
      <c r="A7" s="59">
        <v>6</v>
      </c>
      <c r="B7" s="57"/>
      <c r="C7" s="57"/>
      <c r="D7" s="57"/>
      <c r="E7" s="57"/>
      <c r="F7" s="57"/>
      <c r="G7" s="57"/>
      <c r="H7" s="57"/>
      <c r="I7" s="57"/>
      <c r="J7" s="57"/>
      <c r="K7" s="57"/>
      <c r="L7" s="57"/>
      <c r="M7" s="57"/>
      <c r="N7" s="57"/>
      <c r="O7" s="57"/>
      <c r="P7" s="57"/>
      <c r="Q7" s="57"/>
      <c r="R7" s="58"/>
    </row>
    <row r="8" spans="1:18" x14ac:dyDescent="0.2">
      <c r="A8" s="59">
        <v>7</v>
      </c>
      <c r="B8" s="57"/>
      <c r="C8" s="57"/>
      <c r="D8" s="57"/>
      <c r="E8" s="57"/>
      <c r="F8" s="57"/>
      <c r="G8" s="57"/>
      <c r="H8" s="57"/>
      <c r="I8" s="57"/>
      <c r="J8" s="57"/>
      <c r="K8" s="57"/>
      <c r="L8" s="57"/>
      <c r="M8" s="57"/>
      <c r="N8" s="57"/>
      <c r="O8" s="57"/>
      <c r="P8" s="57"/>
      <c r="Q8" s="57"/>
      <c r="R8" s="58"/>
    </row>
    <row r="9" spans="1:18" x14ac:dyDescent="0.2">
      <c r="A9" s="59">
        <v>8</v>
      </c>
      <c r="B9" s="57"/>
      <c r="C9" s="57"/>
      <c r="D9" s="57"/>
      <c r="E9" s="57"/>
      <c r="F9" s="57"/>
      <c r="G9" s="57"/>
      <c r="H9" s="57"/>
      <c r="I9" s="57"/>
      <c r="J9" s="57"/>
      <c r="K9" s="57"/>
      <c r="L9" s="57"/>
      <c r="M9" s="57"/>
      <c r="N9" s="57"/>
      <c r="O9" s="57"/>
      <c r="P9" s="57"/>
      <c r="Q9" s="57"/>
      <c r="R9" s="58"/>
    </row>
    <row r="10" spans="1:18" x14ac:dyDescent="0.2">
      <c r="A10" s="59">
        <v>9</v>
      </c>
      <c r="B10" s="57"/>
      <c r="C10" s="57"/>
      <c r="D10" s="57"/>
      <c r="E10" s="57"/>
      <c r="F10" s="57"/>
      <c r="G10" s="57"/>
      <c r="H10" s="57"/>
      <c r="I10" s="57"/>
      <c r="J10" s="57"/>
      <c r="K10" s="57"/>
      <c r="L10" s="57"/>
      <c r="M10" s="57"/>
      <c r="N10" s="57"/>
      <c r="O10" s="57"/>
      <c r="P10" s="57"/>
      <c r="Q10" s="57"/>
      <c r="R10" s="58"/>
    </row>
    <row r="11" spans="1:18" x14ac:dyDescent="0.2">
      <c r="A11" s="59">
        <v>10</v>
      </c>
      <c r="B11" s="57"/>
      <c r="C11" s="57"/>
      <c r="D11" s="57"/>
      <c r="E11" s="57"/>
      <c r="F11" s="57"/>
      <c r="G11" s="57"/>
      <c r="H11" s="57"/>
      <c r="I11" s="57"/>
      <c r="J11" s="57"/>
      <c r="K11" s="57"/>
      <c r="L11" s="57"/>
      <c r="M11" s="57"/>
      <c r="N11" s="57"/>
      <c r="O11" s="57"/>
      <c r="P11" s="57"/>
      <c r="Q11" s="57"/>
      <c r="R11" s="58"/>
    </row>
    <row r="12" spans="1:18" x14ac:dyDescent="0.2">
      <c r="A12" s="59">
        <v>11</v>
      </c>
      <c r="B12" s="57"/>
      <c r="C12" s="57"/>
      <c r="D12" s="57"/>
      <c r="E12" s="57"/>
      <c r="F12" s="57"/>
      <c r="G12" s="57"/>
      <c r="H12" s="57"/>
      <c r="I12" s="57"/>
      <c r="J12" s="57"/>
      <c r="K12" s="57"/>
      <c r="L12" s="57"/>
      <c r="M12" s="57"/>
      <c r="N12" s="57"/>
      <c r="O12" s="57"/>
      <c r="P12" s="57"/>
      <c r="Q12" s="57"/>
      <c r="R12" s="58"/>
    </row>
    <row r="13" spans="1:18" x14ac:dyDescent="0.2">
      <c r="A13" s="59">
        <v>12</v>
      </c>
      <c r="B13" s="57"/>
      <c r="C13" s="57"/>
      <c r="D13" s="57"/>
      <c r="E13" s="57"/>
      <c r="F13" s="57"/>
      <c r="G13" s="57"/>
      <c r="H13" s="57"/>
      <c r="I13" s="57"/>
      <c r="J13" s="57"/>
      <c r="K13" s="57"/>
      <c r="L13" s="57"/>
      <c r="M13" s="57"/>
      <c r="N13" s="57"/>
      <c r="O13" s="57"/>
      <c r="P13" s="57"/>
      <c r="Q13" s="57"/>
      <c r="R13" s="58"/>
    </row>
    <row r="14" spans="1:18" x14ac:dyDescent="0.2">
      <c r="A14" s="59">
        <v>13</v>
      </c>
      <c r="B14" s="57"/>
      <c r="C14" s="57"/>
      <c r="D14" s="57"/>
      <c r="E14" s="57"/>
      <c r="F14" s="57"/>
      <c r="G14" s="57"/>
      <c r="H14" s="57"/>
      <c r="I14" s="57"/>
      <c r="J14" s="57"/>
      <c r="K14" s="57"/>
      <c r="L14" s="57"/>
      <c r="M14" s="57"/>
      <c r="N14" s="57"/>
      <c r="O14" s="57"/>
      <c r="P14" s="57"/>
      <c r="Q14" s="57"/>
      <c r="R14" s="58"/>
    </row>
    <row r="15" spans="1:18" x14ac:dyDescent="0.2">
      <c r="A15" s="59">
        <v>14</v>
      </c>
      <c r="B15" s="57"/>
      <c r="C15" s="57"/>
      <c r="D15" s="57"/>
      <c r="E15" s="57"/>
      <c r="F15" s="57"/>
      <c r="G15" s="57"/>
      <c r="H15" s="57"/>
      <c r="I15" s="57"/>
      <c r="J15" s="57"/>
      <c r="K15" s="57"/>
      <c r="L15" s="57"/>
      <c r="M15" s="57"/>
      <c r="N15" s="57"/>
      <c r="O15" s="57"/>
      <c r="P15" s="57"/>
      <c r="Q15" s="57"/>
      <c r="R15" s="58"/>
    </row>
    <row r="16" spans="1:18" x14ac:dyDescent="0.2">
      <c r="A16" s="59">
        <v>15</v>
      </c>
      <c r="B16" s="57"/>
      <c r="C16" s="57"/>
      <c r="D16" s="57"/>
      <c r="E16" s="57"/>
      <c r="F16" s="57"/>
      <c r="G16" s="57"/>
      <c r="H16" s="57"/>
      <c r="I16" s="57"/>
      <c r="J16" s="57"/>
      <c r="K16" s="57"/>
      <c r="L16" s="57"/>
      <c r="M16" s="57"/>
      <c r="N16" s="57"/>
      <c r="O16" s="57"/>
      <c r="P16" s="57"/>
      <c r="Q16" s="57"/>
      <c r="R16" s="58"/>
    </row>
    <row r="17" spans="1:18" x14ac:dyDescent="0.2">
      <c r="A17" s="59">
        <v>16</v>
      </c>
      <c r="B17" s="57"/>
      <c r="C17" s="57"/>
      <c r="D17" s="57"/>
      <c r="E17" s="57"/>
      <c r="F17" s="57"/>
      <c r="G17" s="57"/>
      <c r="H17" s="57"/>
      <c r="I17" s="57"/>
      <c r="J17" s="57"/>
      <c r="K17" s="57"/>
      <c r="L17" s="57"/>
      <c r="M17" s="57"/>
      <c r="N17" s="57"/>
      <c r="O17" s="57"/>
      <c r="P17" s="57"/>
      <c r="Q17" s="57"/>
      <c r="R17" s="58"/>
    </row>
    <row r="18" spans="1:18" ht="12.75" thickBot="1" x14ac:dyDescent="0.25">
      <c r="A18" s="60">
        <v>17</v>
      </c>
      <c r="B18" s="61"/>
      <c r="C18" s="61"/>
      <c r="D18" s="61"/>
      <c r="E18" s="61"/>
      <c r="F18" s="61"/>
      <c r="G18" s="61"/>
      <c r="H18" s="61"/>
      <c r="I18" s="61"/>
      <c r="J18" s="61"/>
      <c r="K18" s="61"/>
      <c r="L18" s="61"/>
      <c r="M18" s="61"/>
      <c r="N18" s="61"/>
      <c r="O18" s="61"/>
      <c r="P18" s="61"/>
      <c r="Q18" s="61"/>
      <c r="R18" s="62"/>
    </row>
    <row r="19" spans="1:18" ht="12.75" thickBot="1" x14ac:dyDescent="0.25">
      <c r="A19" s="63"/>
      <c r="B19" s="63"/>
      <c r="C19" s="63"/>
      <c r="D19" s="63"/>
      <c r="E19" s="63"/>
      <c r="F19" s="63"/>
      <c r="G19" s="63"/>
      <c r="H19" s="63"/>
      <c r="I19" s="63"/>
      <c r="J19" s="63"/>
      <c r="K19" s="63"/>
      <c r="L19" s="63"/>
      <c r="M19" s="63"/>
      <c r="N19" s="63"/>
      <c r="O19" s="63"/>
      <c r="P19" s="63"/>
      <c r="Q19" s="63"/>
      <c r="R19" s="63"/>
    </row>
    <row r="20" spans="1:18" x14ac:dyDescent="0.2">
      <c r="A20" s="206" t="s">
        <v>404</v>
      </c>
      <c r="B20" s="207"/>
      <c r="C20" s="207"/>
      <c r="D20" s="207"/>
      <c r="E20" s="207"/>
      <c r="F20" s="207"/>
      <c r="G20" s="207"/>
      <c r="H20" s="207"/>
      <c r="I20" s="207"/>
      <c r="J20" s="208"/>
      <c r="K20" s="63"/>
      <c r="L20" s="63"/>
      <c r="M20" s="63"/>
      <c r="N20" s="63"/>
      <c r="O20" s="63"/>
      <c r="P20" s="63"/>
      <c r="Q20" s="63"/>
      <c r="R20" s="63"/>
    </row>
    <row r="21" spans="1:18" x14ac:dyDescent="0.2">
      <c r="A21" s="64" t="s">
        <v>405</v>
      </c>
      <c r="B21" s="209" t="s">
        <v>406</v>
      </c>
      <c r="C21" s="209"/>
      <c r="D21" s="209"/>
      <c r="E21" s="209"/>
      <c r="F21" s="209"/>
      <c r="G21" s="209"/>
      <c r="H21" s="209"/>
      <c r="I21" s="209"/>
      <c r="J21" s="210"/>
      <c r="K21" s="63"/>
      <c r="L21" s="63"/>
      <c r="M21" s="63"/>
      <c r="N21" s="63"/>
      <c r="O21" s="63"/>
      <c r="P21" s="63"/>
      <c r="Q21" s="63"/>
      <c r="R21" s="63"/>
    </row>
    <row r="22" spans="1:18" x14ac:dyDescent="0.2">
      <c r="A22" s="64" t="s">
        <v>407</v>
      </c>
      <c r="B22" s="209" t="s">
        <v>408</v>
      </c>
      <c r="C22" s="209"/>
      <c r="D22" s="209"/>
      <c r="E22" s="209"/>
      <c r="F22" s="209"/>
      <c r="G22" s="209"/>
      <c r="H22" s="209"/>
      <c r="I22" s="209"/>
      <c r="J22" s="210"/>
      <c r="K22" s="63"/>
      <c r="L22" s="63"/>
      <c r="M22" s="63"/>
      <c r="N22" s="63"/>
      <c r="O22" s="63"/>
      <c r="P22" s="63"/>
      <c r="Q22" s="63"/>
      <c r="R22" s="63"/>
    </row>
    <row r="23" spans="1:18" ht="12.75" thickBot="1" x14ac:dyDescent="0.25">
      <c r="A23" s="65" t="s">
        <v>409</v>
      </c>
      <c r="B23" s="211" t="s">
        <v>410</v>
      </c>
      <c r="C23" s="211"/>
      <c r="D23" s="211"/>
      <c r="E23" s="211"/>
      <c r="F23" s="211"/>
      <c r="G23" s="211"/>
      <c r="H23" s="211"/>
      <c r="I23" s="211"/>
      <c r="J23" s="212"/>
      <c r="K23" s="63"/>
      <c r="L23" s="63"/>
      <c r="M23" s="63"/>
      <c r="N23" s="63"/>
      <c r="O23" s="63"/>
      <c r="P23" s="63"/>
      <c r="Q23" s="63"/>
      <c r="R23" s="63"/>
    </row>
  </sheetData>
  <mergeCells count="4">
    <mergeCell ref="A20:J20"/>
    <mergeCell ref="B21:J21"/>
    <mergeCell ref="B22:J22"/>
    <mergeCell ref="B23:J23"/>
  </mergeCells>
  <printOptions horizontalCentered="1"/>
  <pageMargins left="0.23622047244094491" right="0.23622047244094491" top="1.2598425196850394" bottom="0.74803149606299213" header="0.31496062992125984" footer="0.31496062992125984"/>
  <pageSetup scale="95" fitToHeight="0" orientation="landscape" r:id="rId1"/>
  <headerFooter>
    <oddHeader>&amp;L&amp;G&amp;C&amp;"Arial,Normal"&amp;10
PROCESO 
PROTECCIÓN
REGISTRO SEMICERRADO EXTERNADO MEDIA JORNADA SRPA&amp;R&amp;"Arial,Normal"&amp;10F14.A6.G19.P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4.85546875" style="75" customWidth="1"/>
    <col min="2" max="2" width="31.28515625" style="75" customWidth="1"/>
    <col min="3" max="6" width="5.5703125" style="75" customWidth="1"/>
    <col min="7" max="7" width="6.5703125" style="75" customWidth="1"/>
    <col min="8" max="9" width="5.7109375" style="75" customWidth="1"/>
    <col min="10" max="10" width="5.85546875" style="75" customWidth="1"/>
    <col min="11" max="12" width="6.42578125" style="75" customWidth="1"/>
    <col min="13" max="13" width="8" style="75" customWidth="1"/>
    <col min="14" max="14" width="6.42578125" style="75" customWidth="1"/>
    <col min="15" max="16" width="6.85546875" style="75" customWidth="1"/>
    <col min="17" max="16384" width="11.42578125" style="75"/>
  </cols>
  <sheetData>
    <row r="1" spans="1:16" s="66" customFormat="1" ht="126.75" customHeight="1" thickBot="1" x14ac:dyDescent="0.25">
      <c r="A1" s="67" t="s">
        <v>387</v>
      </c>
      <c r="B1" s="68" t="s">
        <v>411</v>
      </c>
      <c r="C1" s="69" t="s">
        <v>412</v>
      </c>
      <c r="D1" s="69" t="s">
        <v>413</v>
      </c>
      <c r="E1" s="69" t="s">
        <v>414</v>
      </c>
      <c r="F1" s="69" t="s">
        <v>415</v>
      </c>
      <c r="G1" s="69" t="s">
        <v>416</v>
      </c>
      <c r="H1" s="69" t="s">
        <v>417</v>
      </c>
      <c r="I1" s="69" t="s">
        <v>418</v>
      </c>
      <c r="J1" s="69" t="s">
        <v>419</v>
      </c>
      <c r="K1" s="69" t="s">
        <v>420</v>
      </c>
      <c r="L1" s="69" t="s">
        <v>421</v>
      </c>
      <c r="M1" s="69" t="s">
        <v>422</v>
      </c>
      <c r="N1" s="69" t="s">
        <v>423</v>
      </c>
      <c r="O1" s="69" t="s">
        <v>424</v>
      </c>
      <c r="P1" s="70" t="s">
        <v>425</v>
      </c>
    </row>
    <row r="2" spans="1:16" ht="15" x14ac:dyDescent="0.2">
      <c r="A2" s="71">
        <v>1</v>
      </c>
      <c r="B2" s="72"/>
      <c r="C2" s="73"/>
      <c r="D2" s="73"/>
      <c r="E2" s="73"/>
      <c r="F2" s="73"/>
      <c r="G2" s="73"/>
      <c r="H2" s="73"/>
      <c r="I2" s="73"/>
      <c r="J2" s="73"/>
      <c r="K2" s="73"/>
      <c r="L2" s="73"/>
      <c r="M2" s="73"/>
      <c r="N2" s="73"/>
      <c r="O2" s="73"/>
      <c r="P2" s="74"/>
    </row>
    <row r="3" spans="1:16" ht="15" x14ac:dyDescent="0.2">
      <c r="A3" s="76">
        <v>2</v>
      </c>
      <c r="B3" s="77"/>
      <c r="C3" s="78"/>
      <c r="D3" s="78"/>
      <c r="E3" s="78"/>
      <c r="F3" s="78"/>
      <c r="G3" s="78"/>
      <c r="H3" s="78"/>
      <c r="I3" s="78"/>
      <c r="J3" s="78"/>
      <c r="K3" s="78"/>
      <c r="L3" s="78"/>
      <c r="M3" s="78"/>
      <c r="N3" s="78"/>
      <c r="O3" s="78"/>
      <c r="P3" s="79"/>
    </row>
    <row r="4" spans="1:16" ht="15" x14ac:dyDescent="0.2">
      <c r="A4" s="76">
        <v>3</v>
      </c>
      <c r="B4" s="77"/>
      <c r="C4" s="78"/>
      <c r="D4" s="78"/>
      <c r="E4" s="78"/>
      <c r="F4" s="78"/>
      <c r="G4" s="78"/>
      <c r="H4" s="78"/>
      <c r="I4" s="78"/>
      <c r="J4" s="78"/>
      <c r="K4" s="78"/>
      <c r="L4" s="78"/>
      <c r="M4" s="78"/>
      <c r="N4" s="78"/>
      <c r="O4" s="78"/>
      <c r="P4" s="79"/>
    </row>
    <row r="5" spans="1:16" ht="15" x14ac:dyDescent="0.2">
      <c r="A5" s="76">
        <v>4</v>
      </c>
      <c r="B5" s="77"/>
      <c r="C5" s="78"/>
      <c r="D5" s="78"/>
      <c r="E5" s="78"/>
      <c r="F5" s="78"/>
      <c r="G5" s="78"/>
      <c r="H5" s="78"/>
      <c r="I5" s="78"/>
      <c r="J5" s="78"/>
      <c r="K5" s="78"/>
      <c r="L5" s="78"/>
      <c r="M5" s="78"/>
      <c r="N5" s="78"/>
      <c r="O5" s="78"/>
      <c r="P5" s="79"/>
    </row>
    <row r="6" spans="1:16" ht="15" x14ac:dyDescent="0.2">
      <c r="A6" s="76">
        <v>5</v>
      </c>
      <c r="B6" s="77"/>
      <c r="C6" s="78"/>
      <c r="D6" s="78"/>
      <c r="E6" s="78"/>
      <c r="F6" s="78"/>
      <c r="G6" s="78"/>
      <c r="H6" s="78"/>
      <c r="I6" s="78"/>
      <c r="J6" s="78"/>
      <c r="K6" s="78"/>
      <c r="L6" s="78"/>
      <c r="M6" s="78"/>
      <c r="N6" s="78"/>
      <c r="O6" s="78"/>
      <c r="P6" s="79"/>
    </row>
    <row r="7" spans="1:16" ht="15" x14ac:dyDescent="0.2">
      <c r="A7" s="76">
        <v>6</v>
      </c>
      <c r="B7" s="77"/>
      <c r="C7" s="78"/>
      <c r="D7" s="78"/>
      <c r="E7" s="78"/>
      <c r="F7" s="78"/>
      <c r="G7" s="78"/>
      <c r="H7" s="78"/>
      <c r="I7" s="78"/>
      <c r="J7" s="78"/>
      <c r="K7" s="78"/>
      <c r="L7" s="78"/>
      <c r="M7" s="78"/>
      <c r="N7" s="78"/>
      <c r="O7" s="78"/>
      <c r="P7" s="79"/>
    </row>
    <row r="8" spans="1:16" ht="15.6" customHeight="1" x14ac:dyDescent="0.2">
      <c r="A8" s="76">
        <v>7</v>
      </c>
      <c r="B8" s="77"/>
      <c r="C8" s="78"/>
      <c r="D8" s="78"/>
      <c r="E8" s="78"/>
      <c r="F8" s="78"/>
      <c r="G8" s="78"/>
      <c r="H8" s="78"/>
      <c r="I8" s="78"/>
      <c r="J8" s="78"/>
      <c r="K8" s="78"/>
      <c r="L8" s="78"/>
      <c r="M8" s="78"/>
      <c r="N8" s="78"/>
      <c r="O8" s="78"/>
      <c r="P8" s="79"/>
    </row>
    <row r="9" spans="1:16" ht="15" x14ac:dyDescent="0.2">
      <c r="A9" s="76">
        <v>8</v>
      </c>
      <c r="B9" s="77"/>
      <c r="C9" s="78"/>
      <c r="D9" s="78"/>
      <c r="E9" s="78"/>
      <c r="F9" s="78"/>
      <c r="G9" s="78"/>
      <c r="H9" s="78"/>
      <c r="I9" s="78"/>
      <c r="J9" s="78"/>
      <c r="K9" s="78"/>
      <c r="L9" s="78"/>
      <c r="M9" s="78"/>
      <c r="N9" s="78"/>
      <c r="O9" s="78"/>
      <c r="P9" s="79"/>
    </row>
    <row r="10" spans="1:16" ht="15" x14ac:dyDescent="0.2">
      <c r="A10" s="76">
        <v>9</v>
      </c>
      <c r="B10" s="77"/>
      <c r="C10" s="78"/>
      <c r="D10" s="78"/>
      <c r="E10" s="78"/>
      <c r="F10" s="78"/>
      <c r="G10" s="78"/>
      <c r="H10" s="78"/>
      <c r="I10" s="78"/>
      <c r="J10" s="78"/>
      <c r="K10" s="78"/>
      <c r="L10" s="78"/>
      <c r="M10" s="78"/>
      <c r="N10" s="78"/>
      <c r="O10" s="78"/>
      <c r="P10" s="79"/>
    </row>
    <row r="11" spans="1:16" ht="15" x14ac:dyDescent="0.2">
      <c r="A11" s="76">
        <v>10</v>
      </c>
      <c r="B11" s="77"/>
      <c r="C11" s="78"/>
      <c r="D11" s="78"/>
      <c r="E11" s="78"/>
      <c r="F11" s="78"/>
      <c r="G11" s="78"/>
      <c r="H11" s="78"/>
      <c r="I11" s="78"/>
      <c r="J11" s="78"/>
      <c r="K11" s="78"/>
      <c r="L11" s="78"/>
      <c r="M11" s="78"/>
      <c r="N11" s="78"/>
      <c r="O11" s="78"/>
      <c r="P11" s="79"/>
    </row>
    <row r="12" spans="1:16" ht="15" x14ac:dyDescent="0.2">
      <c r="A12" s="76">
        <v>11</v>
      </c>
      <c r="B12" s="77"/>
      <c r="C12" s="78"/>
      <c r="D12" s="78"/>
      <c r="E12" s="78"/>
      <c r="F12" s="78"/>
      <c r="G12" s="78"/>
      <c r="H12" s="78"/>
      <c r="I12" s="78"/>
      <c r="J12" s="78"/>
      <c r="K12" s="78"/>
      <c r="L12" s="78"/>
      <c r="M12" s="78"/>
      <c r="N12" s="78"/>
      <c r="O12" s="78"/>
      <c r="P12" s="79"/>
    </row>
    <row r="13" spans="1:16" ht="15" x14ac:dyDescent="0.2">
      <c r="A13" s="76">
        <v>12</v>
      </c>
      <c r="B13" s="77"/>
      <c r="C13" s="78"/>
      <c r="D13" s="78"/>
      <c r="E13" s="78"/>
      <c r="F13" s="78"/>
      <c r="G13" s="78"/>
      <c r="H13" s="78"/>
      <c r="I13" s="78"/>
      <c r="J13" s="78"/>
      <c r="K13" s="78"/>
      <c r="L13" s="78"/>
      <c r="M13" s="78"/>
      <c r="N13" s="78"/>
      <c r="O13" s="78"/>
      <c r="P13" s="79"/>
    </row>
    <row r="14" spans="1:16" ht="15" x14ac:dyDescent="0.2">
      <c r="A14" s="76">
        <v>13</v>
      </c>
      <c r="B14" s="77"/>
      <c r="C14" s="78"/>
      <c r="D14" s="78"/>
      <c r="E14" s="78"/>
      <c r="F14" s="78"/>
      <c r="G14" s="78"/>
      <c r="H14" s="78"/>
      <c r="I14" s="78"/>
      <c r="J14" s="78"/>
      <c r="K14" s="78"/>
      <c r="L14" s="78"/>
      <c r="M14" s="78"/>
      <c r="N14" s="78"/>
      <c r="O14" s="78"/>
      <c r="P14" s="79"/>
    </row>
    <row r="15" spans="1:16" ht="15" x14ac:dyDescent="0.2">
      <c r="A15" s="76">
        <v>14</v>
      </c>
      <c r="B15" s="77"/>
      <c r="C15" s="78"/>
      <c r="D15" s="78"/>
      <c r="E15" s="78"/>
      <c r="F15" s="78"/>
      <c r="G15" s="78"/>
      <c r="H15" s="78"/>
      <c r="I15" s="78"/>
      <c r="J15" s="78"/>
      <c r="K15" s="78"/>
      <c r="L15" s="78"/>
      <c r="M15" s="78"/>
      <c r="N15" s="78"/>
      <c r="O15" s="78"/>
      <c r="P15" s="79"/>
    </row>
    <row r="16" spans="1:16" ht="15" x14ac:dyDescent="0.2">
      <c r="A16" s="76">
        <v>15</v>
      </c>
      <c r="B16" s="77"/>
      <c r="C16" s="78"/>
      <c r="D16" s="78"/>
      <c r="E16" s="78"/>
      <c r="F16" s="78"/>
      <c r="G16" s="78"/>
      <c r="H16" s="78"/>
      <c r="I16" s="78"/>
      <c r="J16" s="78"/>
      <c r="K16" s="78"/>
      <c r="L16" s="78"/>
      <c r="M16" s="78"/>
      <c r="N16" s="78"/>
      <c r="O16" s="78"/>
      <c r="P16" s="79"/>
    </row>
    <row r="17" spans="1:16" ht="15" x14ac:dyDescent="0.2">
      <c r="A17" s="76">
        <v>16</v>
      </c>
      <c r="B17" s="77"/>
      <c r="C17" s="78"/>
      <c r="D17" s="78"/>
      <c r="E17" s="78"/>
      <c r="F17" s="78"/>
      <c r="G17" s="78"/>
      <c r="H17" s="78"/>
      <c r="I17" s="78"/>
      <c r="J17" s="78"/>
      <c r="K17" s="78"/>
      <c r="L17" s="78"/>
      <c r="M17" s="78"/>
      <c r="N17" s="78"/>
      <c r="O17" s="78"/>
      <c r="P17" s="79"/>
    </row>
    <row r="18" spans="1:16" ht="15.75" thickBot="1" x14ac:dyDescent="0.25">
      <c r="A18" s="80">
        <v>17</v>
      </c>
      <c r="B18" s="81"/>
      <c r="C18" s="82"/>
      <c r="D18" s="82"/>
      <c r="E18" s="82"/>
      <c r="F18" s="82"/>
      <c r="G18" s="82"/>
      <c r="H18" s="82"/>
      <c r="I18" s="82"/>
      <c r="J18" s="82"/>
      <c r="K18" s="82"/>
      <c r="L18" s="82"/>
      <c r="M18" s="82"/>
      <c r="N18" s="82"/>
      <c r="O18" s="82"/>
      <c r="P18" s="83"/>
    </row>
    <row r="19" spans="1:16" ht="10.9" customHeight="1" thickBot="1" x14ac:dyDescent="0.25">
      <c r="A19" s="84"/>
      <c r="B19" s="84"/>
      <c r="C19" s="84"/>
      <c r="D19" s="84"/>
      <c r="E19" s="84"/>
      <c r="F19" s="84"/>
      <c r="G19" s="84"/>
      <c r="H19" s="84"/>
      <c r="I19" s="84"/>
      <c r="J19" s="84"/>
      <c r="K19" s="84"/>
      <c r="L19" s="84"/>
      <c r="M19" s="84"/>
      <c r="N19" s="84"/>
      <c r="O19" s="84"/>
      <c r="P19" s="84"/>
    </row>
    <row r="20" spans="1:16" ht="11.45" customHeight="1" x14ac:dyDescent="0.2">
      <c r="A20" s="206" t="s">
        <v>404</v>
      </c>
      <c r="B20" s="207"/>
      <c r="C20" s="207"/>
      <c r="D20" s="207"/>
      <c r="E20" s="207"/>
      <c r="F20" s="207"/>
      <c r="G20" s="207"/>
      <c r="H20" s="207"/>
      <c r="I20" s="208"/>
      <c r="J20" s="84"/>
      <c r="K20" s="84"/>
      <c r="L20" s="84"/>
      <c r="M20" s="84"/>
      <c r="N20" s="84"/>
      <c r="O20" s="84"/>
      <c r="P20" s="84"/>
    </row>
    <row r="21" spans="1:16" x14ac:dyDescent="0.2">
      <c r="A21" s="64" t="s">
        <v>405</v>
      </c>
      <c r="B21" s="209" t="s">
        <v>406</v>
      </c>
      <c r="C21" s="209"/>
      <c r="D21" s="209"/>
      <c r="E21" s="209"/>
      <c r="F21" s="209"/>
      <c r="G21" s="209"/>
      <c r="H21" s="209"/>
      <c r="I21" s="210"/>
      <c r="J21" s="84"/>
      <c r="K21" s="84"/>
      <c r="L21" s="84"/>
      <c r="M21" s="84"/>
      <c r="N21" s="84"/>
      <c r="O21" s="84"/>
      <c r="P21" s="84"/>
    </row>
    <row r="22" spans="1:16" x14ac:dyDescent="0.2">
      <c r="A22" s="64" t="s">
        <v>407</v>
      </c>
      <c r="B22" s="209" t="s">
        <v>408</v>
      </c>
      <c r="C22" s="209"/>
      <c r="D22" s="209"/>
      <c r="E22" s="209"/>
      <c r="F22" s="209"/>
      <c r="G22" s="209"/>
      <c r="H22" s="209"/>
      <c r="I22" s="210"/>
      <c r="J22" s="84"/>
      <c r="K22" s="84"/>
      <c r="L22" s="84"/>
      <c r="M22" s="84"/>
      <c r="N22" s="84"/>
      <c r="O22" s="84"/>
      <c r="P22" s="84"/>
    </row>
    <row r="23" spans="1:16" ht="15" thickBot="1" x14ac:dyDescent="0.25">
      <c r="A23" s="65" t="s">
        <v>409</v>
      </c>
      <c r="B23" s="211" t="s">
        <v>410</v>
      </c>
      <c r="C23" s="211"/>
      <c r="D23" s="211"/>
      <c r="E23" s="211"/>
      <c r="F23" s="211"/>
      <c r="G23" s="211"/>
      <c r="H23" s="211"/>
      <c r="I23" s="212"/>
      <c r="J23" s="84"/>
      <c r="K23" s="84"/>
      <c r="L23" s="84"/>
      <c r="M23" s="84"/>
      <c r="N23" s="84"/>
      <c r="O23" s="84"/>
      <c r="P23" s="84"/>
    </row>
    <row r="24" spans="1:16" ht="9" customHeight="1" x14ac:dyDescent="0.2">
      <c r="A24" s="85"/>
      <c r="B24" s="86"/>
      <c r="C24" s="86"/>
      <c r="D24" s="86"/>
      <c r="E24" s="86"/>
      <c r="F24" s="86"/>
      <c r="G24" s="86"/>
      <c r="H24" s="86"/>
      <c r="I24" s="86"/>
      <c r="J24" s="84"/>
      <c r="K24" s="84"/>
      <c r="L24" s="84"/>
      <c r="M24" s="84"/>
      <c r="N24" s="84"/>
      <c r="O24" s="84"/>
      <c r="P24" s="84"/>
    </row>
    <row r="25" spans="1:16" ht="14.45" customHeight="1" x14ac:dyDescent="0.2">
      <c r="A25" s="213"/>
      <c r="B25" s="213"/>
      <c r="C25" s="213"/>
      <c r="D25" s="213"/>
      <c r="E25" s="213"/>
      <c r="F25" s="213"/>
      <c r="G25" s="213"/>
      <c r="H25" s="213"/>
      <c r="I25" s="213"/>
      <c r="J25" s="213"/>
      <c r="K25" s="213"/>
      <c r="L25" s="213"/>
      <c r="M25" s="213"/>
      <c r="N25" s="213"/>
      <c r="O25" s="213"/>
      <c r="P25" s="213"/>
    </row>
    <row r="26" spans="1:16" ht="14.45" customHeight="1" x14ac:dyDescent="0.2">
      <c r="A26" s="213"/>
      <c r="B26" s="213"/>
      <c r="C26" s="213"/>
      <c r="D26" s="213"/>
      <c r="E26" s="213"/>
      <c r="F26" s="213"/>
      <c r="G26" s="213"/>
      <c r="H26" s="213"/>
      <c r="I26" s="213"/>
      <c r="J26" s="213"/>
      <c r="K26" s="213"/>
      <c r="L26" s="213"/>
      <c r="M26" s="213"/>
      <c r="N26" s="213"/>
      <c r="O26" s="213"/>
      <c r="P26" s="213"/>
    </row>
  </sheetData>
  <mergeCells count="6">
    <mergeCell ref="A26:P26"/>
    <mergeCell ref="A20:I20"/>
    <mergeCell ref="B21:I21"/>
    <mergeCell ref="B22:I22"/>
    <mergeCell ref="B23:I23"/>
    <mergeCell ref="A25:P25"/>
  </mergeCells>
  <printOptions horizontalCentered="1"/>
  <pageMargins left="0.23622047244094491" right="0.23622047244094491" top="1.2598425196850394" bottom="0.74803149606299213" header="0.31496062992125984" footer="0.31496062992125984"/>
  <pageSetup fitToHeight="0" orientation="landscape" r:id="rId1"/>
  <headerFooter>
    <oddHeader>&amp;L&amp;G&amp;C&amp;"Arial,Normal"&amp;10
PROCESO 
PROTECCIÓN
REGISTRO SEMICERRADO EXTERNADO MEDIA JORNADA SRPA&amp;R&amp;"Arial,Normal"&amp;10F14.A6.G19.P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6" t="s">
        <v>32</v>
      </c>
      <c r="B1" s="6" t="s">
        <v>45</v>
      </c>
      <c r="C1" s="6" t="s">
        <v>47</v>
      </c>
      <c r="D1" s="18" t="s">
        <v>53</v>
      </c>
      <c r="E1" s="18" t="s">
        <v>45</v>
      </c>
    </row>
    <row r="2" spans="1:5" x14ac:dyDescent="0.25">
      <c r="A2" s="5" t="s">
        <v>33</v>
      </c>
      <c r="B2" s="5" t="s">
        <v>29</v>
      </c>
      <c r="C2" s="19" t="s">
        <v>31</v>
      </c>
      <c r="D2" s="4" t="s">
        <v>51</v>
      </c>
      <c r="E2" s="4" t="s">
        <v>56</v>
      </c>
    </row>
    <row r="3" spans="1:5" x14ac:dyDescent="0.25">
      <c r="A3" s="5" t="s">
        <v>34</v>
      </c>
      <c r="B3" s="5" t="s">
        <v>30</v>
      </c>
      <c r="D3" s="4" t="s">
        <v>52</v>
      </c>
      <c r="E3" s="4" t="s">
        <v>57</v>
      </c>
    </row>
    <row r="4" spans="1:5" x14ac:dyDescent="0.25">
      <c r="A4" s="5" t="s">
        <v>35</v>
      </c>
      <c r="B4" s="24" t="s">
        <v>59</v>
      </c>
      <c r="D4" s="23" t="s">
        <v>48</v>
      </c>
    </row>
    <row r="5" spans="1:5" x14ac:dyDescent="0.25">
      <c r="A5" s="5"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2019-04-09T13:59:24Z</cp:lastPrinted>
  <dcterms:created xsi:type="dcterms:W3CDTF">2019-01-30T14:18:32Z</dcterms:created>
  <dcterms:modified xsi:type="dcterms:W3CDTF">2019-04-09T13:59:34Z</dcterms:modified>
</cp:coreProperties>
</file>