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NOP 2016\APOYO MOP 2016\SERVICIOS ADMINISTRATIVOS\FORMATOS\"/>
    </mc:Choice>
  </mc:AlternateContent>
  <bookViews>
    <workbookView xWindow="0" yWindow="-435" windowWidth="12240" windowHeight="9240" activeTab="2"/>
  </bookViews>
  <sheets>
    <sheet name="CALCULO MUESTRA" sheetId="4" r:id="rId1"/>
    <sheet name="ENCUESTA" sheetId="2" r:id="rId2"/>
    <sheet name="TABULADO" sheetId="5" r:id="rId3"/>
  </sheets>
  <definedNames>
    <definedName name="_xlnm.Print_Area" localSheetId="1">ENCUESTA!$A$1:$K$87</definedName>
    <definedName name="CF">#REF!</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BC11" i="5" l="1"/>
  <c r="B25" i="5" s="1"/>
  <c r="BC10" i="5"/>
  <c r="B24" i="5" s="1"/>
  <c r="BC9" i="5"/>
  <c r="B23" i="5" s="1"/>
  <c r="BC7" i="5"/>
  <c r="BC6" i="5"/>
  <c r="B20" i="5" s="1"/>
  <c r="BC8" i="5" l="1"/>
  <c r="B22" i="5" s="1"/>
  <c r="N25" i="2"/>
  <c r="M25" i="2"/>
  <c r="Q14" i="2"/>
  <c r="P14" i="2"/>
  <c r="O14" i="2"/>
  <c r="N14" i="2"/>
  <c r="B21" i="5"/>
  <c r="M62" i="2"/>
  <c r="N62" i="2"/>
  <c r="O62" i="2"/>
  <c r="P62" i="2"/>
  <c r="Q62" i="2"/>
  <c r="C28" i="4"/>
  <c r="C27" i="4"/>
  <c r="C26" i="4"/>
  <c r="C25" i="4"/>
  <c r="C24" i="4"/>
  <c r="C23" i="4"/>
  <c r="C22" i="4"/>
  <c r="C21" i="4"/>
  <c r="C20" i="4"/>
  <c r="C19" i="4"/>
  <c r="B15" i="4"/>
  <c r="F14" i="4"/>
  <c r="F13" i="4"/>
  <c r="F12" i="4"/>
  <c r="F11" i="4"/>
  <c r="F10" i="4"/>
  <c r="F15" i="4" s="1"/>
  <c r="M14" i="2"/>
  <c r="Q81" i="2"/>
  <c r="P81" i="2"/>
  <c r="O81" i="2"/>
  <c r="N81" i="2"/>
  <c r="M81" i="2"/>
  <c r="R81" i="2" s="1"/>
  <c r="Q47" i="2"/>
  <c r="P47" i="2"/>
  <c r="O47" i="2"/>
  <c r="N47" i="2"/>
  <c r="M47" i="2"/>
  <c r="Q35" i="2"/>
  <c r="P35" i="2"/>
  <c r="O35" i="2"/>
  <c r="N35" i="2"/>
  <c r="M35" i="2"/>
  <c r="R35" i="2" s="1"/>
  <c r="Q25" i="2"/>
  <c r="P25" i="2"/>
  <c r="R25" i="2" s="1"/>
  <c r="O25" i="2"/>
  <c r="R47" i="2"/>
  <c r="R14" i="2" l="1"/>
  <c r="R62" i="2"/>
</calcChain>
</file>

<file path=xl/comments1.xml><?xml version="1.0" encoding="utf-8"?>
<comments xmlns="http://schemas.openxmlformats.org/spreadsheetml/2006/main">
  <authors>
    <author>MaPilar Pájaro</author>
  </authors>
  <commentList>
    <comment ref="A9" authorId="0" shapeId="0">
      <text>
        <r>
          <rPr>
            <sz val="8"/>
            <color indexed="81"/>
            <rFont val="Tahoma"/>
            <family val="2"/>
          </rPr>
          <t xml:space="preserve">Ingresar filas por igual número de centros zonales que tenga la regional.
</t>
        </r>
      </text>
    </comment>
  </commentList>
</comments>
</file>

<file path=xl/comments2.xml><?xml version="1.0" encoding="utf-8"?>
<comments xmlns="http://schemas.openxmlformats.org/spreadsheetml/2006/main">
  <authors>
    <author>carlos.alarcon</author>
  </authors>
  <commentList>
    <comment ref="B22" authorId="0" shapeId="0">
      <text>
        <r>
          <rPr>
            <sz val="8"/>
            <color indexed="81"/>
            <rFont val="Tahoma"/>
            <family val="2"/>
          </rPr>
          <t>Presione F2 para insertar información en esta casilla</t>
        </r>
      </text>
    </comment>
    <comment ref="B32" authorId="0" shapeId="0">
      <text>
        <r>
          <rPr>
            <sz val="8"/>
            <color indexed="81"/>
            <rFont val="Tahoma"/>
            <family val="2"/>
          </rPr>
          <t>Presione F2 para insertar información en esta casilla</t>
        </r>
      </text>
    </comment>
    <comment ref="B44" authorId="0" shapeId="0">
      <text>
        <r>
          <rPr>
            <sz val="8"/>
            <color indexed="81"/>
            <rFont val="Tahoma"/>
            <family val="2"/>
          </rPr>
          <t>Presione F2 para insertar información en esta casilla</t>
        </r>
      </text>
    </comment>
    <comment ref="B56" authorId="0" shapeId="0">
      <text>
        <r>
          <rPr>
            <sz val="8"/>
            <color indexed="81"/>
            <rFont val="Tahoma"/>
            <family val="2"/>
          </rPr>
          <t>Presione F2 para insertar información en esta casilla</t>
        </r>
      </text>
    </comment>
  </commentList>
</comments>
</file>

<file path=xl/comments3.xml><?xml version="1.0" encoding="utf-8"?>
<comments xmlns="http://schemas.openxmlformats.org/spreadsheetml/2006/main">
  <authors>
    <author>carlos alarcon</author>
  </authors>
  <commentList>
    <comment ref="B6" authorId="0" shapeId="0">
      <text>
        <r>
          <rPr>
            <sz val="8"/>
            <color indexed="81"/>
            <rFont val="Tahoma"/>
            <family val="2"/>
          </rPr>
          <t>Digite el valor cuantitativo para la categoría correspondiente, en cada encuesta</t>
        </r>
      </text>
    </comment>
    <comment ref="N6" authorId="0" shapeId="0">
      <text>
        <r>
          <rPr>
            <sz val="8"/>
            <color indexed="81"/>
            <rFont val="Tahoma"/>
            <family val="2"/>
          </rPr>
          <t>Digite el valor cuantitativo para la categoría correspondiente, en cada encuesta</t>
        </r>
      </text>
    </comment>
    <comment ref="A19" authorId="0" shapeId="0">
      <text>
        <r>
          <rPr>
            <sz val="8"/>
            <color indexed="81"/>
            <rFont val="Tahoma"/>
            <family val="2"/>
          </rPr>
          <t>Este cuadro se vincula en el diagnóstico del documento del Plan de Gestión Ambiental, pararealizar un análisisde los resultados y plantear las acciones de manejo en los programas.</t>
        </r>
      </text>
    </comment>
  </commentList>
</comments>
</file>

<file path=xl/sharedStrings.xml><?xml version="1.0" encoding="utf-8"?>
<sst xmlns="http://schemas.openxmlformats.org/spreadsheetml/2006/main" count="240" uniqueCount="141">
  <si>
    <t>Objetivo:</t>
  </si>
  <si>
    <t>Dependencia:</t>
  </si>
  <si>
    <t>Instrucciones:</t>
  </si>
  <si>
    <t>Deficiente ( D ), Regular ( R ), Bueno ( B ), Excelente ( E )  No Sabe - No Responde  (N. S.)</t>
  </si>
  <si>
    <t>Marque con una "x", la casilla con la que identifica el estado de este aspecto ambiental</t>
  </si>
  <si>
    <t>Califique</t>
  </si>
  <si>
    <t>D</t>
  </si>
  <si>
    <t>R</t>
  </si>
  <si>
    <t>B</t>
  </si>
  <si>
    <t>E</t>
  </si>
  <si>
    <t xml:space="preserve"> N.S</t>
  </si>
  <si>
    <t>NA</t>
  </si>
  <si>
    <t>Cuantitativa</t>
  </si>
  <si>
    <t>Agua</t>
  </si>
  <si>
    <t>Aire</t>
  </si>
  <si>
    <t>Si la ventilación en su lugar de trabajo es suficiente, sea esta natural o artificial</t>
  </si>
  <si>
    <t>Si se realiza mantenimiento preventivo a los equipos de aire acondicionado por personal capacitado y competente</t>
  </si>
  <si>
    <t>Si su lugar de trabajo está libre de olores agresivos, humos, material particulado u otros elementos que contaminan el aire</t>
  </si>
  <si>
    <t>Si los compañeros de trabajo e incluso usted evitan fumar en áreas públicas</t>
  </si>
  <si>
    <t>Si radios, ventiladores, impresoras y otras fuentes de ruido interno permiten trabajar con poca o ninguna afectación</t>
  </si>
  <si>
    <t>Mencione alguna práctica que cause contaminación del aire en su lugar de trabajo:</t>
  </si>
  <si>
    <t>Energía</t>
  </si>
  <si>
    <t>Si se realizan buenas prácticas de uso de energía en su lugar de trabajo</t>
  </si>
  <si>
    <t>Si se apagan los equipos de cómputo al finalizar la jornada</t>
  </si>
  <si>
    <t>Si se han cambiado paulatinamente las luminarias comunes por ahorradoras de energía</t>
  </si>
  <si>
    <t>Si en su lugar de trabajo los equipos de cómputo, impresión y fotocopiado están configurados en el modo de ahorro de energía</t>
  </si>
  <si>
    <t>Si sus compañeros de trabajo prefieren el uso de escaleras y no del ascensor</t>
  </si>
  <si>
    <t>Si en su lugar de trabajo se prefiere el uso de ventilación natural por sobre el uso del aire acondicionado</t>
  </si>
  <si>
    <t>Si se hace uso eficiente del aire acondicionado utilizándolo a media marcha</t>
  </si>
  <si>
    <t>Si se ha considerado el uso de energías alternativas en su lugar de trabajo</t>
  </si>
  <si>
    <t>Escriba una práctica de uso irracional de la energía eléctrica en su lugar de trabajo:</t>
  </si>
  <si>
    <t>Residuos Sólidos</t>
  </si>
  <si>
    <t>Si en su lugar de trabajo se entregan debidamente separados los residuos reciclables a entidades o personas naturales que realizan su aprovechamiento</t>
  </si>
  <si>
    <t>Mencione una práctica inadecuada de manejo de los residuos sólidos en su lugar de trabajo</t>
  </si>
  <si>
    <t>Planificación</t>
  </si>
  <si>
    <t>Califique si el ICBF incluye controles para evitar, minimizar o corregir los impactos ambientales asociados a sus actividades en:</t>
  </si>
  <si>
    <t>N. S.</t>
  </si>
  <si>
    <t>Gestión Humana</t>
  </si>
  <si>
    <t>Gestión Administrativa</t>
  </si>
  <si>
    <t>Hogares Comunitarios de Bienestar</t>
  </si>
  <si>
    <t>Recuperación Nutricional (Desayunos Estudiantiles)</t>
  </si>
  <si>
    <t>Hogares Infantiles</t>
  </si>
  <si>
    <t>Muy Bajo (MB), Bajo (B), Medio (M) o Alto (A)</t>
  </si>
  <si>
    <t>MB</t>
  </si>
  <si>
    <t>M</t>
  </si>
  <si>
    <t>A</t>
  </si>
  <si>
    <t>Componentes del Ambiente</t>
  </si>
  <si>
    <t>Aire: por la emisión de gases, vapores, material particulado, quema de residuos a cielo abierto, uso de vehículos, consumo de combustibles poco eficientes (madera, papel, otros)</t>
  </si>
  <si>
    <t>Ámbito Interno (ambiente laboral)</t>
  </si>
  <si>
    <t>Ámbito Externo (medio ambiente)</t>
  </si>
  <si>
    <t>Dirección General</t>
  </si>
  <si>
    <t>Regional</t>
  </si>
  <si>
    <t>Centro Zonal</t>
  </si>
  <si>
    <t>A continuación se presentan una serie de preguntas formuladas de manera afirmativa, el colaborador debe calificarlas teniendo en cuenta que se evalúan aspectos ambientales de acuerdo a los siguientes criterios:</t>
  </si>
  <si>
    <t>Sede:</t>
  </si>
  <si>
    <t>Parámetro</t>
  </si>
  <si>
    <t>mm</t>
  </si>
  <si>
    <t xml:space="preserve">Fecha </t>
  </si>
  <si>
    <t>dd</t>
  </si>
  <si>
    <t>aa</t>
  </si>
  <si>
    <t>De acuerdo a su experiencia califique el daño que el ICBF causa al medio ambiente en cada uno de los componentes del medio ambiente, tenga en cuenta: la generación de residuos, aguas residuales, emisión de polvo u olores, consumos de agua y energía.</t>
  </si>
  <si>
    <t>Programa de Alimentación al Escolar - PAE</t>
  </si>
  <si>
    <t>Aire: por la generación de ruido que pueda afectar la comunidad.</t>
  </si>
  <si>
    <t>Agua: por falta de buenas prácticas ambientales, ausencia de instalaciones sanitarias eficientes de bajo consumo, fugas y filtraciones en tuberías por falta de mantenimiento preventivo y correctivo.</t>
  </si>
  <si>
    <t>Suelo: por disposición inadecuada de residuos sólidos, quemas a cielo abierto, enterramiento o falta de separación en la fuente que permita el aprovechamiento de las residuos reciclables.</t>
  </si>
  <si>
    <t>Programa de Alimentación al Adulto Mayor</t>
  </si>
  <si>
    <t>Agua: por la generación y disposición en el alcantarillado de aguas residuales, tanto en cantidad como en toxicidad, sean estas domésticas</t>
  </si>
  <si>
    <t>Paisaje: por intervención en el paisaje rural o urbano, tala de árboles, construcción o transformación de zonas verdes,.</t>
  </si>
  <si>
    <t>Si no se realiza limpieza y desinfección periódica de los tanques de almacenamiento de agua o si por el contrario esta se realiza al menos 4 veces al año.</t>
  </si>
  <si>
    <t>Si se reportan y corrigen fugas y filtraciones de las instalaciones sanitarias en su lugar de trabajo.</t>
  </si>
  <si>
    <t>Si en su área de trabajo existen problemas con el alcantarillado o si por el contrario este servicio se presta sin inconvenientes.</t>
  </si>
  <si>
    <t>Si en su área de trabajo se da uso adecuado al agua.</t>
  </si>
  <si>
    <t>Si el servicio de acueducto suministra cantidades suficientes de agua en su lugar de trabajo.</t>
  </si>
  <si>
    <t>Si el agua que se consume en su lugar de trabajo es apta para el consumo humano.</t>
  </si>
  <si>
    <t>Si se separan y devuelven los residuos especiales (cartuchos de impresora y fotocopiadora, discos compactos, disquetes) al proveedor.</t>
  </si>
  <si>
    <t>Si se evita la impresión o fotocopiado de documentos a menos que sea estrictamente necesario.</t>
  </si>
  <si>
    <t>Si en su lugar de trabajo se separa y reutiliza el papel para impresión.</t>
  </si>
  <si>
    <t>Si existe en su lugar de trabajo un lugar adecuado para disponer temporalmente los residuos sólidos generados mientras que pasa en camión recolector.</t>
  </si>
  <si>
    <t xml:space="preserve">           CALCULO MUESTRA </t>
  </si>
  <si>
    <t xml:space="preserve">REGIONAL :  </t>
  </si>
  <si>
    <t xml:space="preserve">FECHA:  </t>
  </si>
  <si>
    <t>VARIABLES</t>
  </si>
  <si>
    <t>TAMAÑO MUESTRA (n)</t>
  </si>
  <si>
    <t>N</t>
  </si>
  <si>
    <t>Z²</t>
  </si>
  <si>
    <t>S²</t>
  </si>
  <si>
    <t>e²</t>
  </si>
  <si>
    <t>TOTAL</t>
  </si>
  <si>
    <t>S</t>
  </si>
  <si>
    <r>
      <t>S</t>
    </r>
    <r>
      <rPr>
        <b/>
        <vertAlign val="superscript"/>
        <sz val="10"/>
        <color indexed="8"/>
        <rFont val="Verdana"/>
        <family val="2"/>
      </rPr>
      <t>2</t>
    </r>
  </si>
  <si>
    <t>Menor de 1000</t>
  </si>
  <si>
    <t>Entre 1001 y 2000</t>
  </si>
  <si>
    <t>Entre 2001 y 3000</t>
  </si>
  <si>
    <t>Entre 3001 y 4000</t>
  </si>
  <si>
    <t>Entre 4001 y 5000</t>
  </si>
  <si>
    <t>Entre 5001 y 6000</t>
  </si>
  <si>
    <t>Entre 6001 y 7000</t>
  </si>
  <si>
    <t>Entre 7001 y 8000</t>
  </si>
  <si>
    <t>Entre 8001 y 9000</t>
  </si>
  <si>
    <t>Entre 9001 y 10000</t>
  </si>
  <si>
    <r>
      <rPr>
        <b/>
        <sz val="8"/>
        <color indexed="8"/>
        <rFont val="Verdana"/>
        <family val="2"/>
      </rPr>
      <t>Fuente.</t>
    </r>
    <r>
      <rPr>
        <sz val="8"/>
        <color indexed="8"/>
        <rFont val="Verdana"/>
        <family val="2"/>
      </rPr>
      <t xml:space="preserve"> Metodología de Muestreo. Facultad de Ingeniería. Universidad Nacional de Colombia 2002</t>
    </r>
  </si>
  <si>
    <t xml:space="preserve">REGIONAL </t>
  </si>
  <si>
    <t>CENTRO ZONAL 1</t>
  </si>
  <si>
    <t>CENTRO ZONAL 2</t>
  </si>
  <si>
    <t>CENTRO ZONAL 3</t>
  </si>
  <si>
    <t>CENTRO ZONAL 4</t>
  </si>
  <si>
    <t>SEDE ADMINISTRATIVA</t>
  </si>
  <si>
    <t>Si tanto usted como sus compañeros han recibido información oportuna y orientación en uso eficiente y ahorro de agua.</t>
  </si>
  <si>
    <t>Su grupo de trabajo ha recibido información y orientación sobre el control de la contaminación del aire en el hábitat laboral</t>
  </si>
  <si>
    <t>Si se encuentra su lugar de trabajo en buenas condiciones de aseo y limpieza, sin regueros o residuos sólidos mal dispuestos.</t>
  </si>
  <si>
    <t>Plantas de Bienestarina</t>
  </si>
  <si>
    <t xml:space="preserve">Actualizar los Planes de Gestión Ambiental de las Regionales,
Evaluar del conocimiento de midiendo la percepción de los colaboradores en relación con los diferentes aspectos ambientales asociados a la gestión del ICBF. </t>
  </si>
  <si>
    <t>ENCUESTAS CALIFICADAS</t>
  </si>
  <si>
    <t>RESULTADO</t>
  </si>
  <si>
    <t>CATEGORIA</t>
  </si>
  <si>
    <t>Cuantitativo</t>
  </si>
  <si>
    <t>Cualitativo</t>
  </si>
  <si>
    <t>AGUA</t>
  </si>
  <si>
    <t>AIRE</t>
  </si>
  <si>
    <t>ENERGÍA</t>
  </si>
  <si>
    <t>RESIDUOS</t>
  </si>
  <si>
    <t>PLANIFICACIÓN</t>
  </si>
  <si>
    <t>COMPONENTES AMBIENTALES</t>
  </si>
  <si>
    <t>CALIFICACIÓN CUALITATIVA</t>
  </si>
  <si>
    <t>DEFICIENTE</t>
  </si>
  <si>
    <t>REGULAR</t>
  </si>
  <si>
    <t>BUENO</t>
  </si>
  <si>
    <t>EXCELENTE</t>
  </si>
  <si>
    <t>RANGOS</t>
  </si>
  <si>
    <t>[0,10]</t>
  </si>
  <si>
    <t>[11,20]</t>
  </si>
  <si>
    <t>[21,30]</t>
  </si>
  <si>
    <t>[31,40]</t>
  </si>
  <si>
    <r>
      <rPr>
        <b/>
        <sz val="11"/>
        <color theme="1"/>
        <rFont val="Zurich BT"/>
      </rPr>
      <t xml:space="preserve">Instrucciones: </t>
    </r>
    <r>
      <rPr>
        <sz val="10"/>
        <color theme="1"/>
        <rFont val="Zurich BT"/>
        <family val="2"/>
      </rPr>
      <t xml:space="preserve">
En la hoja ENCUESTA se colocan las "x" en las casillas correspondientes por cada encuesta diligenciada, en la columna R arroja un la casilla CUANTITATIVA, arroja un número por cada categoría, este se coloca en el cuadro correspondiente en la tabla inferior, hasta 30 encuestas, el promedio se calcula automáticamente, de tener mas encuestas, inserte mas columnas a la derecha de la encuesta número 30 y ajuste las fómulas. El resultado Cualitativo se genera automáticamente, para el documento del PGA, vincule los resultados mediante la tabla y grafique; descríbalos el gráfico y haga un análisis del resultado por categoría (tenga en cuenta que las situaciones relevantes deben ser objeto de acciones tendientes a mejorarlas los programas de gestión ambiental)</t>
    </r>
  </si>
  <si>
    <r>
      <t xml:space="preserve">NOTA:  </t>
    </r>
    <r>
      <rPr>
        <sz val="10"/>
        <rFont val="Arial"/>
        <family val="2"/>
      </rPr>
      <t>Ingresar filas por igual número de centros zonales pertenecientes a la regional</t>
    </r>
  </si>
  <si>
    <t>Centros de Desarrollo Infantil</t>
  </si>
  <si>
    <t>Si su lugar de trabajo cuenta con contenedores apropiados para separar los residuos sólidos genrados (ordinarios, plásticos, vidrios, metálicos, papel y cartón)</t>
  </si>
  <si>
    <t>Si usted y su grupo de trabajo han recibido información y orientación oportuna sobre separación en la fuente, 5R`s (repensar, respetar, reducir, reutilizar y reciclar) y otras formas de gestión integral (separación en la fuente, aprovechamiento de residuos) de residuos sólidos.</t>
  </si>
  <si>
    <t>Gestión Financiera</t>
  </si>
  <si>
    <t>Gestión Tecnológica</t>
  </si>
  <si>
    <t>Califique si el ICBF incluye controles para evitar, minimizar o corregir los impactos ambientales generados en los siguientes programas institucionales:</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</si>
</sst>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Calibri"/>
      <family val="2"/>
      <scheme val="minor"/>
    </font>
    <font>
      <sz val="10"/>
      <color indexed="8"/>
      <name val="Zurich BT"/>
      <family val="2"/>
    </font>
    <font>
      <sz val="10"/>
      <color indexed="10"/>
      <name val="Zurich BT"/>
      <family val="2"/>
    </font>
    <font>
      <b/>
      <sz val="10"/>
      <color indexed="8"/>
      <name val="Zurich BT"/>
    </font>
    <font>
      <b/>
      <sz val="12"/>
      <color indexed="8"/>
      <name val="Zurich BT"/>
    </font>
    <font>
      <sz val="8"/>
      <color indexed="81"/>
      <name val="Tahoma"/>
      <family val="2"/>
    </font>
    <font>
      <sz val="10"/>
      <color indexed="55"/>
      <name val="Zurich BT"/>
      <family val="2"/>
    </font>
    <font>
      <b/>
      <sz val="10"/>
      <color indexed="55"/>
      <name val="Zurich BT"/>
      <family val="2"/>
    </font>
    <font>
      <b/>
      <sz val="8"/>
      <color indexed="55"/>
      <name val="Zurich BT"/>
      <family val="2"/>
    </font>
    <font>
      <sz val="8"/>
      <name val="Calibri"/>
      <family val="2"/>
    </font>
    <font>
      <b/>
      <sz val="10"/>
      <color indexed="8"/>
      <name val="Arial"/>
      <family val="2"/>
    </font>
    <font>
      <sz val="10"/>
      <color theme="1"/>
      <name val="Zurich BT"/>
      <family val="2"/>
    </font>
    <font>
      <sz val="10"/>
      <color theme="0" tint="-0.34998626667073579"/>
      <name val="Zurich BT"/>
      <family val="2"/>
    </font>
    <font>
      <sz val="10"/>
      <name val="Arial"/>
      <family val="2"/>
    </font>
    <font>
      <b/>
      <sz val="14"/>
      <name val="Arial"/>
      <family val="2"/>
    </font>
    <font>
      <b/>
      <sz val="10"/>
      <name val="Arial"/>
      <family val="2"/>
    </font>
    <font>
      <b/>
      <sz val="11"/>
      <name val="Arial Narrow"/>
      <family val="2"/>
    </font>
    <font>
      <b/>
      <sz val="10"/>
      <name val="Arial Narrow"/>
      <family val="2"/>
    </font>
    <font>
      <sz val="10"/>
      <name val="Arial Narrow"/>
      <family val="2"/>
    </font>
    <font>
      <b/>
      <sz val="10"/>
      <color rgb="FF000000"/>
      <name val="Verdana"/>
      <family val="2"/>
    </font>
    <font>
      <b/>
      <vertAlign val="superscript"/>
      <sz val="10"/>
      <color indexed="8"/>
      <name val="Verdana"/>
      <family val="2"/>
    </font>
    <font>
      <sz val="10"/>
      <color rgb="FF000000"/>
      <name val="Verdana"/>
      <family val="2"/>
    </font>
    <font>
      <sz val="8"/>
      <color indexed="8"/>
      <name val="Verdana"/>
      <family val="2"/>
    </font>
    <font>
      <b/>
      <sz val="8"/>
      <color indexed="8"/>
      <name val="Verdana"/>
      <family val="2"/>
    </font>
    <font>
      <b/>
      <sz val="10"/>
      <color theme="1"/>
      <name val="Zurich BT"/>
    </font>
    <font>
      <b/>
      <sz val="11"/>
      <color theme="1"/>
      <name val="Zurich BT"/>
    </font>
    <font>
      <sz val="10"/>
      <color theme="1"/>
      <name val="Zurich BT"/>
    </font>
    <font>
      <sz val="10"/>
      <color theme="1"/>
      <name val="Symbol"/>
      <family val="1"/>
      <charset val="2"/>
    </font>
  </fonts>
  <fills count="10">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C00000"/>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s>
  <borders count="4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style="medium">
        <color auto="1"/>
      </top>
      <bottom style="medium">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s>
  <cellStyleXfs count="3">
    <xf numFmtId="0" fontId="0" fillId="0" borderId="0"/>
    <xf numFmtId="0" fontId="11" fillId="0" borderId="0"/>
    <xf numFmtId="0" fontId="13" fillId="0" borderId="0"/>
  </cellStyleXfs>
  <cellXfs count="156">
    <xf numFmtId="0" fontId="0" fillId="0" borderId="0" xfId="0"/>
    <xf numFmtId="0" fontId="11" fillId="0" borderId="0" xfId="1"/>
    <xf numFmtId="0" fontId="3" fillId="0" borderId="0" xfId="1" applyFont="1" applyAlignment="1">
      <alignment horizontal="center" vertical="center" wrapText="1"/>
    </xf>
    <xf numFmtId="0" fontId="3" fillId="0" borderId="0" xfId="1" applyFont="1" applyAlignment="1">
      <alignment horizontal="center" vertical="center"/>
    </xf>
    <xf numFmtId="0" fontId="11" fillId="0" borderId="6" xfId="1" applyBorder="1"/>
    <xf numFmtId="0" fontId="11" fillId="0" borderId="7" xfId="1" applyBorder="1"/>
    <xf numFmtId="0" fontId="11" fillId="0" borderId="2" xfId="1" applyBorder="1"/>
    <xf numFmtId="0" fontId="11" fillId="0" borderId="8" xfId="1" applyBorder="1"/>
    <xf numFmtId="0" fontId="11" fillId="0" borderId="2" xfId="1" applyFill="1" applyBorder="1"/>
    <xf numFmtId="0" fontId="11" fillId="0" borderId="8" xfId="1" applyFill="1" applyBorder="1"/>
    <xf numFmtId="0" fontId="2" fillId="0" borderId="0" xfId="1" applyFont="1" applyFill="1"/>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2" xfId="1" applyFont="1" applyBorder="1" applyAlignment="1">
      <alignment horizontal="center" vertical="center"/>
    </xf>
    <xf numFmtId="0" fontId="3" fillId="0" borderId="8" xfId="1" applyFont="1" applyBorder="1" applyAlignment="1">
      <alignment horizontal="center" vertical="center"/>
    </xf>
    <xf numFmtId="0" fontId="11" fillId="0" borderId="9" xfId="1" applyBorder="1"/>
    <xf numFmtId="0" fontId="11" fillId="0" borderId="10" xfId="1" applyBorder="1"/>
    <xf numFmtId="0" fontId="6" fillId="0" borderId="0" xfId="1" applyFont="1"/>
    <xf numFmtId="0" fontId="7" fillId="0" borderId="0" xfId="1" applyFont="1" applyFill="1" applyBorder="1" applyAlignment="1">
      <alignment horizontal="center" vertical="center"/>
    </xf>
    <xf numFmtId="0" fontId="8" fillId="0" borderId="0" xfId="1" applyNumberFormat="1" applyFont="1" applyFill="1" applyBorder="1" applyAlignment="1">
      <alignment horizontal="center" vertical="center" textRotation="255"/>
    </xf>
    <xf numFmtId="0" fontId="6" fillId="0" borderId="0" xfId="1" applyFont="1" applyFill="1" applyBorder="1"/>
    <xf numFmtId="0" fontId="7" fillId="0" borderId="0" xfId="1" applyFont="1" applyFill="1" applyBorder="1"/>
    <xf numFmtId="0" fontId="11" fillId="0" borderId="0" xfId="1" applyBorder="1"/>
    <xf numFmtId="0" fontId="4" fillId="0" borderId="0" xfId="1" applyFont="1" applyAlignment="1"/>
    <xf numFmtId="0" fontId="11" fillId="0" borderId="19" xfId="1" applyBorder="1" applyAlignment="1">
      <alignment vertical="center"/>
    </xf>
    <xf numFmtId="0" fontId="11" fillId="0" borderId="6" xfId="1" applyBorder="1" applyAlignment="1">
      <alignment vertical="center"/>
    </xf>
    <xf numFmtId="0" fontId="12" fillId="0" borderId="19" xfId="1" applyFont="1" applyBorder="1" applyAlignment="1">
      <alignment horizontal="center" vertical="center"/>
    </xf>
    <xf numFmtId="0" fontId="12" fillId="0" borderId="30" xfId="1" applyFont="1" applyBorder="1" applyAlignment="1">
      <alignment horizontal="center" vertical="center"/>
    </xf>
    <xf numFmtId="0" fontId="11" fillId="0" borderId="18" xfId="1" applyBorder="1" applyAlignment="1">
      <alignment vertical="center"/>
    </xf>
    <xf numFmtId="0" fontId="11" fillId="0" borderId="15" xfId="1" applyBorder="1" applyAlignment="1">
      <alignment vertical="center"/>
    </xf>
    <xf numFmtId="0" fontId="11" fillId="0" borderId="32" xfId="1" applyBorder="1"/>
    <xf numFmtId="0" fontId="11" fillId="0" borderId="33" xfId="1" applyBorder="1"/>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xf>
    <xf numFmtId="0" fontId="3" fillId="3" borderId="5" xfId="1" applyFont="1" applyFill="1" applyBorder="1" applyAlignment="1">
      <alignment horizontal="center" vertical="center"/>
    </xf>
    <xf numFmtId="0" fontId="3" fillId="3" borderId="6" xfId="1" applyFont="1" applyFill="1" applyBorder="1" applyAlignment="1">
      <alignment horizontal="center"/>
    </xf>
    <xf numFmtId="0" fontId="3" fillId="3" borderId="7" xfId="1" applyFont="1" applyFill="1" applyBorder="1" applyAlignment="1">
      <alignment horizontal="center"/>
    </xf>
    <xf numFmtId="0" fontId="13" fillId="0" borderId="0" xfId="2"/>
    <xf numFmtId="0" fontId="17" fillId="4" borderId="2" xfId="2" applyFont="1" applyFill="1" applyBorder="1" applyAlignment="1">
      <alignment horizontal="center"/>
    </xf>
    <xf numFmtId="0" fontId="16" fillId="4" borderId="2" xfId="2" applyFont="1" applyFill="1" applyBorder="1" applyAlignment="1">
      <alignment horizontal="center"/>
    </xf>
    <xf numFmtId="0" fontId="18" fillId="0" borderId="2" xfId="2" applyFont="1" applyFill="1" applyBorder="1" applyAlignment="1">
      <alignment horizontal="center" vertical="center"/>
    </xf>
    <xf numFmtId="0" fontId="13" fillId="0" borderId="2" xfId="2" applyBorder="1" applyAlignment="1">
      <alignment horizontal="center" vertical="center"/>
    </xf>
    <xf numFmtId="1" fontId="13" fillId="0" borderId="2" xfId="2" applyNumberFormat="1" applyBorder="1" applyAlignment="1">
      <alignment horizontal="center" vertical="center"/>
    </xf>
    <xf numFmtId="0" fontId="15" fillId="0" borderId="0" xfId="2" applyFont="1"/>
    <xf numFmtId="0" fontId="15" fillId="5" borderId="2" xfId="2" applyFont="1" applyFill="1" applyBorder="1" applyAlignment="1">
      <alignment horizontal="center" vertical="center"/>
    </xf>
    <xf numFmtId="0" fontId="13" fillId="5" borderId="2" xfId="2" applyFill="1" applyBorder="1" applyAlignment="1">
      <alignment horizontal="center" vertical="center"/>
    </xf>
    <xf numFmtId="1" fontId="13" fillId="5" borderId="2" xfId="2" applyNumberFormat="1" applyFill="1" applyBorder="1" applyAlignment="1">
      <alignment horizontal="center" vertical="center"/>
    </xf>
    <xf numFmtId="0" fontId="13" fillId="0" borderId="0" xfId="2" applyFill="1" applyBorder="1" applyAlignment="1">
      <alignment horizontal="center" vertical="center"/>
    </xf>
    <xf numFmtId="0" fontId="15" fillId="0" borderId="0" xfId="2" applyFont="1" applyFill="1" applyBorder="1" applyAlignment="1">
      <alignment horizontal="center" vertical="center"/>
    </xf>
    <xf numFmtId="0" fontId="19" fillId="0" borderId="2" xfId="2" applyFont="1" applyBorder="1" applyAlignment="1">
      <alignment horizontal="center" vertical="top" wrapText="1"/>
    </xf>
    <xf numFmtId="0" fontId="21" fillId="0" borderId="2" xfId="2" applyFont="1" applyBorder="1" applyAlignment="1">
      <alignment horizontal="justify" vertical="top" wrapText="1"/>
    </xf>
    <xf numFmtId="0" fontId="21" fillId="0" borderId="2" xfId="2" applyFont="1" applyBorder="1" applyAlignment="1">
      <alignment horizontal="center" vertical="top" wrapText="1"/>
    </xf>
    <xf numFmtId="2" fontId="21" fillId="0" borderId="2" xfId="2" applyNumberFormat="1" applyFont="1" applyBorder="1" applyAlignment="1">
      <alignment horizontal="center" vertical="top" wrapText="1"/>
    </xf>
    <xf numFmtId="2" fontId="13" fillId="0" borderId="0" xfId="2" applyNumberFormat="1"/>
    <xf numFmtId="0" fontId="21" fillId="0" borderId="2" xfId="2" applyFont="1" applyFill="1" applyBorder="1" applyAlignment="1">
      <alignment horizontal="center" vertical="top" wrapText="1"/>
    </xf>
    <xf numFmtId="2" fontId="21" fillId="0" borderId="2" xfId="2" applyNumberFormat="1" applyFont="1" applyFill="1" applyBorder="1" applyAlignment="1">
      <alignment horizontal="center" vertical="top" wrapText="1"/>
    </xf>
    <xf numFmtId="0" fontId="24" fillId="0" borderId="2" xfId="1" applyFont="1" applyBorder="1"/>
    <xf numFmtId="0" fontId="24" fillId="0" borderId="2" xfId="1" applyFont="1" applyBorder="1" applyAlignment="1"/>
    <xf numFmtId="0" fontId="11" fillId="0" borderId="2" xfId="1" applyNumberFormat="1" applyBorder="1"/>
    <xf numFmtId="1" fontId="11" fillId="0" borderId="2" xfId="1" applyNumberFormat="1" applyBorder="1"/>
    <xf numFmtId="0" fontId="11" fillId="0" borderId="40" xfId="1" applyBorder="1" applyAlignment="1">
      <alignment vertical="center"/>
    </xf>
    <xf numFmtId="0" fontId="11" fillId="6" borderId="2" xfId="1" applyFill="1" applyBorder="1"/>
    <xf numFmtId="0" fontId="11" fillId="7" borderId="2" xfId="1" applyFill="1" applyBorder="1"/>
    <xf numFmtId="0" fontId="11" fillId="8" borderId="2" xfId="1" applyFill="1" applyBorder="1"/>
    <xf numFmtId="0" fontId="11" fillId="9" borderId="2" xfId="1" applyFill="1" applyBorder="1"/>
    <xf numFmtId="0" fontId="11" fillId="0" borderId="2" xfId="1" applyBorder="1" applyAlignment="1">
      <alignment vertical="center"/>
    </xf>
    <xf numFmtId="0" fontId="11" fillId="0" borderId="2" xfId="1" applyBorder="1" applyAlignment="1"/>
    <xf numFmtId="0" fontId="11" fillId="0" borderId="2" xfId="1" applyBorder="1" applyAlignment="1">
      <alignment horizontal="left" vertical="top" wrapText="1"/>
    </xf>
    <xf numFmtId="0" fontId="15" fillId="0" borderId="0" xfId="2" applyFont="1" applyAlignment="1">
      <alignment horizontal="left" vertical="center"/>
    </xf>
    <xf numFmtId="0" fontId="11" fillId="0" borderId="44" xfId="1" applyBorder="1" applyAlignment="1">
      <alignment vertical="center"/>
    </xf>
    <xf numFmtId="0" fontId="22" fillId="0" borderId="0" xfId="2" applyFont="1" applyFill="1" applyBorder="1" applyAlignment="1">
      <alignment horizontal="center" vertical="center" wrapText="1"/>
    </xf>
    <xf numFmtId="0" fontId="14" fillId="4" borderId="27" xfId="2" applyFont="1" applyFill="1" applyBorder="1" applyAlignment="1">
      <alignment horizontal="center" vertical="center" wrapText="1"/>
    </xf>
    <xf numFmtId="0" fontId="14" fillId="4" borderId="22" xfId="2" applyFont="1" applyFill="1" applyBorder="1" applyAlignment="1">
      <alignment horizontal="center" vertical="center" wrapText="1"/>
    </xf>
    <xf numFmtId="0" fontId="14" fillId="4" borderId="28" xfId="2" applyFont="1" applyFill="1" applyBorder="1" applyAlignment="1">
      <alignment horizontal="center" vertical="center" wrapText="1"/>
    </xf>
    <xf numFmtId="0" fontId="15" fillId="5" borderId="1" xfId="2" applyFont="1" applyFill="1" applyBorder="1" applyAlignment="1">
      <alignment horizontal="left" vertical="center" wrapText="1"/>
    </xf>
    <xf numFmtId="0" fontId="13" fillId="0" borderId="11" xfId="2" applyBorder="1" applyAlignment="1">
      <alignment horizontal="left" vertical="center" wrapText="1"/>
    </xf>
    <xf numFmtId="0" fontId="13" fillId="0" borderId="12" xfId="2" applyBorder="1" applyAlignment="1">
      <alignment horizontal="left" vertical="center" wrapText="1"/>
    </xf>
    <xf numFmtId="0" fontId="15" fillId="4" borderId="25" xfId="2" applyFont="1" applyFill="1" applyBorder="1" applyAlignment="1">
      <alignment horizontal="center" vertical="center" wrapText="1"/>
    </xf>
    <xf numFmtId="0" fontId="13" fillId="0" borderId="13" xfId="2" applyBorder="1" applyAlignment="1">
      <alignment horizontal="center" vertical="center" wrapText="1"/>
    </xf>
    <xf numFmtId="0" fontId="13" fillId="0" borderId="39" xfId="2" applyBorder="1" applyAlignment="1">
      <alignment horizontal="center" vertical="center" wrapText="1"/>
    </xf>
    <xf numFmtId="0" fontId="13" fillId="0" borderId="23" xfId="2" applyBorder="1" applyAlignment="1">
      <alignment horizontal="center" vertical="center" wrapText="1"/>
    </xf>
    <xf numFmtId="0" fontId="13" fillId="0" borderId="24" xfId="2" applyBorder="1" applyAlignment="1">
      <alignment horizontal="center" vertical="center" wrapText="1"/>
    </xf>
    <xf numFmtId="0" fontId="13" fillId="0" borderId="41" xfId="2" applyBorder="1" applyAlignment="1">
      <alignment horizontal="center" vertical="center" wrapText="1"/>
    </xf>
    <xf numFmtId="0" fontId="16" fillId="4" borderId="40" xfId="2" applyFont="1" applyFill="1" applyBorder="1" applyAlignment="1">
      <alignment horizontal="center" vertical="center" wrapText="1"/>
    </xf>
    <xf numFmtId="0" fontId="13" fillId="0" borderId="42" xfId="2" applyBorder="1" applyAlignment="1">
      <alignment horizontal="center" vertical="center" wrapText="1"/>
    </xf>
    <xf numFmtId="0" fontId="13" fillId="0" borderId="43" xfId="2" applyBorder="1" applyAlignment="1">
      <alignment horizontal="center" vertical="center" wrapText="1"/>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11" fillId="0" borderId="2" xfId="1" applyBorder="1" applyAlignment="1">
      <alignment horizontal="justify" vertical="center" wrapText="1"/>
    </xf>
    <xf numFmtId="0" fontId="11" fillId="0" borderId="2" xfId="1" applyBorder="1" applyAlignment="1">
      <alignment horizontal="justify" vertical="top" wrapTex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0" fontId="11" fillId="0" borderId="1" xfId="1" applyBorder="1" applyAlignment="1">
      <alignment horizontal="center" vertical="top" wrapText="1"/>
    </xf>
    <xf numFmtId="0" fontId="11" fillId="0" borderId="11" xfId="1" applyBorder="1" applyAlignment="1">
      <alignment horizontal="center" vertical="top" wrapText="1"/>
    </xf>
    <xf numFmtId="0" fontId="11" fillId="0" borderId="17" xfId="1" applyBorder="1" applyAlignment="1">
      <alignment horizontal="center" vertical="top" wrapText="1"/>
    </xf>
    <xf numFmtId="0" fontId="11" fillId="0" borderId="6" xfId="1" applyBorder="1" applyAlignment="1">
      <alignment horizontal="justify" vertical="center" wrapText="1"/>
    </xf>
    <xf numFmtId="0" fontId="11" fillId="0" borderId="0" xfId="1" applyAlignment="1">
      <alignment horizontal="left" vertical="top" wrapText="1"/>
    </xf>
    <xf numFmtId="0" fontId="3" fillId="3" borderId="4" xfId="1" applyFont="1" applyFill="1" applyBorder="1" applyAlignment="1">
      <alignment horizontal="center" vertical="center"/>
    </xf>
    <xf numFmtId="0" fontId="11" fillId="0" borderId="9" xfId="1" applyBorder="1" applyAlignment="1">
      <alignment horizontal="left" vertical="top" wrapText="1"/>
    </xf>
    <xf numFmtId="0" fontId="11" fillId="0" borderId="10" xfId="1" applyBorder="1" applyAlignment="1">
      <alignment horizontal="left" vertical="top" wrapText="1"/>
    </xf>
    <xf numFmtId="0" fontId="11" fillId="0" borderId="36" xfId="1" applyBorder="1" applyAlignment="1">
      <alignment horizontal="center"/>
    </xf>
    <xf numFmtId="0" fontId="0" fillId="0" borderId="37" xfId="0" applyBorder="1"/>
    <xf numFmtId="0" fontId="0" fillId="0" borderId="38" xfId="0" applyBorder="1"/>
    <xf numFmtId="0" fontId="4" fillId="2" borderId="27" xfId="1" applyFont="1" applyFill="1" applyBorder="1" applyAlignment="1">
      <alignment horizontal="center"/>
    </xf>
    <xf numFmtId="0" fontId="4" fillId="2" borderId="22" xfId="1" applyFont="1" applyFill="1" applyBorder="1" applyAlignment="1">
      <alignment horizontal="center"/>
    </xf>
    <xf numFmtId="0" fontId="4" fillId="2" borderId="28" xfId="1" applyFont="1" applyFill="1" applyBorder="1" applyAlignment="1">
      <alignment horizontal="center"/>
    </xf>
    <xf numFmtId="0" fontId="11" fillId="0" borderId="6" xfId="1" applyBorder="1" applyAlignment="1">
      <alignment horizontal="justify" vertical="top" wrapText="1"/>
    </xf>
    <xf numFmtId="0" fontId="1" fillId="0" borderId="23" xfId="1" applyFont="1" applyBorder="1" applyAlignment="1">
      <alignment horizontal="justify" vertical="top" wrapText="1"/>
    </xf>
    <xf numFmtId="0" fontId="11" fillId="0" borderId="24" xfId="1" applyBorder="1" applyAlignment="1">
      <alignment horizontal="justify" vertical="top" wrapText="1"/>
    </xf>
    <xf numFmtId="0" fontId="11" fillId="0" borderId="31" xfId="1" applyBorder="1" applyAlignment="1">
      <alignment horizontal="justify" vertical="top" wrapText="1"/>
    </xf>
    <xf numFmtId="0" fontId="11" fillId="0" borderId="25" xfId="1" applyBorder="1" applyAlignment="1">
      <alignment horizontal="left" wrapText="1"/>
    </xf>
    <xf numFmtId="0" fontId="0" fillId="0" borderId="13" xfId="0" applyBorder="1"/>
    <xf numFmtId="0" fontId="0" fillId="0" borderId="35" xfId="0" applyBorder="1"/>
    <xf numFmtId="0" fontId="11" fillId="0" borderId="26" xfId="1" applyBorder="1" applyAlignment="1">
      <alignment horizontal="center"/>
    </xf>
    <xf numFmtId="0" fontId="0" fillId="0" borderId="0" xfId="0" applyBorder="1"/>
    <xf numFmtId="0" fontId="0" fillId="0" borderId="33" xfId="0" applyBorder="1"/>
    <xf numFmtId="0" fontId="11" fillId="0" borderId="2" xfId="1" applyBorder="1" applyAlignment="1">
      <alignment horizontal="left" vertical="top" wrapText="1"/>
    </xf>
    <xf numFmtId="0" fontId="11" fillId="0" borderId="1" xfId="1" applyBorder="1" applyAlignment="1">
      <alignment horizontal="left"/>
    </xf>
    <xf numFmtId="0" fontId="11" fillId="0" borderId="11" xfId="1" applyBorder="1" applyAlignment="1">
      <alignment horizontal="left"/>
    </xf>
    <xf numFmtId="0" fontId="11" fillId="0" borderId="12" xfId="1" applyBorder="1" applyAlignment="1">
      <alignment horizontal="left"/>
    </xf>
    <xf numFmtId="0" fontId="1" fillId="0" borderId="2" xfId="1" applyFont="1" applyBorder="1" applyAlignment="1">
      <alignment horizontal="justify" vertical="center" wrapText="1"/>
    </xf>
    <xf numFmtId="0" fontId="11" fillId="0" borderId="2" xfId="1" applyFill="1" applyBorder="1" applyAlignment="1">
      <alignment horizontal="justify" vertical="top" wrapText="1"/>
    </xf>
    <xf numFmtId="0" fontId="11" fillId="0" borderId="2" xfId="1" applyBorder="1" applyAlignment="1">
      <alignment horizontal="justify" vertical="center"/>
    </xf>
    <xf numFmtId="0" fontId="3" fillId="3" borderId="14" xfId="1" applyFont="1" applyFill="1" applyBorder="1" applyAlignment="1">
      <alignment horizontal="center" vertical="top" wrapText="1"/>
    </xf>
    <xf numFmtId="0" fontId="3" fillId="3" borderId="6" xfId="1" applyFont="1" applyFill="1" applyBorder="1" applyAlignment="1">
      <alignment horizontal="center" vertical="top" wrapText="1"/>
    </xf>
    <xf numFmtId="0" fontId="11" fillId="0" borderId="18" xfId="1" applyBorder="1" applyAlignment="1">
      <alignment horizontal="center"/>
    </xf>
    <xf numFmtId="0" fontId="11" fillId="0" borderId="11" xfId="1" applyBorder="1" applyAlignment="1">
      <alignment horizontal="center"/>
    </xf>
    <xf numFmtId="0" fontId="11" fillId="0" borderId="17" xfId="1" applyBorder="1" applyAlignment="1">
      <alignment horizontal="center"/>
    </xf>
    <xf numFmtId="0" fontId="11" fillId="0" borderId="9" xfId="1" applyBorder="1" applyAlignment="1">
      <alignment horizontal="justify" vertical="center" wrapText="1"/>
    </xf>
    <xf numFmtId="0" fontId="11" fillId="0" borderId="1" xfId="1" applyBorder="1" applyAlignment="1">
      <alignment horizontal="left" vertical="center" wrapText="1"/>
    </xf>
    <xf numFmtId="0" fontId="11" fillId="0" borderId="11" xfId="1" applyBorder="1" applyAlignment="1">
      <alignment horizontal="left" vertical="center" wrapText="1"/>
    </xf>
    <xf numFmtId="0" fontId="11" fillId="0" borderId="12" xfId="1" applyBorder="1" applyAlignment="1">
      <alignment horizontal="left" vertical="center" wrapText="1"/>
    </xf>
    <xf numFmtId="0" fontId="11" fillId="0" borderId="29" xfId="1" applyBorder="1" applyAlignment="1">
      <alignment horizontal="left" vertical="top" wrapText="1"/>
    </xf>
    <xf numFmtId="0" fontId="4" fillId="2" borderId="27"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28" xfId="1" applyFont="1" applyFill="1" applyBorder="1" applyAlignment="1">
      <alignment horizontal="center" vertical="center"/>
    </xf>
    <xf numFmtId="0" fontId="11" fillId="0" borderId="34" xfId="1" applyBorder="1" applyAlignment="1">
      <alignment horizontal="left" vertical="center"/>
    </xf>
    <xf numFmtId="0" fontId="11" fillId="0" borderId="20" xfId="1" applyBorder="1" applyAlignment="1">
      <alignment horizontal="left" vertical="center"/>
    </xf>
    <xf numFmtId="0" fontId="11" fillId="0" borderId="21" xfId="1" applyBorder="1" applyAlignment="1">
      <alignment horizontal="left" vertical="center"/>
    </xf>
    <xf numFmtId="0" fontId="10" fillId="0" borderId="0" xfId="1" applyFont="1" applyAlignment="1">
      <alignment horizontal="center"/>
    </xf>
    <xf numFmtId="0" fontId="11" fillId="0" borderId="6" xfId="1" applyBorder="1" applyAlignment="1">
      <alignment horizontal="left" vertical="top" wrapText="1"/>
    </xf>
    <xf numFmtId="0" fontId="11" fillId="0" borderId="1" xfId="1" applyBorder="1" applyAlignment="1">
      <alignment horizontal="center"/>
    </xf>
    <xf numFmtId="0" fontId="11" fillId="0" borderId="2" xfId="1" applyBorder="1" applyAlignment="1">
      <alignment horizontal="left"/>
    </xf>
    <xf numFmtId="0" fontId="11" fillId="0" borderId="1" xfId="1" applyBorder="1" applyAlignment="1">
      <alignment horizontal="center" vertical="center"/>
    </xf>
    <xf numFmtId="0" fontId="11" fillId="0" borderId="11" xfId="1" applyBorder="1" applyAlignment="1">
      <alignment horizontal="center" vertical="center"/>
    </xf>
    <xf numFmtId="0" fontId="11" fillId="0" borderId="17" xfId="1" applyBorder="1" applyAlignment="1">
      <alignment horizontal="center" vertical="center"/>
    </xf>
    <xf numFmtId="0" fontId="26" fillId="0" borderId="0" xfId="1" applyFont="1" applyAlignment="1">
      <alignment vertical="justify" wrapText="1"/>
    </xf>
    <xf numFmtId="0" fontId="24" fillId="0" borderId="1" xfId="1" applyFont="1" applyBorder="1" applyAlignment="1">
      <alignment horizontal="center"/>
    </xf>
    <xf numFmtId="0" fontId="24" fillId="0" borderId="11" xfId="1" applyFont="1" applyBorder="1" applyAlignment="1">
      <alignment horizontal="center"/>
    </xf>
    <xf numFmtId="0" fontId="24" fillId="0" borderId="2" xfId="1" applyFont="1" applyBorder="1" applyAlignment="1">
      <alignment horizontal="center"/>
    </xf>
    <xf numFmtId="0" fontId="11" fillId="0" borderId="2" xfId="1" applyBorder="1" applyAlignment="1">
      <alignment horizontal="center"/>
    </xf>
    <xf numFmtId="0" fontId="27" fillId="0" borderId="2" xfId="1" applyFont="1" applyBorder="1" applyAlignment="1">
      <alignment horizontal="center"/>
    </xf>
    <xf numFmtId="1" fontId="11" fillId="0" borderId="2" xfId="1" applyNumberFormat="1" applyBorder="1" applyAlignment="1">
      <alignment horizontal="center"/>
    </xf>
    <xf numFmtId="0" fontId="11" fillId="0" borderId="2" xfId="1" applyFill="1" applyBorder="1" applyAlignment="1">
      <alignment horizontal="center"/>
    </xf>
  </cellXfs>
  <cellStyles count="3">
    <cellStyle name="Normal" xfId="0" builtinId="0"/>
    <cellStyle name="Normal 2" xfId="1"/>
    <cellStyle name="Normal 2 2" xfId="2"/>
  </cellStyles>
  <dxfs count="8">
    <dxf>
      <fill>
        <patternFill>
          <bgColor theme="5"/>
        </patternFill>
      </fill>
    </dxf>
    <dxf>
      <fill>
        <patternFill>
          <bgColor rgb="FFFFC000"/>
        </patternFill>
      </fill>
    </dxf>
    <dxf>
      <fill>
        <patternFill>
          <bgColor rgb="FFFFFF00"/>
        </patternFill>
      </fill>
    </dxf>
    <dxf>
      <fill>
        <patternFill>
          <bgColor theme="6"/>
        </patternFill>
      </fill>
    </dxf>
    <dxf>
      <fill>
        <patternFill>
          <bgColor theme="5"/>
        </patternFill>
      </fill>
    </dxf>
    <dxf>
      <fill>
        <patternFill>
          <bgColor rgb="FFFFC000"/>
        </patternFill>
      </fill>
    </dxf>
    <dxf>
      <fill>
        <patternFill>
          <bgColor rgb="FFFFFF00"/>
        </patternFill>
      </fill>
    </dxf>
    <dxf>
      <fill>
        <patternFill>
          <bgColor theme="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139235</xdr:colOff>
      <xdr:row>10</xdr:row>
      <xdr:rowOff>28573</xdr:rowOff>
    </xdr:from>
    <xdr:to>
      <xdr:col>8</xdr:col>
      <xdr:colOff>729785</xdr:colOff>
      <xdr:row>14</xdr:row>
      <xdr:rowOff>246151</xdr:rowOff>
    </xdr:to>
    <xdr:sp macro="" textlink="">
      <xdr:nvSpPr>
        <xdr:cNvPr id="2" name="1 CuadroTexto"/>
        <xdr:cNvSpPr txBox="1"/>
      </xdr:nvSpPr>
      <xdr:spPr>
        <a:xfrm>
          <a:off x="6092360" y="3219448"/>
          <a:ext cx="2114550" cy="15415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b="1">
              <a:solidFill>
                <a:schemeClr val="dk1"/>
              </a:solidFill>
              <a:latin typeface="+mn-lt"/>
              <a:ea typeface="+mn-ea"/>
              <a:cs typeface="+mn-cs"/>
            </a:rPr>
            <a:t>                      VARIABLES</a:t>
          </a:r>
        </a:p>
        <a:p>
          <a:r>
            <a:rPr lang="es-ES" sz="1100" b="1">
              <a:solidFill>
                <a:schemeClr val="dk1"/>
              </a:solidFill>
              <a:latin typeface="+mn-lt"/>
              <a:ea typeface="+mn-ea"/>
              <a:cs typeface="+mn-cs"/>
            </a:rPr>
            <a:t>n :</a:t>
          </a:r>
          <a:r>
            <a:rPr lang="es-ES" sz="1100">
              <a:solidFill>
                <a:schemeClr val="dk1"/>
              </a:solidFill>
              <a:latin typeface="+mn-lt"/>
              <a:ea typeface="+mn-ea"/>
              <a:cs typeface="+mn-cs"/>
            </a:rPr>
            <a:t> Tamaño de la muestra.</a:t>
          </a:r>
        </a:p>
        <a:p>
          <a:r>
            <a:rPr lang="es-ES" sz="1100" b="1">
              <a:solidFill>
                <a:schemeClr val="dk1"/>
              </a:solidFill>
              <a:latin typeface="+mn-lt"/>
              <a:ea typeface="+mn-ea"/>
              <a:cs typeface="+mn-cs"/>
            </a:rPr>
            <a:t>N: </a:t>
          </a:r>
          <a:r>
            <a:rPr lang="es-ES" sz="1100">
              <a:solidFill>
                <a:schemeClr val="dk1"/>
              </a:solidFill>
              <a:latin typeface="+mn-lt"/>
              <a:ea typeface="+mn-ea"/>
              <a:cs typeface="+mn-cs"/>
            </a:rPr>
            <a:t>Población objetivo</a:t>
          </a:r>
        </a:p>
        <a:p>
          <a:r>
            <a:rPr lang="es-ES" sz="1100" b="1">
              <a:solidFill>
                <a:schemeClr val="dk1"/>
              </a:solidFill>
              <a:latin typeface="+mn-lt"/>
              <a:ea typeface="+mn-ea"/>
              <a:cs typeface="+mn-cs"/>
            </a:rPr>
            <a:t>Z: </a:t>
          </a:r>
          <a:r>
            <a:rPr lang="es-ES" sz="1100">
              <a:solidFill>
                <a:schemeClr val="dk1"/>
              </a:solidFill>
              <a:latin typeface="+mn-lt"/>
              <a:ea typeface="+mn-ea"/>
              <a:cs typeface="+mn-cs"/>
            </a:rPr>
            <a:t>Certeza del 95 % que tiene un valor de 1.96</a:t>
          </a:r>
        </a:p>
        <a:p>
          <a:r>
            <a:rPr lang="es-ES" sz="1100" b="1">
              <a:solidFill>
                <a:schemeClr val="dk1"/>
              </a:solidFill>
              <a:latin typeface="+mn-lt"/>
              <a:ea typeface="+mn-ea"/>
              <a:cs typeface="+mn-cs"/>
            </a:rPr>
            <a:t>S:</a:t>
          </a:r>
          <a:r>
            <a:rPr lang="es-ES" sz="1100">
              <a:solidFill>
                <a:schemeClr val="dk1"/>
              </a:solidFill>
              <a:latin typeface="+mn-lt"/>
              <a:ea typeface="+mn-ea"/>
              <a:cs typeface="+mn-cs"/>
            </a:rPr>
            <a:t> Desviación estándar.</a:t>
          </a:r>
        </a:p>
        <a:p>
          <a:r>
            <a:rPr lang="es-ES" sz="1100" b="1">
              <a:solidFill>
                <a:schemeClr val="dk1"/>
              </a:solidFill>
              <a:latin typeface="+mn-lt"/>
              <a:ea typeface="+mn-ea"/>
              <a:cs typeface="+mn-cs"/>
            </a:rPr>
            <a:t>S</a:t>
          </a:r>
          <a:r>
            <a:rPr lang="es-ES" sz="1100" b="1" baseline="30000">
              <a:solidFill>
                <a:schemeClr val="dk1"/>
              </a:solidFill>
              <a:latin typeface="+mn-lt"/>
              <a:ea typeface="+mn-ea"/>
              <a:cs typeface="+mn-cs"/>
            </a:rPr>
            <a:t>2</a:t>
          </a:r>
          <a:r>
            <a:rPr lang="es-ES" sz="1100" b="1">
              <a:solidFill>
                <a:schemeClr val="dk1"/>
              </a:solidFill>
              <a:latin typeface="+mn-lt"/>
              <a:ea typeface="+mn-ea"/>
              <a:cs typeface="+mn-cs"/>
            </a:rPr>
            <a:t>:  </a:t>
          </a:r>
          <a:r>
            <a:rPr lang="es-ES" sz="1100">
              <a:solidFill>
                <a:schemeClr val="dk1"/>
              </a:solidFill>
              <a:latin typeface="+mn-lt"/>
              <a:ea typeface="+mn-ea"/>
              <a:cs typeface="+mn-cs"/>
            </a:rPr>
            <a:t>Varianza.</a:t>
          </a:r>
        </a:p>
        <a:p>
          <a:r>
            <a:rPr lang="es-ES" sz="1100" b="1">
              <a:solidFill>
                <a:schemeClr val="dk1"/>
              </a:solidFill>
              <a:latin typeface="+mn-lt"/>
              <a:ea typeface="+mn-ea"/>
              <a:cs typeface="+mn-cs"/>
            </a:rPr>
            <a:t>e :  </a:t>
          </a:r>
          <a:r>
            <a:rPr lang="es-ES" sz="1100">
              <a:solidFill>
                <a:schemeClr val="dk1"/>
              </a:solidFill>
              <a:latin typeface="+mn-lt"/>
              <a:ea typeface="+mn-ea"/>
              <a:cs typeface="+mn-cs"/>
            </a:rPr>
            <a:t>Margen de error  (0.5)</a:t>
          </a:r>
        </a:p>
        <a:p>
          <a:endParaRPr lang="es-ES" sz="1100"/>
        </a:p>
      </xdr:txBody>
    </xdr:sp>
    <xdr:clientData/>
  </xdr:twoCellAnchor>
  <xdr:twoCellAnchor>
    <xdr:from>
      <xdr:col>6</xdr:col>
      <xdr:colOff>158286</xdr:colOff>
      <xdr:row>4</xdr:row>
      <xdr:rowOff>9525</xdr:rowOff>
    </xdr:from>
    <xdr:to>
      <xdr:col>8</xdr:col>
      <xdr:colOff>729786</xdr:colOff>
      <xdr:row>9</xdr:row>
      <xdr:rowOff>0</xdr:rowOff>
    </xdr:to>
    <xdr:sp macro="" textlink="">
      <xdr:nvSpPr>
        <xdr:cNvPr id="3" name="2 CuadroTexto"/>
        <xdr:cNvSpPr txBox="1"/>
      </xdr:nvSpPr>
      <xdr:spPr>
        <a:xfrm>
          <a:off x="6111411" y="1838325"/>
          <a:ext cx="209550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b="1" i="0" u="sng"/>
            <a:t>Fórmula:</a:t>
          </a:r>
        </a:p>
        <a:p>
          <a:endParaRPr lang="es-ES" sz="1100"/>
        </a:p>
        <a:p>
          <a:r>
            <a:rPr lang="es-ES" sz="1400"/>
            <a:t>n  =  </a:t>
          </a:r>
          <a:r>
            <a:rPr lang="es-ES" sz="1400" u="sng"/>
            <a:t>(N * Z² * S²) </a:t>
          </a:r>
        </a:p>
        <a:p>
          <a:r>
            <a:rPr lang="es-ES" sz="1400"/>
            <a:t>     (N * e² +  </a:t>
          </a:r>
          <a:r>
            <a:rPr lang="es-ES" sz="1400" u="none">
              <a:solidFill>
                <a:schemeClr val="dk1"/>
              </a:solidFill>
              <a:latin typeface="+mn-lt"/>
              <a:ea typeface="+mn-ea"/>
              <a:cs typeface="+mn-cs"/>
            </a:rPr>
            <a:t>Z² </a:t>
          </a:r>
          <a:r>
            <a:rPr lang="es-ES" sz="1400" u="none"/>
            <a:t> </a:t>
          </a:r>
          <a:r>
            <a:rPr lang="es-ES" sz="1400" u="none">
              <a:solidFill>
                <a:schemeClr val="dk1"/>
              </a:solidFill>
              <a:latin typeface="+mn-lt"/>
              <a:ea typeface="+mn-ea"/>
              <a:cs typeface="+mn-cs"/>
            </a:rPr>
            <a:t>S²</a:t>
          </a:r>
          <a:r>
            <a:rPr lang="es-ES" sz="1400" u="none"/>
            <a:t> </a:t>
          </a:r>
          <a:r>
            <a:rPr lang="es-ES" sz="1400"/>
            <a:t>)</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0"/>
  <sheetViews>
    <sheetView zoomScaleSheetLayoutView="89" workbookViewId="0">
      <selection activeCell="C1" sqref="C1"/>
    </sheetView>
  </sheetViews>
  <sheetFormatPr baseColWidth="10" defaultRowHeight="12.75"/>
  <cols>
    <col min="1" max="1" width="23.28515625" style="37" customWidth="1"/>
    <col min="2" max="2" width="10.85546875" style="37"/>
    <col min="3" max="3" width="14.85546875" style="37" customWidth="1"/>
    <col min="4" max="5" width="10.85546875" style="37"/>
    <col min="6" max="6" width="16.85546875" style="37" customWidth="1"/>
    <col min="7" max="256" width="10.85546875" style="37"/>
    <col min="257" max="257" width="23.28515625" style="37" customWidth="1"/>
    <col min="258" max="258" width="10.85546875" style="37"/>
    <col min="259" max="259" width="14.85546875" style="37" customWidth="1"/>
    <col min="260" max="261" width="10.85546875" style="37"/>
    <col min="262" max="262" width="16.85546875" style="37" customWidth="1"/>
    <col min="263" max="512" width="10.85546875" style="37"/>
    <col min="513" max="513" width="23.28515625" style="37" customWidth="1"/>
    <col min="514" max="514" width="10.85546875" style="37"/>
    <col min="515" max="515" width="14.85546875" style="37" customWidth="1"/>
    <col min="516" max="517" width="10.85546875" style="37"/>
    <col min="518" max="518" width="16.85546875" style="37" customWidth="1"/>
    <col min="519" max="768" width="10.85546875" style="37"/>
    <col min="769" max="769" width="23.28515625" style="37" customWidth="1"/>
    <col min="770" max="770" width="10.85546875" style="37"/>
    <col min="771" max="771" width="14.85546875" style="37" customWidth="1"/>
    <col min="772" max="773" width="10.85546875" style="37"/>
    <col min="774" max="774" width="16.85546875" style="37" customWidth="1"/>
    <col min="775" max="1024" width="10.85546875" style="37"/>
    <col min="1025" max="1025" width="23.28515625" style="37" customWidth="1"/>
    <col min="1026" max="1026" width="10.85546875" style="37"/>
    <col min="1027" max="1027" width="14.85546875" style="37" customWidth="1"/>
    <col min="1028" max="1029" width="10.85546875" style="37"/>
    <col min="1030" max="1030" width="16.85546875" style="37" customWidth="1"/>
    <col min="1031" max="1280" width="10.85546875" style="37"/>
    <col min="1281" max="1281" width="23.28515625" style="37" customWidth="1"/>
    <col min="1282" max="1282" width="10.85546875" style="37"/>
    <col min="1283" max="1283" width="14.85546875" style="37" customWidth="1"/>
    <col min="1284" max="1285" width="10.85546875" style="37"/>
    <col min="1286" max="1286" width="16.85546875" style="37" customWidth="1"/>
    <col min="1287" max="1536" width="10.85546875" style="37"/>
    <col min="1537" max="1537" width="23.28515625" style="37" customWidth="1"/>
    <col min="1538" max="1538" width="10.85546875" style="37"/>
    <col min="1539" max="1539" width="14.85546875" style="37" customWidth="1"/>
    <col min="1540" max="1541" width="10.85546875" style="37"/>
    <col min="1542" max="1542" width="16.85546875" style="37" customWidth="1"/>
    <col min="1543" max="1792" width="10.85546875" style="37"/>
    <col min="1793" max="1793" width="23.28515625" style="37" customWidth="1"/>
    <col min="1794" max="1794" width="10.85546875" style="37"/>
    <col min="1795" max="1795" width="14.85546875" style="37" customWidth="1"/>
    <col min="1796" max="1797" width="10.85546875" style="37"/>
    <col min="1798" max="1798" width="16.85546875" style="37" customWidth="1"/>
    <col min="1799" max="2048" width="10.85546875" style="37"/>
    <col min="2049" max="2049" width="23.28515625" style="37" customWidth="1"/>
    <col min="2050" max="2050" width="10.85546875" style="37"/>
    <col min="2051" max="2051" width="14.85546875" style="37" customWidth="1"/>
    <col min="2052" max="2053" width="10.85546875" style="37"/>
    <col min="2054" max="2054" width="16.85546875" style="37" customWidth="1"/>
    <col min="2055" max="2304" width="10.85546875" style="37"/>
    <col min="2305" max="2305" width="23.28515625" style="37" customWidth="1"/>
    <col min="2306" max="2306" width="10.85546875" style="37"/>
    <col min="2307" max="2307" width="14.85546875" style="37" customWidth="1"/>
    <col min="2308" max="2309" width="10.85546875" style="37"/>
    <col min="2310" max="2310" width="16.85546875" style="37" customWidth="1"/>
    <col min="2311" max="2560" width="10.85546875" style="37"/>
    <col min="2561" max="2561" width="23.28515625" style="37" customWidth="1"/>
    <col min="2562" max="2562" width="10.85546875" style="37"/>
    <col min="2563" max="2563" width="14.85546875" style="37" customWidth="1"/>
    <col min="2564" max="2565" width="10.85546875" style="37"/>
    <col min="2566" max="2566" width="16.85546875" style="37" customWidth="1"/>
    <col min="2567" max="2816" width="10.85546875" style="37"/>
    <col min="2817" max="2817" width="23.28515625" style="37" customWidth="1"/>
    <col min="2818" max="2818" width="10.85546875" style="37"/>
    <col min="2819" max="2819" width="14.85546875" style="37" customWidth="1"/>
    <col min="2820" max="2821" width="10.85546875" style="37"/>
    <col min="2822" max="2822" width="16.85546875" style="37" customWidth="1"/>
    <col min="2823" max="3072" width="10.85546875" style="37"/>
    <col min="3073" max="3073" width="23.28515625" style="37" customWidth="1"/>
    <col min="3074" max="3074" width="10.85546875" style="37"/>
    <col min="3075" max="3075" width="14.85546875" style="37" customWidth="1"/>
    <col min="3076" max="3077" width="10.85546875" style="37"/>
    <col min="3078" max="3078" width="16.85546875" style="37" customWidth="1"/>
    <col min="3079" max="3328" width="10.85546875" style="37"/>
    <col min="3329" max="3329" width="23.28515625" style="37" customWidth="1"/>
    <col min="3330" max="3330" width="10.85546875" style="37"/>
    <col min="3331" max="3331" width="14.85546875" style="37" customWidth="1"/>
    <col min="3332" max="3333" width="10.85546875" style="37"/>
    <col min="3334" max="3334" width="16.85546875" style="37" customWidth="1"/>
    <col min="3335" max="3584" width="10.85546875" style="37"/>
    <col min="3585" max="3585" width="23.28515625" style="37" customWidth="1"/>
    <col min="3586" max="3586" width="10.85546875" style="37"/>
    <col min="3587" max="3587" width="14.85546875" style="37" customWidth="1"/>
    <col min="3588" max="3589" width="10.85546875" style="37"/>
    <col min="3590" max="3590" width="16.85546875" style="37" customWidth="1"/>
    <col min="3591" max="3840" width="10.85546875" style="37"/>
    <col min="3841" max="3841" width="23.28515625" style="37" customWidth="1"/>
    <col min="3842" max="3842" width="10.85546875" style="37"/>
    <col min="3843" max="3843" width="14.85546875" style="37" customWidth="1"/>
    <col min="3844" max="3845" width="10.85546875" style="37"/>
    <col min="3846" max="3846" width="16.85546875" style="37" customWidth="1"/>
    <col min="3847" max="4096" width="10.85546875" style="37"/>
    <col min="4097" max="4097" width="23.28515625" style="37" customWidth="1"/>
    <col min="4098" max="4098" width="10.85546875" style="37"/>
    <col min="4099" max="4099" width="14.85546875" style="37" customWidth="1"/>
    <col min="4100" max="4101" width="10.85546875" style="37"/>
    <col min="4102" max="4102" width="16.85546875" style="37" customWidth="1"/>
    <col min="4103" max="4352" width="10.85546875" style="37"/>
    <col min="4353" max="4353" width="23.28515625" style="37" customWidth="1"/>
    <col min="4354" max="4354" width="10.85546875" style="37"/>
    <col min="4355" max="4355" width="14.85546875" style="37" customWidth="1"/>
    <col min="4356" max="4357" width="10.85546875" style="37"/>
    <col min="4358" max="4358" width="16.85546875" style="37" customWidth="1"/>
    <col min="4359" max="4608" width="10.85546875" style="37"/>
    <col min="4609" max="4609" width="23.28515625" style="37" customWidth="1"/>
    <col min="4610" max="4610" width="10.85546875" style="37"/>
    <col min="4611" max="4611" width="14.85546875" style="37" customWidth="1"/>
    <col min="4612" max="4613" width="10.85546875" style="37"/>
    <col min="4614" max="4614" width="16.85546875" style="37" customWidth="1"/>
    <col min="4615" max="4864" width="10.85546875" style="37"/>
    <col min="4865" max="4865" width="23.28515625" style="37" customWidth="1"/>
    <col min="4866" max="4866" width="10.85546875" style="37"/>
    <col min="4867" max="4867" width="14.85546875" style="37" customWidth="1"/>
    <col min="4868" max="4869" width="10.85546875" style="37"/>
    <col min="4870" max="4870" width="16.85546875" style="37" customWidth="1"/>
    <col min="4871" max="5120" width="10.85546875" style="37"/>
    <col min="5121" max="5121" width="23.28515625" style="37" customWidth="1"/>
    <col min="5122" max="5122" width="10.85546875" style="37"/>
    <col min="5123" max="5123" width="14.85546875" style="37" customWidth="1"/>
    <col min="5124" max="5125" width="10.85546875" style="37"/>
    <col min="5126" max="5126" width="16.85546875" style="37" customWidth="1"/>
    <col min="5127" max="5376" width="10.85546875" style="37"/>
    <col min="5377" max="5377" width="23.28515625" style="37" customWidth="1"/>
    <col min="5378" max="5378" width="10.85546875" style="37"/>
    <col min="5379" max="5379" width="14.85546875" style="37" customWidth="1"/>
    <col min="5380" max="5381" width="10.85546875" style="37"/>
    <col min="5382" max="5382" width="16.85546875" style="37" customWidth="1"/>
    <col min="5383" max="5632" width="10.85546875" style="37"/>
    <col min="5633" max="5633" width="23.28515625" style="37" customWidth="1"/>
    <col min="5634" max="5634" width="10.85546875" style="37"/>
    <col min="5635" max="5635" width="14.85546875" style="37" customWidth="1"/>
    <col min="5636" max="5637" width="10.85546875" style="37"/>
    <col min="5638" max="5638" width="16.85546875" style="37" customWidth="1"/>
    <col min="5639" max="5888" width="10.85546875" style="37"/>
    <col min="5889" max="5889" width="23.28515625" style="37" customWidth="1"/>
    <col min="5890" max="5890" width="10.85546875" style="37"/>
    <col min="5891" max="5891" width="14.85546875" style="37" customWidth="1"/>
    <col min="5892" max="5893" width="10.85546875" style="37"/>
    <col min="5894" max="5894" width="16.85546875" style="37" customWidth="1"/>
    <col min="5895" max="6144" width="10.85546875" style="37"/>
    <col min="6145" max="6145" width="23.28515625" style="37" customWidth="1"/>
    <col min="6146" max="6146" width="10.85546875" style="37"/>
    <col min="6147" max="6147" width="14.85546875" style="37" customWidth="1"/>
    <col min="6148" max="6149" width="10.85546875" style="37"/>
    <col min="6150" max="6150" width="16.85546875" style="37" customWidth="1"/>
    <col min="6151" max="6400" width="10.85546875" style="37"/>
    <col min="6401" max="6401" width="23.28515625" style="37" customWidth="1"/>
    <col min="6402" max="6402" width="10.85546875" style="37"/>
    <col min="6403" max="6403" width="14.85546875" style="37" customWidth="1"/>
    <col min="6404" max="6405" width="10.85546875" style="37"/>
    <col min="6406" max="6406" width="16.85546875" style="37" customWidth="1"/>
    <col min="6407" max="6656" width="10.85546875" style="37"/>
    <col min="6657" max="6657" width="23.28515625" style="37" customWidth="1"/>
    <col min="6658" max="6658" width="10.85546875" style="37"/>
    <col min="6659" max="6659" width="14.85546875" style="37" customWidth="1"/>
    <col min="6660" max="6661" width="10.85546875" style="37"/>
    <col min="6662" max="6662" width="16.85546875" style="37" customWidth="1"/>
    <col min="6663" max="6912" width="10.85546875" style="37"/>
    <col min="6913" max="6913" width="23.28515625" style="37" customWidth="1"/>
    <col min="6914" max="6914" width="10.85546875" style="37"/>
    <col min="6915" max="6915" width="14.85546875" style="37" customWidth="1"/>
    <col min="6916" max="6917" width="10.85546875" style="37"/>
    <col min="6918" max="6918" width="16.85546875" style="37" customWidth="1"/>
    <col min="6919" max="7168" width="10.85546875" style="37"/>
    <col min="7169" max="7169" width="23.28515625" style="37" customWidth="1"/>
    <col min="7170" max="7170" width="10.85546875" style="37"/>
    <col min="7171" max="7171" width="14.85546875" style="37" customWidth="1"/>
    <col min="7172" max="7173" width="10.85546875" style="37"/>
    <col min="7174" max="7174" width="16.85546875" style="37" customWidth="1"/>
    <col min="7175" max="7424" width="10.85546875" style="37"/>
    <col min="7425" max="7425" width="23.28515625" style="37" customWidth="1"/>
    <col min="7426" max="7426" width="10.85546875" style="37"/>
    <col min="7427" max="7427" width="14.85546875" style="37" customWidth="1"/>
    <col min="7428" max="7429" width="10.85546875" style="37"/>
    <col min="7430" max="7430" width="16.85546875" style="37" customWidth="1"/>
    <col min="7431" max="7680" width="10.85546875" style="37"/>
    <col min="7681" max="7681" width="23.28515625" style="37" customWidth="1"/>
    <col min="7682" max="7682" width="10.85546875" style="37"/>
    <col min="7683" max="7683" width="14.85546875" style="37" customWidth="1"/>
    <col min="7684" max="7685" width="10.85546875" style="37"/>
    <col min="7686" max="7686" width="16.85546875" style="37" customWidth="1"/>
    <col min="7687" max="7936" width="10.85546875" style="37"/>
    <col min="7937" max="7937" width="23.28515625" style="37" customWidth="1"/>
    <col min="7938" max="7938" width="10.85546875" style="37"/>
    <col min="7939" max="7939" width="14.85546875" style="37" customWidth="1"/>
    <col min="7940" max="7941" width="10.85546875" style="37"/>
    <col min="7942" max="7942" width="16.85546875" style="37" customWidth="1"/>
    <col min="7943" max="8192" width="10.85546875" style="37"/>
    <col min="8193" max="8193" width="23.28515625" style="37" customWidth="1"/>
    <col min="8194" max="8194" width="10.85546875" style="37"/>
    <col min="8195" max="8195" width="14.85546875" style="37" customWidth="1"/>
    <col min="8196" max="8197" width="10.85546875" style="37"/>
    <col min="8198" max="8198" width="16.85546875" style="37" customWidth="1"/>
    <col min="8199" max="8448" width="10.85546875" style="37"/>
    <col min="8449" max="8449" width="23.28515625" style="37" customWidth="1"/>
    <col min="8450" max="8450" width="10.85546875" style="37"/>
    <col min="8451" max="8451" width="14.85546875" style="37" customWidth="1"/>
    <col min="8452" max="8453" width="10.85546875" style="37"/>
    <col min="8454" max="8454" width="16.85546875" style="37" customWidth="1"/>
    <col min="8455" max="8704" width="10.85546875" style="37"/>
    <col min="8705" max="8705" width="23.28515625" style="37" customWidth="1"/>
    <col min="8706" max="8706" width="10.85546875" style="37"/>
    <col min="8707" max="8707" width="14.85546875" style="37" customWidth="1"/>
    <col min="8708" max="8709" width="10.85546875" style="37"/>
    <col min="8710" max="8710" width="16.85546875" style="37" customWidth="1"/>
    <col min="8711" max="8960" width="10.85546875" style="37"/>
    <col min="8961" max="8961" width="23.28515625" style="37" customWidth="1"/>
    <col min="8962" max="8962" width="10.85546875" style="37"/>
    <col min="8963" max="8963" width="14.85546875" style="37" customWidth="1"/>
    <col min="8964" max="8965" width="10.85546875" style="37"/>
    <col min="8966" max="8966" width="16.85546875" style="37" customWidth="1"/>
    <col min="8967" max="9216" width="10.85546875" style="37"/>
    <col min="9217" max="9217" width="23.28515625" style="37" customWidth="1"/>
    <col min="9218" max="9218" width="10.85546875" style="37"/>
    <col min="9219" max="9219" width="14.85546875" style="37" customWidth="1"/>
    <col min="9220" max="9221" width="10.85546875" style="37"/>
    <col min="9222" max="9222" width="16.85546875" style="37" customWidth="1"/>
    <col min="9223" max="9472" width="10.85546875" style="37"/>
    <col min="9473" max="9473" width="23.28515625" style="37" customWidth="1"/>
    <col min="9474" max="9474" width="10.85546875" style="37"/>
    <col min="9475" max="9475" width="14.85546875" style="37" customWidth="1"/>
    <col min="9476" max="9477" width="10.85546875" style="37"/>
    <col min="9478" max="9478" width="16.85546875" style="37" customWidth="1"/>
    <col min="9479" max="9728" width="10.85546875" style="37"/>
    <col min="9729" max="9729" width="23.28515625" style="37" customWidth="1"/>
    <col min="9730" max="9730" width="10.85546875" style="37"/>
    <col min="9731" max="9731" width="14.85546875" style="37" customWidth="1"/>
    <col min="9732" max="9733" width="10.85546875" style="37"/>
    <col min="9734" max="9734" width="16.85546875" style="37" customWidth="1"/>
    <col min="9735" max="9984" width="10.85546875" style="37"/>
    <col min="9985" max="9985" width="23.28515625" style="37" customWidth="1"/>
    <col min="9986" max="9986" width="10.85546875" style="37"/>
    <col min="9987" max="9987" width="14.85546875" style="37" customWidth="1"/>
    <col min="9988" max="9989" width="10.85546875" style="37"/>
    <col min="9990" max="9990" width="16.85546875" style="37" customWidth="1"/>
    <col min="9991" max="10240" width="10.85546875" style="37"/>
    <col min="10241" max="10241" width="23.28515625" style="37" customWidth="1"/>
    <col min="10242" max="10242" width="10.85546875" style="37"/>
    <col min="10243" max="10243" width="14.85546875" style="37" customWidth="1"/>
    <col min="10244" max="10245" width="10.85546875" style="37"/>
    <col min="10246" max="10246" width="16.85546875" style="37" customWidth="1"/>
    <col min="10247" max="10496" width="10.85546875" style="37"/>
    <col min="10497" max="10497" width="23.28515625" style="37" customWidth="1"/>
    <col min="10498" max="10498" width="10.85546875" style="37"/>
    <col min="10499" max="10499" width="14.85546875" style="37" customWidth="1"/>
    <col min="10500" max="10501" width="10.85546875" style="37"/>
    <col min="10502" max="10502" width="16.85546875" style="37" customWidth="1"/>
    <col min="10503" max="10752" width="10.85546875" style="37"/>
    <col min="10753" max="10753" width="23.28515625" style="37" customWidth="1"/>
    <col min="10754" max="10754" width="10.85546875" style="37"/>
    <col min="10755" max="10755" width="14.85546875" style="37" customWidth="1"/>
    <col min="10756" max="10757" width="10.85546875" style="37"/>
    <col min="10758" max="10758" width="16.85546875" style="37" customWidth="1"/>
    <col min="10759" max="11008" width="10.85546875" style="37"/>
    <col min="11009" max="11009" width="23.28515625" style="37" customWidth="1"/>
    <col min="11010" max="11010" width="10.85546875" style="37"/>
    <col min="11011" max="11011" width="14.85546875" style="37" customWidth="1"/>
    <col min="11012" max="11013" width="10.85546875" style="37"/>
    <col min="11014" max="11014" width="16.85546875" style="37" customWidth="1"/>
    <col min="11015" max="11264" width="10.85546875" style="37"/>
    <col min="11265" max="11265" width="23.28515625" style="37" customWidth="1"/>
    <col min="11266" max="11266" width="10.85546875" style="37"/>
    <col min="11267" max="11267" width="14.85546875" style="37" customWidth="1"/>
    <col min="11268" max="11269" width="10.85546875" style="37"/>
    <col min="11270" max="11270" width="16.85546875" style="37" customWidth="1"/>
    <col min="11271" max="11520" width="10.85546875" style="37"/>
    <col min="11521" max="11521" width="23.28515625" style="37" customWidth="1"/>
    <col min="11522" max="11522" width="10.85546875" style="37"/>
    <col min="11523" max="11523" width="14.85546875" style="37" customWidth="1"/>
    <col min="11524" max="11525" width="10.85546875" style="37"/>
    <col min="11526" max="11526" width="16.85546875" style="37" customWidth="1"/>
    <col min="11527" max="11776" width="10.85546875" style="37"/>
    <col min="11777" max="11777" width="23.28515625" style="37" customWidth="1"/>
    <col min="11778" max="11778" width="10.85546875" style="37"/>
    <col min="11779" max="11779" width="14.85546875" style="37" customWidth="1"/>
    <col min="11780" max="11781" width="10.85546875" style="37"/>
    <col min="11782" max="11782" width="16.85546875" style="37" customWidth="1"/>
    <col min="11783" max="12032" width="10.85546875" style="37"/>
    <col min="12033" max="12033" width="23.28515625" style="37" customWidth="1"/>
    <col min="12034" max="12034" width="10.85546875" style="37"/>
    <col min="12035" max="12035" width="14.85546875" style="37" customWidth="1"/>
    <col min="12036" max="12037" width="10.85546875" style="37"/>
    <col min="12038" max="12038" width="16.85546875" style="37" customWidth="1"/>
    <col min="12039" max="12288" width="10.85546875" style="37"/>
    <col min="12289" max="12289" width="23.28515625" style="37" customWidth="1"/>
    <col min="12290" max="12290" width="10.85546875" style="37"/>
    <col min="12291" max="12291" width="14.85546875" style="37" customWidth="1"/>
    <col min="12292" max="12293" width="10.85546875" style="37"/>
    <col min="12294" max="12294" width="16.85546875" style="37" customWidth="1"/>
    <col min="12295" max="12544" width="10.85546875" style="37"/>
    <col min="12545" max="12545" width="23.28515625" style="37" customWidth="1"/>
    <col min="12546" max="12546" width="10.85546875" style="37"/>
    <col min="12547" max="12547" width="14.85546875" style="37" customWidth="1"/>
    <col min="12548" max="12549" width="10.85546875" style="37"/>
    <col min="12550" max="12550" width="16.85546875" style="37" customWidth="1"/>
    <col min="12551" max="12800" width="10.85546875" style="37"/>
    <col min="12801" max="12801" width="23.28515625" style="37" customWidth="1"/>
    <col min="12802" max="12802" width="10.85546875" style="37"/>
    <col min="12803" max="12803" width="14.85546875" style="37" customWidth="1"/>
    <col min="12804" max="12805" width="10.85546875" style="37"/>
    <col min="12806" max="12806" width="16.85546875" style="37" customWidth="1"/>
    <col min="12807" max="13056" width="10.85546875" style="37"/>
    <col min="13057" max="13057" width="23.28515625" style="37" customWidth="1"/>
    <col min="13058" max="13058" width="10.85546875" style="37"/>
    <col min="13059" max="13059" width="14.85546875" style="37" customWidth="1"/>
    <col min="13060" max="13061" width="10.85546875" style="37"/>
    <col min="13062" max="13062" width="16.85546875" style="37" customWidth="1"/>
    <col min="13063" max="13312" width="10.85546875" style="37"/>
    <col min="13313" max="13313" width="23.28515625" style="37" customWidth="1"/>
    <col min="13314" max="13314" width="10.85546875" style="37"/>
    <col min="13315" max="13315" width="14.85546875" style="37" customWidth="1"/>
    <col min="13316" max="13317" width="10.85546875" style="37"/>
    <col min="13318" max="13318" width="16.85546875" style="37" customWidth="1"/>
    <col min="13319" max="13568" width="10.85546875" style="37"/>
    <col min="13569" max="13569" width="23.28515625" style="37" customWidth="1"/>
    <col min="13570" max="13570" width="10.85546875" style="37"/>
    <col min="13571" max="13571" width="14.85546875" style="37" customWidth="1"/>
    <col min="13572" max="13573" width="10.85546875" style="37"/>
    <col min="13574" max="13574" width="16.85546875" style="37" customWidth="1"/>
    <col min="13575" max="13824" width="10.85546875" style="37"/>
    <col min="13825" max="13825" width="23.28515625" style="37" customWidth="1"/>
    <col min="13826" max="13826" width="10.85546875" style="37"/>
    <col min="13827" max="13827" width="14.85546875" style="37" customWidth="1"/>
    <col min="13828" max="13829" width="10.85546875" style="37"/>
    <col min="13830" max="13830" width="16.85546875" style="37" customWidth="1"/>
    <col min="13831" max="14080" width="10.85546875" style="37"/>
    <col min="14081" max="14081" width="23.28515625" style="37" customWidth="1"/>
    <col min="14082" max="14082" width="10.85546875" style="37"/>
    <col min="14083" max="14083" width="14.85546875" style="37" customWidth="1"/>
    <col min="14084" max="14085" width="10.85546875" style="37"/>
    <col min="14086" max="14086" width="16.85546875" style="37" customWidth="1"/>
    <col min="14087" max="14336" width="10.85546875" style="37"/>
    <col min="14337" max="14337" width="23.28515625" style="37" customWidth="1"/>
    <col min="14338" max="14338" width="10.85546875" style="37"/>
    <col min="14339" max="14339" width="14.85546875" style="37" customWidth="1"/>
    <col min="14340" max="14341" width="10.85546875" style="37"/>
    <col min="14342" max="14342" width="16.85546875" style="37" customWidth="1"/>
    <col min="14343" max="14592" width="10.85546875" style="37"/>
    <col min="14593" max="14593" width="23.28515625" style="37" customWidth="1"/>
    <col min="14594" max="14594" width="10.85546875" style="37"/>
    <col min="14595" max="14595" width="14.85546875" style="37" customWidth="1"/>
    <col min="14596" max="14597" width="10.85546875" style="37"/>
    <col min="14598" max="14598" width="16.85546875" style="37" customWidth="1"/>
    <col min="14599" max="14848" width="10.85546875" style="37"/>
    <col min="14849" max="14849" width="23.28515625" style="37" customWidth="1"/>
    <col min="14850" max="14850" width="10.85546875" style="37"/>
    <col min="14851" max="14851" width="14.85546875" style="37" customWidth="1"/>
    <col min="14852" max="14853" width="10.85546875" style="37"/>
    <col min="14854" max="14854" width="16.85546875" style="37" customWidth="1"/>
    <col min="14855" max="15104" width="10.85546875" style="37"/>
    <col min="15105" max="15105" width="23.28515625" style="37" customWidth="1"/>
    <col min="15106" max="15106" width="10.85546875" style="37"/>
    <col min="15107" max="15107" width="14.85546875" style="37" customWidth="1"/>
    <col min="15108" max="15109" width="10.85546875" style="37"/>
    <col min="15110" max="15110" width="16.85546875" style="37" customWidth="1"/>
    <col min="15111" max="15360" width="10.85546875" style="37"/>
    <col min="15361" max="15361" width="23.28515625" style="37" customWidth="1"/>
    <col min="15362" max="15362" width="10.85546875" style="37"/>
    <col min="15363" max="15363" width="14.85546875" style="37" customWidth="1"/>
    <col min="15364" max="15365" width="10.85546875" style="37"/>
    <col min="15366" max="15366" width="16.85546875" style="37" customWidth="1"/>
    <col min="15367" max="15616" width="10.85546875" style="37"/>
    <col min="15617" max="15617" width="23.28515625" style="37" customWidth="1"/>
    <col min="15618" max="15618" width="10.85546875" style="37"/>
    <col min="15619" max="15619" width="14.85546875" style="37" customWidth="1"/>
    <col min="15620" max="15621" width="10.85546875" style="37"/>
    <col min="15622" max="15622" width="16.85546875" style="37" customWidth="1"/>
    <col min="15623" max="15872" width="10.85546875" style="37"/>
    <col min="15873" max="15873" width="23.28515625" style="37" customWidth="1"/>
    <col min="15874" max="15874" width="10.85546875" style="37"/>
    <col min="15875" max="15875" width="14.85546875" style="37" customWidth="1"/>
    <col min="15876" max="15877" width="10.85546875" style="37"/>
    <col min="15878" max="15878" width="16.85546875" style="37" customWidth="1"/>
    <col min="15879" max="16128" width="10.85546875" style="37"/>
    <col min="16129" max="16129" width="23.28515625" style="37" customWidth="1"/>
    <col min="16130" max="16130" width="10.85546875" style="37"/>
    <col min="16131" max="16131" width="14.85546875" style="37" customWidth="1"/>
    <col min="16132" max="16133" width="10.85546875" style="37"/>
    <col min="16134" max="16134" width="16.85546875" style="37" customWidth="1"/>
    <col min="16135" max="16384" width="10.85546875" style="37"/>
  </cols>
  <sheetData>
    <row r="1" spans="1:9" ht="19.5" customHeight="1"/>
    <row r="2" spans="1:9" ht="13.5" thickBot="1"/>
    <row r="3" spans="1:9" ht="28.5" customHeight="1" thickBot="1">
      <c r="A3" s="71" t="s">
        <v>78</v>
      </c>
      <c r="B3" s="72"/>
      <c r="C3" s="72"/>
      <c r="D3" s="72"/>
      <c r="E3" s="72"/>
      <c r="F3" s="72"/>
      <c r="G3" s="72"/>
      <c r="H3" s="72"/>
      <c r="I3" s="73"/>
    </row>
    <row r="5" spans="1:9" ht="20.25" customHeight="1">
      <c r="A5" s="74" t="s">
        <v>79</v>
      </c>
      <c r="B5" s="75"/>
      <c r="C5" s="75"/>
      <c r="D5" s="75"/>
      <c r="E5" s="75"/>
      <c r="F5" s="76"/>
    </row>
    <row r="6" spans="1:9" ht="18" customHeight="1">
      <c r="A6" s="74" t="s">
        <v>80</v>
      </c>
      <c r="B6" s="75"/>
      <c r="C6" s="75"/>
      <c r="D6" s="75"/>
      <c r="E6" s="75"/>
      <c r="F6" s="76"/>
    </row>
    <row r="7" spans="1:9">
      <c r="A7" s="77" t="s">
        <v>81</v>
      </c>
      <c r="B7" s="78"/>
      <c r="C7" s="78"/>
      <c r="D7" s="78"/>
      <c r="E7" s="79"/>
      <c r="F7" s="83" t="s">
        <v>82</v>
      </c>
    </row>
    <row r="8" spans="1:9">
      <c r="A8" s="80"/>
      <c r="B8" s="81"/>
      <c r="C8" s="81"/>
      <c r="D8" s="81"/>
      <c r="E8" s="82"/>
      <c r="F8" s="84"/>
    </row>
    <row r="9" spans="1:9" ht="16.5">
      <c r="A9" s="38" t="s">
        <v>106</v>
      </c>
      <c r="B9" s="38" t="s">
        <v>83</v>
      </c>
      <c r="C9" s="39" t="s">
        <v>84</v>
      </c>
      <c r="D9" s="39" t="s">
        <v>85</v>
      </c>
      <c r="E9" s="39" t="s">
        <v>86</v>
      </c>
      <c r="F9" s="85"/>
    </row>
    <row r="10" spans="1:9" ht="27" customHeight="1">
      <c r="A10" s="40" t="s">
        <v>101</v>
      </c>
      <c r="B10" s="41"/>
      <c r="C10" s="41">
        <v>3.84</v>
      </c>
      <c r="D10" s="41"/>
      <c r="E10" s="41">
        <v>0.25</v>
      </c>
      <c r="F10" s="42" t="e">
        <f>+(B10*C10*D10)/(B10*E10+C10*D10)</f>
        <v>#DIV/0!</v>
      </c>
    </row>
    <row r="11" spans="1:9" ht="22.5" customHeight="1">
      <c r="A11" s="40" t="s">
        <v>102</v>
      </c>
      <c r="B11" s="41"/>
      <c r="C11" s="41">
        <v>3.84</v>
      </c>
      <c r="D11" s="41"/>
      <c r="E11" s="41">
        <v>0.25</v>
      </c>
      <c r="F11" s="42" t="e">
        <f>+(B11*C11*D11)/(B11*E11+C11*D11)</f>
        <v>#DIV/0!</v>
      </c>
    </row>
    <row r="12" spans="1:9" ht="24.75" customHeight="1">
      <c r="A12" s="40" t="s">
        <v>103</v>
      </c>
      <c r="B12" s="41"/>
      <c r="C12" s="41">
        <v>3.84</v>
      </c>
      <c r="D12" s="41"/>
      <c r="E12" s="41">
        <v>0.25</v>
      </c>
      <c r="F12" s="42" t="e">
        <f>+(B12*C12*D12)/(B12*E12+C12*D12)</f>
        <v>#DIV/0!</v>
      </c>
    </row>
    <row r="13" spans="1:9" ht="28.5" customHeight="1">
      <c r="A13" s="40" t="s">
        <v>104</v>
      </c>
      <c r="B13" s="41"/>
      <c r="C13" s="41">
        <v>3.84</v>
      </c>
      <c r="D13" s="41"/>
      <c r="E13" s="41">
        <v>0.25</v>
      </c>
      <c r="F13" s="42" t="e">
        <f>+(B13*C13*D13)/(B13*E13+C13*D13)</f>
        <v>#DIV/0!</v>
      </c>
      <c r="I13" s="43"/>
    </row>
    <row r="14" spans="1:9" ht="28.5" customHeight="1">
      <c r="A14" s="40" t="s">
        <v>105</v>
      </c>
      <c r="B14" s="41"/>
      <c r="C14" s="41">
        <v>3.84</v>
      </c>
      <c r="D14" s="41"/>
      <c r="E14" s="41">
        <v>0.25</v>
      </c>
      <c r="F14" s="42" t="e">
        <f>+(B14*C14*D14)/(B14*E14+C14*D14)</f>
        <v>#DIV/0!</v>
      </c>
      <c r="I14" s="43"/>
    </row>
    <row r="15" spans="1:9" ht="21" customHeight="1">
      <c r="A15" s="44" t="s">
        <v>87</v>
      </c>
      <c r="B15" s="45">
        <f>SUM(B10:B13)</f>
        <v>0</v>
      </c>
      <c r="C15" s="45"/>
      <c r="D15" s="45"/>
      <c r="E15" s="45"/>
      <c r="F15" s="46" t="e">
        <f>+#REF!+F10+F11+F12+F13</f>
        <v>#REF!</v>
      </c>
    </row>
    <row r="16" spans="1:9" ht="17.25" customHeight="1">
      <c r="A16" s="68" t="s">
        <v>134</v>
      </c>
      <c r="B16" s="47"/>
      <c r="C16" s="47"/>
      <c r="D16" s="47"/>
      <c r="E16" s="47"/>
      <c r="F16" s="48"/>
    </row>
    <row r="18" spans="1:9" ht="15">
      <c r="A18" s="49" t="s">
        <v>83</v>
      </c>
      <c r="B18" s="49" t="s">
        <v>88</v>
      </c>
      <c r="C18" s="49" t="s">
        <v>89</v>
      </c>
    </row>
    <row r="19" spans="1:9">
      <c r="A19" s="50" t="s">
        <v>90</v>
      </c>
      <c r="B19" s="51">
        <v>1</v>
      </c>
      <c r="C19" s="52">
        <f t="shared" ref="C19:C28" si="0">+B19*B19</f>
        <v>1</v>
      </c>
      <c r="D19" s="53"/>
    </row>
    <row r="20" spans="1:9">
      <c r="A20" s="50" t="s">
        <v>91</v>
      </c>
      <c r="B20" s="51">
        <v>1.1000000000000001</v>
      </c>
      <c r="C20" s="52">
        <f t="shared" si="0"/>
        <v>1.2100000000000002</v>
      </c>
    </row>
    <row r="21" spans="1:9">
      <c r="A21" s="50" t="s">
        <v>92</v>
      </c>
      <c r="B21" s="51">
        <v>1.2</v>
      </c>
      <c r="C21" s="52">
        <f t="shared" si="0"/>
        <v>1.44</v>
      </c>
      <c r="D21" s="53"/>
    </row>
    <row r="22" spans="1:9">
      <c r="A22" s="50" t="s">
        <v>93</v>
      </c>
      <c r="B22" s="51">
        <v>1.25</v>
      </c>
      <c r="C22" s="52">
        <f t="shared" si="0"/>
        <v>1.5625</v>
      </c>
      <c r="E22" s="53"/>
    </row>
    <row r="23" spans="1:9">
      <c r="A23" s="50" t="s">
        <v>94</v>
      </c>
      <c r="B23" s="51">
        <v>1.5</v>
      </c>
      <c r="C23" s="52">
        <f t="shared" si="0"/>
        <v>2.25</v>
      </c>
      <c r="D23" s="53"/>
    </row>
    <row r="24" spans="1:9">
      <c r="A24" s="50" t="s">
        <v>95</v>
      </c>
      <c r="B24" s="54">
        <v>1.75</v>
      </c>
      <c r="C24" s="55">
        <f t="shared" si="0"/>
        <v>3.0625</v>
      </c>
    </row>
    <row r="25" spans="1:9">
      <c r="A25" s="50" t="s">
        <v>96</v>
      </c>
      <c r="B25" s="54">
        <v>2</v>
      </c>
      <c r="C25" s="55">
        <f t="shared" si="0"/>
        <v>4</v>
      </c>
    </row>
    <row r="26" spans="1:9">
      <c r="A26" s="50" t="s">
        <v>97</v>
      </c>
      <c r="B26" s="54">
        <v>2.25</v>
      </c>
      <c r="C26" s="55">
        <f t="shared" si="0"/>
        <v>5.0625</v>
      </c>
    </row>
    <row r="27" spans="1:9">
      <c r="A27" s="50" t="s">
        <v>98</v>
      </c>
      <c r="B27" s="54">
        <v>2.5</v>
      </c>
      <c r="C27" s="55">
        <f t="shared" si="0"/>
        <v>6.25</v>
      </c>
    </row>
    <row r="28" spans="1:9">
      <c r="A28" s="50" t="s">
        <v>99</v>
      </c>
      <c r="B28" s="54">
        <v>2.75</v>
      </c>
      <c r="C28" s="55">
        <f t="shared" si="0"/>
        <v>7.5625</v>
      </c>
    </row>
    <row r="30" spans="1:9" ht="26.25" customHeight="1">
      <c r="A30" s="70" t="s">
        <v>100</v>
      </c>
      <c r="B30" s="70"/>
      <c r="C30" s="70"/>
      <c r="D30" s="70"/>
      <c r="E30" s="70"/>
      <c r="F30" s="70"/>
      <c r="G30" s="70"/>
      <c r="H30" s="70"/>
      <c r="I30" s="70"/>
    </row>
  </sheetData>
  <sheetProtection selectLockedCells="1"/>
  <mergeCells count="6">
    <mergeCell ref="A30:I30"/>
    <mergeCell ref="A3:I3"/>
    <mergeCell ref="A5:F5"/>
    <mergeCell ref="A6:F6"/>
    <mergeCell ref="A7:E8"/>
    <mergeCell ref="F7:F9"/>
  </mergeCells>
  <pageMargins left="0.70866141732283472" right="0.70866141732283472" top="1.299212598425197" bottom="0.74803149606299213" header="0.39370078740157483" footer="0.31496062992125984"/>
  <pageSetup scale="68" orientation="portrait" r:id="rId1"/>
  <headerFooter>
    <oddHeader xml:space="preserve">&amp;L&amp;G&amp;C&amp;"Arial,Normal"&amp;10PROCESO
SERVICIOS ADMINISTRATIVOS   
CALCULA MUESTRA&amp;R&amp;10F1.G4.SA
Versión 1
Página &amp; [Página] de &amp;N
08/02/2017
Clasificación de la Información
Uso Interno
</oddHeader>
    <oddFooter xml:space="preserve">&amp;C&amp;"Tempus Sans ITC,Normal"&amp;12Antes de imprimir este documento… piense en el medio ambiente!&amp;"-,Normal"&amp;11  
&amp;"Arial,Normal"&amp;6Cualquier copia impresa de este documento se considera como COPIA NO CONTROLADA.&amp;"-,Normal"&amp;11
</oddFooter>
  </headerFooter>
  <drawing r:id="rId2"/>
  <legacyDrawing r:id="rId3"/>
  <legacyDrawingHF r:id="rId4"/>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05"/>
  <sheetViews>
    <sheetView view="pageBreakPreview" zoomScale="80" zoomScaleNormal="85" zoomScaleSheetLayoutView="80" zoomScalePageLayoutView="85" workbookViewId="0">
      <selection sqref="A1:K1"/>
    </sheetView>
  </sheetViews>
  <sheetFormatPr baseColWidth="10" defaultColWidth="11.42578125" defaultRowHeight="12.75"/>
  <cols>
    <col min="1" max="1" width="15.140625" style="1" customWidth="1"/>
    <col min="2" max="2" width="17" style="1" customWidth="1"/>
    <col min="3" max="3" width="11" style="1" customWidth="1"/>
    <col min="4" max="4" width="15.42578125" style="1" customWidth="1"/>
    <col min="5" max="5" width="13.85546875" style="1" customWidth="1"/>
    <col min="6" max="6" width="15.42578125" style="1" customWidth="1"/>
    <col min="7" max="11" width="5.7109375" style="1" customWidth="1"/>
    <col min="12" max="12" width="11.42578125" style="1"/>
    <col min="13" max="17" width="11.42578125" style="17"/>
    <col min="18" max="18" width="11.42578125" style="17" customWidth="1"/>
    <col min="19" max="24" width="11.42578125" style="17"/>
    <col min="25" max="16384" width="11.42578125" style="1"/>
  </cols>
  <sheetData>
    <row r="1" spans="1:18" ht="22.5" customHeight="1" thickBot="1">
      <c r="A1" s="141"/>
      <c r="B1" s="141"/>
      <c r="C1" s="141"/>
      <c r="D1" s="141"/>
      <c r="E1" s="141"/>
      <c r="F1" s="141"/>
      <c r="G1" s="141"/>
      <c r="H1" s="141"/>
      <c r="I1" s="141"/>
      <c r="J1" s="141"/>
      <c r="K1" s="141"/>
    </row>
    <row r="2" spans="1:18" ht="21.75" customHeight="1">
      <c r="A2" s="65" t="s">
        <v>54</v>
      </c>
      <c r="B2" s="65" t="s">
        <v>50</v>
      </c>
      <c r="C2" s="69"/>
      <c r="D2" s="24" t="s">
        <v>51</v>
      </c>
      <c r="E2" s="25"/>
      <c r="F2" s="24" t="s">
        <v>52</v>
      </c>
      <c r="G2" s="25"/>
      <c r="H2" s="25" t="s">
        <v>57</v>
      </c>
      <c r="I2" s="26" t="s">
        <v>58</v>
      </c>
      <c r="J2" s="26" t="s">
        <v>56</v>
      </c>
      <c r="K2" s="27" t="s">
        <v>59</v>
      </c>
    </row>
    <row r="3" spans="1:18" ht="21.75" customHeight="1">
      <c r="A3" s="28" t="s">
        <v>1</v>
      </c>
      <c r="B3" s="145"/>
      <c r="C3" s="146"/>
      <c r="D3" s="146"/>
      <c r="E3" s="146"/>
      <c r="F3" s="146"/>
      <c r="G3" s="146"/>
      <c r="H3" s="146"/>
      <c r="I3" s="146"/>
      <c r="J3" s="146"/>
      <c r="K3" s="147"/>
    </row>
    <row r="4" spans="1:18" ht="39.75" customHeight="1">
      <c r="A4" s="29" t="s">
        <v>0</v>
      </c>
      <c r="B4" s="109" t="s">
        <v>111</v>
      </c>
      <c r="C4" s="110"/>
      <c r="D4" s="110"/>
      <c r="E4" s="110"/>
      <c r="F4" s="110"/>
      <c r="G4" s="110"/>
      <c r="H4" s="110"/>
      <c r="I4" s="110"/>
      <c r="J4" s="110"/>
      <c r="K4" s="111"/>
    </row>
    <row r="5" spans="1:18" ht="6" customHeight="1">
      <c r="A5" s="30"/>
      <c r="B5" s="22"/>
      <c r="C5" s="22"/>
      <c r="D5" s="22"/>
      <c r="E5" s="22"/>
      <c r="F5" s="22"/>
      <c r="G5" s="22"/>
      <c r="H5" s="22"/>
      <c r="I5" s="22"/>
      <c r="J5" s="22"/>
      <c r="K5" s="31"/>
    </row>
    <row r="6" spans="1:18" ht="26.25" customHeight="1">
      <c r="A6" s="138" t="s">
        <v>2</v>
      </c>
      <c r="B6" s="112" t="s">
        <v>53</v>
      </c>
      <c r="C6" s="113"/>
      <c r="D6" s="113"/>
      <c r="E6" s="113"/>
      <c r="F6" s="113"/>
      <c r="G6" s="113"/>
      <c r="H6" s="113"/>
      <c r="I6" s="113"/>
      <c r="J6" s="113"/>
      <c r="K6" s="114"/>
    </row>
    <row r="7" spans="1:18" ht="15">
      <c r="A7" s="139"/>
      <c r="B7" s="115" t="s">
        <v>3</v>
      </c>
      <c r="C7" s="116"/>
      <c r="D7" s="116"/>
      <c r="E7" s="116"/>
      <c r="F7" s="116"/>
      <c r="G7" s="116"/>
      <c r="H7" s="116"/>
      <c r="I7" s="116"/>
      <c r="J7" s="116"/>
      <c r="K7" s="117"/>
    </row>
    <row r="8" spans="1:18" ht="15.75" thickBot="1">
      <c r="A8" s="140"/>
      <c r="B8" s="102" t="s">
        <v>4</v>
      </c>
      <c r="C8" s="103"/>
      <c r="D8" s="103"/>
      <c r="E8" s="103"/>
      <c r="F8" s="103"/>
      <c r="G8" s="103"/>
      <c r="H8" s="103"/>
      <c r="I8" s="103"/>
      <c r="J8" s="103"/>
      <c r="K8" s="104"/>
    </row>
    <row r="9" spans="1:18" ht="6" customHeight="1" thickBot="1"/>
    <row r="10" spans="1:18" ht="16.5" thickBot="1">
      <c r="A10" s="105" t="s">
        <v>48</v>
      </c>
      <c r="B10" s="106"/>
      <c r="C10" s="106"/>
      <c r="D10" s="106"/>
      <c r="E10" s="106"/>
      <c r="F10" s="106"/>
      <c r="G10" s="106"/>
      <c r="H10" s="106"/>
      <c r="I10" s="106"/>
      <c r="J10" s="106"/>
      <c r="K10" s="107"/>
    </row>
    <row r="11" spans="1:18" ht="6" customHeight="1" thickBot="1"/>
    <row r="12" spans="1:18" ht="24.75" customHeight="1" thickBot="1">
      <c r="A12" s="32" t="s">
        <v>55</v>
      </c>
      <c r="B12" s="99" t="s">
        <v>5</v>
      </c>
      <c r="C12" s="99"/>
      <c r="D12" s="99"/>
      <c r="E12" s="99"/>
      <c r="F12" s="99"/>
      <c r="G12" s="33" t="s">
        <v>6</v>
      </c>
      <c r="H12" s="33" t="s">
        <v>7</v>
      </c>
      <c r="I12" s="33" t="s">
        <v>8</v>
      </c>
      <c r="J12" s="33" t="s">
        <v>9</v>
      </c>
      <c r="K12" s="34" t="s">
        <v>10</v>
      </c>
      <c r="M12" s="18" t="s">
        <v>6</v>
      </c>
      <c r="N12" s="18" t="s">
        <v>7</v>
      </c>
      <c r="O12" s="18" t="s">
        <v>8</v>
      </c>
      <c r="P12" s="18" t="s">
        <v>9</v>
      </c>
      <c r="Q12" s="19" t="s">
        <v>11</v>
      </c>
      <c r="R12" s="18" t="s">
        <v>12</v>
      </c>
    </row>
    <row r="13" spans="1:18" ht="6" customHeight="1" thickBot="1">
      <c r="A13" s="2"/>
      <c r="B13" s="3"/>
      <c r="C13" s="3"/>
      <c r="D13" s="3"/>
      <c r="E13" s="3"/>
      <c r="F13" s="3"/>
      <c r="G13" s="3"/>
      <c r="H13" s="3"/>
      <c r="I13" s="3"/>
      <c r="J13" s="3"/>
      <c r="K13" s="3"/>
      <c r="M13" s="20"/>
      <c r="N13" s="20"/>
      <c r="O13" s="20"/>
      <c r="P13" s="20"/>
      <c r="Q13" s="20"/>
      <c r="R13" s="20"/>
    </row>
    <row r="14" spans="1:18">
      <c r="A14" s="91" t="s">
        <v>13</v>
      </c>
      <c r="B14" s="108" t="s">
        <v>73</v>
      </c>
      <c r="C14" s="108"/>
      <c r="D14" s="108"/>
      <c r="E14" s="108"/>
      <c r="F14" s="108"/>
      <c r="G14" s="4"/>
      <c r="H14" s="4"/>
      <c r="I14" s="4"/>
      <c r="J14" s="4"/>
      <c r="K14" s="5"/>
      <c r="M14" s="20">
        <f>(IF(G14=0,0,1))+(IF(G15=0,0,1))+(IF(G16=0,0,1))+(IF(G17=0,0,1))+(IF(G18=0,0,1))+(IF(G19=0,0,1))+(IF(G20=0,0,1))</f>
        <v>0</v>
      </c>
      <c r="N14" s="20">
        <f>(IF(H14=0,0,2))+(IF(H15=0,0,2))+(IF(H16=0,0,2))+(IF(H17=0,0,2))+(IF(H18=0,0,2))+(IF(H19=0,0,2))+(IF(H20=0,0,2))</f>
        <v>0</v>
      </c>
      <c r="O14" s="20">
        <f>(IF(I14=0,0,3))+(IF(I15=0,0,3))+(IF(I16=0,0,3))+(IF(I17=0,0,3))+(IF(I18=0,0,3))+(IF(I19=0,0,3))+(IF(I20=0,0,3))</f>
        <v>0</v>
      </c>
      <c r="P14" s="20">
        <f>(IF(J14=0,0,4))+(IF(J15=0,0,4))+(IF(J16=0,0,4))+(IF(J17=0,0,4))+(IF(J18=0,0,4))+(IF(J19=0,0,4))+(IF(J20=0,0,4))</f>
        <v>0</v>
      </c>
      <c r="Q14" s="20">
        <f>(IF(K14=0,0,1))+(IF(K15=0,0,1))+(IF(K16=0,0,1))+(IF(K17=0,0,1))+(IF(K18=0,0,1))+(IF(K19=0,0,1))+(IF(K20=0,0,1))</f>
        <v>0</v>
      </c>
      <c r="R14" s="20">
        <f>SUM(M14:Q14)</f>
        <v>0</v>
      </c>
    </row>
    <row r="15" spans="1:18" ht="26.25" customHeight="1">
      <c r="A15" s="92"/>
      <c r="B15" s="90" t="s">
        <v>72</v>
      </c>
      <c r="C15" s="90"/>
      <c r="D15" s="90"/>
      <c r="E15" s="90"/>
      <c r="F15" s="90"/>
      <c r="G15" s="6"/>
      <c r="H15" s="6"/>
      <c r="I15" s="6"/>
      <c r="J15" s="6"/>
      <c r="K15" s="7"/>
      <c r="M15" s="20"/>
      <c r="N15" s="20"/>
      <c r="O15" s="20"/>
      <c r="P15" s="20"/>
      <c r="Q15" s="20"/>
      <c r="R15" s="20"/>
    </row>
    <row r="16" spans="1:18">
      <c r="A16" s="92"/>
      <c r="B16" s="90" t="s">
        <v>71</v>
      </c>
      <c r="C16" s="90"/>
      <c r="D16" s="90"/>
      <c r="E16" s="90"/>
      <c r="F16" s="90"/>
      <c r="G16" s="6"/>
      <c r="H16" s="6"/>
      <c r="I16" s="6"/>
      <c r="J16" s="6"/>
      <c r="K16" s="7"/>
      <c r="M16" s="20"/>
      <c r="N16" s="20"/>
      <c r="O16" s="20"/>
      <c r="P16" s="20"/>
      <c r="Q16" s="20"/>
      <c r="R16" s="20"/>
    </row>
    <row r="17" spans="1:18" ht="27" customHeight="1">
      <c r="A17" s="92"/>
      <c r="B17" s="90" t="s">
        <v>70</v>
      </c>
      <c r="C17" s="90"/>
      <c r="D17" s="90"/>
      <c r="E17" s="90"/>
      <c r="F17" s="90"/>
      <c r="G17" s="6"/>
      <c r="H17" s="6"/>
      <c r="I17" s="6"/>
      <c r="J17" s="6"/>
      <c r="K17" s="7"/>
      <c r="M17" s="20"/>
      <c r="N17" s="20"/>
      <c r="O17" s="20"/>
      <c r="P17" s="20"/>
      <c r="Q17" s="20"/>
      <c r="R17" s="20"/>
    </row>
    <row r="18" spans="1:18" ht="25.5" customHeight="1">
      <c r="A18" s="92"/>
      <c r="B18" s="90" t="s">
        <v>69</v>
      </c>
      <c r="C18" s="90"/>
      <c r="D18" s="90"/>
      <c r="E18" s="90"/>
      <c r="F18" s="90"/>
      <c r="G18" s="6"/>
      <c r="H18" s="6"/>
      <c r="I18" s="6"/>
      <c r="J18" s="6"/>
      <c r="K18" s="7"/>
      <c r="M18" s="20"/>
      <c r="N18" s="20"/>
      <c r="O18" s="20"/>
      <c r="P18" s="20"/>
      <c r="Q18" s="20"/>
      <c r="R18" s="20"/>
    </row>
    <row r="19" spans="1:18" ht="27" customHeight="1">
      <c r="A19" s="92"/>
      <c r="B19" s="90" t="s">
        <v>68</v>
      </c>
      <c r="C19" s="90"/>
      <c r="D19" s="90"/>
      <c r="E19" s="90"/>
      <c r="F19" s="90"/>
      <c r="G19" s="6"/>
      <c r="H19" s="6"/>
      <c r="I19" s="6"/>
      <c r="J19" s="6"/>
      <c r="K19" s="7"/>
      <c r="M19" s="20"/>
      <c r="N19" s="20"/>
      <c r="O19" s="20"/>
      <c r="P19" s="20"/>
      <c r="Q19" s="20"/>
      <c r="R19" s="20"/>
    </row>
    <row r="20" spans="1:18" ht="25.5" customHeight="1">
      <c r="A20" s="92"/>
      <c r="B20" s="90" t="s">
        <v>107</v>
      </c>
      <c r="C20" s="90"/>
      <c r="D20" s="90"/>
      <c r="E20" s="90"/>
      <c r="F20" s="90"/>
      <c r="G20" s="6"/>
      <c r="H20" s="6"/>
      <c r="I20" s="6"/>
      <c r="J20" s="6"/>
      <c r="K20" s="7"/>
      <c r="M20" s="20"/>
      <c r="N20" s="20"/>
      <c r="O20" s="20"/>
      <c r="P20" s="20"/>
      <c r="Q20" s="20"/>
      <c r="R20" s="20"/>
    </row>
    <row r="21" spans="1:18" ht="6" customHeight="1">
      <c r="A21" s="92"/>
      <c r="B21" s="94"/>
      <c r="C21" s="95"/>
      <c r="D21" s="95"/>
      <c r="E21" s="95"/>
      <c r="F21" s="95"/>
      <c r="G21" s="95"/>
      <c r="H21" s="95"/>
      <c r="I21" s="95"/>
      <c r="J21" s="95"/>
      <c r="K21" s="96"/>
      <c r="M21" s="20"/>
      <c r="N21" s="20"/>
      <c r="O21" s="20"/>
      <c r="P21" s="20"/>
      <c r="Q21" s="20"/>
      <c r="R21" s="20"/>
    </row>
    <row r="22" spans="1:18" ht="69.95" customHeight="1" thickBot="1">
      <c r="A22" s="93"/>
      <c r="B22" s="100"/>
      <c r="C22" s="100"/>
      <c r="D22" s="100"/>
      <c r="E22" s="100"/>
      <c r="F22" s="100"/>
      <c r="G22" s="100"/>
      <c r="H22" s="100"/>
      <c r="I22" s="100"/>
      <c r="J22" s="100"/>
      <c r="K22" s="101"/>
      <c r="M22" s="21" t="s">
        <v>6</v>
      </c>
      <c r="N22" s="21" t="s">
        <v>7</v>
      </c>
      <c r="O22" s="21" t="s">
        <v>8</v>
      </c>
      <c r="P22" s="21" t="s">
        <v>9</v>
      </c>
      <c r="Q22" s="21" t="s">
        <v>11</v>
      </c>
      <c r="R22" s="18" t="s">
        <v>12</v>
      </c>
    </row>
    <row r="23" spans="1:18" ht="6" customHeight="1" thickBot="1">
      <c r="B23" s="98"/>
      <c r="C23" s="98"/>
      <c r="D23" s="98"/>
      <c r="E23" s="98"/>
      <c r="F23" s="98"/>
      <c r="M23" s="20"/>
      <c r="N23" s="20"/>
      <c r="O23" s="20"/>
      <c r="P23" s="20"/>
      <c r="Q23" s="20"/>
      <c r="R23" s="20"/>
    </row>
    <row r="24" spans="1:18" ht="24.75" customHeight="1" thickBot="1">
      <c r="A24" s="32" t="s">
        <v>55</v>
      </c>
      <c r="B24" s="99" t="s">
        <v>5</v>
      </c>
      <c r="C24" s="99"/>
      <c r="D24" s="99"/>
      <c r="E24" s="99"/>
      <c r="F24" s="99"/>
      <c r="G24" s="33" t="s">
        <v>6</v>
      </c>
      <c r="H24" s="33" t="s">
        <v>7</v>
      </c>
      <c r="I24" s="33" t="s">
        <v>8</v>
      </c>
      <c r="J24" s="33" t="s">
        <v>9</v>
      </c>
      <c r="K24" s="34" t="s">
        <v>10</v>
      </c>
      <c r="M24" s="18" t="s">
        <v>6</v>
      </c>
      <c r="N24" s="18" t="s">
        <v>7</v>
      </c>
      <c r="O24" s="18" t="s">
        <v>8</v>
      </c>
      <c r="P24" s="18" t="s">
        <v>9</v>
      </c>
      <c r="Q24" s="19" t="s">
        <v>11</v>
      </c>
      <c r="R24" s="18" t="s">
        <v>12</v>
      </c>
    </row>
    <row r="25" spans="1:18">
      <c r="A25" s="91" t="s">
        <v>14</v>
      </c>
      <c r="B25" s="108" t="s">
        <v>15</v>
      </c>
      <c r="C25" s="108"/>
      <c r="D25" s="108"/>
      <c r="E25" s="108"/>
      <c r="F25" s="108"/>
      <c r="G25" s="4"/>
      <c r="H25" s="4"/>
      <c r="I25" s="4"/>
      <c r="J25" s="4"/>
      <c r="K25" s="5"/>
      <c r="M25" s="20">
        <f>(IF(G25=0,0,1))+(IF(G26=0,0,1))+(IF(G27=0,0,1))+(IF(G28=0,0,1))+(IF(G29=0,0,1))+(IF(G30=0,0,1))</f>
        <v>0</v>
      </c>
      <c r="N25" s="20">
        <f>(IF(H25=0,0,2))+(IF(H26=0,0,2))+(IF(H27=0,0,2))+(IF(H28=0,0,2))+(IF(H29=0,0,2))+(IF(H30=0,0,2))</f>
        <v>0</v>
      </c>
      <c r="O25" s="20">
        <f>(IF(I25=0,0,3))+(IF(I26=0,0,3))+(IF(I27=0,0,3))+(IF(I28=0,0,3))+(IF(I29=0,0,3))+(IF(I30=0,0,3))</f>
        <v>0</v>
      </c>
      <c r="P25" s="20">
        <f>(IF(J25=0,0,4))+(IF(J26=0,0,4))+(IF(J27=0,0,4))+(IF(J28=0,0,4))+(IF(J29=0,0,4))+(IF(J30=0,0,4))</f>
        <v>0</v>
      </c>
      <c r="Q25" s="20">
        <f>(IF(K25=0,0,1))+(IF(K26=0,0,1))+(IF(K27=0,0,1))+(IF(K28=0,0,1))+(IF(K29=0,0,1))+(IF(K30=0,0,1))</f>
        <v>0</v>
      </c>
      <c r="R25" s="20">
        <f>SUM(M25:Q25)</f>
        <v>0</v>
      </c>
    </row>
    <row r="26" spans="1:18" ht="26.25" customHeight="1">
      <c r="A26" s="92"/>
      <c r="B26" s="90" t="s">
        <v>16</v>
      </c>
      <c r="C26" s="90"/>
      <c r="D26" s="90"/>
      <c r="E26" s="90"/>
      <c r="F26" s="90"/>
      <c r="G26" s="6"/>
      <c r="H26" s="6"/>
      <c r="I26" s="6"/>
      <c r="J26" s="6"/>
      <c r="K26" s="7"/>
      <c r="M26" s="20"/>
      <c r="N26" s="20"/>
      <c r="O26" s="20"/>
      <c r="P26" s="20"/>
      <c r="Q26" s="20"/>
      <c r="R26" s="20"/>
    </row>
    <row r="27" spans="1:18" ht="24.75" customHeight="1">
      <c r="A27" s="92"/>
      <c r="B27" s="123" t="s">
        <v>17</v>
      </c>
      <c r="C27" s="123"/>
      <c r="D27" s="123"/>
      <c r="E27" s="123"/>
      <c r="F27" s="123"/>
      <c r="G27" s="8"/>
      <c r="H27" s="8"/>
      <c r="I27" s="8"/>
      <c r="J27" s="8"/>
      <c r="K27" s="9"/>
      <c r="L27" s="10"/>
      <c r="M27" s="20"/>
      <c r="N27" s="20"/>
      <c r="O27" s="20"/>
      <c r="P27" s="20"/>
      <c r="Q27" s="20"/>
      <c r="R27" s="20"/>
    </row>
    <row r="28" spans="1:18">
      <c r="A28" s="92"/>
      <c r="B28" s="90" t="s">
        <v>18</v>
      </c>
      <c r="C28" s="90"/>
      <c r="D28" s="90"/>
      <c r="E28" s="90"/>
      <c r="F28" s="90"/>
      <c r="G28" s="6"/>
      <c r="H28" s="6"/>
      <c r="I28" s="6"/>
      <c r="J28" s="6"/>
      <c r="K28" s="7"/>
      <c r="M28" s="20"/>
      <c r="N28" s="20"/>
      <c r="O28" s="20"/>
      <c r="P28" s="20"/>
      <c r="Q28" s="20"/>
      <c r="R28" s="20"/>
    </row>
    <row r="29" spans="1:18" ht="25.5" customHeight="1">
      <c r="A29" s="92"/>
      <c r="B29" s="90" t="s">
        <v>19</v>
      </c>
      <c r="C29" s="90"/>
      <c r="D29" s="90"/>
      <c r="E29" s="90"/>
      <c r="F29" s="90"/>
      <c r="G29" s="6"/>
      <c r="H29" s="6"/>
      <c r="I29" s="6"/>
      <c r="J29" s="6"/>
      <c r="K29" s="7"/>
      <c r="M29" s="20"/>
      <c r="N29" s="20"/>
      <c r="O29" s="20"/>
      <c r="P29" s="20"/>
      <c r="Q29" s="20"/>
      <c r="R29" s="20"/>
    </row>
    <row r="30" spans="1:18" ht="25.5" customHeight="1">
      <c r="A30" s="92"/>
      <c r="B30" s="90" t="s">
        <v>108</v>
      </c>
      <c r="C30" s="90"/>
      <c r="D30" s="90"/>
      <c r="E30" s="90"/>
      <c r="F30" s="90"/>
      <c r="G30" s="6"/>
      <c r="H30" s="6"/>
      <c r="I30" s="6"/>
      <c r="J30" s="6"/>
      <c r="K30" s="7"/>
      <c r="M30" s="20"/>
      <c r="N30" s="20"/>
      <c r="O30" s="20"/>
      <c r="P30" s="20"/>
      <c r="Q30" s="20"/>
      <c r="R30" s="20"/>
    </row>
    <row r="31" spans="1:18" ht="6" customHeight="1">
      <c r="A31" s="92"/>
      <c r="B31" s="94"/>
      <c r="C31" s="95"/>
      <c r="D31" s="95"/>
      <c r="E31" s="95"/>
      <c r="F31" s="95"/>
      <c r="G31" s="95"/>
      <c r="H31" s="95"/>
      <c r="I31" s="95"/>
      <c r="J31" s="95"/>
      <c r="K31" s="96"/>
      <c r="M31" s="20"/>
      <c r="N31" s="20"/>
      <c r="O31" s="20"/>
      <c r="P31" s="20"/>
      <c r="Q31" s="20"/>
      <c r="R31" s="20"/>
    </row>
    <row r="32" spans="1:18" ht="69.95" customHeight="1" thickBot="1">
      <c r="A32" s="93"/>
      <c r="B32" s="100" t="s">
        <v>20</v>
      </c>
      <c r="C32" s="100"/>
      <c r="D32" s="100"/>
      <c r="E32" s="100"/>
      <c r="F32" s="100"/>
      <c r="G32" s="100"/>
      <c r="H32" s="100"/>
      <c r="I32" s="100"/>
      <c r="J32" s="100"/>
      <c r="K32" s="101"/>
      <c r="M32" s="20" t="s">
        <v>6</v>
      </c>
      <c r="N32" s="20" t="s">
        <v>7</v>
      </c>
      <c r="O32" s="20" t="s">
        <v>8</v>
      </c>
      <c r="P32" s="20" t="s">
        <v>9</v>
      </c>
      <c r="Q32" s="20" t="s">
        <v>11</v>
      </c>
      <c r="R32" s="18" t="s">
        <v>12</v>
      </c>
    </row>
    <row r="33" spans="1:18" ht="6" customHeight="1" thickBot="1">
      <c r="B33" s="98"/>
      <c r="C33" s="98"/>
      <c r="D33" s="98"/>
      <c r="E33" s="98"/>
      <c r="F33" s="98"/>
      <c r="M33" s="20"/>
      <c r="N33" s="20"/>
      <c r="O33" s="20"/>
      <c r="P33" s="20"/>
      <c r="Q33" s="20"/>
      <c r="R33" s="20"/>
    </row>
    <row r="34" spans="1:18" ht="24.75" customHeight="1" thickBot="1">
      <c r="A34" s="32" t="s">
        <v>55</v>
      </c>
      <c r="B34" s="99" t="s">
        <v>5</v>
      </c>
      <c r="C34" s="99"/>
      <c r="D34" s="99"/>
      <c r="E34" s="99"/>
      <c r="F34" s="99"/>
      <c r="G34" s="33" t="s">
        <v>6</v>
      </c>
      <c r="H34" s="33" t="s">
        <v>7</v>
      </c>
      <c r="I34" s="33" t="s">
        <v>8</v>
      </c>
      <c r="J34" s="33" t="s">
        <v>9</v>
      </c>
      <c r="K34" s="34" t="s">
        <v>10</v>
      </c>
      <c r="M34" s="18" t="s">
        <v>6</v>
      </c>
      <c r="N34" s="18" t="s">
        <v>7</v>
      </c>
      <c r="O34" s="18" t="s">
        <v>8</v>
      </c>
      <c r="P34" s="18" t="s">
        <v>9</v>
      </c>
      <c r="Q34" s="19" t="s">
        <v>11</v>
      </c>
      <c r="R34" s="18" t="s">
        <v>12</v>
      </c>
    </row>
    <row r="35" spans="1:18">
      <c r="A35" s="91" t="s">
        <v>21</v>
      </c>
      <c r="B35" s="97" t="s">
        <v>22</v>
      </c>
      <c r="C35" s="97"/>
      <c r="D35" s="97"/>
      <c r="E35" s="97"/>
      <c r="F35" s="97"/>
      <c r="G35" s="4"/>
      <c r="H35" s="4"/>
      <c r="I35" s="4"/>
      <c r="J35" s="4"/>
      <c r="K35" s="5"/>
      <c r="M35" s="20">
        <f>(IF(G35=0,0,1))+(IF(G36=0,0,1))+(IF(G37=0,0,1))+(IF(G38=0,0,1))+(IF(G39=0,0,1))+(IF(G40=0,0,1))+(IF(G41=0,0,1))+(IF(G42=0,0,1))</f>
        <v>0</v>
      </c>
      <c r="N35" s="20">
        <f>(IF(H35=0,0,2))+(IF(H36=0,0,2))+(IF(H37=0,0,2))+(IF(H38=0,0,2))+(IF(H39=0,0,2))+(IF(H40=0,0,2))+(IF(H41=0,0,2))+(IF(H42=0,0,2))</f>
        <v>0</v>
      </c>
      <c r="O35" s="20">
        <f>(IF(I35=0,0,3))+(IF(I36=0,0,3))+(IF(I37=0,0,3))+(IF(I38=0,0,3))+(IF(I39=0,0,3))+(IF(I40=0,0,3))+(IF(I41=0,0,3))+(IF(I42=0,0,3))</f>
        <v>0</v>
      </c>
      <c r="P35" s="20">
        <f>(IF(J35=0,0,4))+(IF(J36=0,0,4))+(IF(J37=0,0,4))+(IF(J38=0,0,4))+(IF(J39=0,0,4))+(IF(J40=0,0,4))+(IF(J41=0,0,4))+(IF(J42=0,0,4))</f>
        <v>0</v>
      </c>
      <c r="Q35" s="20">
        <f>(IF(K35=0,0,1))+(IF(K36=0,0,1))+(IF(K37=0,0,1))+(IF(K38=0,0,1))+(IF(K39=0,0,1))+(IF(K40=0,0,1))+(IF(K41=0,0,1))+(IF(K42=0,0,1))</f>
        <v>0</v>
      </c>
      <c r="R35" s="20">
        <f>SUM(M35:Q35)</f>
        <v>0</v>
      </c>
    </row>
    <row r="36" spans="1:18">
      <c r="A36" s="92"/>
      <c r="B36" s="89" t="s">
        <v>23</v>
      </c>
      <c r="C36" s="89"/>
      <c r="D36" s="89"/>
      <c r="E36" s="89"/>
      <c r="F36" s="89"/>
      <c r="G36" s="6"/>
      <c r="H36" s="6"/>
      <c r="I36" s="6"/>
      <c r="J36" s="6"/>
      <c r="K36" s="7"/>
      <c r="M36" s="20"/>
      <c r="N36" s="20"/>
      <c r="O36" s="20"/>
      <c r="P36" s="20"/>
      <c r="Q36" s="20"/>
      <c r="R36" s="20"/>
    </row>
    <row r="37" spans="1:18" ht="27.75" customHeight="1">
      <c r="A37" s="92"/>
      <c r="B37" s="89" t="s">
        <v>24</v>
      </c>
      <c r="C37" s="89"/>
      <c r="D37" s="89"/>
      <c r="E37" s="89"/>
      <c r="F37" s="89"/>
      <c r="G37" s="6"/>
      <c r="H37" s="6"/>
      <c r="I37" s="6"/>
      <c r="J37" s="6"/>
      <c r="K37" s="7"/>
      <c r="M37" s="20"/>
      <c r="N37" s="20"/>
      <c r="O37" s="20"/>
      <c r="P37" s="20"/>
      <c r="Q37" s="20"/>
      <c r="R37" s="20"/>
    </row>
    <row r="38" spans="1:18" ht="26.25" customHeight="1">
      <c r="A38" s="92"/>
      <c r="B38" s="89" t="s">
        <v>25</v>
      </c>
      <c r="C38" s="89"/>
      <c r="D38" s="89"/>
      <c r="E38" s="89"/>
      <c r="F38" s="89"/>
      <c r="G38" s="6"/>
      <c r="H38" s="6"/>
      <c r="I38" s="6"/>
      <c r="J38" s="6"/>
      <c r="K38" s="7"/>
      <c r="M38" s="20"/>
      <c r="N38" s="20"/>
      <c r="O38" s="20"/>
      <c r="P38" s="20"/>
      <c r="Q38" s="20"/>
      <c r="R38" s="20"/>
    </row>
    <row r="39" spans="1:18">
      <c r="A39" s="92"/>
      <c r="B39" s="89" t="s">
        <v>26</v>
      </c>
      <c r="C39" s="89"/>
      <c r="D39" s="89"/>
      <c r="E39" s="89"/>
      <c r="F39" s="89"/>
      <c r="G39" s="6"/>
      <c r="H39" s="6"/>
      <c r="I39" s="6"/>
      <c r="J39" s="6"/>
      <c r="K39" s="7"/>
      <c r="M39" s="20"/>
      <c r="N39" s="20"/>
      <c r="O39" s="20"/>
      <c r="P39" s="20"/>
      <c r="Q39" s="20"/>
      <c r="R39" s="20"/>
    </row>
    <row r="40" spans="1:18" ht="25.5" customHeight="1">
      <c r="A40" s="92"/>
      <c r="B40" s="89" t="s">
        <v>27</v>
      </c>
      <c r="C40" s="89"/>
      <c r="D40" s="89"/>
      <c r="E40" s="89"/>
      <c r="F40" s="89"/>
      <c r="G40" s="6"/>
      <c r="H40" s="6"/>
      <c r="I40" s="6"/>
      <c r="J40" s="6"/>
      <c r="K40" s="7"/>
      <c r="M40" s="20"/>
      <c r="N40" s="20"/>
      <c r="O40" s="20"/>
      <c r="P40" s="20"/>
      <c r="Q40" s="20"/>
      <c r="R40" s="20"/>
    </row>
    <row r="41" spans="1:18">
      <c r="A41" s="92"/>
      <c r="B41" s="89" t="s">
        <v>28</v>
      </c>
      <c r="C41" s="89"/>
      <c r="D41" s="89"/>
      <c r="E41" s="89"/>
      <c r="F41" s="89"/>
      <c r="G41" s="6"/>
      <c r="H41" s="6"/>
      <c r="I41" s="6"/>
      <c r="J41" s="6"/>
      <c r="K41" s="7"/>
      <c r="M41" s="20"/>
      <c r="N41" s="20"/>
      <c r="O41" s="20"/>
      <c r="P41" s="20"/>
      <c r="Q41" s="20"/>
      <c r="R41" s="20"/>
    </row>
    <row r="42" spans="1:18">
      <c r="A42" s="92"/>
      <c r="B42" s="89" t="s">
        <v>29</v>
      </c>
      <c r="C42" s="89"/>
      <c r="D42" s="89"/>
      <c r="E42" s="89"/>
      <c r="F42" s="89"/>
      <c r="G42" s="6"/>
      <c r="H42" s="6"/>
      <c r="I42" s="6"/>
      <c r="J42" s="6"/>
      <c r="K42" s="7"/>
      <c r="M42" s="20"/>
      <c r="N42" s="20"/>
      <c r="O42" s="20"/>
      <c r="P42" s="20"/>
      <c r="Q42" s="20"/>
      <c r="R42" s="20"/>
    </row>
    <row r="43" spans="1:18" ht="6" customHeight="1">
      <c r="A43" s="92"/>
      <c r="B43" s="94"/>
      <c r="C43" s="95"/>
      <c r="D43" s="95"/>
      <c r="E43" s="95"/>
      <c r="F43" s="95"/>
      <c r="G43" s="95"/>
      <c r="H43" s="95"/>
      <c r="I43" s="95"/>
      <c r="J43" s="95"/>
      <c r="K43" s="96"/>
      <c r="M43" s="20"/>
      <c r="N43" s="20"/>
      <c r="O43" s="20"/>
      <c r="P43" s="20"/>
      <c r="Q43" s="20"/>
      <c r="R43" s="20"/>
    </row>
    <row r="44" spans="1:18" ht="69.95" customHeight="1" thickBot="1">
      <c r="A44" s="93"/>
      <c r="B44" s="100" t="s">
        <v>30</v>
      </c>
      <c r="C44" s="100"/>
      <c r="D44" s="100"/>
      <c r="E44" s="100"/>
      <c r="F44" s="100"/>
      <c r="G44" s="100"/>
      <c r="H44" s="100"/>
      <c r="I44" s="100"/>
      <c r="J44" s="100"/>
      <c r="K44" s="101"/>
      <c r="M44" s="20" t="s">
        <v>6</v>
      </c>
      <c r="N44" s="20" t="s">
        <v>7</v>
      </c>
      <c r="O44" s="20" t="s">
        <v>8</v>
      </c>
      <c r="P44" s="20" t="s">
        <v>9</v>
      </c>
      <c r="Q44" s="20" t="s">
        <v>11</v>
      </c>
      <c r="R44" s="18" t="s">
        <v>12</v>
      </c>
    </row>
    <row r="45" spans="1:18" ht="6" customHeight="1" thickBot="1">
      <c r="B45" s="98"/>
      <c r="C45" s="98"/>
      <c r="D45" s="98"/>
      <c r="E45" s="98"/>
      <c r="F45" s="98"/>
      <c r="M45" s="20"/>
      <c r="N45" s="20"/>
      <c r="O45" s="20"/>
      <c r="P45" s="20"/>
      <c r="Q45" s="20"/>
      <c r="R45" s="20"/>
    </row>
    <row r="46" spans="1:18" ht="24.75" customHeight="1" thickBot="1">
      <c r="A46" s="32" t="s">
        <v>55</v>
      </c>
      <c r="B46" s="99" t="s">
        <v>5</v>
      </c>
      <c r="C46" s="99"/>
      <c r="D46" s="99"/>
      <c r="E46" s="99"/>
      <c r="F46" s="99"/>
      <c r="G46" s="33" t="s">
        <v>6</v>
      </c>
      <c r="H46" s="33" t="s">
        <v>7</v>
      </c>
      <c r="I46" s="33" t="s">
        <v>8</v>
      </c>
      <c r="J46" s="33" t="s">
        <v>9</v>
      </c>
      <c r="K46" s="34" t="s">
        <v>10</v>
      </c>
      <c r="M46" s="18" t="s">
        <v>6</v>
      </c>
      <c r="N46" s="18" t="s">
        <v>7</v>
      </c>
      <c r="O46" s="18" t="s">
        <v>8</v>
      </c>
      <c r="P46" s="18" t="s">
        <v>9</v>
      </c>
      <c r="Q46" s="19" t="s">
        <v>11</v>
      </c>
      <c r="R46" s="18" t="s">
        <v>12</v>
      </c>
    </row>
    <row r="47" spans="1:18" ht="30" customHeight="1">
      <c r="A47" s="86" t="s">
        <v>31</v>
      </c>
      <c r="B47" s="97" t="s">
        <v>136</v>
      </c>
      <c r="C47" s="97"/>
      <c r="D47" s="97"/>
      <c r="E47" s="97"/>
      <c r="F47" s="97"/>
      <c r="G47" s="4"/>
      <c r="H47" s="4"/>
      <c r="I47" s="4"/>
      <c r="J47" s="4"/>
      <c r="K47" s="5"/>
      <c r="M47" s="20">
        <f>(IF(G47=0,0,1))+(IF(G48=0,0,1))+(IF(G49=0,0,1))+(IF(G50=0,0,1))+(IF(G51=0,0,1))+(IF(G52=0,0,1))+(IF(G53=0,0,1))+(IF(G54=0,0,1))</f>
        <v>0</v>
      </c>
      <c r="N47" s="20">
        <f>(IF(H47=0,0,2))+(IF(H48=0,0,2))+(IF(H49=0,0,2))+(IF(H50=0,0,2))+(IF(H51=0,0,2))+(IF(H52=0,0,2))+(IF(H53=0,0,2))+(IF(H54=0,0,2))</f>
        <v>0</v>
      </c>
      <c r="O47" s="20">
        <f>(IF(I47=0,0,3))+(IF(I48=0,0,3))+(IF(I49=0,0,3))+(IF(I50=0,0,3))+(IF(I51=0,0,3))+(IF(I52=0,0,3))+(IF(I53=0,0,3))+(IF(I54=0,0,3))</f>
        <v>0</v>
      </c>
      <c r="P47" s="20">
        <f>(IF(J47=0,0,4))+(IF(J48=0,0,4))+(IF(J49=0,0,4))+(IF(J50=0,0,4))+(IF(J51=0,0,4))+(IF(J52=0,0,4))+(IF(J53=0,0,4))+(IF(J54=0,0,4))</f>
        <v>0</v>
      </c>
      <c r="Q47" s="20">
        <f>(IF(K47=0,0,1))+(IF(K48=0,0,1))+(IF(K49=0,0,1))+(IF(K50=0,0,1))+(IF(K51=0,0,1))+(IF(K52=0,0,1))+(IF(K53=0,0,1))+(IF(K54=0,0,1))</f>
        <v>0</v>
      </c>
      <c r="R47" s="20">
        <f>SUM(M47:Q47)</f>
        <v>0</v>
      </c>
    </row>
    <row r="48" spans="1:18" ht="25.5" customHeight="1">
      <c r="A48" s="87"/>
      <c r="B48" s="89" t="s">
        <v>77</v>
      </c>
      <c r="C48" s="89"/>
      <c r="D48" s="89"/>
      <c r="E48" s="89"/>
      <c r="F48" s="89"/>
      <c r="G48" s="6"/>
      <c r="H48" s="6"/>
      <c r="I48" s="6"/>
      <c r="J48" s="6"/>
      <c r="K48" s="7"/>
      <c r="M48" s="20"/>
      <c r="N48" s="20"/>
      <c r="O48" s="20"/>
      <c r="P48" s="20"/>
      <c r="Q48" s="20"/>
      <c r="R48" s="20"/>
    </row>
    <row r="49" spans="1:18" ht="13.5" customHeight="1">
      <c r="A49" s="87"/>
      <c r="B49" s="89" t="s">
        <v>76</v>
      </c>
      <c r="C49" s="89"/>
      <c r="D49" s="89"/>
      <c r="E49" s="89"/>
      <c r="F49" s="89"/>
      <c r="G49" s="6"/>
      <c r="H49" s="6"/>
      <c r="I49" s="6"/>
      <c r="J49" s="6"/>
      <c r="K49" s="7"/>
      <c r="M49" s="20"/>
      <c r="N49" s="20"/>
      <c r="O49" s="20"/>
      <c r="P49" s="20"/>
      <c r="Q49" s="20"/>
      <c r="R49" s="20"/>
    </row>
    <row r="50" spans="1:18" ht="27" customHeight="1">
      <c r="A50" s="87"/>
      <c r="B50" s="89" t="s">
        <v>75</v>
      </c>
      <c r="C50" s="89"/>
      <c r="D50" s="89"/>
      <c r="E50" s="89"/>
      <c r="F50" s="89"/>
      <c r="G50" s="6"/>
      <c r="H50" s="6"/>
      <c r="I50" s="6"/>
      <c r="J50" s="6"/>
      <c r="K50" s="7"/>
      <c r="M50" s="20"/>
      <c r="N50" s="20"/>
      <c r="O50" s="20"/>
      <c r="P50" s="20"/>
      <c r="Q50" s="20"/>
      <c r="R50" s="20"/>
    </row>
    <row r="51" spans="1:18" ht="24.75" customHeight="1">
      <c r="A51" s="87"/>
      <c r="B51" s="89" t="s">
        <v>32</v>
      </c>
      <c r="C51" s="89"/>
      <c r="D51" s="89"/>
      <c r="E51" s="89"/>
      <c r="F51" s="89"/>
      <c r="G51" s="6"/>
      <c r="H51" s="6"/>
      <c r="I51" s="6"/>
      <c r="J51" s="6"/>
      <c r="K51" s="7"/>
      <c r="M51" s="20"/>
      <c r="N51" s="20"/>
      <c r="O51" s="20"/>
      <c r="P51" s="20"/>
      <c r="Q51" s="20"/>
      <c r="R51" s="20"/>
    </row>
    <row r="52" spans="1:18" ht="25.5" customHeight="1">
      <c r="A52" s="87"/>
      <c r="B52" s="122" t="s">
        <v>109</v>
      </c>
      <c r="C52" s="89"/>
      <c r="D52" s="89"/>
      <c r="E52" s="89"/>
      <c r="F52" s="89"/>
      <c r="G52" s="6"/>
      <c r="H52" s="6"/>
      <c r="I52" s="6"/>
      <c r="J52" s="6"/>
      <c r="K52" s="7"/>
      <c r="M52" s="20"/>
      <c r="N52" s="20"/>
      <c r="O52" s="20"/>
      <c r="P52" s="20"/>
      <c r="Q52" s="20"/>
      <c r="R52" s="20"/>
    </row>
    <row r="53" spans="1:18" ht="27.75" customHeight="1">
      <c r="A53" s="87"/>
      <c r="B53" s="89" t="s">
        <v>74</v>
      </c>
      <c r="C53" s="89"/>
      <c r="D53" s="89"/>
      <c r="E53" s="89"/>
      <c r="F53" s="89"/>
      <c r="G53" s="6"/>
      <c r="H53" s="6"/>
      <c r="I53" s="6"/>
      <c r="J53" s="6"/>
      <c r="K53" s="7"/>
      <c r="M53" s="20"/>
      <c r="N53" s="20"/>
      <c r="O53" s="20"/>
      <c r="P53" s="20"/>
      <c r="Q53" s="20"/>
      <c r="R53" s="20"/>
    </row>
    <row r="54" spans="1:18" ht="57" customHeight="1">
      <c r="A54" s="87"/>
      <c r="B54" s="89" t="s">
        <v>137</v>
      </c>
      <c r="C54" s="89"/>
      <c r="D54" s="89"/>
      <c r="E54" s="89"/>
      <c r="F54" s="89"/>
      <c r="G54" s="6"/>
      <c r="H54" s="6"/>
      <c r="I54" s="6"/>
      <c r="J54" s="6"/>
      <c r="K54" s="7"/>
      <c r="M54" s="20"/>
      <c r="N54" s="20"/>
      <c r="O54" s="20"/>
      <c r="P54" s="20"/>
      <c r="Q54" s="20"/>
      <c r="R54" s="20"/>
    </row>
    <row r="55" spans="1:18" ht="6" customHeight="1">
      <c r="A55" s="87"/>
      <c r="B55" s="94"/>
      <c r="C55" s="95"/>
      <c r="D55" s="95"/>
      <c r="E55" s="95"/>
      <c r="F55" s="95"/>
      <c r="G55" s="95"/>
      <c r="H55" s="95"/>
      <c r="I55" s="95"/>
      <c r="J55" s="95"/>
      <c r="K55" s="96"/>
      <c r="M55" s="20"/>
      <c r="N55" s="20"/>
      <c r="O55" s="20"/>
      <c r="P55" s="20"/>
      <c r="Q55" s="20"/>
      <c r="R55" s="20"/>
    </row>
    <row r="56" spans="1:18" ht="69.95" customHeight="1" thickBot="1">
      <c r="A56" s="88"/>
      <c r="B56" s="100" t="s">
        <v>33</v>
      </c>
      <c r="C56" s="100"/>
      <c r="D56" s="100"/>
      <c r="E56" s="100"/>
      <c r="F56" s="100"/>
      <c r="G56" s="100"/>
      <c r="H56" s="100"/>
      <c r="I56" s="100"/>
      <c r="J56" s="100"/>
      <c r="K56" s="101"/>
      <c r="M56" s="20" t="s">
        <v>6</v>
      </c>
      <c r="N56" s="20" t="s">
        <v>7</v>
      </c>
      <c r="O56" s="20" t="s">
        <v>8</v>
      </c>
      <c r="P56" s="20" t="s">
        <v>9</v>
      </c>
      <c r="Q56" s="20" t="s">
        <v>11</v>
      </c>
      <c r="R56" s="18" t="s">
        <v>12</v>
      </c>
    </row>
    <row r="57" spans="1:18" ht="6" customHeight="1" thickBot="1">
      <c r="B57" s="134"/>
      <c r="C57" s="134"/>
      <c r="D57" s="134"/>
      <c r="E57" s="134"/>
      <c r="F57" s="134"/>
      <c r="M57" s="20"/>
      <c r="N57" s="20"/>
      <c r="O57" s="20"/>
      <c r="P57" s="20"/>
      <c r="Q57" s="20"/>
      <c r="R57" s="20"/>
    </row>
    <row r="58" spans="1:18" ht="17.25" customHeight="1" thickBot="1">
      <c r="A58" s="135" t="s">
        <v>49</v>
      </c>
      <c r="B58" s="136"/>
      <c r="C58" s="136"/>
      <c r="D58" s="136"/>
      <c r="E58" s="136"/>
      <c r="F58" s="136"/>
      <c r="G58" s="136"/>
      <c r="H58" s="136"/>
      <c r="I58" s="136"/>
      <c r="J58" s="136"/>
      <c r="K58" s="137"/>
      <c r="L58" s="23"/>
      <c r="M58" s="20"/>
      <c r="N58" s="20"/>
      <c r="O58" s="20"/>
      <c r="P58" s="20"/>
      <c r="Q58" s="20"/>
      <c r="R58" s="20"/>
    </row>
    <row r="59" spans="1:18" ht="4.5" customHeight="1" thickBot="1">
      <c r="M59" s="20"/>
      <c r="N59" s="20"/>
      <c r="O59" s="20"/>
      <c r="P59" s="20"/>
      <c r="Q59" s="20"/>
      <c r="R59" s="20"/>
    </row>
    <row r="60" spans="1:18" ht="27.75" customHeight="1">
      <c r="A60" s="91" t="s">
        <v>34</v>
      </c>
      <c r="B60" s="142" t="s">
        <v>35</v>
      </c>
      <c r="C60" s="142"/>
      <c r="D60" s="142"/>
      <c r="E60" s="142"/>
      <c r="F60" s="142"/>
      <c r="G60" s="11" t="s">
        <v>6</v>
      </c>
      <c r="H60" s="11" t="s">
        <v>7</v>
      </c>
      <c r="I60" s="11" t="s">
        <v>8</v>
      </c>
      <c r="J60" s="11" t="s">
        <v>9</v>
      </c>
      <c r="K60" s="12" t="s">
        <v>36</v>
      </c>
      <c r="M60" s="20" t="s">
        <v>6</v>
      </c>
      <c r="N60" s="20" t="s">
        <v>7</v>
      </c>
      <c r="O60" s="20" t="s">
        <v>8</v>
      </c>
      <c r="P60" s="20" t="s">
        <v>9</v>
      </c>
      <c r="Q60" s="20" t="s">
        <v>11</v>
      </c>
      <c r="R60" s="18" t="s">
        <v>12</v>
      </c>
    </row>
    <row r="61" spans="1:18" ht="6" customHeight="1">
      <c r="A61" s="92"/>
      <c r="B61" s="94"/>
      <c r="C61" s="95"/>
      <c r="D61" s="95"/>
      <c r="E61" s="95"/>
      <c r="F61" s="95"/>
      <c r="G61" s="95"/>
      <c r="H61" s="95"/>
      <c r="I61" s="95"/>
      <c r="J61" s="95"/>
      <c r="K61" s="96"/>
      <c r="M61" s="20"/>
      <c r="N61" s="20"/>
      <c r="O61" s="20"/>
      <c r="P61" s="20"/>
      <c r="Q61" s="20"/>
      <c r="R61" s="20"/>
    </row>
    <row r="62" spans="1:18">
      <c r="A62" s="92"/>
      <c r="B62" s="118" t="s">
        <v>37</v>
      </c>
      <c r="C62" s="118"/>
      <c r="D62" s="118"/>
      <c r="E62" s="118"/>
      <c r="F62" s="118"/>
      <c r="G62" s="6"/>
      <c r="H62" s="6"/>
      <c r="I62" s="6"/>
      <c r="J62" s="6"/>
      <c r="K62" s="7"/>
      <c r="M62" s="20">
        <f>(IF(G62=0,0,1))+(IF(G63=0,0,1))+(IF(G64=0,0,1))+(IF(G65=0,0,1))+(IF(G69=0,0,1))+(IF(G71=0,0,1))+(IF(G73=0,0,1))+(IF(G72=0,0,1))+(IF(G74=0,0,1))+(IF(G75=0,0,1))</f>
        <v>0</v>
      </c>
      <c r="N62" s="20">
        <f>(IF(H62=0,0,2))+(IF(H63=0,0,2))+(IF(H64=0,0,2))+(IF(H65=0,0,2))+(IF(H69=0,0,2))+(IF(H71=0,0,2))+(IF(H72=0,0,2))+(IF(H73=0,0,2))+IF(H74=0,0,2)+(IF(H75=0,0,2))</f>
        <v>0</v>
      </c>
      <c r="O62" s="20">
        <f>(IF(I62=0,0,3))+(IF(I63=0,0,3))+(IF(I64=0,0,3))+(IF(I65=0,0,3))+(IF(I69=0,0,3))+(IF(I71=0,0,3))+(IF(I72=0,0,3))+(IF(I73=0,0,3))+IF(I74=0,0,3)+(IF(I75=0,0,3))</f>
        <v>0</v>
      </c>
      <c r="P62" s="20">
        <f>(IF(J62=0,0,4))+(IF(J63=0,0,4))+(IF(J64=0,0,4))+(IF(J65=0,0,4)+(IF(J69=0,0,4))+(IF(J71=0,0,4))+(IF(J72=0,0,2))+(IF(J73=0,0,2))+IF(J74=0,0,4))+(IF(J75=0,0,4))</f>
        <v>0</v>
      </c>
      <c r="Q62" s="20">
        <f>(IF(K62=0,0,5))+(IF(K63=0,0,5))+(IF(K64=0,0,5))+(IF(K65=0,0,5))+(IF(K69=0,0,5))+(IF(K71=0,0,5)++(IF(K72=0,0,5))++(IF(K73=0,0,5))+IF(K74=0,0,5))+(IF(K75=0,0,5))</f>
        <v>0</v>
      </c>
      <c r="R62" s="20">
        <f>SUM(M62:Q62)</f>
        <v>0</v>
      </c>
    </row>
    <row r="63" spans="1:18">
      <c r="A63" s="92"/>
      <c r="B63" s="144" t="s">
        <v>138</v>
      </c>
      <c r="C63" s="144"/>
      <c r="D63" s="144"/>
      <c r="E63" s="144"/>
      <c r="F63" s="144"/>
      <c r="G63" s="6"/>
      <c r="H63" s="6"/>
      <c r="I63" s="6"/>
      <c r="J63" s="6"/>
      <c r="K63" s="7"/>
      <c r="M63" s="20"/>
      <c r="N63" s="20"/>
      <c r="O63" s="20"/>
      <c r="P63" s="20"/>
      <c r="Q63" s="20"/>
      <c r="R63" s="20"/>
    </row>
    <row r="64" spans="1:18">
      <c r="A64" s="92"/>
      <c r="B64" s="118" t="s">
        <v>38</v>
      </c>
      <c r="C64" s="118"/>
      <c r="D64" s="118"/>
      <c r="E64" s="118"/>
      <c r="F64" s="118"/>
      <c r="G64" s="6"/>
      <c r="H64" s="6"/>
      <c r="I64" s="6"/>
      <c r="J64" s="6"/>
      <c r="K64" s="7"/>
      <c r="M64" s="20"/>
      <c r="N64" s="20"/>
      <c r="O64" s="20"/>
      <c r="P64" s="20"/>
      <c r="Q64" s="20"/>
      <c r="R64" s="20"/>
    </row>
    <row r="65" spans="1:18" ht="12.75" customHeight="1">
      <c r="A65" s="92"/>
      <c r="B65" s="118" t="s">
        <v>139</v>
      </c>
      <c r="C65" s="118"/>
      <c r="D65" s="118"/>
      <c r="E65" s="118"/>
      <c r="F65" s="118"/>
      <c r="G65" s="6"/>
      <c r="H65" s="6"/>
      <c r="I65" s="6"/>
      <c r="J65" s="6"/>
      <c r="K65" s="7"/>
      <c r="M65" s="20"/>
      <c r="N65" s="20"/>
      <c r="O65" s="20"/>
      <c r="P65" s="20"/>
      <c r="Q65" s="20"/>
      <c r="R65" s="20"/>
    </row>
    <row r="66" spans="1:18" ht="6" customHeight="1" thickBot="1">
      <c r="A66" s="92"/>
      <c r="B66" s="143"/>
      <c r="C66" s="128"/>
      <c r="D66" s="128"/>
      <c r="E66" s="128"/>
      <c r="F66" s="128"/>
      <c r="G66" s="128"/>
      <c r="H66" s="128"/>
      <c r="I66" s="128"/>
      <c r="J66" s="128"/>
      <c r="K66" s="129"/>
      <c r="M66" s="20"/>
      <c r="N66" s="20"/>
      <c r="O66" s="20"/>
      <c r="P66" s="20"/>
      <c r="Q66" s="20"/>
      <c r="R66" s="20"/>
    </row>
    <row r="67" spans="1:18" ht="26.25" customHeight="1">
      <c r="A67" s="92"/>
      <c r="B67" s="142" t="s">
        <v>140</v>
      </c>
      <c r="C67" s="142"/>
      <c r="D67" s="142"/>
      <c r="E67" s="142"/>
      <c r="F67" s="142"/>
      <c r="G67" s="13" t="s">
        <v>6</v>
      </c>
      <c r="H67" s="13" t="s">
        <v>7</v>
      </c>
      <c r="I67" s="13" t="s">
        <v>8</v>
      </c>
      <c r="J67" s="13" t="s">
        <v>9</v>
      </c>
      <c r="K67" s="14" t="s">
        <v>36</v>
      </c>
      <c r="M67" s="20"/>
      <c r="N67" s="20"/>
      <c r="O67" s="20"/>
      <c r="P67" s="20"/>
      <c r="Q67" s="20"/>
      <c r="R67" s="18"/>
    </row>
    <row r="68" spans="1:18" ht="6" customHeight="1">
      <c r="A68" s="92"/>
      <c r="B68" s="143"/>
      <c r="C68" s="128"/>
      <c r="D68" s="128"/>
      <c r="E68" s="128"/>
      <c r="F68" s="128"/>
      <c r="G68" s="128"/>
      <c r="H68" s="128"/>
      <c r="I68" s="128"/>
      <c r="J68" s="128"/>
      <c r="K68" s="129"/>
      <c r="M68" s="20"/>
      <c r="N68" s="20"/>
      <c r="O68" s="20"/>
      <c r="P68" s="20"/>
      <c r="Q68" s="20"/>
      <c r="R68" s="20"/>
    </row>
    <row r="69" spans="1:18">
      <c r="A69" s="92"/>
      <c r="B69" s="118" t="s">
        <v>39</v>
      </c>
      <c r="C69" s="118"/>
      <c r="D69" s="118"/>
      <c r="E69" s="118"/>
      <c r="F69" s="118"/>
      <c r="G69" s="6"/>
      <c r="H69" s="6"/>
      <c r="I69" s="6"/>
      <c r="J69" s="6"/>
      <c r="K69" s="7"/>
      <c r="M69" s="20"/>
      <c r="N69" s="20"/>
      <c r="O69" s="20"/>
      <c r="P69" s="20"/>
      <c r="Q69" s="20"/>
      <c r="R69" s="20"/>
    </row>
    <row r="70" spans="1:18">
      <c r="A70" s="92"/>
      <c r="B70" s="118" t="s">
        <v>41</v>
      </c>
      <c r="C70" s="118"/>
      <c r="D70" s="118"/>
      <c r="E70" s="118"/>
      <c r="F70" s="118"/>
      <c r="G70" s="67"/>
      <c r="H70" s="67"/>
      <c r="I70" s="67"/>
      <c r="J70" s="6"/>
      <c r="K70" s="7"/>
      <c r="M70" s="20"/>
      <c r="N70" s="20"/>
      <c r="O70" s="20"/>
      <c r="P70" s="20"/>
      <c r="Q70" s="20"/>
      <c r="R70" s="20"/>
    </row>
    <row r="71" spans="1:18">
      <c r="A71" s="92"/>
      <c r="B71" s="119" t="s">
        <v>135</v>
      </c>
      <c r="C71" s="120"/>
      <c r="D71" s="120"/>
      <c r="E71" s="120"/>
      <c r="F71" s="121"/>
      <c r="G71" s="6"/>
      <c r="H71" s="6"/>
      <c r="I71" s="6"/>
      <c r="J71" s="6"/>
      <c r="K71" s="7"/>
      <c r="M71" s="20"/>
      <c r="N71" s="20"/>
      <c r="O71" s="20"/>
      <c r="P71" s="20"/>
      <c r="Q71" s="20"/>
      <c r="R71" s="20"/>
    </row>
    <row r="72" spans="1:18" ht="12.75" customHeight="1">
      <c r="A72" s="92"/>
      <c r="B72" s="118" t="s">
        <v>40</v>
      </c>
      <c r="C72" s="118"/>
      <c r="D72" s="118"/>
      <c r="E72" s="118"/>
      <c r="F72" s="118"/>
      <c r="G72" s="6"/>
      <c r="H72" s="6"/>
      <c r="I72" s="6"/>
      <c r="J72" s="6"/>
      <c r="K72" s="7"/>
      <c r="M72" s="20"/>
      <c r="N72" s="20"/>
      <c r="O72" s="20"/>
      <c r="P72" s="20"/>
      <c r="Q72" s="20"/>
      <c r="R72" s="20"/>
    </row>
    <row r="73" spans="1:18" ht="12.75" customHeight="1">
      <c r="A73" s="92"/>
      <c r="B73" s="131" t="s">
        <v>61</v>
      </c>
      <c r="C73" s="132"/>
      <c r="D73" s="132"/>
      <c r="E73" s="132"/>
      <c r="F73" s="133"/>
      <c r="G73" s="6"/>
      <c r="H73" s="6"/>
      <c r="I73" s="6"/>
      <c r="J73" s="6"/>
      <c r="K73" s="7"/>
      <c r="M73" s="20"/>
      <c r="N73" s="20"/>
      <c r="O73" s="20"/>
      <c r="P73" s="20"/>
      <c r="Q73" s="20"/>
      <c r="R73" s="20"/>
    </row>
    <row r="74" spans="1:18" ht="12.75" customHeight="1">
      <c r="A74" s="92"/>
      <c r="B74" s="131" t="s">
        <v>65</v>
      </c>
      <c r="C74" s="132"/>
      <c r="D74" s="132"/>
      <c r="E74" s="132"/>
      <c r="F74" s="133"/>
      <c r="G74" s="6"/>
      <c r="H74" s="6"/>
      <c r="I74" s="6"/>
      <c r="J74" s="6"/>
      <c r="K74" s="7"/>
      <c r="M74" s="20"/>
      <c r="N74" s="20"/>
      <c r="O74" s="20"/>
      <c r="P74" s="20"/>
      <c r="Q74" s="20"/>
      <c r="R74" s="20"/>
    </row>
    <row r="75" spans="1:18" ht="13.5" thickBot="1">
      <c r="A75" s="93"/>
      <c r="B75" s="100" t="s">
        <v>110</v>
      </c>
      <c r="C75" s="100"/>
      <c r="D75" s="100"/>
      <c r="E75" s="100"/>
      <c r="F75" s="100"/>
      <c r="G75" s="15"/>
      <c r="H75" s="15"/>
      <c r="I75" s="15"/>
      <c r="J75" s="15"/>
      <c r="K75" s="16"/>
      <c r="M75" s="20"/>
      <c r="N75" s="20"/>
      <c r="O75" s="20"/>
      <c r="P75" s="20"/>
      <c r="Q75" s="20"/>
      <c r="R75" s="20"/>
    </row>
    <row r="76" spans="1:18" ht="6" customHeight="1">
      <c r="B76" s="98"/>
      <c r="C76" s="98"/>
      <c r="D76" s="98"/>
      <c r="E76" s="98"/>
      <c r="F76" s="98"/>
      <c r="M76" s="20"/>
      <c r="N76" s="20"/>
      <c r="O76" s="20"/>
      <c r="P76" s="20"/>
      <c r="Q76" s="20"/>
      <c r="R76" s="20"/>
    </row>
    <row r="77" spans="1:18" ht="25.5" customHeight="1">
      <c r="A77" s="89" t="s">
        <v>60</v>
      </c>
      <c r="B77" s="89"/>
      <c r="C77" s="89"/>
      <c r="D77" s="89"/>
      <c r="E77" s="89"/>
      <c r="F77" s="89"/>
      <c r="G77" s="89"/>
      <c r="H77" s="89"/>
      <c r="I77" s="89"/>
      <c r="J77" s="89"/>
      <c r="M77" s="20"/>
      <c r="N77" s="20"/>
      <c r="O77" s="20"/>
      <c r="P77" s="20"/>
      <c r="Q77" s="20"/>
      <c r="R77" s="20"/>
    </row>
    <row r="78" spans="1:18" ht="6" customHeight="1" thickBot="1">
      <c r="B78" s="98"/>
      <c r="C78" s="98"/>
      <c r="D78" s="98"/>
      <c r="E78" s="98"/>
      <c r="F78" s="98"/>
      <c r="M78" s="20"/>
      <c r="N78" s="20"/>
      <c r="O78" s="20"/>
      <c r="P78" s="20"/>
      <c r="Q78" s="20"/>
      <c r="R78" s="20"/>
    </row>
    <row r="79" spans="1:18" ht="12.75" customHeight="1">
      <c r="A79" s="125" t="s">
        <v>42</v>
      </c>
      <c r="B79" s="126"/>
      <c r="C79" s="126"/>
      <c r="D79" s="126"/>
      <c r="E79" s="126"/>
      <c r="F79" s="126"/>
      <c r="G79" s="35" t="s">
        <v>43</v>
      </c>
      <c r="H79" s="35" t="s">
        <v>8</v>
      </c>
      <c r="I79" s="35" t="s">
        <v>44</v>
      </c>
      <c r="J79" s="36" t="s">
        <v>45</v>
      </c>
      <c r="M79" s="20" t="s">
        <v>6</v>
      </c>
      <c r="N79" s="20" t="s">
        <v>7</v>
      </c>
      <c r="O79" s="20" t="s">
        <v>8</v>
      </c>
      <c r="P79" s="20" t="s">
        <v>9</v>
      </c>
      <c r="Q79" s="20" t="s">
        <v>11</v>
      </c>
      <c r="R79" s="18" t="s">
        <v>12</v>
      </c>
    </row>
    <row r="80" spans="1:18" ht="6" customHeight="1">
      <c r="A80" s="127"/>
      <c r="B80" s="128"/>
      <c r="C80" s="128"/>
      <c r="D80" s="128"/>
      <c r="E80" s="128"/>
      <c r="F80" s="128"/>
      <c r="G80" s="128"/>
      <c r="H80" s="128"/>
      <c r="I80" s="128"/>
      <c r="J80" s="129"/>
      <c r="M80" s="20"/>
      <c r="N80" s="20"/>
      <c r="O80" s="20"/>
      <c r="P80" s="20"/>
      <c r="Q80" s="20"/>
      <c r="R80" s="20"/>
    </row>
    <row r="81" spans="1:18" ht="25.5" customHeight="1">
      <c r="A81" s="87" t="s">
        <v>46</v>
      </c>
      <c r="B81" s="89" t="s">
        <v>47</v>
      </c>
      <c r="C81" s="89"/>
      <c r="D81" s="89"/>
      <c r="E81" s="89"/>
      <c r="F81" s="89"/>
      <c r="G81" s="6"/>
      <c r="H81" s="6"/>
      <c r="I81" s="6"/>
      <c r="J81" s="7"/>
      <c r="M81" s="20">
        <f>(IF(G81=0,0,1))+(IF(G82=0,0,1))+(IF(G83=0,0,1))+(IF(G84=0,0,1))+(IF(G85=0,0,1))+(IF(G86=0,0,1))</f>
        <v>0</v>
      </c>
      <c r="N81" s="20">
        <f>(IF(H81=0,0,2))+(IF(H82=0,0,2))+(IF(H83=0,0,2))+(IF(H84=0,0,2))+(IF(H85=0,0,2))+(IF(H86=0,0,2))</f>
        <v>0</v>
      </c>
      <c r="O81" s="20">
        <f>(IF(I81=0,0,3))+(IF(I82=0,0,3))+(IF(I83=0,0,3))+(IF(I84=0,0,3))+(IF(I85=0,0,3))+(IF(I86=0,0,3))</f>
        <v>0</v>
      </c>
      <c r="P81" s="20">
        <f>(IF(J81=0,0,4))+(IF(J82=0,0,4))+(IF(J83=0,0,4))+(IF(J84=0,0,4))+(IF(J85=0,0,4))+(IF(J86=0,0,4))</f>
        <v>0</v>
      </c>
      <c r="Q81" s="20">
        <f>(IF(K81=0,0,1))+(IF(K82=0,0,1))+(IF(K83=0,0,1))+(IF(K84=0,0,1))+(IF(K85=0,0,1))+(IF(K86=0,0,1))</f>
        <v>0</v>
      </c>
      <c r="R81" s="20">
        <f>SUM(M81:Q81)</f>
        <v>0</v>
      </c>
    </row>
    <row r="82" spans="1:18">
      <c r="A82" s="87"/>
      <c r="B82" s="124" t="s">
        <v>62</v>
      </c>
      <c r="C82" s="124"/>
      <c r="D82" s="124"/>
      <c r="E82" s="124"/>
      <c r="F82" s="124"/>
      <c r="G82" s="6"/>
      <c r="H82" s="6"/>
      <c r="I82" s="6"/>
      <c r="J82" s="7"/>
      <c r="M82" s="20"/>
      <c r="N82" s="20"/>
      <c r="O82" s="20"/>
      <c r="P82" s="20"/>
      <c r="Q82" s="20"/>
      <c r="R82" s="20"/>
    </row>
    <row r="83" spans="1:18" ht="37.5" customHeight="1">
      <c r="A83" s="87"/>
      <c r="B83" s="89" t="s">
        <v>63</v>
      </c>
      <c r="C83" s="89"/>
      <c r="D83" s="89"/>
      <c r="E83" s="89"/>
      <c r="F83" s="89"/>
      <c r="G83" s="6"/>
      <c r="H83" s="6"/>
      <c r="I83" s="6"/>
      <c r="J83" s="7"/>
      <c r="M83" s="20"/>
      <c r="N83" s="20"/>
      <c r="O83" s="20"/>
      <c r="P83" s="20"/>
      <c r="Q83" s="20"/>
      <c r="R83" s="20"/>
    </row>
    <row r="84" spans="1:18" ht="37.5" customHeight="1">
      <c r="A84" s="87"/>
      <c r="B84" s="122" t="s">
        <v>64</v>
      </c>
      <c r="C84" s="89"/>
      <c r="D84" s="89"/>
      <c r="E84" s="89"/>
      <c r="F84" s="89"/>
      <c r="G84" s="6"/>
      <c r="H84" s="6"/>
      <c r="I84" s="6"/>
      <c r="J84" s="7"/>
      <c r="M84" s="20"/>
      <c r="N84" s="20"/>
      <c r="O84" s="20"/>
      <c r="P84" s="20"/>
      <c r="Q84" s="20"/>
      <c r="R84" s="20"/>
    </row>
    <row r="85" spans="1:18" ht="25.5" customHeight="1">
      <c r="A85" s="87"/>
      <c r="B85" s="89" t="s">
        <v>66</v>
      </c>
      <c r="C85" s="89"/>
      <c r="D85" s="89"/>
      <c r="E85" s="89"/>
      <c r="F85" s="89"/>
      <c r="G85" s="6"/>
      <c r="H85" s="6"/>
      <c r="I85" s="6"/>
      <c r="J85" s="7"/>
      <c r="M85" s="20"/>
      <c r="N85" s="20"/>
      <c r="O85" s="20"/>
      <c r="P85" s="20"/>
      <c r="Q85" s="20"/>
      <c r="R85" s="20"/>
    </row>
    <row r="86" spans="1:18" ht="26.25" customHeight="1" thickBot="1">
      <c r="A86" s="88"/>
      <c r="B86" s="130" t="s">
        <v>67</v>
      </c>
      <c r="C86" s="130"/>
      <c r="D86" s="130"/>
      <c r="E86" s="130"/>
      <c r="F86" s="130"/>
      <c r="G86" s="15"/>
      <c r="H86" s="15"/>
      <c r="I86" s="15"/>
      <c r="J86" s="16"/>
    </row>
    <row r="87" spans="1:18">
      <c r="B87" s="98"/>
      <c r="C87" s="98"/>
      <c r="D87" s="98"/>
      <c r="E87" s="98"/>
      <c r="F87" s="98"/>
    </row>
    <row r="88" spans="1:18">
      <c r="B88" s="98"/>
      <c r="C88" s="98"/>
      <c r="D88" s="98"/>
      <c r="E88" s="98"/>
      <c r="F88" s="98"/>
    </row>
    <row r="89" spans="1:18">
      <c r="B89" s="98"/>
      <c r="C89" s="98"/>
      <c r="D89" s="98"/>
      <c r="E89" s="98"/>
      <c r="F89" s="98"/>
    </row>
    <row r="90" spans="1:18">
      <c r="B90" s="98"/>
      <c r="C90" s="98"/>
      <c r="D90" s="98"/>
      <c r="E90" s="98"/>
      <c r="F90" s="98"/>
    </row>
    <row r="91" spans="1:18">
      <c r="B91" s="98"/>
      <c r="C91" s="98"/>
      <c r="D91" s="98"/>
      <c r="E91" s="98"/>
      <c r="F91" s="98"/>
    </row>
    <row r="92" spans="1:18">
      <c r="B92" s="98"/>
      <c r="C92" s="98"/>
      <c r="D92" s="98"/>
      <c r="E92" s="98"/>
      <c r="F92" s="98"/>
    </row>
    <row r="93" spans="1:18">
      <c r="B93" s="98"/>
      <c r="C93" s="98"/>
      <c r="D93" s="98"/>
      <c r="E93" s="98"/>
      <c r="F93" s="98"/>
    </row>
    <row r="94" spans="1:18">
      <c r="B94" s="98"/>
      <c r="C94" s="98"/>
      <c r="D94" s="98"/>
      <c r="E94" s="98"/>
      <c r="F94" s="98"/>
    </row>
    <row r="95" spans="1:18">
      <c r="B95" s="98"/>
      <c r="C95" s="98"/>
      <c r="D95" s="98"/>
      <c r="E95" s="98"/>
      <c r="F95" s="98"/>
    </row>
    <row r="96" spans="1:18">
      <c r="B96" s="98"/>
      <c r="C96" s="98"/>
      <c r="D96" s="98"/>
      <c r="E96" s="98"/>
      <c r="F96" s="98"/>
    </row>
    <row r="97" spans="2:6">
      <c r="B97" s="98"/>
      <c r="C97" s="98"/>
      <c r="D97" s="98"/>
      <c r="E97" s="98"/>
      <c r="F97" s="98"/>
    </row>
    <row r="98" spans="2:6">
      <c r="B98" s="98"/>
      <c r="C98" s="98"/>
      <c r="D98" s="98"/>
      <c r="E98" s="98"/>
      <c r="F98" s="98"/>
    </row>
    <row r="99" spans="2:6">
      <c r="B99" s="98"/>
      <c r="C99" s="98"/>
      <c r="D99" s="98"/>
      <c r="E99" s="98"/>
      <c r="F99" s="98"/>
    </row>
    <row r="100" spans="2:6">
      <c r="B100" s="98"/>
      <c r="C100" s="98"/>
      <c r="D100" s="98"/>
      <c r="E100" s="98"/>
      <c r="F100" s="98"/>
    </row>
    <row r="101" spans="2:6">
      <c r="B101" s="98"/>
      <c r="C101" s="98"/>
      <c r="D101" s="98"/>
      <c r="E101" s="98"/>
      <c r="F101" s="98"/>
    </row>
    <row r="102" spans="2:6">
      <c r="B102" s="98"/>
      <c r="C102" s="98"/>
      <c r="D102" s="98"/>
      <c r="E102" s="98"/>
      <c r="F102" s="98"/>
    </row>
    <row r="103" spans="2:6">
      <c r="B103" s="98"/>
      <c r="C103" s="98"/>
      <c r="D103" s="98"/>
      <c r="E103" s="98"/>
      <c r="F103" s="98"/>
    </row>
    <row r="104" spans="2:6">
      <c r="B104" s="98"/>
      <c r="C104" s="98"/>
      <c r="D104" s="98"/>
      <c r="E104" s="98"/>
      <c r="F104" s="98"/>
    </row>
    <row r="105" spans="2:6">
      <c r="B105" s="98"/>
      <c r="C105" s="98"/>
      <c r="D105" s="98"/>
      <c r="E105" s="98"/>
      <c r="F105" s="98"/>
    </row>
  </sheetData>
  <mergeCells count="106">
    <mergeCell ref="B74:F74"/>
    <mergeCell ref="B73:F73"/>
    <mergeCell ref="B57:F57"/>
    <mergeCell ref="A58:K58"/>
    <mergeCell ref="A6:A8"/>
    <mergeCell ref="A1:K1"/>
    <mergeCell ref="B67:F67"/>
    <mergeCell ref="A60:A75"/>
    <mergeCell ref="B60:F60"/>
    <mergeCell ref="B61:K61"/>
    <mergeCell ref="B75:F75"/>
    <mergeCell ref="B68:K68"/>
    <mergeCell ref="B69:F69"/>
    <mergeCell ref="B62:F62"/>
    <mergeCell ref="B63:F63"/>
    <mergeCell ref="B72:F72"/>
    <mergeCell ref="B64:F64"/>
    <mergeCell ref="B65:F65"/>
    <mergeCell ref="B66:K66"/>
    <mergeCell ref="B47:F47"/>
    <mergeCell ref="B48:F48"/>
    <mergeCell ref="B3:K3"/>
    <mergeCell ref="A14:A22"/>
    <mergeCell ref="B24:F24"/>
    <mergeCell ref="B105:F105"/>
    <mergeCell ref="B97:F97"/>
    <mergeCell ref="B98:F98"/>
    <mergeCell ref="B99:F99"/>
    <mergeCell ref="B100:F100"/>
    <mergeCell ref="B101:F101"/>
    <mergeCell ref="B102:F102"/>
    <mergeCell ref="B103:F103"/>
    <mergeCell ref="B104:F104"/>
    <mergeCell ref="B95:F95"/>
    <mergeCell ref="B96:F96"/>
    <mergeCell ref="B87:F87"/>
    <mergeCell ref="B76:F76"/>
    <mergeCell ref="A77:J77"/>
    <mergeCell ref="B82:F82"/>
    <mergeCell ref="B83:F83"/>
    <mergeCell ref="B84:F84"/>
    <mergeCell ref="B85:F85"/>
    <mergeCell ref="B92:F92"/>
    <mergeCell ref="B94:F94"/>
    <mergeCell ref="A79:F79"/>
    <mergeCell ref="A80:J80"/>
    <mergeCell ref="A81:A86"/>
    <mergeCell ref="B81:F81"/>
    <mergeCell ref="B89:F89"/>
    <mergeCell ref="B90:F90"/>
    <mergeCell ref="B91:F91"/>
    <mergeCell ref="B93:F93"/>
    <mergeCell ref="B86:F86"/>
    <mergeCell ref="B88:F88"/>
    <mergeCell ref="B78:F78"/>
    <mergeCell ref="B70:F70"/>
    <mergeCell ref="B71:F71"/>
    <mergeCell ref="B33:F33"/>
    <mergeCell ref="B34:F34"/>
    <mergeCell ref="B50:F50"/>
    <mergeCell ref="B55:K55"/>
    <mergeCell ref="B56:K56"/>
    <mergeCell ref="B52:F52"/>
    <mergeCell ref="B22:K22"/>
    <mergeCell ref="B23:F23"/>
    <mergeCell ref="B32:K32"/>
    <mergeCell ref="B36:F36"/>
    <mergeCell ref="B30:F30"/>
    <mergeCell ref="B31:K31"/>
    <mergeCell ref="B28:F28"/>
    <mergeCell ref="B25:F25"/>
    <mergeCell ref="B26:F26"/>
    <mergeCell ref="B27:F27"/>
    <mergeCell ref="B8:K8"/>
    <mergeCell ref="A10:K10"/>
    <mergeCell ref="B21:K21"/>
    <mergeCell ref="B12:F12"/>
    <mergeCell ref="B15:F15"/>
    <mergeCell ref="B14:F14"/>
    <mergeCell ref="B4:K4"/>
    <mergeCell ref="B6:K6"/>
    <mergeCell ref="B7:K7"/>
    <mergeCell ref="B18:F18"/>
    <mergeCell ref="B16:F16"/>
    <mergeCell ref="B19:F19"/>
    <mergeCell ref="B20:F20"/>
    <mergeCell ref="B17:F17"/>
    <mergeCell ref="A47:A56"/>
    <mergeCell ref="B53:F53"/>
    <mergeCell ref="B49:F49"/>
    <mergeCell ref="B51:F51"/>
    <mergeCell ref="B54:F54"/>
    <mergeCell ref="B29:F29"/>
    <mergeCell ref="A35:A44"/>
    <mergeCell ref="B42:F42"/>
    <mergeCell ref="B43:K43"/>
    <mergeCell ref="B35:F35"/>
    <mergeCell ref="B39:F39"/>
    <mergeCell ref="A25:A32"/>
    <mergeCell ref="B40:F40"/>
    <mergeCell ref="B41:F41"/>
    <mergeCell ref="B45:F45"/>
    <mergeCell ref="B46:F46"/>
    <mergeCell ref="B44:K44"/>
    <mergeCell ref="B37:F37"/>
    <mergeCell ref="B38:F38"/>
  </mergeCells>
  <phoneticPr fontId="9" type="noConversion"/>
  <printOptions horizontalCentered="1"/>
  <pageMargins left="0.70866141732283472" right="0.70866141732283472" top="1.6535433070866143" bottom="1.0629921259842521" header="0.31496062992125984" footer="0.31496062992125984"/>
  <pageSetup scale="90" orientation="landscape" r:id="rId1"/>
  <headerFooter>
    <oddHeader xml:space="preserve">&amp;L&amp;G&amp;CPROCESO
SERVICIOS ADMINISTRATIVOS   
ENCUESTA DE PERCEPCIÓN AMBIENTAL  &amp;RF1.G4.SA
Versión 1
Página &amp; [Página] de &amp;N
08/02/2017
Clasificación de la Información
Uso Interno
</oddHeader>
    <oddFooter>&amp;C&amp;"Tempus Sans ITC,Normal"&amp;12Antes de imprimir este documento… piense en el medio ambiente!  &amp;"-,Normal"&amp;11
    &amp;"Arial,Normal"&amp;6 Cualquier copia impresa de este documento se considera como COPIA NO CONTROLADA.</oddFooter>
  </headerFooter>
  <rowBreaks count="3" manualBreakCount="3">
    <brk id="23" max="10" man="1"/>
    <brk id="44" max="10" man="1"/>
    <brk id="56" max="10" man="1"/>
  </rowBreaks>
  <legacyDrawing r:id="rId2"/>
  <legacyDrawingHF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D25"/>
  <sheetViews>
    <sheetView tabSelected="1" view="pageBreakPreview" zoomScaleNormal="70" zoomScaleSheetLayoutView="100" workbookViewId="0">
      <selection sqref="A1:BD2"/>
    </sheetView>
  </sheetViews>
  <sheetFormatPr baseColWidth="10" defaultColWidth="10.85546875" defaultRowHeight="12.75"/>
  <cols>
    <col min="1" max="1" width="29.42578125" style="1" bestFit="1" customWidth="1"/>
    <col min="2" max="20" width="3" style="1" bestFit="1" customWidth="1"/>
    <col min="21" max="21" width="3" style="1" customWidth="1"/>
    <col min="22" max="28" width="3" style="1" bestFit="1" customWidth="1"/>
    <col min="29" max="54" width="3" style="1" customWidth="1"/>
    <col min="55" max="55" width="12.28515625" style="1" customWidth="1"/>
    <col min="56" max="56" width="12.28515625" style="1" bestFit="1" customWidth="1"/>
    <col min="57" max="16384" width="10.85546875" style="1"/>
  </cols>
  <sheetData>
    <row r="1" spans="1:56" ht="27.75" customHeight="1">
      <c r="A1" s="148" t="s">
        <v>133</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148"/>
      <c r="BD1" s="148"/>
    </row>
    <row r="2" spans="1:56" ht="27.75" customHeight="1">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row>
    <row r="4" spans="1:56">
      <c r="A4" s="6"/>
      <c r="B4" s="149" t="s">
        <v>112</v>
      </c>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1" t="s">
        <v>113</v>
      </c>
      <c r="BD4" s="151"/>
    </row>
    <row r="5" spans="1:56">
      <c r="A5" s="56" t="s">
        <v>114</v>
      </c>
      <c r="B5" s="6">
        <v>1</v>
      </c>
      <c r="C5" s="6">
        <v>2</v>
      </c>
      <c r="D5" s="6">
        <v>3</v>
      </c>
      <c r="E5" s="6">
        <v>4</v>
      </c>
      <c r="F5" s="6">
        <v>5</v>
      </c>
      <c r="G5" s="6">
        <v>6</v>
      </c>
      <c r="H5" s="6">
        <v>7</v>
      </c>
      <c r="I5" s="6">
        <v>8</v>
      </c>
      <c r="J5" s="6">
        <v>9</v>
      </c>
      <c r="K5" s="6">
        <v>10</v>
      </c>
      <c r="L5" s="6">
        <v>11</v>
      </c>
      <c r="M5" s="6">
        <v>12</v>
      </c>
      <c r="N5" s="6">
        <v>13</v>
      </c>
      <c r="O5" s="6">
        <v>14</v>
      </c>
      <c r="P5" s="6">
        <v>15</v>
      </c>
      <c r="Q5" s="6">
        <v>16</v>
      </c>
      <c r="R5" s="6">
        <v>17</v>
      </c>
      <c r="S5" s="6">
        <v>18</v>
      </c>
      <c r="T5" s="6">
        <v>19</v>
      </c>
      <c r="U5" s="6">
        <v>20</v>
      </c>
      <c r="V5" s="6">
        <v>21</v>
      </c>
      <c r="W5" s="6">
        <v>22</v>
      </c>
      <c r="X5" s="6">
        <v>23</v>
      </c>
      <c r="Y5" s="6">
        <v>24</v>
      </c>
      <c r="Z5" s="6">
        <v>25</v>
      </c>
      <c r="AA5" s="6">
        <v>26</v>
      </c>
      <c r="AB5" s="6">
        <v>27</v>
      </c>
      <c r="AC5" s="6">
        <v>28</v>
      </c>
      <c r="AD5" s="6">
        <v>29</v>
      </c>
      <c r="AE5" s="6">
        <v>30</v>
      </c>
      <c r="AF5" s="6">
        <v>31</v>
      </c>
      <c r="AG5" s="6">
        <v>32</v>
      </c>
      <c r="AH5" s="6">
        <v>33</v>
      </c>
      <c r="AI5" s="6">
        <v>34</v>
      </c>
      <c r="AJ5" s="6">
        <v>35</v>
      </c>
      <c r="AK5" s="6">
        <v>36</v>
      </c>
      <c r="AL5" s="6">
        <v>37</v>
      </c>
      <c r="AM5" s="6">
        <v>38</v>
      </c>
      <c r="AN5" s="6">
        <v>39</v>
      </c>
      <c r="AO5" s="6">
        <v>40</v>
      </c>
      <c r="AP5" s="6">
        <v>41</v>
      </c>
      <c r="AQ5" s="6">
        <v>42</v>
      </c>
      <c r="AR5" s="6">
        <v>43</v>
      </c>
      <c r="AS5" s="6">
        <v>44</v>
      </c>
      <c r="AT5" s="6">
        <v>45</v>
      </c>
      <c r="AU5" s="6">
        <v>46</v>
      </c>
      <c r="AV5" s="6">
        <v>47</v>
      </c>
      <c r="AW5" s="6">
        <v>48</v>
      </c>
      <c r="AX5" s="6">
        <v>49</v>
      </c>
      <c r="AY5" s="6">
        <v>50</v>
      </c>
      <c r="AZ5" s="6">
        <v>51</v>
      </c>
      <c r="BA5" s="6">
        <v>52</v>
      </c>
      <c r="BB5" s="6">
        <v>53</v>
      </c>
      <c r="BC5" s="56" t="s">
        <v>115</v>
      </c>
      <c r="BD5" s="57" t="s">
        <v>116</v>
      </c>
    </row>
    <row r="6" spans="1:56">
      <c r="A6" s="6" t="s">
        <v>117</v>
      </c>
      <c r="B6" s="58"/>
      <c r="C6" s="6"/>
      <c r="D6" s="6"/>
      <c r="E6" s="6"/>
      <c r="F6" s="6"/>
      <c r="G6" s="6"/>
      <c r="H6" s="6"/>
      <c r="I6" s="6"/>
      <c r="J6" s="6"/>
      <c r="K6" s="6"/>
      <c r="L6" s="6"/>
      <c r="M6" s="6"/>
      <c r="N6" s="58"/>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59" t="e">
        <f>SUM((B6:BB6)/COUNT(B6:BB6))</f>
        <v>#VALUE!</v>
      </c>
      <c r="BD6" s="8"/>
    </row>
    <row r="7" spans="1:56">
      <c r="A7" s="6" t="s">
        <v>118</v>
      </c>
      <c r="B7" s="58"/>
      <c r="C7" s="6"/>
      <c r="D7" s="6"/>
      <c r="E7" s="6"/>
      <c r="F7" s="6"/>
      <c r="G7" s="6"/>
      <c r="H7" s="6"/>
      <c r="I7" s="6"/>
      <c r="J7" s="6"/>
      <c r="K7" s="6"/>
      <c r="L7" s="6"/>
      <c r="M7" s="6"/>
      <c r="N7" s="58"/>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59" t="e">
        <f>SUM((B7:BB7)/COUNT(B7:BB7))</f>
        <v>#VALUE!</v>
      </c>
      <c r="BD7" s="8"/>
    </row>
    <row r="8" spans="1:56">
      <c r="A8" s="6" t="s">
        <v>119</v>
      </c>
      <c r="B8" s="58"/>
      <c r="C8" s="6"/>
      <c r="D8" s="6"/>
      <c r="E8" s="6"/>
      <c r="F8" s="6"/>
      <c r="G8" s="6"/>
      <c r="H8" s="6"/>
      <c r="I8" s="6"/>
      <c r="J8" s="6"/>
      <c r="K8" s="6"/>
      <c r="L8" s="6"/>
      <c r="M8" s="6"/>
      <c r="N8" s="58"/>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59" t="e">
        <f t="shared" ref="BC8" si="0">SUM((B8:BB8)/COUNT(B8:BB8))</f>
        <v>#VALUE!</v>
      </c>
      <c r="BD8" s="8"/>
    </row>
    <row r="9" spans="1:56">
      <c r="A9" s="6" t="s">
        <v>120</v>
      </c>
      <c r="B9" s="58"/>
      <c r="C9" s="6"/>
      <c r="D9" s="6"/>
      <c r="E9" s="6"/>
      <c r="F9" s="6"/>
      <c r="G9" s="6"/>
      <c r="H9" s="6"/>
      <c r="I9" s="6"/>
      <c r="J9" s="6"/>
      <c r="K9" s="6"/>
      <c r="L9" s="6"/>
      <c r="M9" s="6"/>
      <c r="N9" s="58"/>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59" t="e">
        <f>SUM((B9:BB9)/COUNT(B9:BB9))</f>
        <v>#VALUE!</v>
      </c>
      <c r="BD9" s="8"/>
    </row>
    <row r="10" spans="1:56">
      <c r="A10" s="60" t="s">
        <v>121</v>
      </c>
      <c r="B10" s="58"/>
      <c r="C10" s="6"/>
      <c r="D10" s="6"/>
      <c r="E10" s="6"/>
      <c r="F10" s="6"/>
      <c r="G10" s="6"/>
      <c r="H10" s="6"/>
      <c r="I10" s="6"/>
      <c r="J10" s="6"/>
      <c r="K10" s="6"/>
      <c r="L10" s="6"/>
      <c r="M10" s="6"/>
      <c r="N10" s="58"/>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59" t="e">
        <f>SUM((B10:BB10)/COUNT(B10:BB10))</f>
        <v>#VALUE!</v>
      </c>
      <c r="BD10" s="8"/>
    </row>
    <row r="11" spans="1:56">
      <c r="A11" s="8" t="s">
        <v>122</v>
      </c>
      <c r="B11" s="58"/>
      <c r="C11" s="6"/>
      <c r="D11" s="6"/>
      <c r="E11" s="6"/>
      <c r="F11" s="6"/>
      <c r="G11" s="6"/>
      <c r="H11" s="6"/>
      <c r="I11" s="6"/>
      <c r="J11" s="6"/>
      <c r="K11" s="6"/>
      <c r="L11" s="6"/>
      <c r="M11" s="6"/>
      <c r="N11" s="58"/>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59" t="e">
        <f>SUM((B11:BB11)/COUNT(B11:BB11))</f>
        <v>#VALUE!</v>
      </c>
      <c r="BD11" s="6"/>
    </row>
    <row r="13" spans="1:56">
      <c r="A13" s="152" t="s">
        <v>123</v>
      </c>
      <c r="B13" s="152"/>
      <c r="C13" s="66" t="s">
        <v>128</v>
      </c>
      <c r="D13" s="66"/>
      <c r="E13" s="6"/>
    </row>
    <row r="14" spans="1:56">
      <c r="A14" s="6" t="s">
        <v>124</v>
      </c>
      <c r="B14" s="61"/>
      <c r="C14" s="153" t="s">
        <v>129</v>
      </c>
      <c r="D14" s="152"/>
      <c r="E14" s="152"/>
    </row>
    <row r="15" spans="1:56">
      <c r="A15" s="6" t="s">
        <v>125</v>
      </c>
      <c r="B15" s="62"/>
      <c r="C15" s="153" t="s">
        <v>130</v>
      </c>
      <c r="D15" s="152"/>
      <c r="E15" s="152"/>
    </row>
    <row r="16" spans="1:56">
      <c r="A16" s="6" t="s">
        <v>126</v>
      </c>
      <c r="B16" s="63"/>
      <c r="C16" s="153" t="s">
        <v>131</v>
      </c>
      <c r="D16" s="152"/>
      <c r="E16" s="152"/>
    </row>
    <row r="17" spans="1:10">
      <c r="A17" s="6" t="s">
        <v>127</v>
      </c>
      <c r="B17" s="64"/>
      <c r="C17" s="153" t="s">
        <v>132</v>
      </c>
      <c r="D17" s="152"/>
      <c r="E17" s="152"/>
    </row>
    <row r="19" spans="1:10">
      <c r="A19" s="56" t="s">
        <v>114</v>
      </c>
      <c r="B19" s="151" t="s">
        <v>115</v>
      </c>
      <c r="C19" s="151"/>
      <c r="D19" s="151"/>
      <c r="E19" s="151"/>
      <c r="F19" s="151"/>
      <c r="G19" s="151" t="s">
        <v>116</v>
      </c>
      <c r="H19" s="151"/>
      <c r="I19" s="151"/>
      <c r="J19" s="151"/>
    </row>
    <row r="20" spans="1:10">
      <c r="A20" s="6" t="s">
        <v>117</v>
      </c>
      <c r="B20" s="154" t="e">
        <f t="shared" ref="B20:B25" si="1">BC6</f>
        <v>#VALUE!</v>
      </c>
      <c r="C20" s="154"/>
      <c r="D20" s="154"/>
      <c r="E20" s="154"/>
      <c r="F20" s="154"/>
      <c r="G20" s="155"/>
      <c r="H20" s="155"/>
      <c r="I20" s="155"/>
      <c r="J20" s="155"/>
    </row>
    <row r="21" spans="1:10">
      <c r="A21" s="6" t="s">
        <v>118</v>
      </c>
      <c r="B21" s="154" t="e">
        <f t="shared" si="1"/>
        <v>#VALUE!</v>
      </c>
      <c r="C21" s="154"/>
      <c r="D21" s="154"/>
      <c r="E21" s="154"/>
      <c r="F21" s="154"/>
      <c r="G21" s="155"/>
      <c r="H21" s="155"/>
      <c r="I21" s="155"/>
      <c r="J21" s="155"/>
    </row>
    <row r="22" spans="1:10">
      <c r="A22" s="6" t="s">
        <v>119</v>
      </c>
      <c r="B22" s="154" t="e">
        <f t="shared" si="1"/>
        <v>#VALUE!</v>
      </c>
      <c r="C22" s="154"/>
      <c r="D22" s="154"/>
      <c r="E22" s="154"/>
      <c r="F22" s="154"/>
      <c r="G22" s="155"/>
      <c r="H22" s="155"/>
      <c r="I22" s="155"/>
      <c r="J22" s="155"/>
    </row>
    <row r="23" spans="1:10">
      <c r="A23" s="6" t="s">
        <v>120</v>
      </c>
      <c r="B23" s="154" t="e">
        <f t="shared" si="1"/>
        <v>#VALUE!</v>
      </c>
      <c r="C23" s="154"/>
      <c r="D23" s="154"/>
      <c r="E23" s="154"/>
      <c r="F23" s="154"/>
      <c r="G23" s="155"/>
      <c r="H23" s="155"/>
      <c r="I23" s="155"/>
      <c r="J23" s="155"/>
    </row>
    <row r="24" spans="1:10">
      <c r="A24" s="65" t="s">
        <v>121</v>
      </c>
      <c r="B24" s="154" t="e">
        <f t="shared" si="1"/>
        <v>#VALUE!</v>
      </c>
      <c r="C24" s="154"/>
      <c r="D24" s="154"/>
      <c r="E24" s="154"/>
      <c r="F24" s="154"/>
      <c r="G24" s="155"/>
      <c r="H24" s="155"/>
      <c r="I24" s="155"/>
      <c r="J24" s="155"/>
    </row>
    <row r="25" spans="1:10">
      <c r="A25" s="8" t="s">
        <v>122</v>
      </c>
      <c r="B25" s="154" t="e">
        <f t="shared" si="1"/>
        <v>#VALUE!</v>
      </c>
      <c r="C25" s="154"/>
      <c r="D25" s="154"/>
      <c r="E25" s="154"/>
      <c r="F25" s="154"/>
      <c r="G25" s="155"/>
      <c r="H25" s="155"/>
      <c r="I25" s="155"/>
      <c r="J25" s="155"/>
    </row>
  </sheetData>
  <mergeCells count="22">
    <mergeCell ref="B25:F25"/>
    <mergeCell ref="G25:J25"/>
    <mergeCell ref="B23:F23"/>
    <mergeCell ref="G23:J23"/>
    <mergeCell ref="B24:F24"/>
    <mergeCell ref="G24:J24"/>
    <mergeCell ref="B20:F20"/>
    <mergeCell ref="G20:J20"/>
    <mergeCell ref="B21:F21"/>
    <mergeCell ref="G21:J21"/>
    <mergeCell ref="B22:F22"/>
    <mergeCell ref="G22:J22"/>
    <mergeCell ref="A1:BD2"/>
    <mergeCell ref="B4:BB4"/>
    <mergeCell ref="BC4:BD4"/>
    <mergeCell ref="A13:B13"/>
    <mergeCell ref="B19:F19"/>
    <mergeCell ref="G19:J19"/>
    <mergeCell ref="C14:E14"/>
    <mergeCell ref="C15:E15"/>
    <mergeCell ref="C16:E16"/>
    <mergeCell ref="C17:E17"/>
  </mergeCells>
  <conditionalFormatting sqref="B20:B25 BC6:BC11">
    <cfRule type="cellIs" dxfId="7" priority="5" operator="between">
      <formula>29</formula>
      <formula>35</formula>
    </cfRule>
    <cfRule type="cellIs" dxfId="6" priority="6" operator="between">
      <formula>22</formula>
      <formula>29</formula>
    </cfRule>
    <cfRule type="cellIs" dxfId="5" priority="7" operator="between">
      <formula>14</formula>
      <formula>22</formula>
    </cfRule>
    <cfRule type="cellIs" dxfId="4" priority="8" operator="between">
      <formula>7</formula>
      <formula>14</formula>
    </cfRule>
  </conditionalFormatting>
  <conditionalFormatting sqref="B25 BC11">
    <cfRule type="cellIs" dxfId="3" priority="1" operator="between">
      <formula>19</formula>
      <formula>24</formula>
    </cfRule>
    <cfRule type="cellIs" dxfId="2" priority="2" operator="between">
      <formula>15</formula>
      <formula>19</formula>
    </cfRule>
    <cfRule type="cellIs" dxfId="1" priority="3" operator="between">
      <formula>10</formula>
      <formula>15</formula>
    </cfRule>
    <cfRule type="cellIs" dxfId="0" priority="4" operator="between">
      <formula>6</formula>
      <formula>10</formula>
    </cfRule>
  </conditionalFormatting>
  <pageMargins left="0.70866141732283472" right="0.70866141732283472" top="1.3385826771653544" bottom="0.74803149606299213" header="0.35433070866141736" footer="0.31496062992125984"/>
  <pageSetup scale="57" orientation="landscape" r:id="rId1"/>
  <headerFooter>
    <oddHeader xml:space="preserve">&amp;L&amp;G&amp;CPROCESO
SERVICIOS ADMINISTRATIVOS   
TABULADO  &amp;RF1.G4.SA
Versión 1
Página &amp; [Página] de &amp;N
08/02/2017
Clasificación de la Información
Uso Interno
</oddHeader>
    <oddFooter xml:space="preserve">&amp;C&amp;"Tempus Sans ITC,Normal"&amp;12Antes de imprimir este documento… piense en el medio ambiente!  &amp;"-,Normal"&amp;11
&amp;"Arial,Normal"&amp;6Cualquier copia impresa de este documento se considera como COPIA NO CONTROLADA&amp;"-,Normal"&amp;11
</oddFooter>
  </headerFooter>
  <legacyDrawing r:id="rId2"/>
  <legacyDrawingHF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CALCULO MUESTRA</vt:lpstr>
      <vt:lpstr>ENCUESTA</vt:lpstr>
      <vt:lpstr>TABULADO</vt:lpstr>
      <vt:lpstr>ENCUESTA!Área_de_impresión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alarcon</dc:creator>
  <cp:lastModifiedBy>Liliana Traslaviña de Antonio</cp:lastModifiedBy>
  <cp:lastPrinted>2017-02-08T16:05:10Z</cp:lastPrinted>
  <dcterms:created xsi:type="dcterms:W3CDTF">2010-02-08T21:44:08Z</dcterms:created>
  <dcterms:modified xsi:type="dcterms:W3CDTF">2017-02-08T16:05:14Z</dcterms:modified>
</cp:coreProperties>
</file>