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NOP 2016\APOYO MOP 2016\BIENES Y SERVICIOS\ESTUDIOS DE SECTOR\ANEXOS\"/>
    </mc:Choice>
  </mc:AlternateContent>
  <bookViews>
    <workbookView xWindow="0" yWindow="0" windowWidth="20490" windowHeight="8340" tabRatio="891"/>
  </bookViews>
  <sheets>
    <sheet name="Criterios Regionales" sheetId="1" r:id="rId1"/>
    <sheet name="Rangos Regionales" sheetId="3" r:id="rId2"/>
    <sheet name="Hoja2" sheetId="23" state="hidden" r:id="rId3"/>
    <sheet name="Criterios Sede Nacional" sheetId="29" r:id="rId4"/>
    <sheet name="Admi" sheetId="24" r:id="rId5"/>
    <sheet name="Abast" sheetId="25" r:id="rId6"/>
    <sheet name="Contr" sheetId="26" r:id="rId7"/>
    <sheet name="Porc Financiera" sheetId="16" r:id="rId8"/>
    <sheet name="Porc Familia" sheetId="7" r:id="rId9"/>
    <sheet name="Porcent GH" sheetId="8" r:id="rId10"/>
    <sheet name="Porc Tecnología" sheetId="9" r:id="rId11"/>
    <sheet name="Porc Niñez Y Adol" sheetId="10" r:id="rId12"/>
    <sheet name="Porc Nutricion" sheetId="11" r:id="rId13"/>
    <sheet name="Porc Planeación" sheetId="12" r:id="rId14"/>
    <sheet name="Porc PI" sheetId="13" r:id="rId15"/>
    <sheet name="Porc Protección" sheetId="14" r:id="rId16"/>
    <sheet name="Porc Servicios y Atenc" sheetId="15" r:id="rId17"/>
    <sheet name="Porc SNBF" sheetId="17" r:id="rId18"/>
    <sheet name="Porc Comunicaciones" sheetId="18" r:id="rId19"/>
    <sheet name="Porc Juridica" sheetId="19" r:id="rId20"/>
    <sheet name="Porc Monitoreo y Evaluación" sheetId="20" r:id="rId21"/>
  </sheets>
  <externalReferences>
    <externalReference r:id="rId22"/>
  </externalReferences>
  <definedNames>
    <definedName name="_xlnm.Print_Area" localSheetId="5">Abast!$B$1:$M$63</definedName>
    <definedName name="_xlnm.Print_Area" localSheetId="4">Admi!$B$1:$N$62</definedName>
    <definedName name="_xlnm.Print_Area" localSheetId="6">Contr!$B$1:$M$62</definedName>
    <definedName name="_xlnm.Print_Area" localSheetId="0">'Criterios Regionales'!$A$1:$F$72</definedName>
    <definedName name="_xlnm.Print_Area" localSheetId="18">'Porc Comunicaciones'!$A$1:$K$62</definedName>
    <definedName name="_xlnm.Print_Area" localSheetId="8">'Porc Familia'!$A$1:$K$62</definedName>
    <definedName name="_xlnm.Print_Area" localSheetId="7">'Porc Financiera'!$A$1:$K$61</definedName>
    <definedName name="_xlnm.Print_Area" localSheetId="19">'Porc Juridica'!$A$1:$K$62</definedName>
    <definedName name="_xlnm.Print_Area" localSheetId="20">'Porc Monitoreo y Evaluación'!$A$1:$K$62</definedName>
    <definedName name="_xlnm.Print_Area" localSheetId="11">'Porc Niñez Y Adol'!$A$1:$K$62</definedName>
    <definedName name="_xlnm.Print_Area" localSheetId="12">'Porc Nutricion'!$A$1:$K$62</definedName>
    <definedName name="_xlnm.Print_Area" localSheetId="14">'Porc PI'!$A$1:$K$62</definedName>
    <definedName name="_xlnm.Print_Area" localSheetId="13">'Porc Planeación'!$A$1:$K$62</definedName>
    <definedName name="_xlnm.Print_Area" localSheetId="15">'Porc Protección'!$A$1:$K$62</definedName>
    <definedName name="_xlnm.Print_Area" localSheetId="16">'Porc Servicios y Atenc'!$A$1:$K$62</definedName>
    <definedName name="_xlnm.Print_Area" localSheetId="17">'Porc SNBF'!$A$1:$K$62</definedName>
    <definedName name="_xlnm.Print_Area" localSheetId="10">'Porc Tecnología'!$A$1:$K$62</definedName>
    <definedName name="_xlnm.Print_Area" localSheetId="9">'Porcent GH'!$A$1:$K$62</definedName>
    <definedName name="Estado1">[1]Parametros!$I$2:$I$5</definedName>
    <definedName name="RPTA">[1]Parametros!$E$2:$E$3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29" l="1"/>
  <c r="F44" i="29"/>
  <c r="F18" i="29"/>
  <c r="F60" i="29" s="1"/>
  <c r="AC21" i="10" l="1"/>
  <c r="AA14" i="9"/>
  <c r="AA13" i="9"/>
  <c r="AC21" i="9"/>
  <c r="AB12" i="9"/>
  <c r="AA12" i="9"/>
  <c r="AA12" i="8"/>
  <c r="AC21" i="8"/>
  <c r="AD22" i="25"/>
  <c r="U14" i="26" l="1"/>
  <c r="U15" i="26"/>
  <c r="U16" i="26"/>
  <c r="U17" i="26"/>
  <c r="U18" i="26"/>
  <c r="U19" i="26"/>
  <c r="U20" i="26"/>
  <c r="U21" i="26"/>
  <c r="U22" i="26"/>
  <c r="U13" i="26"/>
  <c r="AC14" i="25"/>
  <c r="AB15" i="25"/>
  <c r="AB14" i="25"/>
  <c r="AD13" i="25"/>
  <c r="AC13" i="25"/>
  <c r="AB13" i="25"/>
  <c r="U22" i="25"/>
  <c r="U21" i="25"/>
  <c r="U20" i="25"/>
  <c r="U19" i="25"/>
  <c r="AB12" i="19"/>
  <c r="AA13" i="19"/>
  <c r="AA12" i="19"/>
  <c r="AC20" i="12" l="1"/>
  <c r="AD21" i="26"/>
  <c r="AD20" i="26"/>
  <c r="AD19" i="26"/>
  <c r="AD18" i="26"/>
  <c r="AD17" i="26"/>
  <c r="AD16" i="26"/>
  <c r="AD15" i="26"/>
  <c r="AD14" i="26"/>
  <c r="AD13" i="26"/>
  <c r="AC21" i="13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AC20" i="20"/>
  <c r="AB20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AC19" i="20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AC16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AC13" i="19"/>
  <c r="AB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AC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AC19" i="18"/>
  <c r="AB19" i="18"/>
  <c r="AA19" i="18"/>
  <c r="Z19" i="18"/>
  <c r="Y19" i="18"/>
  <c r="X19" i="18"/>
  <c r="W19" i="18"/>
  <c r="V19" i="18"/>
  <c r="U19" i="18"/>
  <c r="T19" i="18"/>
  <c r="S19" i="18"/>
  <c r="R19" i="18"/>
  <c r="Q19" i="18"/>
  <c r="P19" i="18"/>
  <c r="O19" i="18"/>
  <c r="AC18" i="18"/>
  <c r="AB18" i="18"/>
  <c r="AA18" i="18"/>
  <c r="Z18" i="18"/>
  <c r="Y18" i="18"/>
  <c r="X18" i="18"/>
  <c r="W18" i="18"/>
  <c r="V18" i="18"/>
  <c r="U18" i="18"/>
  <c r="T18" i="18"/>
  <c r="S18" i="18"/>
  <c r="R18" i="18"/>
  <c r="Q18" i="18"/>
  <c r="P18" i="18"/>
  <c r="O18" i="18"/>
  <c r="AC17" i="18"/>
  <c r="AB17" i="18"/>
  <c r="AA17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AC15" i="18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AC21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AC20" i="17"/>
  <c r="AB20" i="17"/>
  <c r="AA20" i="17"/>
  <c r="Z20" i="17"/>
  <c r="Y20" i="17"/>
  <c r="X20" i="17"/>
  <c r="W20" i="17"/>
  <c r="V20" i="17"/>
  <c r="U20" i="17"/>
  <c r="T20" i="17"/>
  <c r="S20" i="17"/>
  <c r="R20" i="17"/>
  <c r="Q20" i="17"/>
  <c r="P20" i="17"/>
  <c r="O20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AC18" i="17"/>
  <c r="AB18" i="17"/>
  <c r="AA18" i="17"/>
  <c r="Z18" i="17"/>
  <c r="Y18" i="17"/>
  <c r="X18" i="17"/>
  <c r="W18" i="17"/>
  <c r="V18" i="17"/>
  <c r="U18" i="17"/>
  <c r="T18" i="17"/>
  <c r="S18" i="17"/>
  <c r="R18" i="17"/>
  <c r="Q18" i="17"/>
  <c r="P18" i="17"/>
  <c r="O18" i="17"/>
  <c r="AC17" i="17"/>
  <c r="AB17" i="17"/>
  <c r="AA17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AC13" i="17"/>
  <c r="AB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AC21" i="16"/>
  <c r="AB21" i="16"/>
  <c r="AA21" i="16"/>
  <c r="Z21" i="16"/>
  <c r="Y21" i="16"/>
  <c r="X21" i="16"/>
  <c r="W21" i="16"/>
  <c r="V21" i="16"/>
  <c r="U21" i="16"/>
  <c r="T21" i="16"/>
  <c r="S21" i="16"/>
  <c r="R21" i="16"/>
  <c r="Q21" i="16"/>
  <c r="P21" i="16"/>
  <c r="O21" i="16"/>
  <c r="AC20" i="16"/>
  <c r="AB20" i="16"/>
  <c r="AA20" i="16"/>
  <c r="Z20" i="16"/>
  <c r="Y20" i="16"/>
  <c r="X20" i="16"/>
  <c r="W20" i="16"/>
  <c r="V20" i="16"/>
  <c r="U20" i="16"/>
  <c r="T20" i="16"/>
  <c r="S20" i="16"/>
  <c r="R20" i="16"/>
  <c r="Q20" i="16"/>
  <c r="P20" i="16"/>
  <c r="O20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AC17" i="16"/>
  <c r="AB17" i="16"/>
  <c r="AA17" i="16"/>
  <c r="Z17" i="16"/>
  <c r="Y17" i="16"/>
  <c r="X17" i="16"/>
  <c r="W17" i="16"/>
  <c r="V17" i="16"/>
  <c r="U17" i="16"/>
  <c r="T17" i="16"/>
  <c r="S17" i="16"/>
  <c r="R17" i="16"/>
  <c r="Q17" i="16"/>
  <c r="P17" i="16"/>
  <c r="O17" i="16"/>
  <c r="AC16" i="16"/>
  <c r="AB16" i="16"/>
  <c r="AA16" i="16"/>
  <c r="Z16" i="16"/>
  <c r="Y16" i="16"/>
  <c r="X16" i="16"/>
  <c r="W16" i="16"/>
  <c r="V16" i="16"/>
  <c r="U16" i="16"/>
  <c r="T16" i="16"/>
  <c r="S16" i="16"/>
  <c r="R16" i="16"/>
  <c r="Q16" i="16"/>
  <c r="P16" i="16"/>
  <c r="O16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AC14" i="16"/>
  <c r="AB14" i="16"/>
  <c r="AA14" i="16"/>
  <c r="Z14" i="16"/>
  <c r="Y14" i="16"/>
  <c r="X14" i="16"/>
  <c r="W14" i="16"/>
  <c r="V14" i="16"/>
  <c r="U14" i="16"/>
  <c r="T14" i="16"/>
  <c r="S14" i="16"/>
  <c r="R14" i="16"/>
  <c r="Q14" i="16"/>
  <c r="P14" i="16"/>
  <c r="O14" i="16"/>
  <c r="AC13" i="16"/>
  <c r="AB13" i="16"/>
  <c r="AA13" i="16"/>
  <c r="Z13" i="16"/>
  <c r="Y13" i="16"/>
  <c r="X13" i="16"/>
  <c r="W13" i="16"/>
  <c r="V13" i="16"/>
  <c r="U13" i="16"/>
  <c r="T13" i="16"/>
  <c r="S13" i="16"/>
  <c r="R13" i="16"/>
  <c r="Q13" i="16"/>
  <c r="P13" i="16"/>
  <c r="O13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AC20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O20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AC13" i="10"/>
  <c r="AB13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AC14" i="9"/>
  <c r="AB14" i="9"/>
  <c r="Z14" i="9"/>
  <c r="Y14" i="9"/>
  <c r="X14" i="9"/>
  <c r="W14" i="9"/>
  <c r="V14" i="9"/>
  <c r="U14" i="9"/>
  <c r="T14" i="9"/>
  <c r="S14" i="9"/>
  <c r="R14" i="9"/>
  <c r="Q14" i="9"/>
  <c r="P14" i="9"/>
  <c r="O14" i="9"/>
  <c r="AC13" i="9"/>
  <c r="AB13" i="9"/>
  <c r="Z13" i="9"/>
  <c r="Y13" i="9"/>
  <c r="X13" i="9"/>
  <c r="W13" i="9"/>
  <c r="V13" i="9"/>
  <c r="U13" i="9"/>
  <c r="T13" i="9"/>
  <c r="S13" i="9"/>
  <c r="R13" i="9"/>
  <c r="Q13" i="9"/>
  <c r="P13" i="9"/>
  <c r="O13" i="9"/>
  <c r="AC12" i="9"/>
  <c r="Z12" i="9"/>
  <c r="Y12" i="9"/>
  <c r="X12" i="9"/>
  <c r="W12" i="9"/>
  <c r="V12" i="9"/>
  <c r="U12" i="9"/>
  <c r="T12" i="9"/>
  <c r="S12" i="9"/>
  <c r="R12" i="9"/>
  <c r="Q12" i="9"/>
  <c r="P12" i="9"/>
  <c r="O12" i="9"/>
  <c r="AD22" i="24"/>
  <c r="AD22" i="26"/>
  <c r="AC21" i="7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AC12" i="8"/>
  <c r="AB12" i="8"/>
  <c r="Z12" i="8"/>
  <c r="Y12" i="8"/>
  <c r="X12" i="8"/>
  <c r="W12" i="8"/>
  <c r="V12" i="8"/>
  <c r="U12" i="8"/>
  <c r="T12" i="8"/>
  <c r="S12" i="8"/>
  <c r="R12" i="8"/>
  <c r="Q12" i="8"/>
  <c r="P12" i="8"/>
  <c r="O12" i="8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AC22" i="26"/>
  <c r="AB22" i="26"/>
  <c r="AA22" i="26"/>
  <c r="Z22" i="26"/>
  <c r="Y22" i="26"/>
  <c r="X22" i="26"/>
  <c r="W22" i="26"/>
  <c r="V22" i="26"/>
  <c r="T22" i="26"/>
  <c r="S22" i="26"/>
  <c r="R22" i="26"/>
  <c r="Q22" i="26"/>
  <c r="P22" i="26"/>
  <c r="AC21" i="26"/>
  <c r="AB21" i="26"/>
  <c r="AA21" i="26"/>
  <c r="Z21" i="26"/>
  <c r="Y21" i="26"/>
  <c r="X21" i="26"/>
  <c r="W21" i="26"/>
  <c r="V21" i="26"/>
  <c r="T21" i="26"/>
  <c r="S21" i="26"/>
  <c r="R21" i="26"/>
  <c r="Q21" i="26"/>
  <c r="P21" i="26"/>
  <c r="AC20" i="26"/>
  <c r="AB20" i="26"/>
  <c r="AA20" i="26"/>
  <c r="Z20" i="26"/>
  <c r="Y20" i="26"/>
  <c r="X20" i="26"/>
  <c r="W20" i="26"/>
  <c r="V20" i="26"/>
  <c r="T20" i="26"/>
  <c r="S20" i="26"/>
  <c r="R20" i="26"/>
  <c r="Q20" i="26"/>
  <c r="P20" i="26"/>
  <c r="AC19" i="26"/>
  <c r="AB19" i="26"/>
  <c r="AA19" i="26"/>
  <c r="Z19" i="26"/>
  <c r="Y19" i="26"/>
  <c r="X19" i="26"/>
  <c r="W19" i="26"/>
  <c r="V19" i="26"/>
  <c r="T19" i="26"/>
  <c r="S19" i="26"/>
  <c r="R19" i="26"/>
  <c r="Q19" i="26"/>
  <c r="P19" i="26"/>
  <c r="AC18" i="26"/>
  <c r="AB18" i="26"/>
  <c r="AA18" i="26"/>
  <c r="Z18" i="26"/>
  <c r="Y18" i="26"/>
  <c r="X18" i="26"/>
  <c r="W18" i="26"/>
  <c r="V18" i="26"/>
  <c r="T18" i="26"/>
  <c r="S18" i="26"/>
  <c r="R18" i="26"/>
  <c r="Q18" i="26"/>
  <c r="P18" i="26"/>
  <c r="AC17" i="26"/>
  <c r="AB17" i="26"/>
  <c r="AA17" i="26"/>
  <c r="Z17" i="26"/>
  <c r="Y17" i="26"/>
  <c r="X17" i="26"/>
  <c r="W17" i="26"/>
  <c r="V17" i="26"/>
  <c r="T17" i="26"/>
  <c r="S17" i="26"/>
  <c r="R17" i="26"/>
  <c r="Q17" i="26"/>
  <c r="P17" i="26"/>
  <c r="AC16" i="26"/>
  <c r="AB16" i="26"/>
  <c r="AA16" i="26"/>
  <c r="Z16" i="26"/>
  <c r="Y16" i="26"/>
  <c r="X16" i="26"/>
  <c r="W16" i="26"/>
  <c r="V16" i="26"/>
  <c r="T16" i="26"/>
  <c r="S16" i="26"/>
  <c r="R16" i="26"/>
  <c r="Q16" i="26"/>
  <c r="P16" i="26"/>
  <c r="AC15" i="26"/>
  <c r="AB15" i="26"/>
  <c r="AA15" i="26"/>
  <c r="Z15" i="26"/>
  <c r="Y15" i="26"/>
  <c r="X15" i="26"/>
  <c r="W15" i="26"/>
  <c r="V15" i="26"/>
  <c r="T15" i="26"/>
  <c r="S15" i="26"/>
  <c r="R15" i="26"/>
  <c r="Q15" i="26"/>
  <c r="P15" i="26"/>
  <c r="AC14" i="26"/>
  <c r="AB14" i="26"/>
  <c r="AA14" i="26"/>
  <c r="Z14" i="26"/>
  <c r="Y14" i="26"/>
  <c r="X14" i="26"/>
  <c r="W14" i="26"/>
  <c r="V14" i="26"/>
  <c r="T14" i="26"/>
  <c r="S14" i="26"/>
  <c r="R14" i="26"/>
  <c r="Q14" i="26"/>
  <c r="P14" i="26"/>
  <c r="AC13" i="26"/>
  <c r="AB13" i="26"/>
  <c r="AA13" i="26"/>
  <c r="Z13" i="26"/>
  <c r="Y13" i="26"/>
  <c r="X13" i="26"/>
  <c r="W13" i="26"/>
  <c r="V13" i="26"/>
  <c r="T13" i="26"/>
  <c r="S13" i="26"/>
  <c r="R13" i="26"/>
  <c r="Q13" i="26"/>
  <c r="P13" i="26"/>
  <c r="AC22" i="25"/>
  <c r="AB22" i="25"/>
  <c r="AA22" i="25"/>
  <c r="Z22" i="25"/>
  <c r="Y22" i="25"/>
  <c r="X22" i="25"/>
  <c r="W22" i="25"/>
  <c r="V22" i="25"/>
  <c r="T22" i="25"/>
  <c r="S22" i="25"/>
  <c r="R22" i="25"/>
  <c r="Q22" i="25"/>
  <c r="P22" i="25"/>
  <c r="AD21" i="25"/>
  <c r="AC21" i="25"/>
  <c r="AB21" i="25"/>
  <c r="AA21" i="25"/>
  <c r="Z21" i="25"/>
  <c r="Y21" i="25"/>
  <c r="X21" i="25"/>
  <c r="W21" i="25"/>
  <c r="V21" i="25"/>
  <c r="T21" i="25"/>
  <c r="S21" i="25"/>
  <c r="R21" i="25"/>
  <c r="Q21" i="25"/>
  <c r="P21" i="25"/>
  <c r="AD20" i="25"/>
  <c r="AC20" i="25"/>
  <c r="AB20" i="25"/>
  <c r="AA20" i="25"/>
  <c r="Z20" i="25"/>
  <c r="Y20" i="25"/>
  <c r="X20" i="25"/>
  <c r="W20" i="25"/>
  <c r="V20" i="25"/>
  <c r="T20" i="25"/>
  <c r="S20" i="25"/>
  <c r="R20" i="25"/>
  <c r="Q20" i="25"/>
  <c r="P20" i="25"/>
  <c r="AD19" i="25"/>
  <c r="AC19" i="25"/>
  <c r="AB19" i="25"/>
  <c r="AA19" i="25"/>
  <c r="Z19" i="25"/>
  <c r="Y19" i="25"/>
  <c r="X19" i="25"/>
  <c r="W19" i="25"/>
  <c r="V19" i="25"/>
  <c r="T19" i="25"/>
  <c r="S19" i="25"/>
  <c r="R19" i="25"/>
  <c r="Q19" i="25"/>
  <c r="P19" i="25"/>
  <c r="AD18" i="25"/>
  <c r="AC18" i="25"/>
  <c r="AB18" i="25"/>
  <c r="AA18" i="25"/>
  <c r="Z18" i="25"/>
  <c r="Y18" i="25"/>
  <c r="X18" i="25"/>
  <c r="W18" i="25"/>
  <c r="V18" i="25"/>
  <c r="U18" i="25"/>
  <c r="T18" i="25"/>
  <c r="S18" i="25"/>
  <c r="R18" i="25"/>
  <c r="Q18" i="25"/>
  <c r="P18" i="25"/>
  <c r="AD17" i="25"/>
  <c r="AC17" i="25"/>
  <c r="AB17" i="25"/>
  <c r="AA17" i="25"/>
  <c r="Z17" i="25"/>
  <c r="Y17" i="25"/>
  <c r="X17" i="25"/>
  <c r="W17" i="25"/>
  <c r="V17" i="25"/>
  <c r="U17" i="25"/>
  <c r="T17" i="25"/>
  <c r="S17" i="25"/>
  <c r="R17" i="25"/>
  <c r="Q17" i="25"/>
  <c r="P17" i="25"/>
  <c r="AD16" i="25"/>
  <c r="AC16" i="25"/>
  <c r="AB16" i="25"/>
  <c r="AA16" i="25"/>
  <c r="Z16" i="25"/>
  <c r="Y16" i="25"/>
  <c r="X16" i="25"/>
  <c r="W16" i="25"/>
  <c r="V16" i="25"/>
  <c r="U16" i="25"/>
  <c r="T16" i="25"/>
  <c r="S16" i="25"/>
  <c r="R16" i="25"/>
  <c r="Q16" i="25"/>
  <c r="P16" i="25"/>
  <c r="AD15" i="25"/>
  <c r="AC15" i="25"/>
  <c r="AA15" i="25"/>
  <c r="Z15" i="25"/>
  <c r="Y15" i="25"/>
  <c r="X15" i="25"/>
  <c r="W15" i="25"/>
  <c r="V15" i="25"/>
  <c r="U15" i="25"/>
  <c r="T15" i="25"/>
  <c r="S15" i="25"/>
  <c r="R15" i="25"/>
  <c r="Q15" i="25"/>
  <c r="P15" i="25"/>
  <c r="AD14" i="25"/>
  <c r="AA14" i="25"/>
  <c r="Z14" i="25"/>
  <c r="Y14" i="25"/>
  <c r="X14" i="25"/>
  <c r="W14" i="25"/>
  <c r="V14" i="25"/>
  <c r="U14" i="25"/>
  <c r="T14" i="25"/>
  <c r="S14" i="25"/>
  <c r="R14" i="25"/>
  <c r="Q14" i="25"/>
  <c r="P14" i="25"/>
  <c r="AA13" i="25"/>
  <c r="Z13" i="25"/>
  <c r="Y13" i="25"/>
  <c r="X13" i="25"/>
  <c r="W13" i="25"/>
  <c r="V13" i="25"/>
  <c r="U13" i="25"/>
  <c r="T13" i="25"/>
  <c r="S13" i="25"/>
  <c r="R13" i="25"/>
  <c r="Q13" i="25"/>
  <c r="P13" i="25"/>
  <c r="AB14" i="24"/>
  <c r="AC14" i="24"/>
  <c r="AD14" i="24"/>
  <c r="AB15" i="24"/>
  <c r="AC15" i="24"/>
  <c r="AD15" i="24"/>
  <c r="AB16" i="24"/>
  <c r="AC16" i="24"/>
  <c r="AD16" i="24"/>
  <c r="AB17" i="24"/>
  <c r="AC17" i="24"/>
  <c r="AD17" i="24"/>
  <c r="AB18" i="24"/>
  <c r="AC18" i="24"/>
  <c r="AD18" i="24"/>
  <c r="AB19" i="24"/>
  <c r="AC19" i="24"/>
  <c r="AD19" i="24"/>
  <c r="AB20" i="24"/>
  <c r="AC20" i="24"/>
  <c r="AD20" i="24"/>
  <c r="AB21" i="24"/>
  <c r="AC21" i="24"/>
  <c r="AD21" i="24"/>
  <c r="AB22" i="24"/>
  <c r="AC22" i="24"/>
  <c r="AD13" i="24"/>
  <c r="AC13" i="24"/>
  <c r="AB13" i="24"/>
  <c r="Y14" i="24"/>
  <c r="Z14" i="24"/>
  <c r="AA14" i="24"/>
  <c r="Y15" i="24"/>
  <c r="Z15" i="24"/>
  <c r="AA15" i="24"/>
  <c r="Y16" i="24"/>
  <c r="Z16" i="24"/>
  <c r="AA16" i="24"/>
  <c r="Y17" i="24"/>
  <c r="Z17" i="24"/>
  <c r="AA17" i="24"/>
  <c r="Y18" i="24"/>
  <c r="Z18" i="24"/>
  <c r="AA18" i="24"/>
  <c r="Y19" i="24"/>
  <c r="Z19" i="24"/>
  <c r="AA19" i="24"/>
  <c r="Y20" i="24"/>
  <c r="Z20" i="24"/>
  <c r="AA20" i="24"/>
  <c r="Y21" i="24"/>
  <c r="Z21" i="24"/>
  <c r="AA21" i="24"/>
  <c r="Y22" i="24"/>
  <c r="Z22" i="24"/>
  <c r="AA22" i="24"/>
  <c r="AA13" i="24"/>
  <c r="Z13" i="24"/>
  <c r="Y13" i="24"/>
  <c r="X14" i="24"/>
  <c r="X15" i="24"/>
  <c r="X16" i="24"/>
  <c r="X17" i="24"/>
  <c r="X18" i="24"/>
  <c r="X19" i="24"/>
  <c r="X20" i="24"/>
  <c r="X21" i="24"/>
  <c r="X22" i="24"/>
  <c r="X13" i="24"/>
  <c r="U13" i="24"/>
  <c r="W14" i="24"/>
  <c r="W15" i="24"/>
  <c r="W16" i="24"/>
  <c r="W17" i="24"/>
  <c r="W18" i="24"/>
  <c r="W19" i="24"/>
  <c r="W20" i="24"/>
  <c r="W21" i="24"/>
  <c r="W22" i="24"/>
  <c r="W13" i="24"/>
  <c r="V22" i="24"/>
  <c r="V21" i="24"/>
  <c r="V20" i="24"/>
  <c r="V19" i="24"/>
  <c r="V18" i="24"/>
  <c r="V17" i="24"/>
  <c r="V16" i="24"/>
  <c r="V15" i="24"/>
  <c r="V14" i="24"/>
  <c r="V13" i="24"/>
  <c r="U22" i="24"/>
  <c r="T22" i="24"/>
  <c r="S22" i="24"/>
  <c r="U21" i="24"/>
  <c r="T21" i="24"/>
  <c r="S21" i="24"/>
  <c r="U20" i="24"/>
  <c r="T20" i="24"/>
  <c r="S20" i="24"/>
  <c r="U19" i="24"/>
  <c r="T19" i="24"/>
  <c r="S19" i="24"/>
  <c r="U18" i="24"/>
  <c r="T18" i="24"/>
  <c r="S18" i="24"/>
  <c r="U17" i="24"/>
  <c r="T17" i="24"/>
  <c r="S17" i="24"/>
  <c r="U16" i="24"/>
  <c r="T16" i="24"/>
  <c r="S16" i="24"/>
  <c r="U15" i="24"/>
  <c r="T15" i="24"/>
  <c r="S15" i="24"/>
  <c r="U14" i="24"/>
  <c r="T14" i="24"/>
  <c r="S14" i="24"/>
  <c r="T13" i="24"/>
  <c r="S13" i="24"/>
  <c r="R22" i="24"/>
  <c r="R21" i="24"/>
  <c r="R20" i="24"/>
  <c r="R19" i="24"/>
  <c r="R18" i="24"/>
  <c r="R17" i="24"/>
  <c r="R16" i="24"/>
  <c r="R15" i="24"/>
  <c r="R14" i="24"/>
  <c r="R13" i="24"/>
  <c r="Q22" i="24"/>
  <c r="Q21" i="24"/>
  <c r="Q20" i="24"/>
  <c r="Q19" i="24"/>
  <c r="Q18" i="24"/>
  <c r="Q17" i="24"/>
  <c r="Q16" i="24"/>
  <c r="Q15" i="24"/>
  <c r="Q14" i="24"/>
  <c r="Q13" i="24"/>
  <c r="P22" i="24"/>
  <c r="P21" i="24"/>
  <c r="P20" i="24"/>
  <c r="P19" i="24"/>
  <c r="P18" i="24"/>
  <c r="P17" i="24"/>
  <c r="P16" i="24"/>
  <c r="P15" i="24"/>
  <c r="P14" i="24"/>
  <c r="P13" i="24"/>
  <c r="F62" i="1" l="1"/>
  <c r="F48" i="1"/>
  <c r="F18" i="1"/>
</calcChain>
</file>

<file path=xl/sharedStrings.xml><?xml version="1.0" encoding="utf-8"?>
<sst xmlns="http://schemas.openxmlformats.org/spreadsheetml/2006/main" count="7172" uniqueCount="617">
  <si>
    <t>No.</t>
  </si>
  <si>
    <t>TEMAS A EVALUAR</t>
  </si>
  <si>
    <t>VALOR EN PUNTOS</t>
  </si>
  <si>
    <t>CRITERIOS PARA ASIGNAR PUNTAJE</t>
  </si>
  <si>
    <t>PUNTAJE A ASIGNAR</t>
  </si>
  <si>
    <t>FASE
EVALUADA</t>
  </si>
  <si>
    <t>1.</t>
  </si>
  <si>
    <t>Recursos Programados respecto a la asignación presupuestal-programable en PACCO</t>
  </si>
  <si>
    <t>PROGRAMACIÓN</t>
  </si>
  <si>
    <t>Rango Adecuado</t>
  </si>
  <si>
    <t>6  puntos</t>
  </si>
  <si>
    <t>Rango en Riesgo</t>
  </si>
  <si>
    <t>3  puntos</t>
  </si>
  <si>
    <t>Rango Critico</t>
  </si>
  <si>
    <t>0  puntos</t>
  </si>
  <si>
    <t>2.</t>
  </si>
  <si>
    <t>Consecutivos por culminar proceso de programación o modificación</t>
  </si>
  <si>
    <t>Del 0% al 1% del total de consecutivos</t>
  </si>
  <si>
    <t>Mas del  1% y hasta el 5% del total de consecutivos</t>
  </si>
  <si>
    <t>Mas del  5% y hasta el 10% del total de consecutivos</t>
  </si>
  <si>
    <t>Mas del  10% y hasta el 15% del total de consecutivos</t>
  </si>
  <si>
    <t>Mas del 15% del total de consecutivos</t>
  </si>
  <si>
    <t>3.</t>
  </si>
  <si>
    <t>Recursos contratados reportados en PACCO, respecto a los recursos programados en PACCO</t>
  </si>
  <si>
    <t>CONTRATACIÓN</t>
  </si>
  <si>
    <t>7  puntos</t>
  </si>
  <si>
    <t>Número de consecutivos sin contratos asociados</t>
  </si>
  <si>
    <t>8  puntos</t>
  </si>
  <si>
    <t>5  puntos</t>
  </si>
  <si>
    <t>Más del 10% del total de consecutivos sin contratos asociados</t>
  </si>
  <si>
    <t>Recursos contratados reportados en PACCO, respecto a recursos contratados registrados en financiera</t>
  </si>
  <si>
    <t>Porcentaje de los recursos  proyectados a contratar, al mes de corte, respecto a los realmente contratados.</t>
  </si>
  <si>
    <t>Número de Contratistas por asociar en PACCO</t>
  </si>
  <si>
    <t>Hasta el 0,5% del total de contratistas Registrados en Financiera, sin reportar en PACCO</t>
  </si>
  <si>
    <t>4 puntos</t>
  </si>
  <si>
    <t>Mas del 0,5%  y hasta el 2% de contratistas Registrados en Financiera, sin reportar en PACCO</t>
  </si>
  <si>
    <t>Mas del 2% y hasta el 5% de contratistas Registrados en Financiera, sin reportar en PACCO</t>
  </si>
  <si>
    <t>2  puntos</t>
  </si>
  <si>
    <t>Más del 5% de contratos Registrados en Financiera, sin reportar en PACCO</t>
  </si>
  <si>
    <t>Número de Contratistas asociados en PACCO, con diferencias frente al Registro financiero</t>
  </si>
  <si>
    <t>Hasta el 0,5% del total de contratistas Registrados en Financiera, con diferencia frente al Registro PACCO</t>
  </si>
  <si>
    <t>5 puntos</t>
  </si>
  <si>
    <t>Mas del 0,5%  y hasta el 2% de contratistas Registrados en Financiera, con diferencia frente al Registro PACCO</t>
  </si>
  <si>
    <t>Mas del 2% y hasta el 5% de contratistas Registrados en Financiera, con diferencia frente al Registro PACCO</t>
  </si>
  <si>
    <t>Más del 5% de contratos Registrados en Financiera, con diferencias frente al Registro PACCO</t>
  </si>
  <si>
    <t>De 0% y hasta el 2% de  contratistas con  reporte de ejecución diferente en financiera, versus, la reportada en PACCO</t>
  </si>
  <si>
    <t>Mas del 2% de  contratistas con  reporte de ejecución diferente en financiera versus la reportada en PACCO</t>
  </si>
  <si>
    <t>Recursos ejecutados respecto a la contratación registrada en PACCO</t>
  </si>
  <si>
    <t>EJECUCIÓN</t>
  </si>
  <si>
    <t>10 puntos</t>
  </si>
  <si>
    <t>Contratistas con reporte de ejecución en financiera diferente al reporte de ejecución en PACCO</t>
  </si>
  <si>
    <t>TOTAL PUNTOS</t>
  </si>
  <si>
    <t>PUNTAJE</t>
  </si>
  <si>
    <t>CLASIFICACIÓN</t>
  </si>
  <si>
    <t>MAYOR O IGUAL 90 PUNTOS</t>
  </si>
  <si>
    <t>OPTIMA</t>
  </si>
  <si>
    <t>MAYOR O IGUAL A 80 PUNTOS y MENOR QUE 90</t>
  </si>
  <si>
    <t>ADECUADO</t>
  </si>
  <si>
    <t>MAYOR O IGUAL A 60 PUNTOS y MENOR QUE 80</t>
  </si>
  <si>
    <t>EN RIESGO</t>
  </si>
  <si>
    <t>MENOR A 60 PUNTOS</t>
  </si>
  <si>
    <t>CRITICO</t>
  </si>
  <si>
    <t>4  puntos</t>
  </si>
  <si>
    <t>Rango Óptimo</t>
  </si>
  <si>
    <t>Consecutivos con un contrato asociado correctamente</t>
  </si>
  <si>
    <t>7 puntos</t>
  </si>
  <si>
    <t>De 0% y hasta el 5% del total de productos con inconsistencias</t>
  </si>
  <si>
    <t>Mas del 5% y hasta el 10% de productos con inconsistencias</t>
  </si>
  <si>
    <t>Mas del 10% y hasta el 15% de productos con inconsistencias</t>
  </si>
  <si>
    <t>Mas del 15% del total deproductos con inconsistencias</t>
  </si>
  <si>
    <t>10  puntos</t>
  </si>
  <si>
    <t>1  puntos</t>
  </si>
  <si>
    <t>6 puntos</t>
  </si>
  <si>
    <t>8 puntos</t>
  </si>
  <si>
    <t>9 puntos</t>
  </si>
  <si>
    <t>9  puntos</t>
  </si>
  <si>
    <t>NUMERADOR</t>
  </si>
  <si>
    <t>DENOMINADOR</t>
  </si>
  <si>
    <t>Monto de recursos programados por el ICBF</t>
  </si>
  <si>
    <t>Rangos de Evaluación</t>
  </si>
  <si>
    <t>Mes</t>
  </si>
  <si>
    <t>OPTIMO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</si>
  <si>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</si>
  <si>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</si>
  <si>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</si>
  <si>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</si>
  <si>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</si>
  <si>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</si>
  <si>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</si>
  <si>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</si>
  <si>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</si>
  <si>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</si>
  <si>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</si>
  <si>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</si>
  <si>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1- Recursos programados respecto a la asignación presupuestal programable en PACCO</t>
  </si>
  <si>
    <t>4- Recursos contratados reportados en PACCO respecto a los recursos programados en PACCO</t>
  </si>
  <si>
    <t>Monto de recursos contratados y reportados en PACCO</t>
  </si>
  <si>
    <t>84%&lt;=x&lt;89%</t>
  </si>
  <si>
    <t>x&lt; 84%</t>
  </si>
  <si>
    <t>89%&lt;=x&lt;94%</t>
  </si>
  <si>
    <t>x&lt; 85%</t>
  </si>
  <si>
    <t>85%&lt;=x&lt;90%</t>
  </si>
  <si>
    <t>90%&lt;=x&lt;95%</t>
  </si>
  <si>
    <t>x&lt; 86%</t>
  </si>
  <si>
    <t>86%&lt;=x&lt;91%</t>
  </si>
  <si>
    <t>91%&lt;=x&lt;96%</t>
  </si>
  <si>
    <t>x&gt;= 94%</t>
  </si>
  <si>
    <t>x&gt;= 95%</t>
  </si>
  <si>
    <t>x&gt;= 96%</t>
  </si>
  <si>
    <t>x&lt; 87%</t>
  </si>
  <si>
    <t>87%&lt;=x&lt;92%</t>
  </si>
  <si>
    <t>92%&lt;=x&lt;97%</t>
  </si>
  <si>
    <t>x&gt;= 97%</t>
  </si>
  <si>
    <t>x&lt; 88%</t>
  </si>
  <si>
    <t>88%&lt;=x&lt;93%</t>
  </si>
  <si>
    <t>93%&lt;=x&lt;98%</t>
  </si>
  <si>
    <t>x&gt;= 98%</t>
  </si>
  <si>
    <t>x&gt;= 75%</t>
  </si>
  <si>
    <t>x&lt; 65%</t>
  </si>
  <si>
    <t>65%&lt;=x&lt;70%</t>
  </si>
  <si>
    <t>x&lt; 73%</t>
  </si>
  <si>
    <t>73%&lt;=x&lt;75%</t>
  </si>
  <si>
    <t>75%&lt;=x&lt;77%</t>
  </si>
  <si>
    <t>70%&lt;=x&lt;75%</t>
  </si>
  <si>
    <t>x&gt;= 79%</t>
  </si>
  <si>
    <t>77%&lt;=x&lt;79%</t>
  </si>
  <si>
    <t>x&gt;= 81%</t>
  </si>
  <si>
    <t>x&lt; 77%</t>
  </si>
  <si>
    <t>77%&lt;=x&lt;81%</t>
  </si>
  <si>
    <t>81%&lt;=x&lt;86%</t>
  </si>
  <si>
    <t>x&gt;= 86%</t>
  </si>
  <si>
    <t>x&lt; 81%</t>
  </si>
  <si>
    <t>81%&lt;=x&lt;85%</t>
  </si>
  <si>
    <t>85%&lt;=x&lt;89%</t>
  </si>
  <si>
    <t>x&gt;= 89%</t>
  </si>
  <si>
    <t>89%&lt;=x&lt;93%</t>
  </si>
  <si>
    <t>x&gt;= 93%</t>
  </si>
  <si>
    <t>x&lt; 89%</t>
  </si>
  <si>
    <t>x&lt; 93%</t>
  </si>
  <si>
    <t>x&lt; 95%</t>
  </si>
  <si>
    <t>93%&lt;=x&lt;96%</t>
  </si>
  <si>
    <t>x&gt;= 99%</t>
  </si>
  <si>
    <t>93%&lt;=x&lt;95%</t>
  </si>
  <si>
    <t>95%&lt;=x&lt;97%</t>
  </si>
  <si>
    <t>97%&lt;=x&lt;99%</t>
  </si>
  <si>
    <t>6- Recursos contratados reportados en PACCO, respecto a recursos contratados registrados en financiera</t>
  </si>
  <si>
    <t>Total recursos contratados y reportados en PACCO</t>
  </si>
  <si>
    <t>x&lt; 92%</t>
  </si>
  <si>
    <t>92%&lt;=x&lt;94%</t>
  </si>
  <si>
    <t>94%&lt;=x&lt;99%</t>
  </si>
  <si>
    <t>7- Recursos  proyectados a contratar, al mes de corte, respecto a los realmente contratados</t>
  </si>
  <si>
    <t>Recursos contratados, al mes de corte por el ICBF con RP en financiera</t>
  </si>
  <si>
    <t>x&gt;= 92%</t>
  </si>
  <si>
    <t>90 %&lt;=x&lt;93%</t>
  </si>
  <si>
    <t>91%&lt;=x&lt;94%</t>
  </si>
  <si>
    <t>x&lt; 91%</t>
  </si>
  <si>
    <t>92%&lt;=x&lt;95%</t>
  </si>
  <si>
    <t>94%&lt;=x&lt;97%</t>
  </si>
  <si>
    <t>12- Recursos ejecutados respecto a la contratación registrada en PACCO</t>
  </si>
  <si>
    <t>Monto de recursos ejecutados por el ICBF reportables en PACCO</t>
  </si>
  <si>
    <t>x&lt; 25%</t>
  </si>
  <si>
    <t>x&gt;= 68%</t>
  </si>
  <si>
    <t>x&lt; 58%</t>
  </si>
  <si>
    <t>x&gt;= 74%</t>
  </si>
  <si>
    <t>x&gt;= 77%</t>
  </si>
  <si>
    <t>79%&lt;=x&lt;81%</t>
  </si>
  <si>
    <t>76%&lt;=x&lt;79%</t>
  </si>
  <si>
    <t>x&lt; 76%</t>
  </si>
  <si>
    <t>x&lt; 75%</t>
  </si>
  <si>
    <t>x&gt;= 20%</t>
  </si>
  <si>
    <t>x&gt;= 25%</t>
  </si>
  <si>
    <t>x&gt;= 36%</t>
  </si>
  <si>
    <t>x&gt;= 42%</t>
  </si>
  <si>
    <t>x&gt;= 52%</t>
  </si>
  <si>
    <t>x&gt;= 58%</t>
  </si>
  <si>
    <t>x&gt;= 88%</t>
  </si>
  <si>
    <t>18%&lt;=x&lt;20%</t>
  </si>
  <si>
    <t>15%&lt;=x&lt;18%</t>
  </si>
  <si>
    <t>x&lt; 15%</t>
  </si>
  <si>
    <t>20%&lt;=x&lt;25%</t>
  </si>
  <si>
    <t>x&lt; 18%</t>
  </si>
  <si>
    <t>25%&lt;=x&lt;36%</t>
  </si>
  <si>
    <t>x&lt; 20%</t>
  </si>
  <si>
    <t>36%&lt;=x&lt;42%</t>
  </si>
  <si>
    <t>42%&lt;=x&lt;52%</t>
  </si>
  <si>
    <t>52%&lt;=x&lt;58%</t>
  </si>
  <si>
    <t>58%&lt;=x&lt;68%</t>
  </si>
  <si>
    <t>68%&lt;=x&lt;74%</t>
  </si>
  <si>
    <t>74%&lt;=x&lt;88%</t>
  </si>
  <si>
    <t>88%&lt;=x&lt;98%</t>
  </si>
  <si>
    <t>x&lt; 36%</t>
  </si>
  <si>
    <t>x&lt; 42%</t>
  </si>
  <si>
    <t>x&lt; 52%</t>
  </si>
  <si>
    <t>x&lt; 68%</t>
  </si>
  <si>
    <t>x&lt; 74%</t>
  </si>
  <si>
    <t>Consecutivos con mas de un contrato asociados correctamente y/o contratos asociados a mas de un consecutivo.</t>
  </si>
  <si>
    <t>Número de consecutivos con más de un contrato asociado y número de contratos con mas de un consecutivo asociado</t>
  </si>
  <si>
    <t>11- Recursos ejecutados respecto a la contratación registrada en PACCO</t>
  </si>
  <si>
    <t>Cantidad de productos con inconsistencias (en valor unitario) con respecto al total de productos programados</t>
  </si>
  <si>
    <t>Recursos contratados reportados en PACCO, respecto a los recursos programados.</t>
  </si>
  <si>
    <t>Consecutivos con mas de un contrato asociados y/o contratos asociados a mas de un consecutivo.</t>
  </si>
  <si>
    <t>Consecutivos con un solo contrato asociado.</t>
  </si>
  <si>
    <t>Cantidad de productos con inconsistencias (en cantidad, valor unitario) frente a datos de programación y lineamientos.</t>
  </si>
  <si>
    <t>Mas del 10% y hasta el 15% de rubros con diferencias</t>
  </si>
  <si>
    <t>Cantidad de productos con inconsistencias (en cantidad, valor unitario) frente a datos de contratación</t>
  </si>
  <si>
    <t>EN LOS CRITERIOS: 1 - 4 - 6 - 7 Y 12</t>
  </si>
  <si>
    <t>RANGOS PARA UBICAR EL RESULTADO:
 ÓPTIMO- ADECUADO-EN RIESGO O CRÍTICO</t>
  </si>
  <si>
    <t>Recursos asignados a la Regional, programables en PACCO</t>
  </si>
  <si>
    <t>Monto de recursos programados en PACCO</t>
  </si>
  <si>
    <t>Total recursos contratados por el ICBF con registro presupuestal</t>
  </si>
  <si>
    <t>Total de los recursos proyectados a contratar al mes de corte</t>
  </si>
  <si>
    <t>x&gt;= 4%</t>
  </si>
  <si>
    <t>3%&lt;=x&lt;4%</t>
  </si>
  <si>
    <t>x&lt; 2%</t>
  </si>
  <si>
    <t>x&lt; 0%</t>
  </si>
  <si>
    <t>0%&lt;=x&lt;0%</t>
  </si>
  <si>
    <t>x&gt;= 0%</t>
  </si>
  <si>
    <t>x&gt;= 14%</t>
  </si>
  <si>
    <t>9%&lt;=x&lt;14%</t>
  </si>
  <si>
    <t>4%&lt;=x&lt;9%</t>
  </si>
  <si>
    <t>x&lt; 4%</t>
  </si>
  <si>
    <t>x&lt; 1%</t>
  </si>
  <si>
    <t>x&lt; 9%</t>
  </si>
  <si>
    <t>x&gt;= 9%</t>
  </si>
  <si>
    <t>2%&lt;=x&lt;4%</t>
  </si>
  <si>
    <t>x&lt; 3%</t>
  </si>
  <si>
    <t>x&gt;= 100%</t>
  </si>
  <si>
    <t>x&gt;= 21%</t>
  </si>
  <si>
    <t>12%&lt;=x&lt;21%</t>
  </si>
  <si>
    <t>7%&lt;=x&lt;12%</t>
  </si>
  <si>
    <t>x&lt; 7%</t>
  </si>
  <si>
    <t>x&gt;= 30%</t>
  </si>
  <si>
    <t>x&lt; 12%</t>
  </si>
  <si>
    <t>x&gt;= 6%</t>
  </si>
  <si>
    <t>x&gt;= 5%</t>
  </si>
  <si>
    <t>3%&lt;=x&lt;5%</t>
  </si>
  <si>
    <t>1%&lt;=x&lt;3%</t>
  </si>
  <si>
    <t>5%&lt;=x&lt;9%</t>
  </si>
  <si>
    <t>1%&lt;=x&lt;5%</t>
  </si>
  <si>
    <t>x&gt;= 18%</t>
  </si>
  <si>
    <t>9%&lt;=x&lt;18%</t>
  </si>
  <si>
    <t>x&lt; 5%</t>
  </si>
  <si>
    <t>x&gt;= 26%</t>
  </si>
  <si>
    <t>x&lt; 14%</t>
  </si>
  <si>
    <t>x&lt; 13%</t>
  </si>
  <si>
    <t>x&gt;= 24%</t>
  </si>
  <si>
    <t>13%&lt;=x&lt;18%</t>
  </si>
  <si>
    <t>18%&lt;=x&lt;24%</t>
  </si>
  <si>
    <t>x&gt;= 15%</t>
  </si>
  <si>
    <t>10%&lt;=x&lt;15%</t>
  </si>
  <si>
    <t>5%&lt;=x&lt;10%</t>
  </si>
  <si>
    <t>x&gt;= 23%</t>
  </si>
  <si>
    <t>x&lt; 10%</t>
  </si>
  <si>
    <t>x&gt;= 13%</t>
  </si>
  <si>
    <t>9%&lt;=x&lt;13%</t>
  </si>
  <si>
    <t>13%&lt;=x&lt;21%</t>
  </si>
  <si>
    <t>x&gt;= 10%</t>
  </si>
  <si>
    <t>7%&lt;=x&lt;10%</t>
  </si>
  <si>
    <t>4%&lt;=x&lt;7%</t>
  </si>
  <si>
    <t>10%&lt;=x&lt;20%</t>
  </si>
  <si>
    <t>x&lt; 6%</t>
  </si>
  <si>
    <t>x&lt; 19%</t>
  </si>
  <si>
    <t>x&gt;= 41%</t>
  </si>
  <si>
    <t>x&lt; 30%</t>
  </si>
  <si>
    <t>x&gt;= 51%</t>
  </si>
  <si>
    <t>41%&lt;=x&lt;51%</t>
  </si>
  <si>
    <t>x&gt;= 60%</t>
  </si>
  <si>
    <t>x&lt; 41%</t>
  </si>
  <si>
    <t>x&gt;= 70%</t>
  </si>
  <si>
    <t>60%&lt;=x&lt;70%</t>
  </si>
  <si>
    <t>x&lt; 51%</t>
  </si>
  <si>
    <t>70%&lt;=x&lt;92%</t>
  </si>
  <si>
    <t>x&lt; 60%</t>
  </si>
  <si>
    <t>x&gt;= 16%</t>
  </si>
  <si>
    <t>x&gt;= 22%</t>
  </si>
  <si>
    <t>16%&lt;=x&lt;22%</t>
  </si>
  <si>
    <t>x&gt;= 29%</t>
  </si>
  <si>
    <t>x&lt; 16%</t>
  </si>
  <si>
    <t>29%&lt;=x&lt;36%</t>
  </si>
  <si>
    <t>x&gt;= 54%</t>
  </si>
  <si>
    <t>x&lt; 29%</t>
  </si>
  <si>
    <t>54%&lt;=x&lt;70%</t>
  </si>
  <si>
    <t>x&gt;= 87%</t>
  </si>
  <si>
    <t>70%&lt;=x&lt;87%</t>
  </si>
  <si>
    <t>x&lt; 54%</t>
  </si>
  <si>
    <t>x&lt; 70%</t>
  </si>
  <si>
    <t>x&gt;= 33%</t>
  </si>
  <si>
    <t>x&gt;= 63%</t>
  </si>
  <si>
    <t>33%&lt;=x&lt;63%</t>
  </si>
  <si>
    <t>x&gt;= 90%</t>
  </si>
  <si>
    <t>63%&lt;=x&lt;90%</t>
  </si>
  <si>
    <t>x&lt; 33%</t>
  </si>
  <si>
    <t>x&lt; 63%</t>
  </si>
  <si>
    <t>x&gt;= 39%</t>
  </si>
  <si>
    <t>x&lt; 21%</t>
  </si>
  <si>
    <t>x&gt;= 48%</t>
  </si>
  <si>
    <t>39%&lt;=x&lt;48%</t>
  </si>
  <si>
    <t>x&gt;= 57%</t>
  </si>
  <si>
    <t>48%&lt;=x&lt;57%</t>
  </si>
  <si>
    <t>x&lt; 48%</t>
  </si>
  <si>
    <t>x&gt;= 65%</t>
  </si>
  <si>
    <t>57%&lt;=x&lt;65%</t>
  </si>
  <si>
    <t>x&lt; 39%</t>
  </si>
  <si>
    <t>x&gt;= 73%</t>
  </si>
  <si>
    <t>65%&lt;=x&lt;73%</t>
  </si>
  <si>
    <t>x&lt; 57%</t>
  </si>
  <si>
    <t>73%&lt;=x&lt;81%</t>
  </si>
  <si>
    <t>81%&lt;=x&lt;89%</t>
  </si>
  <si>
    <t>x&gt;= 28%</t>
  </si>
  <si>
    <t>28%&lt;=x&lt;48%</t>
  </si>
  <si>
    <t>x&gt;= 56%</t>
  </si>
  <si>
    <t>48%&lt;=x&lt;56%</t>
  </si>
  <si>
    <t>x&lt; 28%</t>
  </si>
  <si>
    <t>x&gt;= 71%</t>
  </si>
  <si>
    <t>56%&lt;=x&lt;71%</t>
  </si>
  <si>
    <t>71%&lt;=x&lt;79%</t>
  </si>
  <si>
    <t>x&lt; 56%</t>
  </si>
  <si>
    <t>x&lt; 71%</t>
  </si>
  <si>
    <t>15%&lt;=x&lt;20%</t>
  </si>
  <si>
    <t>21%&lt;=x&lt;26%</t>
  </si>
  <si>
    <t>16%&lt;=x&lt;21%</t>
  </si>
  <si>
    <t>x&gt;= 49%</t>
  </si>
  <si>
    <t>26%&lt;=x&lt;49%</t>
  </si>
  <si>
    <t>x&gt;= 55%</t>
  </si>
  <si>
    <t>49%&lt;=x&lt;55%</t>
  </si>
  <si>
    <t>x&lt; 26%</t>
  </si>
  <si>
    <t>55%&lt;=x&lt;77%</t>
  </si>
  <si>
    <t>x&lt; 49%</t>
  </si>
  <si>
    <t>x&gt;= 80%</t>
  </si>
  <si>
    <t>77%&lt;=x&lt;80%</t>
  </si>
  <si>
    <t>x&lt; 55%</t>
  </si>
  <si>
    <t>x&gt;= 27%</t>
  </si>
  <si>
    <t>18%&lt;=x&lt;27%</t>
  </si>
  <si>
    <t>x&gt;= 37%</t>
  </si>
  <si>
    <t>27%&lt;=x&lt;37%</t>
  </si>
  <si>
    <t>x&gt;= 44%</t>
  </si>
  <si>
    <t>37%&lt;=x&lt;44%</t>
  </si>
  <si>
    <t>x&lt; 27%</t>
  </si>
  <si>
    <t>44%&lt;=x&lt;54%</t>
  </si>
  <si>
    <t>x&lt; 37%</t>
  </si>
  <si>
    <t>x&gt;= 62%</t>
  </si>
  <si>
    <t>x&lt; 44%</t>
  </si>
  <si>
    <t>52%&lt;=x&lt;73%</t>
  </si>
  <si>
    <t>73%&lt;=x&lt;87%</t>
  </si>
  <si>
    <t>54%&lt;=x&lt;62%</t>
  </si>
  <si>
    <t>20%&lt;=x&lt;33%</t>
  </si>
  <si>
    <t>7%&lt;=x&lt;20%</t>
  </si>
  <si>
    <t>33%&lt;=x&lt;54%</t>
  </si>
  <si>
    <t>54%&lt;=x&lt;79%</t>
  </si>
  <si>
    <t>x&gt;= 31%</t>
  </si>
  <si>
    <t>x&gt;= 32%</t>
  </si>
  <si>
    <t>27%&lt;=x&lt;32%</t>
  </si>
  <si>
    <t>x&gt;= 64%</t>
  </si>
  <si>
    <t>32%&lt;=x&lt;64%</t>
  </si>
  <si>
    <t>x&gt;= 69%</t>
  </si>
  <si>
    <t>64%&lt;=x&lt;69%</t>
  </si>
  <si>
    <t>x&lt; 32%</t>
  </si>
  <si>
    <t>x&lt; 64%</t>
  </si>
  <si>
    <t>95%&lt;=x&lt;98%</t>
  </si>
  <si>
    <t>40%&lt;=x&lt;58%</t>
  </si>
  <si>
    <t>33%&lt;=x&lt;40%</t>
  </si>
  <si>
    <t>58%&lt;=x&lt;63%</t>
  </si>
  <si>
    <t>x&lt; 40%</t>
  </si>
  <si>
    <t>x&gt;= 67%</t>
  </si>
  <si>
    <t>63%&lt;=x&lt;67%</t>
  </si>
  <si>
    <t>83%&lt;=x&lt;92%</t>
  </si>
  <si>
    <t>78%&lt;=x&lt;83%</t>
  </si>
  <si>
    <t>x&lt; 78%</t>
  </si>
  <si>
    <t>86%&lt;=x&lt;95%</t>
  </si>
  <si>
    <t>80%&lt;=x&lt;86%</t>
  </si>
  <si>
    <t>x&lt; 80%</t>
  </si>
  <si>
    <t>88%&lt;=x&lt;97%</t>
  </si>
  <si>
    <t>82%&lt;=x&lt;88%</t>
  </si>
  <si>
    <t>x&lt; 82%</t>
  </si>
  <si>
    <t>23%&lt;=x&lt;31%</t>
  </si>
  <si>
    <t>31%&lt;=x&lt;41%</t>
  </si>
  <si>
    <t>x&lt; 23%</t>
  </si>
  <si>
    <t>x&lt; 31%</t>
  </si>
  <si>
    <t>x&gt;= 61%</t>
  </si>
  <si>
    <t>51%&lt;=x&lt;61%</t>
  </si>
  <si>
    <t>x&gt;= 72%</t>
  </si>
  <si>
    <t>61%&lt;=x&lt;72%</t>
  </si>
  <si>
    <t>x&gt;= 82%</t>
  </si>
  <si>
    <t>72%&lt;=x&lt;82%</t>
  </si>
  <si>
    <t>x&lt; 61%</t>
  </si>
  <si>
    <t>82%&lt;=x&lt;92%</t>
  </si>
  <si>
    <t>x&lt; 72%</t>
  </si>
  <si>
    <t>21%&lt;=x&lt;29%</t>
  </si>
  <si>
    <t>36%&lt;=x&lt;44%</t>
  </si>
  <si>
    <t>44%&lt;=x&lt;51%</t>
  </si>
  <si>
    <t>51%&lt;=x&lt;58%</t>
  </si>
  <si>
    <t>58%&lt;=x&lt;65%</t>
  </si>
  <si>
    <t>11%&lt;=x&lt;16%</t>
  </si>
  <si>
    <t>6%&lt;=x&lt;11%</t>
  </si>
  <si>
    <t>x&lt;11%</t>
  </si>
  <si>
    <t>x&lt;16%</t>
  </si>
  <si>
    <t>22%&lt;=x&lt;48%</t>
  </si>
  <si>
    <t>x&lt;22%</t>
  </si>
  <si>
    <t>x&gt;= 78%</t>
  </si>
  <si>
    <t>56%&lt;=x&lt;78%</t>
  </si>
  <si>
    <t>x&lt;48%</t>
  </si>
  <si>
    <t>x&gt;= 84%</t>
  </si>
  <si>
    <t>78%&lt;=x&lt;84%</t>
  </si>
  <si>
    <t>x&lt;56%</t>
  </si>
  <si>
    <t>x&lt;78%</t>
  </si>
  <si>
    <t>x&gt;= 7%</t>
  </si>
  <si>
    <t>7%&lt;=x&lt;9%</t>
  </si>
  <si>
    <t>14%&lt;=x&lt;24%</t>
  </si>
  <si>
    <t>34%&lt;=x&lt;52%</t>
  </si>
  <si>
    <t>24%&lt;=x&lt;34%</t>
  </si>
  <si>
    <t>x&lt; 24%</t>
  </si>
  <si>
    <t>52%&lt;=x&lt;67%</t>
  </si>
  <si>
    <t>x&lt; 34%</t>
  </si>
  <si>
    <t>67%&lt;=x78%</t>
  </si>
  <si>
    <t>x&lt; 67%</t>
  </si>
  <si>
    <t>x&gt;= 40%</t>
  </si>
  <si>
    <t>x&gt;= 50%</t>
  </si>
  <si>
    <t>20%&lt;=x&lt;30%</t>
  </si>
  <si>
    <t>30%&lt;=x&lt;40%</t>
  </si>
  <si>
    <t>40%&lt;=x&lt;50%</t>
  </si>
  <si>
    <t>50%&lt;=x&lt;60%</t>
  </si>
  <si>
    <t>70%&lt;=x&lt;80%</t>
  </si>
  <si>
    <t>80%&lt;=x&lt;90%</t>
  </si>
  <si>
    <t>x&lt; 50%</t>
  </si>
  <si>
    <t>21%&lt;=x&lt;23%</t>
  </si>
  <si>
    <t>54%&lt;=x&lt;63%</t>
  </si>
  <si>
    <t>x&lt; 38%</t>
  </si>
  <si>
    <t>63%&lt;=x&lt;74%</t>
  </si>
  <si>
    <t>63%&lt;=x89%</t>
  </si>
  <si>
    <t>8%&lt;=x&lt;13%</t>
  </si>
  <si>
    <t>24%&lt;=x&lt;32%</t>
  </si>
  <si>
    <t>32%&lt;=x&lt;37%</t>
  </si>
  <si>
    <t>x&gt;= 38%</t>
  </si>
  <si>
    <t>33%&lt;=x&lt;38%</t>
  </si>
  <si>
    <t>25%&lt;=x&lt;33%</t>
  </si>
  <si>
    <t>38%&lt;=x&lt;42%</t>
  </si>
  <si>
    <t>52%&lt;=x&lt;61%</t>
  </si>
  <si>
    <t>61%&lt;=x&lt;70%</t>
  </si>
  <si>
    <t>4%&lt;=x&lt;6%</t>
  </si>
  <si>
    <t>x&gt;= 34%</t>
  </si>
  <si>
    <t>34%&lt;=x&lt;44%</t>
  </si>
  <si>
    <t>44%&lt;=x&lt;50%</t>
  </si>
  <si>
    <t>21%&lt;=x&lt;31%</t>
  </si>
  <si>
    <t>31%&lt;=x&lt;39%</t>
  </si>
  <si>
    <t>19%&lt;=x&lt;26%</t>
  </si>
  <si>
    <t>16%&lt;=x&lt;19%</t>
  </si>
  <si>
    <t>3%&lt;=x&lt;7%</t>
  </si>
  <si>
    <t>26%&lt;=x&lt;28%</t>
  </si>
  <si>
    <t>28%&lt;=x&lt;32%</t>
  </si>
  <si>
    <t>32%&lt;=x&lt;48%</t>
  </si>
  <si>
    <t>10%&lt;=x&lt;21%</t>
  </si>
  <si>
    <t>23%&lt;=x&lt;25%</t>
  </si>
  <si>
    <t>18%&lt;=x&lt;23%</t>
  </si>
  <si>
    <t>15%&lt;=x&lt;27%</t>
  </si>
  <si>
    <t>17%&lt;=x&lt;29%</t>
  </si>
  <si>
    <t>12%&lt;=x&lt;17%</t>
  </si>
  <si>
    <t>29%&lt;=x&lt;38%</t>
  </si>
  <si>
    <t>x&lt; 17%</t>
  </si>
  <si>
    <t>38%&lt;=x&lt;48%</t>
  </si>
  <si>
    <t>48%&lt;=x&lt;58%</t>
  </si>
  <si>
    <t>96%&lt;=x&lt;99%</t>
  </si>
  <si>
    <t>80%&lt;=x&lt;94%</t>
  </si>
  <si>
    <t>64%&lt;=x&lt;80%</t>
  </si>
  <si>
    <t>93%&lt;=x&lt;97%</t>
  </si>
  <si>
    <t>80%&lt;=x&lt;93%</t>
  </si>
  <si>
    <t>96%&lt;=x&lt;97%</t>
  </si>
  <si>
    <t>85%&lt;=x&lt;96%</t>
  </si>
  <si>
    <t>97%&lt;=x&lt;98%</t>
  </si>
  <si>
    <t>87%&lt;=x&lt;97%</t>
  </si>
  <si>
    <t>20%&lt;=x&lt;27%</t>
  </si>
  <si>
    <t>17%&lt;=x&lt;20%</t>
  </si>
  <si>
    <t>x&gt;= 76%</t>
  </si>
  <si>
    <t>71%&lt;=x&lt;76%</t>
  </si>
  <si>
    <t>66%&lt;=x&lt;71%</t>
  </si>
  <si>
    <t>x&lt; 66%</t>
  </si>
  <si>
    <t>72%&lt;=x&lt;77%</t>
  </si>
  <si>
    <t>67%&lt;=x&lt;72%</t>
  </si>
  <si>
    <t>74%&lt;=x&lt;79%</t>
  </si>
  <si>
    <t>72%&lt;=x&lt;74%</t>
  </si>
  <si>
    <t>88%&lt;=x&lt;92%</t>
  </si>
  <si>
    <t>84%&lt;=x&lt;88%</t>
  </si>
  <si>
    <t>82%&lt;=x&lt;95%</t>
  </si>
  <si>
    <t>94%&lt;=x&lt;98%</t>
  </si>
  <si>
    <t>54%&lt;=x&lt;64%</t>
  </si>
  <si>
    <t>54%&lt;=x&lt;74%</t>
  </si>
  <si>
    <t>x&gt;= 85%</t>
  </si>
  <si>
    <t>77%&lt;=x&lt;85%</t>
  </si>
  <si>
    <t>x&lt; 69%</t>
  </si>
  <si>
    <t>69%&lt;=x&lt;77%</t>
  </si>
  <si>
    <t>82%&lt;=x&lt;90%</t>
  </si>
  <si>
    <t>74%&lt;=x&lt;82%</t>
  </si>
  <si>
    <t>x&gt;= 91%</t>
  </si>
  <si>
    <t>83%&lt;=x&lt;91%</t>
  </si>
  <si>
    <t>75%&lt;=x&lt;83%</t>
  </si>
  <si>
    <t>32%&lt;=x&lt;52%</t>
  </si>
  <si>
    <t>53%&lt;=x&lt;62%</t>
  </si>
  <si>
    <t>33%&lt;=x&lt;53%</t>
  </si>
  <si>
    <t>48%&lt;=x&lt;69%</t>
  </si>
  <si>
    <t>84%&lt;=x&lt;92%</t>
  </si>
  <si>
    <t>x&gt;= 8%</t>
  </si>
  <si>
    <t>x&gt;= 83%</t>
  </si>
  <si>
    <t>5%&lt;=x&lt;8%</t>
  </si>
  <si>
    <t>73%&lt;=x&lt;78%</t>
  </si>
  <si>
    <t>83%&lt;=x&lt;88%</t>
  </si>
  <si>
    <t>53%&lt;=x&lt;73%</t>
  </si>
  <si>
    <t>73%&lt;=x&lt;93%</t>
  </si>
  <si>
    <t>x&lt; 53%</t>
  </si>
  <si>
    <t>77%&lt;=x&lt;97%</t>
  </si>
  <si>
    <t>57%&lt;=x&lt;77%</t>
  </si>
  <si>
    <t>79%&lt;=x&lt;85%</t>
  </si>
  <si>
    <t>73%&lt;=x&lt;79%</t>
  </si>
  <si>
    <t>77%&lt;=x&lt;84%</t>
  </si>
  <si>
    <t>62%&lt;=x&lt;77%</t>
  </si>
  <si>
    <t>x&lt; 62%</t>
  </si>
  <si>
    <t>x&gt;= 59%</t>
  </si>
  <si>
    <t>40%&lt;=x&lt;59%</t>
  </si>
  <si>
    <t>29%&lt;=x&lt;40%</t>
  </si>
  <si>
    <t>x&gt;= 66%</t>
  </si>
  <si>
    <t>56%&lt;=x&lt;66%</t>
  </si>
  <si>
    <t>46%&lt;=x&lt;56%</t>
  </si>
  <si>
    <t>x&lt; 46%</t>
  </si>
  <si>
    <t>68%&lt;=x&lt;78%</t>
  </si>
  <si>
    <t>Administrativa</t>
  </si>
  <si>
    <t>x&lt;  8%</t>
  </si>
  <si>
    <t>Ejecución reportada en PACCO, por contrato, respecto al plan de pagos proyectada en PACCO.</t>
  </si>
  <si>
    <t>Del 0% al 1% del total de contratistas con diferencia</t>
  </si>
  <si>
    <t>Mas del  1% y hasta el 5% del total de contratistas con diferencia</t>
  </si>
  <si>
    <t>Mas del  5% y hasta el 10% del total de contratistas con diferencia</t>
  </si>
  <si>
    <t>Mas del  10% y hasta el 15% del total de contratistas con diferencia</t>
  </si>
  <si>
    <t>Mas del  15% del total de contratistas con diferencia</t>
  </si>
  <si>
    <t>x&lt; 90%</t>
  </si>
  <si>
    <t>x&lt; 94%</t>
  </si>
  <si>
    <t>50%&lt;=x&lt;54%</t>
  </si>
  <si>
    <t>90%&lt;=x&lt;99%</t>
  </si>
  <si>
    <t>El área tiene asi proyectado los recursos contratados según cuadro enviado por Andrés</t>
  </si>
  <si>
    <t>62%&lt;=x&lt;73%</t>
  </si>
  <si>
    <t>73%&lt;=x&lt;99%</t>
  </si>
  <si>
    <t>92%&lt;=x&lt;99%</t>
  </si>
  <si>
    <t>87%&lt;=x&lt;99%</t>
  </si>
  <si>
    <t>79%&lt;=x&lt;99%</t>
  </si>
  <si>
    <t>84%&lt;=x&lt;99%</t>
  </si>
  <si>
    <t>78%&lt;=x&lt;99%</t>
  </si>
  <si>
    <t>89%&lt;=x&lt;99%</t>
  </si>
  <si>
    <t>80%&lt;=x&lt;99%</t>
  </si>
  <si>
    <t>74%&lt;=x&lt;99%</t>
  </si>
  <si>
    <t xml:space="preserve"> Rubros con diferencia mayor al 10% entre el valor de obligaciones registrados en SIIF, respecto al valor de pagos proyectados en PACCO</t>
  </si>
  <si>
    <t>De 0% y hasta el 10% del total de rubros con diferencias</t>
  </si>
  <si>
    <t>Mas del 15% y hasta el 20% de rubros con diferencias</t>
  </si>
  <si>
    <t>Mas del 20% del total de rubros con diferencias</t>
  </si>
  <si>
    <t>Rubros con diferencia mayor al 10% entre el valor de obligaciones registrados en SIIF, respecto al valor de pagos proyectados en PACCO</t>
  </si>
  <si>
    <t xml:space="preserve">Número de identificadores presupuestales habilitados para programar en PACCO, con saldos mayores al 10% de la asignación </t>
  </si>
  <si>
    <t>88%&lt;=x&lt;90%</t>
  </si>
  <si>
    <t>86%&lt;=x&lt;88%</t>
  </si>
  <si>
    <t>90%&lt;=x&lt;92%</t>
  </si>
  <si>
    <t>94%&lt;=x&lt;96%</t>
  </si>
  <si>
    <t>91%&lt;=x&lt;93%</t>
  </si>
  <si>
    <t xml:space="preserve">3- Número de identificadores presupuestales habilitados para programar en PACCO, con saldos mayores al 10% de la asignación </t>
  </si>
  <si>
    <t>Número total de identificadores presupuestales habilitados para programar en PACCO</t>
  </si>
  <si>
    <t xml:space="preserve"> Total de rubros con saldos mayores al 10% de la asignación </t>
  </si>
  <si>
    <t>x&gt;90%</t>
  </si>
  <si>
    <t>x&gt;85%</t>
  </si>
  <si>
    <t>x&gt; 80%</t>
  </si>
  <si>
    <t>x&gt;75%</t>
  </si>
  <si>
    <t>x&gt;70%</t>
  </si>
  <si>
    <t>x&gt; 65%</t>
  </si>
  <si>
    <t>x&gt; 60%</t>
  </si>
  <si>
    <t>x&gt; 40%</t>
  </si>
  <si>
    <t>x&gt; 30%</t>
  </si>
  <si>
    <t>x&gt; 20%</t>
  </si>
  <si>
    <t>90%&gt;=x&gt;80%</t>
  </si>
  <si>
    <t>85%&gt;=x&gt;75%</t>
  </si>
  <si>
    <t>75%&gt;=x&gt;65%</t>
  </si>
  <si>
    <t>80%&gt;=x&gt;70%</t>
  </si>
  <si>
    <t>x&lt;= 70%</t>
  </si>
  <si>
    <t>x&lt;= 65%</t>
  </si>
  <si>
    <t>70%&gt;=x&gt;60%</t>
  </si>
  <si>
    <t>x&lt;= 60%</t>
  </si>
  <si>
    <t>65%&gt;=x&gt;55%</t>
  </si>
  <si>
    <t>x&lt;= 55%</t>
  </si>
  <si>
    <t>60%&gt;=x&gt;50%</t>
  </si>
  <si>
    <t>x&lt;= 50%</t>
  </si>
  <si>
    <t>55%&gt;=x&gt;45%</t>
  </si>
  <si>
    <t>x&lt;= 45%</t>
  </si>
  <si>
    <t>50%&gt;=x&gt;40%</t>
  </si>
  <si>
    <t>x&lt;= 40%</t>
  </si>
  <si>
    <t>40%&gt;=x&gt;30%</t>
  </si>
  <si>
    <t>30%&gt;=x&gt;20%</t>
  </si>
  <si>
    <t>x&lt;= 20%</t>
  </si>
  <si>
    <t>20%&gt;=x&gt;10%</t>
  </si>
  <si>
    <t>x&lt;= 10%</t>
  </si>
  <si>
    <t>10%&gt;=x&gt;1%</t>
  </si>
  <si>
    <t>x&lt;= 1%</t>
  </si>
  <si>
    <t>Anexo1.G1.ABS</t>
  </si>
  <si>
    <t>Página 1 de 1</t>
  </si>
  <si>
    <t>Clasificación de la Información:
Uso Interno</t>
  </si>
  <si>
    <t>PROCESO
ADQUISICIÓN DE BIENES Y SERVICIOS
RANGOS DE EVALUACIÓN - REGIONALES</t>
  </si>
  <si>
    <r>
      <rPr>
        <b/>
        <sz val="14"/>
        <rFont val="Tempus Sans ITC"/>
        <family val="5"/>
      </rPr>
      <t xml:space="preserve">Antes de imprimir este documento… piense en el medio ambiente!  </t>
    </r>
    <r>
      <rPr>
        <sz val="14"/>
        <rFont val="Arial"/>
        <family val="2"/>
      </rPr>
      <t xml:space="preserve">
     Cualquier copia impresa de este documento se considera como COPIA NO CONTROLADA.</t>
    </r>
  </si>
  <si>
    <t>Versión 2</t>
  </si>
  <si>
    <t>PROCESO
ADQUISICIÓN DE BIENES Y SERVICIOS
RANGOS DE EVALUACIÓN - DIRECCIÓN ADMINISTRATIVA</t>
  </si>
  <si>
    <t>PROCESO
ADQUISICIÓN DE BIENES Y SERVICIOS
RANGOS DE EVALUACIÓN - DIRECCIÓN DE ABASTECIMIENTO</t>
  </si>
  <si>
    <t>PROCESO
ADQUISICIÓN DE BIENES Y SERVICIOS
RANGOS DE EVALUACIÓN - DIRECCIÓN DE CONTRATACIÓN</t>
  </si>
  <si>
    <t>PROCESO
ADQUISICIÓN DE BIENES Y SERVICIOS
RANGOS DE EVALUACIÓN - DIRECCIÓN FINANCIERA</t>
  </si>
  <si>
    <t>PROCESO
ADQUISICIÓN DE BIENES Y SERVICIOS
RANGOS DE EVALUACIÓN - DIRECCIÓN DE FAMILIAS Y COMUNIDADES</t>
  </si>
  <si>
    <t>PROCESO
ADQUISICIÓN DE BIENES Y SERVICIOS
RANGOS DE EVALUACIÓN - DIRECCIÓN DE GESTIÓN HUMANA</t>
  </si>
  <si>
    <t>PROCESO
ADQUISICIÓN DE BIENES Y SERVICIOS
RANGOS DE EVALUACIÓN - DIRECCIÓN DE INFORMACIÓN Y TECNOLOGÍA</t>
  </si>
  <si>
    <t>PROCESO
ADQUISICIÓN DE BIENES Y SERVICIOS
RANGOS DE EVALUACIÓN - DIRECCIÓN DE NIÑEZ Y ADOLESCENCIA</t>
  </si>
  <si>
    <t>PROCESO
ADQUISICIÓN DE BIENES Y SERVICIOS
RANGOS DE EVALUACIÓN - DIRECCIÓN DE NUTRICIÓN</t>
  </si>
  <si>
    <t>PROCESO
ADQUISICIÓN DE BIENES Y SERVICIOS
RANGOS DE EVALUACIÓN - DIRECCIÓN DE PLANEACIÓN Y CONTROL DE GESTIÓN</t>
  </si>
  <si>
    <t>PROCESO
ADQUISICIÓN DE BIENES Y SERVICIOS
RANGOS DE EVALUACIÓN - DIRECCIÓN DE PRIMERA INFANCIA</t>
  </si>
  <si>
    <t>PROCESO
ADQUISICIÓN DE BIENES Y SERVICIOS
RANGOS DE EVALUACIÓN - DIRECCIÓN DE PROTECCIÓN</t>
  </si>
  <si>
    <t>PROCESO
ADQUISICIÓN DE BIENES Y SERVICIOS
RANGOS DE EVALUACIÓN - DIRECCIÓN DE SERVICIOS Y ATENCIÓN</t>
  </si>
  <si>
    <t>PROCESO
ADQUISICIÓN DE BIENES Y SERVICIOS
RANGOS DE EVALUACIÓN - SISTEMA NACIONAL DE BIENESTAR FAMILIAR</t>
  </si>
  <si>
    <t>PROCESO
ADQUISICIÓN DE BIENES Y SERVICIOS
RANGOS DE EVALUACIÓN - OFICINA DE COMUNICACIONES</t>
  </si>
  <si>
    <t>PROCESO
ADQUISICIÓN DE BIENES Y SERVICIOS
RANGOS DE EVALUACIÓN - OFICINA JURÍDICA</t>
  </si>
  <si>
    <t>PROCESO
ADQUISICIÓN DE BIENES Y SERVICIOS
RANGOS DE EVALUACIÓN - SUBDIRECCIÓN DE MONITOREO Y EVALUACIÓN</t>
  </si>
  <si>
    <t xml:space="preserve">PROCESO
ADQUISICIÓN DE BIENES Y SERVICIOS
CRITERIOS DE EVALUACIÓN A LA PROGRAMACIÓN, CONTRATACIÓN Y EJECUCIÓN 
REPORTADA EN EL PLAN ANUAL DE ADQUISICIONES
REGIONALES </t>
  </si>
  <si>
    <t>PROCESO
ADQUISICIÓN DE BIENES Y SERVICIOS
CRITERIOS DE EVALUACIÓN A LA PROGRAMACIÓN, CONTRATACIÓN Y EJECUCIÓN 
REPORTADA EN EL PLAN ANUAL DE ADQUISICIONES
ÁREAS DE LA SEDE DE LA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</si>
</sst>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[$$-240A]* #,##0.00_-;\-[$$-240A]* #,##0.00_-;_-[$$-240A]* &quot;-&quot;??_-;_-@_-"/>
    <numFmt numFmtId="165" formatCode="&quot;$&quot;#,##0"/>
    <numFmt numFmtId="166" formatCode="_(&quot;$&quot;\ * #,##0_);_(&quot;$&quot;\ * \(#,##0\);_(&quot;$&quot;\ 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7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Tempus Sans ITC"/>
      <family val="5"/>
    </font>
    <font>
      <sz val="9"/>
      <name val="Arial"/>
      <family val="2"/>
    </font>
    <font>
      <b/>
      <sz val="9"/>
      <color theme="9" tint="-0.499984740745262"/>
      <name val="Arial"/>
      <family val="2"/>
    </font>
    <font>
      <b/>
      <sz val="9"/>
      <name val="Arial"/>
      <family val="2"/>
    </font>
    <font>
      <b/>
      <sz val="9"/>
      <color theme="6" tint="-0.499984740745262"/>
      <name val="Arial"/>
      <family val="2"/>
    </font>
    <font>
      <sz val="9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4" fontId="1" fillId="0" borderId="0" applyFont="0" applyFill="0" applyBorder="0" applyAlignment="0" applyProtection="0"/>
  </cellStyleXfs>
  <cellXfs count="44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9" fontId="4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9" borderId="1" xfId="0" applyFont="1" applyFill="1" applyBorder="1" applyAlignment="1">
      <alignment vertical="center"/>
    </xf>
    <xf numFmtId="0" fontId="9" fillId="9" borderId="2" xfId="0" applyFont="1" applyFill="1" applyBorder="1" applyAlignment="1">
      <alignment vertical="center"/>
    </xf>
    <xf numFmtId="0" fontId="9" fillId="9" borderId="2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10" fillId="7" borderId="51" xfId="5" applyFont="1" applyFill="1" applyBorder="1" applyAlignment="1">
      <alignment horizontal="center" vertical="center" wrapText="1"/>
    </xf>
    <xf numFmtId="0" fontId="10" fillId="7" borderId="52" xfId="5" applyFont="1" applyFill="1" applyBorder="1" applyAlignment="1">
      <alignment horizontal="center" vertical="center" wrapText="1"/>
    </xf>
    <xf numFmtId="0" fontId="10" fillId="7" borderId="54" xfId="5" applyFont="1" applyFill="1" applyBorder="1" applyAlignment="1">
      <alignment horizontal="center" vertical="center" wrapText="1"/>
    </xf>
    <xf numFmtId="0" fontId="10" fillId="7" borderId="55" xfId="5" applyFont="1" applyFill="1" applyBorder="1" applyAlignment="1">
      <alignment horizontal="center" vertical="center" wrapText="1"/>
    </xf>
    <xf numFmtId="0" fontId="11" fillId="7" borderId="53" xfId="5" applyFont="1" applyFill="1" applyBorder="1" applyAlignment="1">
      <alignment horizontal="center" vertical="center" wrapText="1"/>
    </xf>
    <xf numFmtId="0" fontId="12" fillId="8" borderId="6" xfId="3" applyFont="1" applyFill="1" applyBorder="1" applyAlignment="1">
      <alignment horizontal="justify" vertical="center"/>
    </xf>
    <xf numFmtId="0" fontId="12" fillId="8" borderId="7" xfId="3" applyFont="1" applyFill="1" applyBorder="1" applyAlignment="1">
      <alignment horizontal="center" vertical="center"/>
    </xf>
    <xf numFmtId="0" fontId="12" fillId="8" borderId="10" xfId="3" applyFont="1" applyFill="1" applyBorder="1" applyAlignment="1">
      <alignment horizontal="justify" vertical="center"/>
    </xf>
    <xf numFmtId="0" fontId="12" fillId="8" borderId="11" xfId="3" applyFont="1" applyFill="1" applyBorder="1" applyAlignment="1">
      <alignment horizontal="center" vertical="center"/>
    </xf>
    <xf numFmtId="0" fontId="12" fillId="8" borderId="17" xfId="3" applyFont="1" applyFill="1" applyBorder="1" applyAlignment="1">
      <alignment horizontal="justify" vertical="center"/>
    </xf>
    <xf numFmtId="0" fontId="12" fillId="8" borderId="18" xfId="3" applyFont="1" applyFill="1" applyBorder="1" applyAlignment="1">
      <alignment horizontal="center" vertical="center"/>
    </xf>
    <xf numFmtId="0" fontId="12" fillId="8" borderId="15" xfId="3" applyFont="1" applyFill="1" applyBorder="1" applyAlignment="1">
      <alignment horizontal="justify" vertical="center"/>
    </xf>
    <xf numFmtId="0" fontId="12" fillId="8" borderId="16" xfId="3" applyFont="1" applyFill="1" applyBorder="1" applyAlignment="1">
      <alignment horizontal="center" vertical="center"/>
    </xf>
    <xf numFmtId="0" fontId="12" fillId="15" borderId="6" xfId="2" applyFont="1" applyFill="1" applyBorder="1" applyAlignment="1">
      <alignment horizontal="justify" vertical="center"/>
    </xf>
    <xf numFmtId="0" fontId="12" fillId="15" borderId="7" xfId="6" applyFont="1" applyFill="1" applyBorder="1" applyAlignment="1">
      <alignment horizontal="center" vertical="center"/>
    </xf>
    <xf numFmtId="0" fontId="12" fillId="15" borderId="10" xfId="2" applyFont="1" applyFill="1" applyBorder="1" applyAlignment="1">
      <alignment horizontal="justify" vertical="center"/>
    </xf>
    <xf numFmtId="0" fontId="12" fillId="15" borderId="11" xfId="6" applyFont="1" applyFill="1" applyBorder="1" applyAlignment="1">
      <alignment horizontal="center" vertical="center"/>
    </xf>
    <xf numFmtId="0" fontId="12" fillId="15" borderId="15" xfId="2" applyFont="1" applyFill="1" applyBorder="1" applyAlignment="1">
      <alignment horizontal="justify" vertical="center"/>
    </xf>
    <xf numFmtId="0" fontId="12" fillId="15" borderId="16" xfId="6" applyFont="1" applyFill="1" applyBorder="1" applyAlignment="1">
      <alignment horizontal="center" vertical="center"/>
    </xf>
    <xf numFmtId="0" fontId="12" fillId="15" borderId="6" xfId="2" applyFont="1" applyFill="1" applyBorder="1" applyAlignment="1">
      <alignment horizontal="justify" vertical="center" wrapText="1"/>
    </xf>
    <xf numFmtId="0" fontId="12" fillId="15" borderId="10" xfId="2" applyFont="1" applyFill="1" applyBorder="1" applyAlignment="1">
      <alignment horizontal="justify" vertical="center" wrapText="1"/>
    </xf>
    <xf numFmtId="0" fontId="12" fillId="15" borderId="15" xfId="2" applyFont="1" applyFill="1" applyBorder="1" applyAlignment="1">
      <alignment horizontal="justify" vertical="center" wrapText="1"/>
    </xf>
    <xf numFmtId="0" fontId="12" fillId="15" borderId="6" xfId="6" applyFont="1" applyFill="1" applyBorder="1" applyAlignment="1">
      <alignment horizontal="justify" vertical="center"/>
    </xf>
    <xf numFmtId="0" fontId="12" fillId="15" borderId="10" xfId="6" applyFont="1" applyFill="1" applyBorder="1" applyAlignment="1">
      <alignment horizontal="justify" vertical="center"/>
    </xf>
    <xf numFmtId="0" fontId="12" fillId="15" borderId="15" xfId="6" applyFont="1" applyFill="1" applyBorder="1" applyAlignment="1">
      <alignment horizontal="justify" vertical="center"/>
    </xf>
    <xf numFmtId="0" fontId="12" fillId="15" borderId="6" xfId="6" applyFont="1" applyFill="1" applyBorder="1" applyAlignment="1">
      <alignment horizontal="justify" vertical="center" wrapText="1"/>
    </xf>
    <xf numFmtId="0" fontId="12" fillId="15" borderId="10" xfId="6" applyFont="1" applyFill="1" applyBorder="1" applyAlignment="1">
      <alignment horizontal="justify" vertical="center" wrapText="1"/>
    </xf>
    <xf numFmtId="0" fontId="12" fillId="15" borderId="15" xfId="6" applyFont="1" applyFill="1" applyBorder="1" applyAlignment="1">
      <alignment horizontal="justify" vertical="center" wrapText="1"/>
    </xf>
    <xf numFmtId="0" fontId="12" fillId="15" borderId="17" xfId="6" applyFont="1" applyFill="1" applyBorder="1" applyAlignment="1">
      <alignment horizontal="justify" vertical="center" wrapText="1"/>
    </xf>
    <xf numFmtId="0" fontId="12" fillId="15" borderId="6" xfId="4" applyFont="1" applyFill="1" applyBorder="1" applyAlignment="1">
      <alignment horizontal="justify" vertical="center"/>
    </xf>
    <xf numFmtId="0" fontId="12" fillId="15" borderId="15" xfId="4" applyFont="1" applyFill="1" applyBorder="1" applyAlignment="1">
      <alignment horizontal="justify" vertical="center"/>
    </xf>
    <xf numFmtId="0" fontId="12" fillId="15" borderId="6" xfId="3" applyFont="1" applyFill="1" applyBorder="1" applyAlignment="1">
      <alignment horizontal="justify" vertical="center"/>
    </xf>
    <xf numFmtId="0" fontId="12" fillId="15" borderId="7" xfId="3" applyFont="1" applyFill="1" applyBorder="1" applyAlignment="1">
      <alignment horizontal="center" vertical="center"/>
    </xf>
    <xf numFmtId="0" fontId="12" fillId="15" borderId="10" xfId="3" applyFont="1" applyFill="1" applyBorder="1" applyAlignment="1">
      <alignment horizontal="justify" vertical="center"/>
    </xf>
    <xf numFmtId="0" fontId="12" fillId="15" borderId="11" xfId="3" applyFont="1" applyFill="1" applyBorder="1" applyAlignment="1">
      <alignment horizontal="center" vertical="center"/>
    </xf>
    <xf numFmtId="0" fontId="12" fillId="15" borderId="15" xfId="3" applyFont="1" applyFill="1" applyBorder="1" applyAlignment="1">
      <alignment horizontal="justify" vertical="center"/>
    </xf>
    <xf numFmtId="0" fontId="12" fillId="15" borderId="16" xfId="3" applyFont="1" applyFill="1" applyBorder="1" applyAlignment="1">
      <alignment horizontal="center" vertical="center"/>
    </xf>
    <xf numFmtId="0" fontId="12" fillId="16" borderId="28" xfId="4" applyFont="1" applyFill="1" applyBorder="1" applyAlignment="1">
      <alignment horizontal="justify" vertical="center"/>
    </xf>
    <xf numFmtId="0" fontId="12" fillId="16" borderId="33" xfId="4" applyFont="1" applyFill="1" applyBorder="1" applyAlignment="1">
      <alignment horizontal="center" vertical="center"/>
    </xf>
    <xf numFmtId="0" fontId="12" fillId="16" borderId="10" xfId="4" applyFont="1" applyFill="1" applyBorder="1" applyAlignment="1">
      <alignment horizontal="justify" vertical="center"/>
    </xf>
    <xf numFmtId="0" fontId="12" fillId="16" borderId="11" xfId="4" applyFont="1" applyFill="1" applyBorder="1" applyAlignment="1">
      <alignment horizontal="center" vertical="center"/>
    </xf>
    <xf numFmtId="0" fontId="12" fillId="16" borderId="17" xfId="4" applyFont="1" applyFill="1" applyBorder="1" applyAlignment="1">
      <alignment horizontal="justify" vertical="center"/>
    </xf>
    <xf numFmtId="0" fontId="12" fillId="16" borderId="18" xfId="4" applyFont="1" applyFill="1" applyBorder="1" applyAlignment="1">
      <alignment horizontal="center" vertical="center"/>
    </xf>
    <xf numFmtId="0" fontId="12" fillId="16" borderId="15" xfId="4" applyFont="1" applyFill="1" applyBorder="1" applyAlignment="1">
      <alignment horizontal="justify" vertical="center"/>
    </xf>
    <xf numFmtId="0" fontId="12" fillId="16" borderId="16" xfId="4" applyFont="1" applyFill="1" applyBorder="1" applyAlignment="1">
      <alignment horizontal="center" vertical="center"/>
    </xf>
    <xf numFmtId="0" fontId="12" fillId="16" borderId="6" xfId="4" applyFont="1" applyFill="1" applyBorder="1" applyAlignment="1">
      <alignment horizontal="justify" vertical="center"/>
    </xf>
    <xf numFmtId="0" fontId="12" fillId="16" borderId="7" xfId="4" applyFont="1" applyFill="1" applyBorder="1" applyAlignment="1">
      <alignment horizontal="center" vertical="center"/>
    </xf>
    <xf numFmtId="0" fontId="12" fillId="16" borderId="6" xfId="3" applyFont="1" applyFill="1" applyBorder="1" applyAlignment="1">
      <alignment horizontal="justify" vertical="center"/>
    </xf>
    <xf numFmtId="0" fontId="12" fillId="16" borderId="33" xfId="3" applyFont="1" applyFill="1" applyBorder="1" applyAlignment="1">
      <alignment horizontal="center" vertical="center"/>
    </xf>
    <xf numFmtId="0" fontId="12" fillId="16" borderId="10" xfId="3" applyFont="1" applyFill="1" applyBorder="1" applyAlignment="1">
      <alignment horizontal="justify" vertical="center"/>
    </xf>
    <xf numFmtId="0" fontId="12" fillId="16" borderId="11" xfId="3" applyFont="1" applyFill="1" applyBorder="1" applyAlignment="1">
      <alignment horizontal="center" vertical="center"/>
    </xf>
    <xf numFmtId="0" fontId="12" fillId="16" borderId="17" xfId="3" applyFont="1" applyFill="1" applyBorder="1" applyAlignment="1">
      <alignment horizontal="justify" vertical="center"/>
    </xf>
    <xf numFmtId="0" fontId="12" fillId="16" borderId="18" xfId="3" applyFont="1" applyFill="1" applyBorder="1" applyAlignment="1">
      <alignment horizontal="center" vertical="center"/>
    </xf>
    <xf numFmtId="0" fontId="13" fillId="8" borderId="32" xfId="2" applyFont="1" applyFill="1" applyBorder="1" applyAlignment="1">
      <alignment horizontal="center" vertical="center"/>
    </xf>
    <xf numFmtId="0" fontId="13" fillId="15" borderId="36" xfId="2" applyFont="1" applyFill="1" applyBorder="1" applyAlignment="1">
      <alignment horizontal="center" vertical="center"/>
    </xf>
    <xf numFmtId="0" fontId="13" fillId="16" borderId="56" xfId="2" applyFont="1" applyFill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14" borderId="41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9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3" fillId="11" borderId="40" xfId="0" applyFont="1" applyFill="1" applyBorder="1" applyAlignment="1">
      <alignment horizontal="center" vertical="center"/>
    </xf>
    <xf numFmtId="0" fontId="3" fillId="13" borderId="40" xfId="0" applyFont="1" applyFill="1" applyBorder="1" applyAlignment="1">
      <alignment horizontal="center" vertical="center"/>
    </xf>
    <xf numFmtId="0" fontId="3" fillId="12" borderId="40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left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left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left" vertical="center"/>
    </xf>
    <xf numFmtId="0" fontId="15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9" xfId="0" applyFont="1" applyBorder="1"/>
    <xf numFmtId="0" fontId="15" fillId="0" borderId="37" xfId="0" applyFont="1" applyBorder="1" applyAlignment="1">
      <alignment horizontal="center"/>
    </xf>
    <xf numFmtId="0" fontId="15" fillId="0" borderId="0" xfId="0" applyFont="1"/>
    <xf numFmtId="0" fontId="15" fillId="0" borderId="37" xfId="0" applyFont="1" applyBorder="1" applyAlignment="1">
      <alignment horizontal="left"/>
    </xf>
    <xf numFmtId="0" fontId="15" fillId="0" borderId="14" xfId="0" applyFont="1" applyBorder="1"/>
    <xf numFmtId="0" fontId="15" fillId="0" borderId="44" xfId="0" applyFont="1" applyBorder="1" applyAlignment="1">
      <alignment horizontal="left"/>
    </xf>
    <xf numFmtId="0" fontId="15" fillId="0" borderId="44" xfId="0" applyFont="1" applyBorder="1" applyAlignment="1">
      <alignment horizontal="center"/>
    </xf>
    <xf numFmtId="0" fontId="15" fillId="0" borderId="57" xfId="0" applyFont="1" applyBorder="1" applyAlignment="1">
      <alignment horizontal="left" vertical="center"/>
    </xf>
    <xf numFmtId="0" fontId="15" fillId="0" borderId="60" xfId="0" applyFont="1" applyBorder="1" applyAlignment="1">
      <alignment horizontal="left" vertical="center"/>
    </xf>
    <xf numFmtId="0" fontId="15" fillId="0" borderId="63" xfId="0" applyFont="1" applyBorder="1" applyAlignment="1">
      <alignment horizontal="left" vertical="center"/>
    </xf>
    <xf numFmtId="0" fontId="15" fillId="0" borderId="39" xfId="0" applyFont="1" applyBorder="1" applyAlignment="1">
      <alignment horizontal="left" vertical="center"/>
    </xf>
    <xf numFmtId="0" fontId="16" fillId="11" borderId="40" xfId="0" applyFont="1" applyFill="1" applyBorder="1" applyAlignment="1">
      <alignment horizontal="center" vertical="center"/>
    </xf>
    <xf numFmtId="0" fontId="16" fillId="13" borderId="40" xfId="0" applyFont="1" applyFill="1" applyBorder="1" applyAlignment="1">
      <alignment horizontal="center" vertical="center"/>
    </xf>
    <xf numFmtId="0" fontId="16" fillId="12" borderId="40" xfId="0" applyFont="1" applyFill="1" applyBorder="1" applyAlignment="1">
      <alignment horizontal="center" vertical="center"/>
    </xf>
    <xf numFmtId="0" fontId="16" fillId="14" borderId="41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0" xfId="0" applyFont="1" applyAlignment="1"/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29" xfId="0" applyFont="1" applyBorder="1" applyAlignment="1">
      <alignment vertical="center"/>
    </xf>
    <xf numFmtId="0" fontId="15" fillId="0" borderId="34" xfId="0" applyFont="1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15" fillId="0" borderId="48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49" xfId="0" applyFont="1" applyBorder="1" applyAlignment="1">
      <alignment vertical="center"/>
    </xf>
    <xf numFmtId="0" fontId="15" fillId="0" borderId="5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30" xfId="0" applyFont="1" applyBorder="1" applyAlignment="1">
      <alignment vertical="center"/>
    </xf>
    <xf numFmtId="0" fontId="15" fillId="0" borderId="19" xfId="0" applyFont="1" applyBorder="1" applyAlignment="1">
      <alignment horizontal="left" vertical="center"/>
    </xf>
    <xf numFmtId="0" fontId="15" fillId="0" borderId="19" xfId="0" applyFont="1" applyBorder="1" applyAlignment="1">
      <alignment horizontal="center" vertical="center"/>
    </xf>
    <xf numFmtId="0" fontId="15" fillId="0" borderId="31" xfId="0" applyFont="1" applyBorder="1" applyAlignment="1">
      <alignment vertical="center"/>
    </xf>
    <xf numFmtId="0" fontId="15" fillId="0" borderId="72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66" xfId="0" applyFont="1" applyBorder="1" applyAlignment="1">
      <alignment vertical="center"/>
    </xf>
    <xf numFmtId="0" fontId="15" fillId="16" borderId="61" xfId="0" applyFont="1" applyFill="1" applyBorder="1" applyAlignment="1">
      <alignment horizontal="center" vertical="center"/>
    </xf>
    <xf numFmtId="0" fontId="15" fillId="16" borderId="64" xfId="0" applyFont="1" applyFill="1" applyBorder="1" applyAlignment="1">
      <alignment horizontal="center" vertical="center"/>
    </xf>
    <xf numFmtId="0" fontId="15" fillId="16" borderId="62" xfId="0" applyFont="1" applyFill="1" applyBorder="1" applyAlignment="1">
      <alignment horizontal="center" vertical="center"/>
    </xf>
    <xf numFmtId="0" fontId="15" fillId="16" borderId="65" xfId="0" applyFont="1" applyFill="1" applyBorder="1" applyAlignment="1">
      <alignment horizontal="center" vertical="center"/>
    </xf>
    <xf numFmtId="0" fontId="15" fillId="16" borderId="37" xfId="0" applyFont="1" applyFill="1" applyBorder="1" applyAlignment="1">
      <alignment horizontal="left"/>
    </xf>
    <xf numFmtId="0" fontId="15" fillId="16" borderId="37" xfId="0" applyFont="1" applyFill="1" applyBorder="1" applyAlignment="1">
      <alignment horizontal="center"/>
    </xf>
    <xf numFmtId="0" fontId="15" fillId="16" borderId="9" xfId="0" applyFont="1" applyFill="1" applyBorder="1"/>
    <xf numFmtId="0" fontId="15" fillId="13" borderId="61" xfId="0" applyFont="1" applyFill="1" applyBorder="1" applyAlignment="1">
      <alignment horizontal="center" vertical="center"/>
    </xf>
    <xf numFmtId="0" fontId="15" fillId="13" borderId="64" xfId="0" applyFont="1" applyFill="1" applyBorder="1" applyAlignment="1">
      <alignment horizontal="center" vertical="center"/>
    </xf>
    <xf numFmtId="0" fontId="15" fillId="13" borderId="62" xfId="0" applyFont="1" applyFill="1" applyBorder="1" applyAlignment="1">
      <alignment horizontal="center" vertical="center"/>
    </xf>
    <xf numFmtId="0" fontId="15" fillId="13" borderId="65" xfId="0" applyFont="1" applyFill="1" applyBorder="1" applyAlignment="1">
      <alignment horizontal="center" vertical="center"/>
    </xf>
    <xf numFmtId="0" fontId="15" fillId="13" borderId="37" xfId="0" applyFont="1" applyFill="1" applyBorder="1" applyAlignment="1">
      <alignment horizontal="center"/>
    </xf>
    <xf numFmtId="0" fontId="15" fillId="13" borderId="44" xfId="0" applyFont="1" applyFill="1" applyBorder="1" applyAlignment="1">
      <alignment horizontal="center"/>
    </xf>
    <xf numFmtId="0" fontId="15" fillId="13" borderId="14" xfId="0" applyFont="1" applyFill="1" applyBorder="1"/>
    <xf numFmtId="0" fontId="15" fillId="13" borderId="9" xfId="0" applyFont="1" applyFill="1" applyBorder="1"/>
    <xf numFmtId="0" fontId="12" fillId="19" borderId="6" xfId="3" applyFont="1" applyFill="1" applyBorder="1" applyAlignment="1">
      <alignment horizontal="justify" vertical="center"/>
    </xf>
    <xf numFmtId="0" fontId="12" fillId="19" borderId="10" xfId="3" applyFont="1" applyFill="1" applyBorder="1" applyAlignment="1">
      <alignment horizontal="justify" vertical="center"/>
    </xf>
    <xf numFmtId="0" fontId="12" fillId="19" borderId="11" xfId="3" applyFont="1" applyFill="1" applyBorder="1" applyAlignment="1">
      <alignment horizontal="center" vertical="center"/>
    </xf>
    <xf numFmtId="0" fontId="12" fillId="19" borderId="17" xfId="3" applyFont="1" applyFill="1" applyBorder="1" applyAlignment="1">
      <alignment horizontal="justify" vertical="center"/>
    </xf>
    <xf numFmtId="0" fontId="12" fillId="19" borderId="18" xfId="3" applyFont="1" applyFill="1" applyBorder="1" applyAlignment="1">
      <alignment horizontal="center" vertical="center"/>
    </xf>
    <xf numFmtId="0" fontId="12" fillId="19" borderId="7" xfId="3" applyFont="1" applyFill="1" applyBorder="1" applyAlignment="1">
      <alignment horizontal="center" vertical="center"/>
    </xf>
    <xf numFmtId="0" fontId="12" fillId="19" borderId="15" xfId="3" applyFont="1" applyFill="1" applyBorder="1" applyAlignment="1">
      <alignment horizontal="justify" vertical="center"/>
    </xf>
    <xf numFmtId="0" fontId="12" fillId="19" borderId="16" xfId="3" applyFont="1" applyFill="1" applyBorder="1" applyAlignment="1">
      <alignment horizontal="center" vertical="center"/>
    </xf>
    <xf numFmtId="0" fontId="12" fillId="18" borderId="6" xfId="2" applyFont="1" applyFill="1" applyBorder="1" applyAlignment="1">
      <alignment horizontal="justify" vertical="center"/>
    </xf>
    <xf numFmtId="0" fontId="12" fillId="18" borderId="7" xfId="6" applyFont="1" applyFill="1" applyBorder="1" applyAlignment="1">
      <alignment horizontal="center" vertical="center"/>
    </xf>
    <xf numFmtId="0" fontId="12" fillId="18" borderId="10" xfId="2" applyFont="1" applyFill="1" applyBorder="1" applyAlignment="1">
      <alignment horizontal="justify" vertical="center"/>
    </xf>
    <xf numFmtId="0" fontId="12" fillId="18" borderId="11" xfId="6" applyFont="1" applyFill="1" applyBorder="1" applyAlignment="1">
      <alignment horizontal="center" vertical="center"/>
    </xf>
    <xf numFmtId="0" fontId="12" fillId="18" borderId="15" xfId="2" applyFont="1" applyFill="1" applyBorder="1" applyAlignment="1">
      <alignment horizontal="justify" vertical="center"/>
    </xf>
    <xf numFmtId="0" fontId="12" fillId="18" borderId="16" xfId="6" applyFont="1" applyFill="1" applyBorder="1" applyAlignment="1">
      <alignment horizontal="center" vertical="center"/>
    </xf>
    <xf numFmtId="0" fontId="12" fillId="18" borderId="6" xfId="2" applyFont="1" applyFill="1" applyBorder="1" applyAlignment="1">
      <alignment horizontal="justify" vertical="center" wrapText="1"/>
    </xf>
    <xf numFmtId="0" fontId="12" fillId="18" borderId="10" xfId="2" applyFont="1" applyFill="1" applyBorder="1" applyAlignment="1">
      <alignment horizontal="justify" vertical="center" wrapText="1"/>
    </xf>
    <xf numFmtId="0" fontId="12" fillId="18" borderId="15" xfId="2" applyFont="1" applyFill="1" applyBorder="1" applyAlignment="1">
      <alignment horizontal="justify" vertical="center" wrapText="1"/>
    </xf>
    <xf numFmtId="0" fontId="12" fillId="18" borderId="6" xfId="6" applyFont="1" applyFill="1" applyBorder="1" applyAlignment="1">
      <alignment horizontal="justify" vertical="center"/>
    </xf>
    <xf numFmtId="0" fontId="12" fillId="18" borderId="10" xfId="6" applyFont="1" applyFill="1" applyBorder="1" applyAlignment="1">
      <alignment horizontal="justify" vertical="center"/>
    </xf>
    <xf numFmtId="0" fontId="12" fillId="18" borderId="15" xfId="6" applyFont="1" applyFill="1" applyBorder="1" applyAlignment="1">
      <alignment horizontal="justify" vertical="center"/>
    </xf>
    <xf numFmtId="0" fontId="12" fillId="18" borderId="6" xfId="6" applyFont="1" applyFill="1" applyBorder="1" applyAlignment="1">
      <alignment horizontal="justify" vertical="center" wrapText="1"/>
    </xf>
    <xf numFmtId="0" fontId="12" fillId="18" borderId="10" xfId="6" applyFont="1" applyFill="1" applyBorder="1" applyAlignment="1">
      <alignment horizontal="justify" vertical="center" wrapText="1"/>
    </xf>
    <xf numFmtId="0" fontId="12" fillId="18" borderId="15" xfId="6" applyFont="1" applyFill="1" applyBorder="1" applyAlignment="1">
      <alignment horizontal="justify" vertical="center" wrapText="1"/>
    </xf>
    <xf numFmtId="0" fontId="12" fillId="18" borderId="17" xfId="6" applyFont="1" applyFill="1" applyBorder="1" applyAlignment="1">
      <alignment horizontal="justify" vertical="center" wrapText="1"/>
    </xf>
    <xf numFmtId="0" fontId="12" fillId="18" borderId="6" xfId="4" applyFont="1" applyFill="1" applyBorder="1" applyAlignment="1">
      <alignment horizontal="justify" vertical="center"/>
    </xf>
    <xf numFmtId="0" fontId="12" fillId="18" borderId="15" xfId="4" applyFont="1" applyFill="1" applyBorder="1" applyAlignment="1">
      <alignment horizontal="justify" vertical="center"/>
    </xf>
    <xf numFmtId="0" fontId="12" fillId="15" borderId="28" xfId="4" applyFont="1" applyFill="1" applyBorder="1" applyAlignment="1">
      <alignment horizontal="justify" vertical="center"/>
    </xf>
    <xf numFmtId="0" fontId="12" fillId="15" borderId="33" xfId="4" applyFont="1" applyFill="1" applyBorder="1" applyAlignment="1">
      <alignment horizontal="center" vertical="center"/>
    </xf>
    <xf numFmtId="0" fontId="12" fillId="15" borderId="10" xfId="4" applyFont="1" applyFill="1" applyBorder="1" applyAlignment="1">
      <alignment horizontal="justify" vertical="center"/>
    </xf>
    <xf numFmtId="0" fontId="12" fillId="15" borderId="11" xfId="4" applyFont="1" applyFill="1" applyBorder="1" applyAlignment="1">
      <alignment horizontal="center" vertical="center"/>
    </xf>
    <xf numFmtId="0" fontId="12" fillId="15" borderId="17" xfId="4" applyFont="1" applyFill="1" applyBorder="1" applyAlignment="1">
      <alignment horizontal="justify" vertical="center"/>
    </xf>
    <xf numFmtId="0" fontId="12" fillId="15" borderId="18" xfId="4" applyFont="1" applyFill="1" applyBorder="1" applyAlignment="1">
      <alignment horizontal="center" vertical="center"/>
    </xf>
    <xf numFmtId="0" fontId="12" fillId="15" borderId="16" xfId="4" applyFont="1" applyFill="1" applyBorder="1" applyAlignment="1">
      <alignment horizontal="center" vertical="center"/>
    </xf>
    <xf numFmtId="0" fontId="12" fillId="15" borderId="7" xfId="4" applyFont="1" applyFill="1" applyBorder="1" applyAlignment="1">
      <alignment horizontal="center" vertical="center"/>
    </xf>
    <xf numFmtId="0" fontId="12" fillId="15" borderId="33" xfId="3" applyFont="1" applyFill="1" applyBorder="1" applyAlignment="1">
      <alignment horizontal="center" vertical="center"/>
    </xf>
    <xf numFmtId="0" fontId="12" fillId="15" borderId="28" xfId="3" applyFont="1" applyFill="1" applyBorder="1" applyAlignment="1">
      <alignment horizontal="justify" vertical="center"/>
    </xf>
    <xf numFmtId="0" fontId="9" fillId="9" borderId="19" xfId="0" applyFont="1" applyFill="1" applyBorder="1" applyAlignment="1">
      <alignment vertical="center"/>
    </xf>
    <xf numFmtId="0" fontId="9" fillId="9" borderId="19" xfId="0" applyFont="1" applyFill="1" applyBorder="1" applyAlignment="1">
      <alignment horizontal="center" vertical="center"/>
    </xf>
    <xf numFmtId="0" fontId="9" fillId="9" borderId="31" xfId="0" applyFont="1" applyFill="1" applyBorder="1" applyAlignment="1">
      <alignment horizontal="center" vertical="center"/>
    </xf>
    <xf numFmtId="0" fontId="13" fillId="19" borderId="77" xfId="2" applyFont="1" applyFill="1" applyBorder="1" applyAlignment="1">
      <alignment horizontal="center" vertical="center"/>
    </xf>
    <xf numFmtId="0" fontId="13" fillId="18" borderId="78" xfId="2" applyFont="1" applyFill="1" applyBorder="1" applyAlignment="1">
      <alignment horizontal="center" vertical="center"/>
    </xf>
    <xf numFmtId="0" fontId="13" fillId="15" borderId="78" xfId="2" applyFont="1" applyFill="1" applyBorder="1" applyAlignment="1">
      <alignment horizontal="center" vertical="center"/>
    </xf>
    <xf numFmtId="0" fontId="20" fillId="10" borderId="66" xfId="0" applyFont="1" applyFill="1" applyBorder="1" applyAlignment="1">
      <alignment horizontal="center" vertical="center" wrapText="1"/>
    </xf>
    <xf numFmtId="14" fontId="19" fillId="0" borderId="66" xfId="0" applyNumberFormat="1" applyFont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/>
    </xf>
    <xf numFmtId="0" fontId="23" fillId="0" borderId="84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85" xfId="0" applyFont="1" applyFill="1" applyBorder="1" applyAlignment="1">
      <alignment horizontal="center" vertical="center" wrapText="1"/>
    </xf>
    <xf numFmtId="1" fontId="23" fillId="0" borderId="85" xfId="0" applyNumberFormat="1" applyFont="1" applyFill="1" applyBorder="1" applyAlignment="1">
      <alignment horizontal="center" vertical="center" wrapText="1"/>
    </xf>
    <xf numFmtId="165" fontId="23" fillId="0" borderId="85" xfId="0" applyNumberFormat="1" applyFont="1" applyFill="1" applyBorder="1" applyAlignment="1">
      <alignment horizontal="center" vertical="center" wrapText="1"/>
    </xf>
    <xf numFmtId="166" fontId="23" fillId="0" borderId="85" xfId="7" applyNumberFormat="1" applyFont="1" applyFill="1" applyBorder="1" applyAlignment="1">
      <alignment horizontal="center" vertical="center" wrapText="1"/>
    </xf>
    <xf numFmtId="165" fontId="24" fillId="0" borderId="85" xfId="7" applyNumberFormat="1" applyFont="1" applyFill="1" applyBorder="1" applyAlignment="1">
      <alignment horizontal="center" vertical="center" wrapText="1"/>
    </xf>
    <xf numFmtId="165" fontId="25" fillId="0" borderId="85" xfId="0" applyNumberFormat="1" applyFont="1" applyFill="1" applyBorder="1" applyAlignment="1">
      <alignment horizontal="center" vertical="center" wrapText="1"/>
    </xf>
    <xf numFmtId="14" fontId="23" fillId="0" borderId="85" xfId="0" applyNumberFormat="1" applyFont="1" applyFill="1" applyBorder="1" applyAlignment="1">
      <alignment horizontal="center" vertical="center" wrapText="1"/>
    </xf>
    <xf numFmtId="0" fontId="26" fillId="0" borderId="8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20" fillId="10" borderId="90" xfId="0" applyFont="1" applyFill="1" applyBorder="1" applyAlignment="1">
      <alignment horizontal="center" vertical="center" wrapText="1"/>
    </xf>
    <xf numFmtId="14" fontId="19" fillId="0" borderId="92" xfId="0" applyNumberFormat="1" applyFont="1" applyBorder="1" applyAlignment="1">
      <alignment horizontal="center" vertical="center"/>
    </xf>
    <xf numFmtId="0" fontId="19" fillId="0" borderId="94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/>
    </xf>
    <xf numFmtId="0" fontId="18" fillId="0" borderId="102" xfId="0" applyFont="1" applyBorder="1" applyAlignment="1">
      <alignment horizontal="center"/>
    </xf>
    <xf numFmtId="0" fontId="18" fillId="0" borderId="103" xfId="0" applyFont="1" applyBorder="1" applyAlignment="1">
      <alignment horizontal="center"/>
    </xf>
    <xf numFmtId="0" fontId="19" fillId="0" borderId="100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91" xfId="0" applyFont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center" vertical="center" wrapText="1"/>
    </xf>
    <xf numFmtId="0" fontId="19" fillId="0" borderId="86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97" xfId="0" applyFont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 wrapText="1"/>
    </xf>
    <xf numFmtId="0" fontId="20" fillId="0" borderId="99" xfId="0" applyFont="1" applyFill="1" applyBorder="1" applyAlignment="1">
      <alignment horizontal="center" vertical="center" wrapText="1"/>
    </xf>
    <xf numFmtId="0" fontId="7" fillId="15" borderId="4" xfId="3" applyFont="1" applyFill="1" applyBorder="1" applyAlignment="1">
      <alignment horizontal="center" vertical="center"/>
    </xf>
    <xf numFmtId="0" fontId="7" fillId="15" borderId="8" xfId="3" applyFont="1" applyFill="1" applyBorder="1" applyAlignment="1">
      <alignment horizontal="center" vertical="center"/>
    </xf>
    <xf numFmtId="0" fontId="7" fillId="15" borderId="13" xfId="3" applyFont="1" applyFill="1" applyBorder="1" applyAlignment="1">
      <alignment horizontal="center" vertical="center"/>
    </xf>
    <xf numFmtId="0" fontId="12" fillId="15" borderId="5" xfId="3" applyFont="1" applyFill="1" applyBorder="1" applyAlignment="1">
      <alignment horizontal="center" vertical="center" wrapText="1"/>
    </xf>
    <xf numFmtId="0" fontId="12" fillId="15" borderId="9" xfId="3" applyFont="1" applyFill="1" applyBorder="1" applyAlignment="1">
      <alignment horizontal="center" vertical="center" wrapText="1"/>
    </xf>
    <xf numFmtId="0" fontId="12" fillId="15" borderId="14" xfId="3" applyFont="1" applyFill="1" applyBorder="1" applyAlignment="1">
      <alignment horizontal="center" vertical="center" wrapText="1"/>
    </xf>
    <xf numFmtId="0" fontId="12" fillId="15" borderId="5" xfId="3" applyFont="1" applyFill="1" applyBorder="1" applyAlignment="1">
      <alignment horizontal="center" vertical="center"/>
    </xf>
    <xf numFmtId="0" fontId="12" fillId="15" borderId="9" xfId="3" applyFont="1" applyFill="1" applyBorder="1" applyAlignment="1">
      <alignment horizontal="center" vertical="center"/>
    </xf>
    <xf numFmtId="0" fontId="12" fillId="15" borderId="14" xfId="3" applyFont="1" applyFill="1" applyBorder="1" applyAlignment="1">
      <alignment horizontal="center" vertical="center"/>
    </xf>
    <xf numFmtId="0" fontId="7" fillId="15" borderId="4" xfId="2" applyFont="1" applyFill="1" applyBorder="1" applyAlignment="1">
      <alignment horizontal="center" vertical="center"/>
    </xf>
    <xf numFmtId="0" fontId="7" fillId="15" borderId="8" xfId="2" applyFont="1" applyFill="1" applyBorder="1" applyAlignment="1">
      <alignment horizontal="center" vertical="center"/>
    </xf>
    <xf numFmtId="0" fontId="7" fillId="15" borderId="13" xfId="2" applyFont="1" applyFill="1" applyBorder="1" applyAlignment="1">
      <alignment horizontal="center" vertical="center"/>
    </xf>
    <xf numFmtId="0" fontId="12" fillId="15" borderId="5" xfId="2" applyFont="1" applyFill="1" applyBorder="1" applyAlignment="1">
      <alignment horizontal="center" vertical="center" wrapText="1"/>
    </xf>
    <xf numFmtId="0" fontId="12" fillId="15" borderId="9" xfId="2" applyFont="1" applyFill="1" applyBorder="1" applyAlignment="1">
      <alignment horizontal="center" vertical="center" wrapText="1"/>
    </xf>
    <xf numFmtId="0" fontId="12" fillId="15" borderId="14" xfId="2" applyFont="1" applyFill="1" applyBorder="1" applyAlignment="1">
      <alignment horizontal="center" vertical="center" wrapText="1"/>
    </xf>
    <xf numFmtId="0" fontId="12" fillId="15" borderId="5" xfId="2" applyFont="1" applyFill="1" applyBorder="1" applyAlignment="1">
      <alignment horizontal="center" vertical="center"/>
    </xf>
    <xf numFmtId="0" fontId="12" fillId="15" borderId="9" xfId="2" applyFont="1" applyFill="1" applyBorder="1" applyAlignment="1">
      <alignment horizontal="center" vertical="center"/>
    </xf>
    <xf numFmtId="0" fontId="12" fillId="15" borderId="14" xfId="2" applyFont="1" applyFill="1" applyBorder="1" applyAlignment="1">
      <alignment horizontal="center" vertical="center"/>
    </xf>
    <xf numFmtId="0" fontId="12" fillId="15" borderId="5" xfId="6" applyFont="1" applyFill="1" applyBorder="1" applyAlignment="1">
      <alignment horizontal="center" vertical="center"/>
    </xf>
    <xf numFmtId="0" fontId="12" fillId="15" borderId="9" xfId="6" applyFont="1" applyFill="1" applyBorder="1" applyAlignment="1">
      <alignment horizontal="center" vertical="center"/>
    </xf>
    <xf numFmtId="0" fontId="12" fillId="15" borderId="14" xfId="6" applyFont="1" applyFill="1" applyBorder="1" applyAlignment="1">
      <alignment horizontal="center" vertical="center"/>
    </xf>
    <xf numFmtId="0" fontId="12" fillId="15" borderId="5" xfId="6" applyFont="1" applyFill="1" applyBorder="1" applyAlignment="1">
      <alignment horizontal="center" vertical="center" wrapText="1"/>
    </xf>
    <xf numFmtId="0" fontId="12" fillId="15" borderId="9" xfId="6" applyFont="1" applyFill="1" applyBorder="1" applyAlignment="1">
      <alignment horizontal="center" vertical="center" wrapText="1"/>
    </xf>
    <xf numFmtId="0" fontId="12" fillId="15" borderId="14" xfId="6" applyFont="1" applyFill="1" applyBorder="1" applyAlignment="1">
      <alignment horizontal="center" vertical="center" wrapText="1"/>
    </xf>
    <xf numFmtId="0" fontId="7" fillId="15" borderId="4" xfId="2" applyFont="1" applyFill="1" applyBorder="1" applyAlignment="1">
      <alignment horizontal="center" vertical="center" wrapText="1"/>
    </xf>
    <xf numFmtId="0" fontId="7" fillId="15" borderId="8" xfId="2" applyFont="1" applyFill="1" applyBorder="1" applyAlignment="1">
      <alignment horizontal="center" vertical="center" wrapText="1"/>
    </xf>
    <xf numFmtId="0" fontId="7" fillId="15" borderId="13" xfId="2" applyFont="1" applyFill="1" applyBorder="1" applyAlignment="1">
      <alignment horizontal="center" vertical="center" wrapText="1"/>
    </xf>
    <xf numFmtId="0" fontId="7" fillId="15" borderId="4" xfId="6" applyFont="1" applyFill="1" applyBorder="1" applyAlignment="1">
      <alignment horizontal="center" vertical="center"/>
    </xf>
    <xf numFmtId="0" fontId="7" fillId="15" borderId="8" xfId="6" applyFont="1" applyFill="1" applyBorder="1" applyAlignment="1">
      <alignment horizontal="center" vertical="center"/>
    </xf>
    <xf numFmtId="0" fontId="7" fillId="15" borderId="13" xfId="6" applyFont="1" applyFill="1" applyBorder="1" applyAlignment="1">
      <alignment horizontal="center" vertical="center"/>
    </xf>
    <xf numFmtId="0" fontId="13" fillId="15" borderId="35" xfId="0" applyFont="1" applyFill="1" applyBorder="1" applyAlignment="1">
      <alignment horizontal="center" vertical="center" textRotation="255" wrapText="1"/>
    </xf>
    <xf numFmtId="0" fontId="13" fillId="15" borderId="12" xfId="0" applyFont="1" applyFill="1" applyBorder="1" applyAlignment="1">
      <alignment horizontal="center" vertical="center" textRotation="255" wrapText="1"/>
    </xf>
    <xf numFmtId="0" fontId="7" fillId="15" borderId="4" xfId="6" applyFont="1" applyFill="1" applyBorder="1" applyAlignment="1">
      <alignment horizontal="center" vertical="center" wrapText="1"/>
    </xf>
    <xf numFmtId="0" fontId="7" fillId="15" borderId="13" xfId="6" applyFont="1" applyFill="1" applyBorder="1" applyAlignment="1">
      <alignment horizontal="center" vertical="center" wrapText="1"/>
    </xf>
    <xf numFmtId="0" fontId="7" fillId="15" borderId="8" xfId="6" applyFont="1" applyFill="1" applyBorder="1" applyAlignment="1">
      <alignment horizontal="center" vertical="center" wrapText="1"/>
    </xf>
    <xf numFmtId="0" fontId="7" fillId="8" borderId="4" xfId="3" applyFont="1" applyFill="1" applyBorder="1" applyAlignment="1">
      <alignment horizontal="center" vertical="center"/>
    </xf>
    <xf numFmtId="0" fontId="7" fillId="8" borderId="8" xfId="3" applyFont="1" applyFill="1" applyBorder="1" applyAlignment="1">
      <alignment horizontal="center" vertical="center"/>
    </xf>
    <xf numFmtId="0" fontId="12" fillId="8" borderId="5" xfId="3" applyFont="1" applyFill="1" applyBorder="1" applyAlignment="1">
      <alignment horizontal="center" vertical="center" wrapText="1"/>
    </xf>
    <xf numFmtId="0" fontId="12" fillId="8" borderId="9" xfId="3" applyFont="1" applyFill="1" applyBorder="1" applyAlignment="1">
      <alignment horizontal="center" vertical="center" wrapText="1"/>
    </xf>
    <xf numFmtId="0" fontId="12" fillId="8" borderId="5" xfId="3" applyFont="1" applyFill="1" applyBorder="1" applyAlignment="1">
      <alignment horizontal="center" vertical="center"/>
    </xf>
    <xf numFmtId="0" fontId="12" fillId="8" borderId="9" xfId="3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 textRotation="255" wrapText="1" readingOrder="2"/>
    </xf>
    <xf numFmtId="0" fontId="7" fillId="8" borderId="13" xfId="3" applyFont="1" applyFill="1" applyBorder="1" applyAlignment="1">
      <alignment horizontal="center" vertical="center"/>
    </xf>
    <xf numFmtId="0" fontId="12" fillId="8" borderId="14" xfId="3" applyFont="1" applyFill="1" applyBorder="1" applyAlignment="1">
      <alignment horizontal="center" vertical="center" wrapText="1"/>
    </xf>
    <xf numFmtId="0" fontId="12" fillId="8" borderId="14" xfId="3" applyFont="1" applyFill="1" applyBorder="1" applyAlignment="1">
      <alignment horizontal="center" vertical="center"/>
    </xf>
    <xf numFmtId="0" fontId="21" fillId="0" borderId="7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3" fillId="16" borderId="12" xfId="0" applyFont="1" applyFill="1" applyBorder="1" applyAlignment="1">
      <alignment horizontal="center" vertical="center" textRotation="255"/>
    </xf>
    <xf numFmtId="0" fontId="7" fillId="16" borderId="8" xfId="4" applyFont="1" applyFill="1" applyBorder="1" applyAlignment="1">
      <alignment horizontal="center" vertical="center"/>
    </xf>
    <xf numFmtId="0" fontId="12" fillId="16" borderId="9" xfId="4" applyFont="1" applyFill="1" applyBorder="1" applyAlignment="1">
      <alignment horizontal="center" vertical="center" wrapText="1"/>
    </xf>
    <xf numFmtId="0" fontId="12" fillId="16" borderId="9" xfId="3" applyFont="1" applyFill="1" applyBorder="1" applyAlignment="1">
      <alignment horizontal="center" vertical="center"/>
    </xf>
    <xf numFmtId="0" fontId="7" fillId="16" borderId="4" xfId="4" applyFont="1" applyFill="1" applyBorder="1" applyAlignment="1">
      <alignment horizontal="center" vertical="center"/>
    </xf>
    <xf numFmtId="0" fontId="7" fillId="16" borderId="13" xfId="4" applyFont="1" applyFill="1" applyBorder="1" applyAlignment="1">
      <alignment horizontal="center" vertical="center"/>
    </xf>
    <xf numFmtId="0" fontId="12" fillId="16" borderId="5" xfId="4" applyFont="1" applyFill="1" applyBorder="1" applyAlignment="1">
      <alignment horizontal="center" vertical="center" wrapText="1"/>
    </xf>
    <xf numFmtId="0" fontId="12" fillId="16" borderId="14" xfId="4" applyFont="1" applyFill="1" applyBorder="1" applyAlignment="1">
      <alignment horizontal="center" vertical="center" wrapText="1"/>
    </xf>
    <xf numFmtId="0" fontId="12" fillId="16" borderId="5" xfId="4" applyFont="1" applyFill="1" applyBorder="1" applyAlignment="1">
      <alignment horizontal="center" vertical="center"/>
    </xf>
    <xf numFmtId="0" fontId="12" fillId="16" borderId="14" xfId="4" applyFont="1" applyFill="1" applyBorder="1" applyAlignment="1">
      <alignment horizontal="center" vertical="center"/>
    </xf>
    <xf numFmtId="0" fontId="12" fillId="16" borderId="9" xfId="4" applyFont="1" applyFill="1" applyBorder="1" applyAlignment="1">
      <alignment horizontal="center" vertical="center"/>
    </xf>
    <xf numFmtId="0" fontId="7" fillId="16" borderId="8" xfId="3" applyFont="1" applyFill="1" applyBorder="1" applyAlignment="1">
      <alignment horizontal="center" vertical="center"/>
    </xf>
    <xf numFmtId="0" fontId="7" fillId="16" borderId="13" xfId="3" applyFont="1" applyFill="1" applyBorder="1" applyAlignment="1">
      <alignment horizontal="center" vertical="center"/>
    </xf>
    <xf numFmtId="0" fontId="12" fillId="16" borderId="9" xfId="3" applyFont="1" applyFill="1" applyBorder="1" applyAlignment="1">
      <alignment horizontal="center" vertical="center" wrapText="1"/>
    </xf>
    <xf numFmtId="0" fontId="12" fillId="16" borderId="14" xfId="3" applyFont="1" applyFill="1" applyBorder="1" applyAlignment="1">
      <alignment horizontal="center" vertical="center" wrapText="1"/>
    </xf>
    <xf numFmtId="0" fontId="12" fillId="16" borderId="14" xfId="3" applyFont="1" applyFill="1" applyBorder="1" applyAlignment="1">
      <alignment horizontal="center" vertical="center"/>
    </xf>
    <xf numFmtId="0" fontId="8" fillId="17" borderId="38" xfId="0" applyFont="1" applyFill="1" applyBorder="1" applyAlignment="1">
      <alignment horizontal="center" vertical="center" wrapText="1"/>
    </xf>
    <xf numFmtId="0" fontId="8" fillId="17" borderId="42" xfId="0" applyFont="1" applyFill="1" applyBorder="1" applyAlignment="1">
      <alignment horizontal="center" vertical="center" wrapText="1"/>
    </xf>
    <xf numFmtId="0" fontId="8" fillId="17" borderId="43" xfId="0" applyFont="1" applyFill="1" applyBorder="1" applyAlignment="1">
      <alignment horizontal="center" vertical="center" wrapText="1"/>
    </xf>
    <xf numFmtId="0" fontId="8" fillId="17" borderId="37" xfId="0" applyFont="1" applyFill="1" applyBorder="1" applyAlignment="1">
      <alignment horizontal="center" vertical="center" wrapText="1"/>
    </xf>
    <xf numFmtId="0" fontId="8" fillId="17" borderId="0" xfId="0" applyFont="1" applyFill="1" applyBorder="1" applyAlignment="1">
      <alignment horizontal="center" vertical="center" wrapText="1"/>
    </xf>
    <xf numFmtId="0" fontId="8" fillId="17" borderId="47" xfId="0" applyFont="1" applyFill="1" applyBorder="1" applyAlignment="1">
      <alignment horizontal="center" vertical="center" wrapText="1"/>
    </xf>
    <xf numFmtId="0" fontId="8" fillId="17" borderId="44" xfId="0" applyFont="1" applyFill="1" applyBorder="1" applyAlignment="1">
      <alignment horizontal="center" vertical="center"/>
    </xf>
    <xf numFmtId="0" fontId="8" fillId="17" borderId="45" xfId="0" applyFont="1" applyFill="1" applyBorder="1" applyAlignment="1">
      <alignment horizontal="center" vertical="center"/>
    </xf>
    <xf numFmtId="0" fontId="8" fillId="17" borderId="46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17" borderId="37" xfId="0" applyFont="1" applyFill="1" applyBorder="1" applyAlignment="1">
      <alignment horizontal="center" vertical="center"/>
    </xf>
    <xf numFmtId="0" fontId="3" fillId="17" borderId="0" xfId="0" applyFont="1" applyFill="1" applyBorder="1" applyAlignment="1">
      <alignment horizontal="center" vertical="center"/>
    </xf>
    <xf numFmtId="0" fontId="3" fillId="17" borderId="47" xfId="0" applyFont="1" applyFill="1" applyBorder="1" applyAlignment="1">
      <alignment horizontal="center" vertical="center"/>
    </xf>
    <xf numFmtId="0" fontId="2" fillId="17" borderId="37" xfId="0" applyFont="1" applyFill="1" applyBorder="1" applyAlignment="1">
      <alignment horizontal="center" vertical="center" wrapText="1"/>
    </xf>
    <xf numFmtId="0" fontId="2" fillId="17" borderId="0" xfId="0" applyFont="1" applyFill="1" applyBorder="1" applyAlignment="1">
      <alignment horizontal="center" vertical="center" wrapText="1"/>
    </xf>
    <xf numFmtId="0" fontId="2" fillId="17" borderId="47" xfId="0" applyFont="1" applyFill="1" applyBorder="1" applyAlignment="1">
      <alignment horizontal="center" vertical="center" wrapText="1"/>
    </xf>
    <xf numFmtId="0" fontId="3" fillId="17" borderId="39" xfId="0" applyFont="1" applyFill="1" applyBorder="1" applyAlignment="1">
      <alignment horizontal="center" vertical="center"/>
    </xf>
    <xf numFmtId="0" fontId="3" fillId="17" borderId="40" xfId="0" applyFont="1" applyFill="1" applyBorder="1" applyAlignment="1">
      <alignment horizontal="center" vertical="center"/>
    </xf>
    <xf numFmtId="0" fontId="3" fillId="17" borderId="41" xfId="0" applyFont="1" applyFill="1" applyBorder="1" applyAlignment="1">
      <alignment horizontal="center" vertical="center"/>
    </xf>
    <xf numFmtId="0" fontId="18" fillId="0" borderId="68" xfId="0" applyFont="1" applyBorder="1" applyAlignment="1">
      <alignment horizontal="center"/>
    </xf>
    <xf numFmtId="0" fontId="18" fillId="0" borderId="72" xfId="0" applyFont="1" applyBorder="1" applyAlignment="1">
      <alignment horizontal="center"/>
    </xf>
    <xf numFmtId="0" fontId="18" fillId="0" borderId="74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3" fillId="18" borderId="76" xfId="0" applyFont="1" applyFill="1" applyBorder="1" applyAlignment="1">
      <alignment horizontal="center" vertical="center" textRotation="255" wrapText="1"/>
    </xf>
    <xf numFmtId="0" fontId="13" fillId="18" borderId="12" xfId="0" applyFont="1" applyFill="1" applyBorder="1" applyAlignment="1">
      <alignment horizontal="center" vertical="center" textRotation="255" wrapText="1"/>
    </xf>
    <xf numFmtId="0" fontId="13" fillId="15" borderId="76" xfId="0" applyFont="1" applyFill="1" applyBorder="1" applyAlignment="1">
      <alignment horizontal="center" vertical="center" textRotation="255"/>
    </xf>
    <xf numFmtId="0" fontId="13" fillId="15" borderId="12" xfId="0" applyFont="1" applyFill="1" applyBorder="1" applyAlignment="1">
      <alignment horizontal="center" vertical="center" textRotation="255"/>
    </xf>
    <xf numFmtId="0" fontId="7" fillId="15" borderId="4" xfId="4" applyFont="1" applyFill="1" applyBorder="1" applyAlignment="1">
      <alignment horizontal="center" vertical="center"/>
    </xf>
    <xf numFmtId="0" fontId="7" fillId="15" borderId="13" xfId="4" applyFont="1" applyFill="1" applyBorder="1" applyAlignment="1">
      <alignment horizontal="center" vertical="center"/>
    </xf>
    <xf numFmtId="0" fontId="12" fillId="15" borderId="5" xfId="4" applyFont="1" applyFill="1" applyBorder="1" applyAlignment="1">
      <alignment horizontal="center" vertical="center" wrapText="1"/>
    </xf>
    <xf numFmtId="0" fontId="12" fillId="15" borderId="14" xfId="4" applyFont="1" applyFill="1" applyBorder="1" applyAlignment="1">
      <alignment horizontal="center" vertical="center" wrapText="1"/>
    </xf>
    <xf numFmtId="0" fontId="12" fillId="15" borderId="5" xfId="4" applyFont="1" applyFill="1" applyBorder="1" applyAlignment="1">
      <alignment horizontal="center" vertical="center"/>
    </xf>
    <xf numFmtId="0" fontId="12" fillId="15" borderId="14" xfId="4" applyFont="1" applyFill="1" applyBorder="1" applyAlignment="1">
      <alignment horizontal="center" vertical="center"/>
    </xf>
    <xf numFmtId="0" fontId="7" fillId="15" borderId="8" xfId="4" applyFont="1" applyFill="1" applyBorder="1" applyAlignment="1">
      <alignment horizontal="center" vertical="center"/>
    </xf>
    <xf numFmtId="0" fontId="12" fillId="15" borderId="9" xfId="4" applyFont="1" applyFill="1" applyBorder="1" applyAlignment="1">
      <alignment horizontal="center" vertical="center" wrapText="1"/>
    </xf>
    <xf numFmtId="0" fontId="12" fillId="15" borderId="9" xfId="4" applyFont="1" applyFill="1" applyBorder="1" applyAlignment="1">
      <alignment horizontal="center" vertical="center"/>
    </xf>
    <xf numFmtId="0" fontId="7" fillId="18" borderId="4" xfId="6" applyFont="1" applyFill="1" applyBorder="1" applyAlignment="1">
      <alignment horizontal="center" vertical="center" wrapText="1"/>
    </xf>
    <xf numFmtId="0" fontId="7" fillId="18" borderId="8" xfId="6" applyFont="1" applyFill="1" applyBorder="1" applyAlignment="1">
      <alignment horizontal="center" vertical="center" wrapText="1"/>
    </xf>
    <xf numFmtId="0" fontId="12" fillId="18" borderId="5" xfId="6" applyFont="1" applyFill="1" applyBorder="1" applyAlignment="1">
      <alignment horizontal="center" vertical="center" wrapText="1"/>
    </xf>
    <xf numFmtId="0" fontId="12" fillId="18" borderId="9" xfId="6" applyFont="1" applyFill="1" applyBorder="1" applyAlignment="1">
      <alignment horizontal="center" vertical="center" wrapText="1"/>
    </xf>
    <xf numFmtId="0" fontId="7" fillId="18" borderId="13" xfId="6" applyFont="1" applyFill="1" applyBorder="1" applyAlignment="1">
      <alignment horizontal="center" vertical="center" wrapText="1"/>
    </xf>
    <xf numFmtId="0" fontId="12" fillId="18" borderId="14" xfId="6" applyFont="1" applyFill="1" applyBorder="1" applyAlignment="1">
      <alignment horizontal="center" vertical="center" wrapText="1"/>
    </xf>
    <xf numFmtId="0" fontId="12" fillId="18" borderId="5" xfId="6" applyFont="1" applyFill="1" applyBorder="1" applyAlignment="1">
      <alignment horizontal="center" vertical="center"/>
    </xf>
    <xf numFmtId="0" fontId="12" fillId="18" borderId="14" xfId="6" applyFont="1" applyFill="1" applyBorder="1" applyAlignment="1">
      <alignment horizontal="center" vertical="center"/>
    </xf>
    <xf numFmtId="0" fontId="12" fillId="18" borderId="9" xfId="6" applyFont="1" applyFill="1" applyBorder="1" applyAlignment="1">
      <alignment horizontal="center" vertical="center"/>
    </xf>
    <xf numFmtId="0" fontId="7" fillId="18" borderId="4" xfId="6" applyFont="1" applyFill="1" applyBorder="1" applyAlignment="1">
      <alignment horizontal="center" vertical="center"/>
    </xf>
    <xf numFmtId="0" fontId="7" fillId="18" borderId="8" xfId="6" applyFont="1" applyFill="1" applyBorder="1" applyAlignment="1">
      <alignment horizontal="center" vertical="center"/>
    </xf>
    <xf numFmtId="0" fontId="7" fillId="18" borderId="13" xfId="6" applyFont="1" applyFill="1" applyBorder="1" applyAlignment="1">
      <alignment horizontal="center" vertical="center"/>
    </xf>
    <xf numFmtId="0" fontId="12" fillId="18" borderId="5" xfId="2" applyFont="1" applyFill="1" applyBorder="1" applyAlignment="1">
      <alignment horizontal="center" vertical="center"/>
    </xf>
    <xf numFmtId="0" fontId="12" fillId="18" borderId="9" xfId="2" applyFont="1" applyFill="1" applyBorder="1" applyAlignment="1">
      <alignment horizontal="center" vertical="center"/>
    </xf>
    <xf numFmtId="0" fontId="12" fillId="18" borderId="14" xfId="2" applyFont="1" applyFill="1" applyBorder="1" applyAlignment="1">
      <alignment horizontal="center" vertical="center"/>
    </xf>
    <xf numFmtId="0" fontId="7" fillId="18" borderId="4" xfId="2" applyFont="1" applyFill="1" applyBorder="1" applyAlignment="1">
      <alignment horizontal="center" vertical="center" wrapText="1"/>
    </xf>
    <xf numFmtId="0" fontId="7" fillId="18" borderId="8" xfId="2" applyFont="1" applyFill="1" applyBorder="1" applyAlignment="1">
      <alignment horizontal="center" vertical="center" wrapText="1"/>
    </xf>
    <xf numFmtId="0" fontId="7" fillId="18" borderId="13" xfId="2" applyFont="1" applyFill="1" applyBorder="1" applyAlignment="1">
      <alignment horizontal="center" vertical="center" wrapText="1"/>
    </xf>
    <xf numFmtId="0" fontId="12" fillId="18" borderId="5" xfId="2" applyFont="1" applyFill="1" applyBorder="1" applyAlignment="1">
      <alignment horizontal="center" vertical="center" wrapText="1"/>
    </xf>
    <xf numFmtId="0" fontId="12" fillId="18" borderId="9" xfId="2" applyFont="1" applyFill="1" applyBorder="1" applyAlignment="1">
      <alignment horizontal="center" vertical="center" wrapText="1"/>
    </xf>
    <xf numFmtId="0" fontId="12" fillId="18" borderId="14" xfId="2" applyFont="1" applyFill="1" applyBorder="1" applyAlignment="1">
      <alignment horizontal="center" vertical="center" wrapText="1"/>
    </xf>
    <xf numFmtId="0" fontId="18" fillId="0" borderId="67" xfId="0" applyFont="1" applyBorder="1" applyAlignment="1">
      <alignment horizontal="center"/>
    </xf>
    <xf numFmtId="0" fontId="18" fillId="0" borderId="79" xfId="0" applyFont="1" applyBorder="1" applyAlignment="1">
      <alignment horizontal="center"/>
    </xf>
    <xf numFmtId="0" fontId="18" fillId="0" borderId="80" xfId="0" applyFont="1" applyBorder="1" applyAlignment="1">
      <alignment horizontal="center"/>
    </xf>
    <xf numFmtId="0" fontId="19" fillId="0" borderId="74" xfId="0" applyFont="1" applyBorder="1" applyAlignment="1">
      <alignment horizontal="center" vertical="center" wrapText="1"/>
    </xf>
    <xf numFmtId="0" fontId="19" fillId="0" borderId="70" xfId="0" applyFont="1" applyBorder="1" applyAlignment="1">
      <alignment horizontal="center" vertical="center" wrapText="1"/>
    </xf>
    <xf numFmtId="0" fontId="19" fillId="0" borderId="75" xfId="0" applyFont="1" applyBorder="1" applyAlignment="1">
      <alignment horizontal="center" vertical="center" wrapText="1"/>
    </xf>
    <xf numFmtId="0" fontId="20" fillId="0" borderId="81" xfId="0" applyFont="1" applyFill="1" applyBorder="1" applyAlignment="1">
      <alignment horizontal="center" vertical="center" wrapText="1"/>
    </xf>
    <xf numFmtId="0" fontId="20" fillId="0" borderId="71" xfId="0" applyFont="1" applyFill="1" applyBorder="1" applyAlignment="1">
      <alignment horizontal="center" vertical="center" wrapText="1"/>
    </xf>
    <xf numFmtId="0" fontId="7" fillId="19" borderId="4" xfId="3" applyFont="1" applyFill="1" applyBorder="1" applyAlignment="1">
      <alignment horizontal="center" vertical="center"/>
    </xf>
    <xf numFmtId="0" fontId="7" fillId="19" borderId="8" xfId="3" applyFont="1" applyFill="1" applyBorder="1" applyAlignment="1">
      <alignment horizontal="center" vertical="center"/>
    </xf>
    <xf numFmtId="0" fontId="12" fillId="19" borderId="5" xfId="3" applyFont="1" applyFill="1" applyBorder="1" applyAlignment="1">
      <alignment horizontal="center" vertical="center" wrapText="1"/>
    </xf>
    <xf numFmtId="0" fontId="12" fillId="19" borderId="9" xfId="3" applyFont="1" applyFill="1" applyBorder="1" applyAlignment="1">
      <alignment horizontal="center" vertical="center" wrapText="1"/>
    </xf>
    <xf numFmtId="0" fontId="12" fillId="19" borderId="5" xfId="3" applyFont="1" applyFill="1" applyBorder="1" applyAlignment="1">
      <alignment horizontal="center" vertical="center"/>
    </xf>
    <xf numFmtId="0" fontId="12" fillId="19" borderId="9" xfId="3" applyFont="1" applyFill="1" applyBorder="1" applyAlignment="1">
      <alignment horizontal="center" vertical="center"/>
    </xf>
    <xf numFmtId="0" fontId="13" fillId="19" borderId="76" xfId="0" applyFont="1" applyFill="1" applyBorder="1" applyAlignment="1">
      <alignment horizontal="center" vertical="center" textRotation="255" wrapText="1" readingOrder="2"/>
    </xf>
    <xf numFmtId="0" fontId="13" fillId="19" borderId="12" xfId="0" applyFont="1" applyFill="1" applyBorder="1" applyAlignment="1">
      <alignment horizontal="center" vertical="center" textRotation="255" wrapText="1" readingOrder="2"/>
    </xf>
    <xf numFmtId="0" fontId="7" fillId="19" borderId="13" xfId="3" applyFont="1" applyFill="1" applyBorder="1" applyAlignment="1">
      <alignment horizontal="center" vertical="center"/>
    </xf>
    <xf numFmtId="0" fontId="12" fillId="19" borderId="14" xfId="3" applyFont="1" applyFill="1" applyBorder="1" applyAlignment="1">
      <alignment horizontal="center" vertical="center" wrapText="1"/>
    </xf>
    <xf numFmtId="0" fontId="12" fillId="19" borderId="14" xfId="3" applyFont="1" applyFill="1" applyBorder="1" applyAlignment="1">
      <alignment horizontal="center" vertical="center"/>
    </xf>
    <xf numFmtId="0" fontId="7" fillId="18" borderId="4" xfId="2" applyFont="1" applyFill="1" applyBorder="1" applyAlignment="1">
      <alignment horizontal="center" vertical="center"/>
    </xf>
    <xf numFmtId="0" fontId="7" fillId="18" borderId="8" xfId="2" applyFont="1" applyFill="1" applyBorder="1" applyAlignment="1">
      <alignment horizontal="center" vertical="center"/>
    </xf>
    <xf numFmtId="0" fontId="7" fillId="18" borderId="13" xfId="2" applyFont="1" applyFill="1" applyBorder="1" applyAlignment="1">
      <alignment horizontal="center" vertical="center"/>
    </xf>
    <xf numFmtId="0" fontId="16" fillId="17" borderId="39" xfId="0" applyFont="1" applyFill="1" applyBorder="1" applyAlignment="1">
      <alignment horizontal="center" vertical="center"/>
    </xf>
    <xf numFmtId="0" fontId="16" fillId="17" borderId="40" xfId="0" applyFont="1" applyFill="1" applyBorder="1" applyAlignment="1">
      <alignment horizontal="center" vertical="center"/>
    </xf>
    <xf numFmtId="0" fontId="16" fillId="17" borderId="41" xfId="0" applyFont="1" applyFill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17" borderId="37" xfId="0" applyFont="1" applyFill="1" applyBorder="1" applyAlignment="1">
      <alignment horizontal="center" vertical="center"/>
    </xf>
    <xf numFmtId="0" fontId="16" fillId="17" borderId="0" xfId="0" applyFont="1" applyFill="1" applyBorder="1" applyAlignment="1">
      <alignment horizontal="center" vertical="center"/>
    </xf>
    <xf numFmtId="0" fontId="16" fillId="17" borderId="47" xfId="0" applyFont="1" applyFill="1" applyBorder="1" applyAlignment="1">
      <alignment horizontal="center" vertical="center"/>
    </xf>
    <xf numFmtId="0" fontId="15" fillId="17" borderId="37" xfId="0" applyFont="1" applyFill="1" applyBorder="1" applyAlignment="1">
      <alignment horizontal="center" vertical="center" wrapText="1"/>
    </xf>
    <xf numFmtId="0" fontId="15" fillId="17" borderId="0" xfId="0" applyFont="1" applyFill="1" applyBorder="1" applyAlignment="1">
      <alignment horizontal="center" vertical="center" wrapText="1"/>
    </xf>
    <xf numFmtId="0" fontId="15" fillId="17" borderId="47" xfId="0" applyFont="1" applyFill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83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91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7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97" xfId="0" applyFont="1" applyBorder="1" applyAlignment="1">
      <alignment horizontal="center"/>
    </xf>
    <xf numFmtId="0" fontId="17" fillId="0" borderId="37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8" fillId="0" borderId="89" xfId="0" applyFont="1" applyBorder="1" applyAlignment="1">
      <alignment horizontal="center"/>
    </xf>
    <xf numFmtId="0" fontId="18" fillId="0" borderId="90" xfId="0" applyFont="1" applyBorder="1" applyAlignment="1">
      <alignment horizontal="center"/>
    </xf>
    <xf numFmtId="0" fontId="18" fillId="0" borderId="93" xfId="0" applyFont="1" applyBorder="1" applyAlignment="1">
      <alignment horizontal="center"/>
    </xf>
    <xf numFmtId="0" fontId="18" fillId="0" borderId="66" xfId="0" applyFont="1" applyBorder="1" applyAlignment="1">
      <alignment horizontal="center"/>
    </xf>
    <xf numFmtId="0" fontId="18" fillId="0" borderId="95" xfId="0" applyFont="1" applyBorder="1" applyAlignment="1">
      <alignment horizontal="center"/>
    </xf>
    <xf numFmtId="0" fontId="18" fillId="0" borderId="96" xfId="0" applyFont="1" applyBorder="1" applyAlignment="1">
      <alignment horizontal="center"/>
    </xf>
    <xf numFmtId="0" fontId="20" fillId="0" borderId="96" xfId="0" applyFont="1" applyFill="1" applyBorder="1" applyAlignment="1">
      <alignment horizontal="center" vertical="center" wrapText="1"/>
    </xf>
    <xf numFmtId="0" fontId="20" fillId="0" borderId="101" xfId="0" applyFont="1" applyFill="1" applyBorder="1" applyAlignment="1">
      <alignment horizontal="center" vertical="center" wrapText="1"/>
    </xf>
    <xf numFmtId="0" fontId="19" fillId="0" borderId="90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19" fillId="0" borderId="96" xfId="0" applyFont="1" applyBorder="1" applyAlignment="1">
      <alignment horizontal="center" vertical="center" wrapText="1"/>
    </xf>
    <xf numFmtId="0" fontId="20" fillId="0" borderId="87" xfId="0" applyFont="1" applyFill="1" applyBorder="1" applyAlignment="1">
      <alignment horizontal="center" vertical="center" wrapText="1"/>
    </xf>
    <xf numFmtId="0" fontId="20" fillId="0" borderId="88" xfId="0" applyFont="1" applyFill="1" applyBorder="1" applyAlignment="1">
      <alignment horizontal="center" vertical="center" wrapText="1"/>
    </xf>
  </cellXfs>
  <cellStyles count="8">
    <cellStyle name="20% - Énfasis2" xfId="2" builtinId="34"/>
    <cellStyle name="20% - Énfasis3" xfId="3" builtinId="38"/>
    <cellStyle name="20% - Énfasis4" xfId="4" builtinId="42"/>
    <cellStyle name="20% - Énfasis6" xfId="6" builtinId="50"/>
    <cellStyle name="40% - Énfasis5" xfId="5" builtinId="47"/>
    <cellStyle name="Moneda" xfId="7" builtinId="4"/>
    <cellStyle name="Normal" xfId="0" builtinId="0"/>
    <cellStyle name="Porcentaje" xfId="1" builtinId="5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7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/>
        <strike val="0"/>
        <outline val="0"/>
        <shadow val="0"/>
        <u val="none"/>
        <vertAlign val="baseline"/>
        <sz val="17"/>
        <color auto="1"/>
        <name val="Calibri"/>
        <scheme val="minor"/>
      </font>
      <border outline="0">
        <right style="hair">
          <color auto="1"/>
        </right>
      </border>
    </dxf>
    <dxf>
      <border outline="0"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</border>
    </dxf>
    <dxf>
      <font>
        <b/>
        <strike val="0"/>
        <outline val="0"/>
        <shadow val="0"/>
        <u val="none"/>
        <vertAlign val="baseline"/>
        <sz val="17"/>
        <color auto="1"/>
        <name val="Calibri"/>
        <scheme val="none"/>
      </font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7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7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/>
        <strike val="0"/>
        <outline val="0"/>
        <shadow val="0"/>
        <u val="none"/>
        <vertAlign val="baseline"/>
        <sz val="17"/>
        <color auto="1"/>
        <name val="Calibri"/>
        <scheme val="minor"/>
      </font>
      <border outline="0">
        <right style="hair">
          <color auto="1"/>
        </right>
      </border>
    </dxf>
    <dxf>
      <border outline="0"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</border>
    </dxf>
    <dxf>
      <font>
        <b/>
        <strike val="0"/>
        <outline val="0"/>
        <shadow val="0"/>
        <u val="none"/>
        <vertAlign val="baseline"/>
        <sz val="17"/>
        <color auto="1"/>
        <name val="Calibri"/>
        <scheme val="minor"/>
      </font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7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292100</xdr:colOff>
      <xdr:row>0</xdr:row>
      <xdr:rowOff>279400</xdr:rowOff>
    </xdr:from>
    <xdr:to>
      <xdr:col>0</xdr:col>
      <xdr:colOff>1248428</xdr:colOff>
      <xdr:row>2</xdr:row>
      <xdr:rowOff>261345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100" y="279400"/>
          <a:ext cx="956328" cy="104874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317500</xdr:rowOff>
    </xdr:from>
    <xdr:to>
      <xdr:col>1</xdr:col>
      <xdr:colOff>321328</xdr:colOff>
      <xdr:row>2</xdr:row>
      <xdr:rowOff>299445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317500"/>
          <a:ext cx="956328" cy="104874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406400</xdr:colOff>
      <xdr:row>0</xdr:row>
      <xdr:rowOff>304800</xdr:rowOff>
    </xdr:from>
    <xdr:to>
      <xdr:col>1</xdr:col>
      <xdr:colOff>257828</xdr:colOff>
      <xdr:row>2</xdr:row>
      <xdr:rowOff>286745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400" y="304800"/>
          <a:ext cx="956328" cy="104874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203200</xdr:rowOff>
    </xdr:from>
    <xdr:to>
      <xdr:col>1</xdr:col>
      <xdr:colOff>80028</xdr:colOff>
      <xdr:row>2</xdr:row>
      <xdr:rowOff>185145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203200"/>
          <a:ext cx="956328" cy="104874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431800</xdr:colOff>
      <xdr:row>0</xdr:row>
      <xdr:rowOff>241300</xdr:rowOff>
    </xdr:from>
    <xdr:to>
      <xdr:col>1</xdr:col>
      <xdr:colOff>283228</xdr:colOff>
      <xdr:row>2</xdr:row>
      <xdr:rowOff>223245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800" y="241300"/>
          <a:ext cx="956328" cy="104874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266700</xdr:rowOff>
    </xdr:from>
    <xdr:to>
      <xdr:col>1</xdr:col>
      <xdr:colOff>156228</xdr:colOff>
      <xdr:row>2</xdr:row>
      <xdr:rowOff>248645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266700"/>
          <a:ext cx="956328" cy="104874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215900</xdr:rowOff>
    </xdr:from>
    <xdr:to>
      <xdr:col>1</xdr:col>
      <xdr:colOff>270528</xdr:colOff>
      <xdr:row>2</xdr:row>
      <xdr:rowOff>197845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215900"/>
          <a:ext cx="956328" cy="104874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482600</xdr:colOff>
      <xdr:row>0</xdr:row>
      <xdr:rowOff>254000</xdr:rowOff>
    </xdr:from>
    <xdr:to>
      <xdr:col>1</xdr:col>
      <xdr:colOff>334028</xdr:colOff>
      <xdr:row>2</xdr:row>
      <xdr:rowOff>235945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600" y="254000"/>
          <a:ext cx="956328" cy="104874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431800</xdr:colOff>
      <xdr:row>0</xdr:row>
      <xdr:rowOff>279400</xdr:rowOff>
    </xdr:from>
    <xdr:to>
      <xdr:col>1</xdr:col>
      <xdr:colOff>283228</xdr:colOff>
      <xdr:row>2</xdr:row>
      <xdr:rowOff>261345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800" y="279400"/>
          <a:ext cx="956328" cy="104874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292100</xdr:rowOff>
    </xdr:from>
    <xdr:to>
      <xdr:col>1</xdr:col>
      <xdr:colOff>194328</xdr:colOff>
      <xdr:row>2</xdr:row>
      <xdr:rowOff>274045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292100"/>
          <a:ext cx="956328" cy="104874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279400</xdr:rowOff>
    </xdr:from>
    <xdr:to>
      <xdr:col>1</xdr:col>
      <xdr:colOff>207028</xdr:colOff>
      <xdr:row>2</xdr:row>
      <xdr:rowOff>261345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279400"/>
          <a:ext cx="956328" cy="10487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673100</xdr:colOff>
      <xdr:row>0</xdr:row>
      <xdr:rowOff>279400</xdr:rowOff>
    </xdr:from>
    <xdr:to>
      <xdr:col>2</xdr:col>
      <xdr:colOff>626128</xdr:colOff>
      <xdr:row>2</xdr:row>
      <xdr:rowOff>261345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800" y="279400"/>
          <a:ext cx="956328" cy="104874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393700</xdr:colOff>
      <xdr:row>0</xdr:row>
      <xdr:rowOff>266700</xdr:rowOff>
    </xdr:from>
    <xdr:to>
      <xdr:col>1</xdr:col>
      <xdr:colOff>245128</xdr:colOff>
      <xdr:row>2</xdr:row>
      <xdr:rowOff>248645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700" y="266700"/>
          <a:ext cx="956328" cy="10487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444500</xdr:colOff>
      <xdr:row>0</xdr:row>
      <xdr:rowOff>279400</xdr:rowOff>
    </xdr:from>
    <xdr:to>
      <xdr:col>0</xdr:col>
      <xdr:colOff>1400828</xdr:colOff>
      <xdr:row>2</xdr:row>
      <xdr:rowOff>261345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500" y="279400"/>
          <a:ext cx="956328" cy="10487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469900</xdr:colOff>
      <xdr:row>0</xdr:row>
      <xdr:rowOff>203200</xdr:rowOff>
    </xdr:from>
    <xdr:to>
      <xdr:col>2</xdr:col>
      <xdr:colOff>321328</xdr:colOff>
      <xdr:row>2</xdr:row>
      <xdr:rowOff>185145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03200"/>
          <a:ext cx="956328" cy="104874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292100</xdr:rowOff>
    </xdr:from>
    <xdr:to>
      <xdr:col>2</xdr:col>
      <xdr:colOff>232428</xdr:colOff>
      <xdr:row>2</xdr:row>
      <xdr:rowOff>274045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700" y="292100"/>
          <a:ext cx="956328" cy="104874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241300</xdr:rowOff>
    </xdr:from>
    <xdr:to>
      <xdr:col>2</xdr:col>
      <xdr:colOff>308628</xdr:colOff>
      <xdr:row>2</xdr:row>
      <xdr:rowOff>223245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6900" y="241300"/>
          <a:ext cx="956328" cy="104874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1028700</xdr:colOff>
      <xdr:row>0</xdr:row>
      <xdr:rowOff>304800</xdr:rowOff>
    </xdr:from>
    <xdr:to>
      <xdr:col>2</xdr:col>
      <xdr:colOff>92728</xdr:colOff>
      <xdr:row>2</xdr:row>
      <xdr:rowOff>286745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" y="304800"/>
          <a:ext cx="956328" cy="104874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482600</xdr:colOff>
      <xdr:row>0</xdr:row>
      <xdr:rowOff>292100</xdr:rowOff>
    </xdr:from>
    <xdr:to>
      <xdr:col>1</xdr:col>
      <xdr:colOff>334028</xdr:colOff>
      <xdr:row>2</xdr:row>
      <xdr:rowOff>274045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600" y="292100"/>
          <a:ext cx="956328" cy="104874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190500</xdr:rowOff>
    </xdr:from>
    <xdr:to>
      <xdr:col>1</xdr:col>
      <xdr:colOff>346728</xdr:colOff>
      <xdr:row>2</xdr:row>
      <xdr:rowOff>172445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190500"/>
          <a:ext cx="956328" cy="10487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cbf.gov.co/Users/ana.bustos/Documents/ICBF%20-%20DIR.%20ABASTECIMIENTO/2016/1%20EPICO/19%20Nuevo%20Modelo%20por%20procesos/Migraci&#243;n%20de%20Documentos/4.%20Eventos/Eventos%20Procedimiento4/F4.P4xxx%20Seguimiento%20de%20Eventos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4"/>
      <sheetName val="Parametros"/>
    </sheetNames>
    <sheetDataSet>
      <sheetData sheetId="0"/>
      <sheetData sheetId="1">
        <row r="2">
          <cell r="E2" t="str">
            <v>SI</v>
          </cell>
          <cell r="I2" t="str">
            <v>1.Solicitado</v>
          </cell>
        </row>
        <row r="3">
          <cell r="E3" t="str">
            <v>NO</v>
          </cell>
          <cell r="I3" t="str">
            <v>2.Cotizado</v>
          </cell>
        </row>
        <row r="4">
          <cell r="I4" t="str">
            <v>3.Ejecutado</v>
          </cell>
        </row>
        <row r="5">
          <cell r="I5" t="str">
            <v>4. Cancelado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32" displayName="Tabla32" ref="D65:E69" totalsRowShown="0" headerRowDxfId="11" dataDxfId="9" headerRowBorderDxfId="10" tableBorderDxfId="8">
  <tableColumns count="2">
    <tableColumn id="1" name="PUNTAJE" dataDxfId="7"/>
    <tableColumn id="2" name="CLASIFICACIÓN" dataDxfId="6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id="3" name="Tabla324" displayName="Tabla324" ref="D62:E66" totalsRowShown="0" headerRowDxfId="5" dataDxfId="3" headerRowBorderDxfId="4" tableBorderDxfId="2">
  <tableColumns count="2">
    <tableColumn id="1" name="PUNTAJE" dataDxfId="1"/>
    <tableColumn id="2" name="CLASIFICACIÓN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L71"/>
  <sheetViews>
    <sheetView tabSelected="1" topLeftCell="C1" zoomScale="75" zoomScaleNormal="75" zoomScaleSheetLayoutView="55" workbookViewId="0">
      <selection activeCell="F1" sqref="F1"/>
    </sheetView>
  </sheetViews>
  <sheetFormatPr baseColWidth="10" defaultColWidth="11.42578125" defaultRowHeight="15" x14ac:dyDescent="0.25"/>
  <cols>
    <col min="1" max="1" width="21.7109375" style="3" customWidth="1"/>
    <col min="2" max="2" width="58.7109375" style="3" customWidth="1"/>
    <col min="3" max="3" width="15.7109375" style="10" customWidth="1"/>
    <col min="4" max="4" width="100.5703125" style="3" customWidth="1"/>
    <col min="5" max="5" width="24.28515625" style="10" bestFit="1" customWidth="1"/>
    <col min="6" max="6" width="23" style="3" customWidth="1"/>
    <col min="7" max="7" width="14.42578125" style="3" customWidth="1"/>
    <col min="8" max="8" width="11.42578125" style="3"/>
    <col min="9" max="9" width="19.7109375" style="3" bestFit="1" customWidth="1"/>
    <col min="10" max="10" width="11.42578125" style="3"/>
    <col min="11" max="11" width="15.5703125" style="3" bestFit="1" customWidth="1"/>
    <col min="12" max="12" width="11.85546875" style="3" bestFit="1" customWidth="1"/>
    <col min="13" max="16384" width="11.42578125" style="3"/>
  </cols>
  <sheetData>
    <row r="1" spans="1:11" customFormat="1" ht="42" customHeight="1" x14ac:dyDescent="0.25">
      <c r="A1" s="236"/>
      <c r="B1" s="239" t="s">
        <v>615</v>
      </c>
      <c r="C1" s="240"/>
      <c r="D1" s="241"/>
      <c r="E1" s="233" t="s">
        <v>592</v>
      </c>
      <c r="F1" s="234">
        <v>42858</v>
      </c>
    </row>
    <row r="2" spans="1:11" customFormat="1" ht="42" customHeight="1" x14ac:dyDescent="0.25">
      <c r="A2" s="237"/>
      <c r="B2" s="242"/>
      <c r="C2" s="243"/>
      <c r="D2" s="244"/>
      <c r="E2" s="215" t="s">
        <v>597</v>
      </c>
      <c r="F2" s="235" t="s">
        <v>593</v>
      </c>
    </row>
    <row r="3" spans="1:11" customFormat="1" ht="42" customHeight="1" thickBot="1" x14ac:dyDescent="0.3">
      <c r="A3" s="238"/>
      <c r="B3" s="245"/>
      <c r="C3" s="246"/>
      <c r="D3" s="247"/>
      <c r="E3" s="248" t="s">
        <v>594</v>
      </c>
      <c r="F3" s="249"/>
    </row>
    <row r="4" spans="1:11" ht="7.5" customHeight="1" thickBot="1" x14ac:dyDescent="0.3">
      <c r="B4" s="4"/>
      <c r="C4" s="5"/>
      <c r="D4" s="4"/>
      <c r="E4" s="5"/>
    </row>
    <row r="5" spans="1:11" ht="50.25" customHeight="1" thickTop="1" thickBot="1" x14ac:dyDescent="0.3">
      <c r="A5" s="15" t="s">
        <v>0</v>
      </c>
      <c r="B5" s="16" t="s">
        <v>1</v>
      </c>
      <c r="C5" s="19" t="s">
        <v>2</v>
      </c>
      <c r="D5" s="17" t="s">
        <v>3</v>
      </c>
      <c r="E5" s="18" t="s">
        <v>4</v>
      </c>
      <c r="F5" s="18" t="s">
        <v>5</v>
      </c>
    </row>
    <row r="6" spans="1:11" ht="30.75" customHeight="1" x14ac:dyDescent="0.25">
      <c r="A6" s="285" t="s">
        <v>6</v>
      </c>
      <c r="B6" s="287" t="s">
        <v>7</v>
      </c>
      <c r="C6" s="289">
        <v>7</v>
      </c>
      <c r="D6" s="20" t="s">
        <v>63</v>
      </c>
      <c r="E6" s="21" t="s">
        <v>25</v>
      </c>
      <c r="F6" s="291" t="s">
        <v>8</v>
      </c>
    </row>
    <row r="7" spans="1:11" ht="30.75" customHeight="1" x14ac:dyDescent="0.25">
      <c r="A7" s="286"/>
      <c r="B7" s="288"/>
      <c r="C7" s="290"/>
      <c r="D7" s="22" t="s">
        <v>9</v>
      </c>
      <c r="E7" s="23" t="s">
        <v>28</v>
      </c>
      <c r="F7" s="291"/>
    </row>
    <row r="8" spans="1:11" ht="30.75" customHeight="1" x14ac:dyDescent="0.25">
      <c r="A8" s="286"/>
      <c r="B8" s="288"/>
      <c r="C8" s="290"/>
      <c r="D8" s="22" t="s">
        <v>11</v>
      </c>
      <c r="E8" s="23" t="s">
        <v>12</v>
      </c>
      <c r="F8" s="291"/>
    </row>
    <row r="9" spans="1:11" ht="30.75" customHeight="1" thickBot="1" x14ac:dyDescent="0.3">
      <c r="A9" s="286"/>
      <c r="B9" s="288"/>
      <c r="C9" s="290"/>
      <c r="D9" s="24" t="s">
        <v>13</v>
      </c>
      <c r="E9" s="25" t="s">
        <v>14</v>
      </c>
      <c r="F9" s="291"/>
    </row>
    <row r="10" spans="1:11" ht="30.75" customHeight="1" x14ac:dyDescent="0.25">
      <c r="A10" s="285" t="s">
        <v>15</v>
      </c>
      <c r="B10" s="287" t="s">
        <v>16</v>
      </c>
      <c r="C10" s="289">
        <v>8</v>
      </c>
      <c r="D10" s="20" t="s">
        <v>17</v>
      </c>
      <c r="E10" s="21" t="s">
        <v>27</v>
      </c>
      <c r="F10" s="291"/>
    </row>
    <row r="11" spans="1:11" ht="30.75" customHeight="1" x14ac:dyDescent="0.25">
      <c r="A11" s="286"/>
      <c r="B11" s="288"/>
      <c r="C11" s="290"/>
      <c r="D11" s="22" t="s">
        <v>18</v>
      </c>
      <c r="E11" s="23" t="s">
        <v>10</v>
      </c>
      <c r="F11" s="291"/>
      <c r="I11" s="6"/>
    </row>
    <row r="12" spans="1:11" ht="30.75" customHeight="1" x14ac:dyDescent="0.25">
      <c r="A12" s="286"/>
      <c r="B12" s="288"/>
      <c r="C12" s="290"/>
      <c r="D12" s="22" t="s">
        <v>19</v>
      </c>
      <c r="E12" s="23" t="s">
        <v>62</v>
      </c>
      <c r="F12" s="291"/>
      <c r="I12" s="6"/>
    </row>
    <row r="13" spans="1:11" ht="30.75" customHeight="1" x14ac:dyDescent="0.25">
      <c r="A13" s="286"/>
      <c r="B13" s="288"/>
      <c r="C13" s="290"/>
      <c r="D13" s="22" t="s">
        <v>20</v>
      </c>
      <c r="E13" s="23" t="s">
        <v>37</v>
      </c>
      <c r="F13" s="291"/>
    </row>
    <row r="14" spans="1:11" ht="30.75" customHeight="1" thickBot="1" x14ac:dyDescent="0.3">
      <c r="A14" s="292"/>
      <c r="B14" s="293"/>
      <c r="C14" s="294"/>
      <c r="D14" s="26" t="s">
        <v>21</v>
      </c>
      <c r="E14" s="27" t="s">
        <v>14</v>
      </c>
      <c r="F14" s="291"/>
      <c r="K14" s="7"/>
    </row>
    <row r="15" spans="1:11" ht="30.75" customHeight="1" x14ac:dyDescent="0.25">
      <c r="A15" s="285" t="s">
        <v>22</v>
      </c>
      <c r="B15" s="287" t="s">
        <v>198</v>
      </c>
      <c r="C15" s="289">
        <v>10</v>
      </c>
      <c r="D15" s="20" t="s">
        <v>66</v>
      </c>
      <c r="E15" s="21" t="s">
        <v>49</v>
      </c>
      <c r="F15" s="291"/>
      <c r="K15" s="7"/>
    </row>
    <row r="16" spans="1:11" ht="30.75" customHeight="1" x14ac:dyDescent="0.25">
      <c r="A16" s="286"/>
      <c r="B16" s="288"/>
      <c r="C16" s="290"/>
      <c r="D16" s="22" t="s">
        <v>67</v>
      </c>
      <c r="E16" s="23" t="s">
        <v>65</v>
      </c>
      <c r="F16" s="291"/>
      <c r="K16" s="7"/>
    </row>
    <row r="17" spans="1:6" ht="30.75" customHeight="1" thickBot="1" x14ac:dyDescent="0.3">
      <c r="A17" s="286"/>
      <c r="B17" s="288"/>
      <c r="C17" s="290"/>
      <c r="D17" s="22" t="s">
        <v>68</v>
      </c>
      <c r="E17" s="23" t="s">
        <v>62</v>
      </c>
      <c r="F17" s="291"/>
    </row>
    <row r="18" spans="1:6" ht="30.75" customHeight="1" thickBot="1" x14ac:dyDescent="0.3">
      <c r="A18" s="292"/>
      <c r="B18" s="293"/>
      <c r="C18" s="294"/>
      <c r="D18" s="26" t="s">
        <v>69</v>
      </c>
      <c r="E18" s="27" t="s">
        <v>14</v>
      </c>
      <c r="F18" s="68">
        <f>+C6+C10+C15</f>
        <v>25</v>
      </c>
    </row>
    <row r="19" spans="1:6" ht="30" customHeight="1" thickTop="1" x14ac:dyDescent="0.25">
      <c r="A19" s="259">
        <v>4</v>
      </c>
      <c r="B19" s="262" t="s">
        <v>199</v>
      </c>
      <c r="C19" s="265">
        <v>4</v>
      </c>
      <c r="D19" s="28" t="s">
        <v>63</v>
      </c>
      <c r="E19" s="29" t="s">
        <v>34</v>
      </c>
      <c r="F19" s="280" t="s">
        <v>24</v>
      </c>
    </row>
    <row r="20" spans="1:6" ht="30" customHeight="1" x14ac:dyDescent="0.25">
      <c r="A20" s="260"/>
      <c r="B20" s="263"/>
      <c r="C20" s="266"/>
      <c r="D20" s="30" t="s">
        <v>9</v>
      </c>
      <c r="E20" s="31" t="s">
        <v>12</v>
      </c>
      <c r="F20" s="281"/>
    </row>
    <row r="21" spans="1:6" ht="30" customHeight="1" x14ac:dyDescent="0.25">
      <c r="A21" s="260"/>
      <c r="B21" s="263"/>
      <c r="C21" s="266"/>
      <c r="D21" s="30" t="s">
        <v>11</v>
      </c>
      <c r="E21" s="31" t="s">
        <v>37</v>
      </c>
      <c r="F21" s="281"/>
    </row>
    <row r="22" spans="1:6" ht="30" customHeight="1" thickBot="1" x14ac:dyDescent="0.3">
      <c r="A22" s="261"/>
      <c r="B22" s="264"/>
      <c r="C22" s="267"/>
      <c r="D22" s="32" t="s">
        <v>13</v>
      </c>
      <c r="E22" s="33" t="s">
        <v>14</v>
      </c>
      <c r="F22" s="281"/>
    </row>
    <row r="23" spans="1:6" ht="30" customHeight="1" x14ac:dyDescent="0.25">
      <c r="A23" s="274">
        <v>5</v>
      </c>
      <c r="B23" s="262" t="s">
        <v>26</v>
      </c>
      <c r="C23" s="262">
        <v>6</v>
      </c>
      <c r="D23" s="34" t="s">
        <v>17</v>
      </c>
      <c r="E23" s="29" t="s">
        <v>72</v>
      </c>
      <c r="F23" s="281"/>
    </row>
    <row r="24" spans="1:6" ht="30" customHeight="1" x14ac:dyDescent="0.25">
      <c r="A24" s="275"/>
      <c r="B24" s="263"/>
      <c r="C24" s="263"/>
      <c r="D24" s="35" t="s">
        <v>18</v>
      </c>
      <c r="E24" s="31" t="s">
        <v>62</v>
      </c>
      <c r="F24" s="281"/>
    </row>
    <row r="25" spans="1:6" ht="30" customHeight="1" x14ac:dyDescent="0.25">
      <c r="A25" s="275"/>
      <c r="B25" s="263"/>
      <c r="C25" s="263"/>
      <c r="D25" s="35" t="s">
        <v>19</v>
      </c>
      <c r="E25" s="31" t="s">
        <v>37</v>
      </c>
      <c r="F25" s="281"/>
    </row>
    <row r="26" spans="1:6" ht="30" customHeight="1" thickBot="1" x14ac:dyDescent="0.3">
      <c r="A26" s="276"/>
      <c r="B26" s="264"/>
      <c r="C26" s="264"/>
      <c r="D26" s="36" t="s">
        <v>29</v>
      </c>
      <c r="E26" s="33" t="s">
        <v>14</v>
      </c>
      <c r="F26" s="281"/>
    </row>
    <row r="27" spans="1:6" ht="30" customHeight="1" x14ac:dyDescent="0.25">
      <c r="A27" s="277">
        <v>6</v>
      </c>
      <c r="B27" s="271" t="s">
        <v>30</v>
      </c>
      <c r="C27" s="268">
        <v>6</v>
      </c>
      <c r="D27" s="37" t="s">
        <v>63</v>
      </c>
      <c r="E27" s="29" t="s">
        <v>72</v>
      </c>
      <c r="F27" s="281"/>
    </row>
    <row r="28" spans="1:6" ht="30" customHeight="1" x14ac:dyDescent="0.25">
      <c r="A28" s="278"/>
      <c r="B28" s="272"/>
      <c r="C28" s="269"/>
      <c r="D28" s="38" t="s">
        <v>9</v>
      </c>
      <c r="E28" s="31" t="s">
        <v>62</v>
      </c>
      <c r="F28" s="281"/>
    </row>
    <row r="29" spans="1:6" ht="30" customHeight="1" x14ac:dyDescent="0.25">
      <c r="A29" s="278"/>
      <c r="B29" s="272"/>
      <c r="C29" s="269"/>
      <c r="D29" s="38" t="s">
        <v>11</v>
      </c>
      <c r="E29" s="31" t="s">
        <v>37</v>
      </c>
      <c r="F29" s="281"/>
    </row>
    <row r="30" spans="1:6" ht="30" customHeight="1" thickBot="1" x14ac:dyDescent="0.3">
      <c r="A30" s="279"/>
      <c r="B30" s="273"/>
      <c r="C30" s="270"/>
      <c r="D30" s="39" t="s">
        <v>13</v>
      </c>
      <c r="E30" s="33" t="s">
        <v>14</v>
      </c>
      <c r="F30" s="281"/>
    </row>
    <row r="31" spans="1:6" ht="30" customHeight="1" x14ac:dyDescent="0.25">
      <c r="A31" s="277">
        <v>7</v>
      </c>
      <c r="B31" s="271" t="s">
        <v>31</v>
      </c>
      <c r="C31" s="268">
        <v>6</v>
      </c>
      <c r="D31" s="37" t="s">
        <v>63</v>
      </c>
      <c r="E31" s="29" t="s">
        <v>72</v>
      </c>
      <c r="F31" s="281"/>
    </row>
    <row r="32" spans="1:6" ht="30" customHeight="1" x14ac:dyDescent="0.25">
      <c r="A32" s="278"/>
      <c r="B32" s="272"/>
      <c r="C32" s="269"/>
      <c r="D32" s="38" t="s">
        <v>9</v>
      </c>
      <c r="E32" s="31" t="s">
        <v>62</v>
      </c>
      <c r="F32" s="281"/>
    </row>
    <row r="33" spans="1:6" ht="30" customHeight="1" x14ac:dyDescent="0.25">
      <c r="A33" s="278"/>
      <c r="B33" s="272"/>
      <c r="C33" s="269"/>
      <c r="D33" s="38" t="s">
        <v>11</v>
      </c>
      <c r="E33" s="31" t="s">
        <v>37</v>
      </c>
      <c r="F33" s="281"/>
    </row>
    <row r="34" spans="1:6" ht="30" customHeight="1" thickBot="1" x14ac:dyDescent="0.3">
      <c r="A34" s="279"/>
      <c r="B34" s="273"/>
      <c r="C34" s="270"/>
      <c r="D34" s="39" t="s">
        <v>13</v>
      </c>
      <c r="E34" s="33" t="s">
        <v>14</v>
      </c>
      <c r="F34" s="281"/>
    </row>
    <row r="35" spans="1:6" ht="49.5" customHeight="1" x14ac:dyDescent="0.25">
      <c r="A35" s="277">
        <v>8</v>
      </c>
      <c r="B35" s="271" t="s">
        <v>32</v>
      </c>
      <c r="C35" s="268">
        <v>6</v>
      </c>
      <c r="D35" s="40" t="s">
        <v>33</v>
      </c>
      <c r="E35" s="29" t="s">
        <v>72</v>
      </c>
      <c r="F35" s="281"/>
    </row>
    <row r="36" spans="1:6" ht="49.5" customHeight="1" x14ac:dyDescent="0.25">
      <c r="A36" s="278"/>
      <c r="B36" s="272"/>
      <c r="C36" s="269"/>
      <c r="D36" s="41" t="s">
        <v>35</v>
      </c>
      <c r="E36" s="31" t="s">
        <v>62</v>
      </c>
      <c r="F36" s="281"/>
    </row>
    <row r="37" spans="1:6" ht="49.5" customHeight="1" x14ac:dyDescent="0.25">
      <c r="A37" s="278"/>
      <c r="B37" s="272"/>
      <c r="C37" s="269"/>
      <c r="D37" s="41" t="s">
        <v>36</v>
      </c>
      <c r="E37" s="31" t="s">
        <v>37</v>
      </c>
      <c r="F37" s="281"/>
    </row>
    <row r="38" spans="1:6" ht="49.5" customHeight="1" thickBot="1" x14ac:dyDescent="0.3">
      <c r="A38" s="279"/>
      <c r="B38" s="273"/>
      <c r="C38" s="270"/>
      <c r="D38" s="42" t="s">
        <v>38</v>
      </c>
      <c r="E38" s="33" t="s">
        <v>14</v>
      </c>
      <c r="F38" s="281"/>
    </row>
    <row r="39" spans="1:6" ht="50.25" customHeight="1" x14ac:dyDescent="0.25">
      <c r="A39" s="282">
        <v>9</v>
      </c>
      <c r="B39" s="271" t="s">
        <v>39</v>
      </c>
      <c r="C39" s="268">
        <v>6</v>
      </c>
      <c r="D39" s="40" t="s">
        <v>40</v>
      </c>
      <c r="E39" s="29" t="s">
        <v>72</v>
      </c>
      <c r="F39" s="281"/>
    </row>
    <row r="40" spans="1:6" ht="50.25" customHeight="1" x14ac:dyDescent="0.25">
      <c r="A40" s="284"/>
      <c r="B40" s="272"/>
      <c r="C40" s="269"/>
      <c r="D40" s="41" t="s">
        <v>42</v>
      </c>
      <c r="E40" s="31" t="s">
        <v>62</v>
      </c>
      <c r="F40" s="281"/>
    </row>
    <row r="41" spans="1:6" ht="50.25" customHeight="1" x14ac:dyDescent="0.25">
      <c r="A41" s="284"/>
      <c r="B41" s="272"/>
      <c r="C41" s="269"/>
      <c r="D41" s="41" t="s">
        <v>43</v>
      </c>
      <c r="E41" s="31" t="s">
        <v>37</v>
      </c>
      <c r="F41" s="281"/>
    </row>
    <row r="42" spans="1:6" ht="50.25" customHeight="1" thickBot="1" x14ac:dyDescent="0.3">
      <c r="A42" s="284"/>
      <c r="B42" s="272"/>
      <c r="C42" s="269"/>
      <c r="D42" s="43" t="s">
        <v>44</v>
      </c>
      <c r="E42" s="33" t="s">
        <v>14</v>
      </c>
      <c r="F42" s="281"/>
    </row>
    <row r="43" spans="1:6" ht="37.5" customHeight="1" x14ac:dyDescent="0.25">
      <c r="A43" s="282">
        <v>10</v>
      </c>
      <c r="B43" s="271" t="s">
        <v>196</v>
      </c>
      <c r="C43" s="268">
        <v>6</v>
      </c>
      <c r="D43" s="44" t="s">
        <v>201</v>
      </c>
      <c r="E43" s="29" t="s">
        <v>10</v>
      </c>
      <c r="F43" s="281"/>
    </row>
    <row r="44" spans="1:6" ht="44.25" customHeight="1" thickBot="1" x14ac:dyDescent="0.3">
      <c r="A44" s="283"/>
      <c r="B44" s="273"/>
      <c r="C44" s="270"/>
      <c r="D44" s="45" t="s">
        <v>200</v>
      </c>
      <c r="E44" s="33" t="s">
        <v>14</v>
      </c>
      <c r="F44" s="281"/>
    </row>
    <row r="45" spans="1:6" ht="30" customHeight="1" x14ac:dyDescent="0.25">
      <c r="A45" s="250">
        <v>11</v>
      </c>
      <c r="B45" s="253" t="s">
        <v>202</v>
      </c>
      <c r="C45" s="256">
        <v>10</v>
      </c>
      <c r="D45" s="46" t="s">
        <v>66</v>
      </c>
      <c r="E45" s="47" t="s">
        <v>49</v>
      </c>
      <c r="F45" s="281"/>
    </row>
    <row r="46" spans="1:6" ht="30" customHeight="1" x14ac:dyDescent="0.25">
      <c r="A46" s="251"/>
      <c r="B46" s="254"/>
      <c r="C46" s="257"/>
      <c r="D46" s="48" t="s">
        <v>67</v>
      </c>
      <c r="E46" s="49" t="s">
        <v>65</v>
      </c>
      <c r="F46" s="281"/>
    </row>
    <row r="47" spans="1:6" ht="30" customHeight="1" x14ac:dyDescent="0.25">
      <c r="A47" s="251"/>
      <c r="B47" s="254"/>
      <c r="C47" s="257"/>
      <c r="D47" s="48" t="s">
        <v>68</v>
      </c>
      <c r="E47" s="49" t="s">
        <v>62</v>
      </c>
      <c r="F47" s="281"/>
    </row>
    <row r="48" spans="1:6" ht="30" customHeight="1" thickBot="1" x14ac:dyDescent="0.3">
      <c r="A48" s="252"/>
      <c r="B48" s="255"/>
      <c r="C48" s="258"/>
      <c r="D48" s="50" t="s">
        <v>69</v>
      </c>
      <c r="E48" s="51" t="s">
        <v>14</v>
      </c>
      <c r="F48" s="69">
        <f>+C19+C23+C27+C31+C35+C39+C43+C45</f>
        <v>50</v>
      </c>
    </row>
    <row r="49" spans="1:11" ht="24" customHeight="1" x14ac:dyDescent="0.25">
      <c r="A49" s="298">
        <v>12</v>
      </c>
      <c r="B49" s="299" t="s">
        <v>47</v>
      </c>
      <c r="C49" s="307">
        <v>5</v>
      </c>
      <c r="D49" s="52" t="s">
        <v>63</v>
      </c>
      <c r="E49" s="53" t="s">
        <v>28</v>
      </c>
      <c r="F49" s="297" t="s">
        <v>48</v>
      </c>
    </row>
    <row r="50" spans="1:11" ht="24" customHeight="1" x14ac:dyDescent="0.25">
      <c r="A50" s="298"/>
      <c r="B50" s="299"/>
      <c r="C50" s="307"/>
      <c r="D50" s="54" t="s">
        <v>9</v>
      </c>
      <c r="E50" s="55" t="s">
        <v>62</v>
      </c>
      <c r="F50" s="297"/>
    </row>
    <row r="51" spans="1:11" ht="24" customHeight="1" x14ac:dyDescent="0.25">
      <c r="A51" s="298"/>
      <c r="B51" s="299"/>
      <c r="C51" s="307"/>
      <c r="D51" s="56" t="s">
        <v>11</v>
      </c>
      <c r="E51" s="57" t="s">
        <v>12</v>
      </c>
      <c r="F51" s="297"/>
    </row>
    <row r="52" spans="1:11" ht="24" customHeight="1" thickBot="1" x14ac:dyDescent="0.3">
      <c r="A52" s="302"/>
      <c r="B52" s="304"/>
      <c r="C52" s="306"/>
      <c r="D52" s="58" t="s">
        <v>13</v>
      </c>
      <c r="E52" s="59" t="s">
        <v>14</v>
      </c>
      <c r="F52" s="297"/>
      <c r="K52" s="8"/>
    </row>
    <row r="53" spans="1:11" ht="30" customHeight="1" x14ac:dyDescent="0.25">
      <c r="A53" s="308">
        <v>13</v>
      </c>
      <c r="B53" s="310" t="s">
        <v>545</v>
      </c>
      <c r="C53" s="300">
        <v>5</v>
      </c>
      <c r="D53" s="52" t="s">
        <v>546</v>
      </c>
      <c r="E53" s="53" t="s">
        <v>41</v>
      </c>
      <c r="F53" s="297"/>
    </row>
    <row r="54" spans="1:11" ht="30" customHeight="1" x14ac:dyDescent="0.25">
      <c r="A54" s="308"/>
      <c r="B54" s="310"/>
      <c r="C54" s="300"/>
      <c r="D54" s="54" t="s">
        <v>203</v>
      </c>
      <c r="E54" s="55" t="s">
        <v>62</v>
      </c>
      <c r="F54" s="297"/>
    </row>
    <row r="55" spans="1:11" ht="30" customHeight="1" x14ac:dyDescent="0.25">
      <c r="A55" s="308"/>
      <c r="B55" s="310"/>
      <c r="C55" s="300"/>
      <c r="D55" s="56" t="s">
        <v>547</v>
      </c>
      <c r="E55" s="57" t="s">
        <v>12</v>
      </c>
      <c r="F55" s="297"/>
    </row>
    <row r="56" spans="1:11" ht="30" customHeight="1" thickBot="1" x14ac:dyDescent="0.3">
      <c r="A56" s="309"/>
      <c r="B56" s="311"/>
      <c r="C56" s="312"/>
      <c r="D56" s="58" t="s">
        <v>548</v>
      </c>
      <c r="E56" s="59" t="s">
        <v>14</v>
      </c>
      <c r="F56" s="297"/>
    </row>
    <row r="57" spans="1:11" ht="45" x14ac:dyDescent="0.25">
      <c r="A57" s="301">
        <v>14</v>
      </c>
      <c r="B57" s="303" t="s">
        <v>50</v>
      </c>
      <c r="C57" s="305">
        <v>5</v>
      </c>
      <c r="D57" s="60" t="s">
        <v>45</v>
      </c>
      <c r="E57" s="61" t="s">
        <v>28</v>
      </c>
      <c r="F57" s="297"/>
    </row>
    <row r="58" spans="1:11" ht="45.75" customHeight="1" thickBot="1" x14ac:dyDescent="0.3">
      <c r="A58" s="302"/>
      <c r="B58" s="304"/>
      <c r="C58" s="306"/>
      <c r="D58" s="58" t="s">
        <v>46</v>
      </c>
      <c r="E58" s="59" t="s">
        <v>14</v>
      </c>
      <c r="F58" s="297"/>
    </row>
    <row r="59" spans="1:11" ht="30.75" customHeight="1" x14ac:dyDescent="0.25">
      <c r="A59" s="298">
        <v>15</v>
      </c>
      <c r="B59" s="299" t="s">
        <v>204</v>
      </c>
      <c r="C59" s="300">
        <v>10</v>
      </c>
      <c r="D59" s="62" t="s">
        <v>66</v>
      </c>
      <c r="E59" s="63" t="s">
        <v>49</v>
      </c>
      <c r="F59" s="297"/>
      <c r="G59" s="9"/>
    </row>
    <row r="60" spans="1:11" ht="30.75" customHeight="1" x14ac:dyDescent="0.25">
      <c r="A60" s="298"/>
      <c r="B60" s="299"/>
      <c r="C60" s="300"/>
      <c r="D60" s="64" t="s">
        <v>67</v>
      </c>
      <c r="E60" s="65" t="s">
        <v>65</v>
      </c>
      <c r="F60" s="297"/>
      <c r="G60" s="9"/>
    </row>
    <row r="61" spans="1:11" ht="30.75" customHeight="1" x14ac:dyDescent="0.25">
      <c r="A61" s="298"/>
      <c r="B61" s="299"/>
      <c r="C61" s="300"/>
      <c r="D61" s="64" t="s">
        <v>68</v>
      </c>
      <c r="E61" s="65" t="s">
        <v>62</v>
      </c>
      <c r="F61" s="297"/>
    </row>
    <row r="62" spans="1:11" ht="30.75" customHeight="1" thickBot="1" x14ac:dyDescent="0.3">
      <c r="A62" s="298"/>
      <c r="B62" s="299"/>
      <c r="C62" s="300"/>
      <c r="D62" s="66" t="s">
        <v>69</v>
      </c>
      <c r="E62" s="67" t="s">
        <v>14</v>
      </c>
      <c r="F62" s="70">
        <f>+C49+C53+C57+C59</f>
        <v>25</v>
      </c>
    </row>
    <row r="63" spans="1:11" ht="27.75" thickTop="1" thickBot="1" x14ac:dyDescent="0.3">
      <c r="A63" s="11"/>
      <c r="B63" s="12" t="s">
        <v>51</v>
      </c>
      <c r="C63" s="13"/>
      <c r="D63" s="12"/>
      <c r="E63" s="13"/>
      <c r="F63" s="14">
        <v>100</v>
      </c>
    </row>
    <row r="64" spans="1:11" ht="10.5" customHeight="1" thickTop="1" x14ac:dyDescent="0.25"/>
    <row r="65" spans="1:38" ht="29.25" customHeight="1" thickBot="1" x14ac:dyDescent="0.3">
      <c r="D65" s="77" t="s">
        <v>52</v>
      </c>
      <c r="E65" s="78" t="s">
        <v>53</v>
      </c>
    </row>
    <row r="66" spans="1:38" ht="27.75" customHeight="1" thickTop="1" x14ac:dyDescent="0.25">
      <c r="D66" s="71" t="s">
        <v>54</v>
      </c>
      <c r="E66" s="72" t="s">
        <v>55</v>
      </c>
    </row>
    <row r="67" spans="1:38" ht="27.75" customHeight="1" x14ac:dyDescent="0.25">
      <c r="D67" s="73" t="s">
        <v>56</v>
      </c>
      <c r="E67" s="74" t="s">
        <v>57</v>
      </c>
    </row>
    <row r="68" spans="1:38" ht="27.75" customHeight="1" x14ac:dyDescent="0.25">
      <c r="D68" s="73" t="s">
        <v>58</v>
      </c>
      <c r="E68" s="74" t="s">
        <v>59</v>
      </c>
    </row>
    <row r="69" spans="1:38" ht="27.75" customHeight="1" x14ac:dyDescent="0.25">
      <c r="D69" s="75" t="s">
        <v>60</v>
      </c>
      <c r="E69" s="76" t="s">
        <v>61</v>
      </c>
    </row>
    <row r="71" spans="1:38" s="227" customFormat="1" ht="53.45" customHeight="1" x14ac:dyDescent="0.25">
      <c r="A71" s="295" t="s">
        <v>596</v>
      </c>
      <c r="B71" s="296"/>
      <c r="C71" s="296"/>
      <c r="D71" s="296"/>
      <c r="E71" s="296"/>
      <c r="F71" s="296"/>
      <c r="G71" s="217"/>
      <c r="H71" s="217"/>
      <c r="I71" s="217"/>
      <c r="J71" s="217"/>
      <c r="K71" s="217"/>
      <c r="L71" s="217"/>
      <c r="M71" s="217"/>
      <c r="N71" s="218"/>
      <c r="O71" s="218"/>
      <c r="P71" s="218"/>
      <c r="Q71" s="218"/>
      <c r="R71" s="218"/>
      <c r="S71" s="218"/>
      <c r="T71" s="219"/>
      <c r="U71" s="219"/>
      <c r="V71" s="219"/>
      <c r="W71" s="219"/>
      <c r="X71" s="219"/>
      <c r="Y71" s="219"/>
      <c r="Z71" s="220"/>
      <c r="AA71" s="220"/>
      <c r="AB71" s="221"/>
      <c r="AC71" s="221"/>
      <c r="AD71" s="222"/>
      <c r="AE71" s="223"/>
      <c r="AF71" s="221"/>
      <c r="AG71" s="221"/>
      <c r="AH71" s="224"/>
      <c r="AI71" s="225"/>
      <c r="AJ71" s="219"/>
      <c r="AK71" s="219"/>
      <c r="AL71" s="226"/>
    </row>
  </sheetData>
  <mergeCells count="52">
    <mergeCell ref="A71:F71"/>
    <mergeCell ref="F49:F61"/>
    <mergeCell ref="A59:A62"/>
    <mergeCell ref="B59:B62"/>
    <mergeCell ref="C59:C62"/>
    <mergeCell ref="A57:A58"/>
    <mergeCell ref="B57:B58"/>
    <mergeCell ref="C57:C58"/>
    <mergeCell ref="A49:A52"/>
    <mergeCell ref="B49:B52"/>
    <mergeCell ref="C49:C52"/>
    <mergeCell ref="A53:A56"/>
    <mergeCell ref="B53:B56"/>
    <mergeCell ref="C53:C56"/>
    <mergeCell ref="A6:A9"/>
    <mergeCell ref="B6:B9"/>
    <mergeCell ref="C6:C9"/>
    <mergeCell ref="F6:F17"/>
    <mergeCell ref="A10:A14"/>
    <mergeCell ref="B10:B14"/>
    <mergeCell ref="C10:C14"/>
    <mergeCell ref="A15:A18"/>
    <mergeCell ref="B15:B18"/>
    <mergeCell ref="C15:C18"/>
    <mergeCell ref="F19:F47"/>
    <mergeCell ref="B43:B44"/>
    <mergeCell ref="A43:A44"/>
    <mergeCell ref="C43:C44"/>
    <mergeCell ref="C31:C34"/>
    <mergeCell ref="A31:A34"/>
    <mergeCell ref="A39:A42"/>
    <mergeCell ref="B39:B42"/>
    <mergeCell ref="C39:C42"/>
    <mergeCell ref="A35:A38"/>
    <mergeCell ref="B35:B38"/>
    <mergeCell ref="C35:C38"/>
    <mergeCell ref="A1:A3"/>
    <mergeCell ref="B1:D3"/>
    <mergeCell ref="E3:F3"/>
    <mergeCell ref="A45:A48"/>
    <mergeCell ref="B45:B48"/>
    <mergeCell ref="C45:C48"/>
    <mergeCell ref="A19:A22"/>
    <mergeCell ref="B19:B22"/>
    <mergeCell ref="C19:C22"/>
    <mergeCell ref="C27:C30"/>
    <mergeCell ref="B31:B34"/>
    <mergeCell ref="A23:A26"/>
    <mergeCell ref="B23:B26"/>
    <mergeCell ref="C23:C26"/>
    <mergeCell ref="A27:A30"/>
    <mergeCell ref="B27:B30"/>
  </mergeCells>
  <dataValidations count="7">
    <dataValidation type="list" allowBlank="1" showInputMessage="1" showErrorMessage="1" sqref="AL71">
      <formula1>Estado1</formula1>
    </dataValidation>
    <dataValidation type="whole" allowBlank="1" showInputMessage="1" showErrorMessage="1" sqref="AE71">
      <formula1>0</formula1>
      <formula2>5000000000</formula2>
    </dataValidation>
    <dataValidation type="whole" allowBlank="1" showInputMessage="1" showErrorMessage="1" sqref="AD71">
      <formula1>0</formula1>
      <formula2>30000000</formula2>
    </dataValidation>
    <dataValidation type="whole" allowBlank="1" showInputMessage="1" showErrorMessage="1" sqref="U71:V71">
      <formula1>0</formula1>
      <formula2>100</formula2>
    </dataValidation>
    <dataValidation type="whole" allowBlank="1" showInputMessage="1" showErrorMessage="1" sqref="Z71">
      <formula1>0</formula1>
      <formula2>10</formula2>
    </dataValidation>
    <dataValidation type="whole" allowBlank="1" showInputMessage="1" showErrorMessage="1" sqref="A71">
      <formula1>1</formula1>
      <formula2>2000</formula2>
    </dataValidation>
    <dataValidation type="list" allowBlank="1" showInputMessage="1" showErrorMessage="1" sqref="X71:Y71 O71:T71">
      <formula1>RPTA</formula1>
    </dataValidation>
  </dataValidations>
  <printOptions horizontalCentered="1"/>
  <pageMargins left="0.85" right="0.59055118110236227" top="0.3" bottom="0.27" header="0.17" footer="0.2"/>
  <pageSetup scale="31" orientation="portrait" horizontalDpi="4294967295" verticalDpi="4294967295" r:id="rId1"/>
  <drawing r:id="rId2"/>
  <picture r:id="rId3"/>
  <tableParts count="1"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AL61"/>
  <sheetViews>
    <sheetView showGridLines="0" zoomScale="60" zoomScaleNormal="60" workbookViewId="0">
      <selection activeCell="K1" sqref="K1"/>
    </sheetView>
  </sheetViews>
  <sheetFormatPr baseColWidth="10" defaultColWidth="11.42578125" defaultRowHeight="21" x14ac:dyDescent="0.35"/>
  <cols>
    <col min="1" max="1" width="16.140625" style="118" bestFit="1" customWidth="1"/>
    <col min="2" max="2" width="11.5703125" style="118" bestFit="1" customWidth="1"/>
    <col min="3" max="3" width="18.28515625" style="118" bestFit="1" customWidth="1"/>
    <col min="4" max="4" width="20.140625" style="118" bestFit="1" customWidth="1"/>
    <col min="5" max="5" width="13.7109375" style="118" bestFit="1" customWidth="1"/>
    <col min="6" max="6" width="5.42578125" style="118" customWidth="1"/>
    <col min="7" max="7" width="16.140625" style="118" bestFit="1" customWidth="1"/>
    <col min="8" max="8" width="11.5703125" style="118" bestFit="1" customWidth="1"/>
    <col min="9" max="9" width="19" style="118" bestFit="1" customWidth="1"/>
    <col min="10" max="10" width="18.28515625" style="118" bestFit="1" customWidth="1"/>
    <col min="11" max="11" width="15.7109375" style="118" customWidth="1"/>
    <col min="12" max="14" width="11.42578125" style="118"/>
    <col min="15" max="29" width="8.7109375" style="118" customWidth="1"/>
    <col min="30" max="16384" width="11.42578125" style="118"/>
  </cols>
  <sheetData>
    <row r="1" spans="1:29" customFormat="1" ht="42" customHeight="1" x14ac:dyDescent="0.35">
      <c r="A1" s="437"/>
      <c r="B1" s="437"/>
      <c r="C1" s="242" t="s">
        <v>603</v>
      </c>
      <c r="D1" s="243"/>
      <c r="E1" s="243"/>
      <c r="F1" s="243"/>
      <c r="G1" s="243"/>
      <c r="H1" s="243"/>
      <c r="I1" s="244"/>
      <c r="J1" s="213" t="s">
        <v>592</v>
      </c>
      <c r="K1" s="214">
        <v>42858</v>
      </c>
      <c r="L1" s="118"/>
    </row>
    <row r="2" spans="1:29" customFormat="1" ht="42" customHeight="1" x14ac:dyDescent="0.35">
      <c r="A2" s="437"/>
      <c r="B2" s="437"/>
      <c r="C2" s="242"/>
      <c r="D2" s="243"/>
      <c r="E2" s="243"/>
      <c r="F2" s="243"/>
      <c r="G2" s="243"/>
      <c r="H2" s="243"/>
      <c r="I2" s="244"/>
      <c r="J2" s="215" t="s">
        <v>597</v>
      </c>
      <c r="K2" s="216" t="s">
        <v>593</v>
      </c>
      <c r="L2" s="118"/>
    </row>
    <row r="3" spans="1:29" customFormat="1" ht="42" customHeight="1" thickBot="1" x14ac:dyDescent="0.4">
      <c r="A3" s="437"/>
      <c r="B3" s="437"/>
      <c r="C3" s="242"/>
      <c r="D3" s="243"/>
      <c r="E3" s="243"/>
      <c r="F3" s="243"/>
      <c r="G3" s="243"/>
      <c r="H3" s="243"/>
      <c r="I3" s="244"/>
      <c r="J3" s="383" t="s">
        <v>594</v>
      </c>
      <c r="K3" s="384"/>
      <c r="L3" s="118"/>
    </row>
    <row r="4" spans="1:29" ht="15.75" customHeight="1" x14ac:dyDescent="0.35">
      <c r="A4" s="420" t="s">
        <v>94</v>
      </c>
      <c r="B4" s="421"/>
      <c r="C4" s="403"/>
      <c r="D4" s="403"/>
      <c r="E4" s="404"/>
      <c r="F4" s="135"/>
      <c r="G4" s="402" t="s">
        <v>95</v>
      </c>
      <c r="H4" s="403"/>
      <c r="I4" s="403"/>
      <c r="J4" s="403"/>
      <c r="K4" s="404"/>
    </row>
    <row r="5" spans="1:29" ht="36.75" customHeight="1" x14ac:dyDescent="0.35">
      <c r="A5" s="405" t="s">
        <v>76</v>
      </c>
      <c r="B5" s="406"/>
      <c r="C5" s="406"/>
      <c r="D5" s="406" t="s">
        <v>77</v>
      </c>
      <c r="E5" s="407"/>
      <c r="F5" s="135"/>
      <c r="G5" s="405" t="s">
        <v>76</v>
      </c>
      <c r="H5" s="406"/>
      <c r="I5" s="406"/>
      <c r="J5" s="406" t="s">
        <v>77</v>
      </c>
      <c r="K5" s="407"/>
    </row>
    <row r="6" spans="1:29" ht="15" customHeight="1" x14ac:dyDescent="0.35">
      <c r="A6" s="408" t="s">
        <v>78</v>
      </c>
      <c r="B6" s="409"/>
      <c r="C6" s="409"/>
      <c r="D6" s="409" t="s">
        <v>207</v>
      </c>
      <c r="E6" s="410"/>
      <c r="F6" s="135"/>
      <c r="G6" s="408" t="s">
        <v>96</v>
      </c>
      <c r="H6" s="409"/>
      <c r="I6" s="409"/>
      <c r="J6" s="409" t="s">
        <v>208</v>
      </c>
      <c r="K6" s="410"/>
    </row>
    <row r="7" spans="1:29" ht="25.5" customHeight="1" thickBot="1" x14ac:dyDescent="0.4">
      <c r="A7" s="408"/>
      <c r="B7" s="409"/>
      <c r="C7" s="409"/>
      <c r="D7" s="409"/>
      <c r="E7" s="410"/>
      <c r="F7" s="135"/>
      <c r="G7" s="408"/>
      <c r="H7" s="409"/>
      <c r="I7" s="409"/>
      <c r="J7" s="409"/>
      <c r="K7" s="410"/>
    </row>
    <row r="8" spans="1:29" ht="21.75" thickBot="1" x14ac:dyDescent="0.4">
      <c r="A8" s="399" t="s">
        <v>79</v>
      </c>
      <c r="B8" s="400"/>
      <c r="C8" s="400"/>
      <c r="D8" s="400"/>
      <c r="E8" s="401"/>
      <c r="F8" s="135"/>
      <c r="G8" s="399" t="s">
        <v>79</v>
      </c>
      <c r="H8" s="400"/>
      <c r="I8" s="400"/>
      <c r="J8" s="400"/>
      <c r="K8" s="401"/>
    </row>
    <row r="9" spans="1:29" ht="21.75" thickBot="1" x14ac:dyDescent="0.4">
      <c r="A9" s="126" t="s">
        <v>80</v>
      </c>
      <c r="B9" s="127" t="s">
        <v>61</v>
      </c>
      <c r="C9" s="128" t="s">
        <v>59</v>
      </c>
      <c r="D9" s="129" t="s">
        <v>57</v>
      </c>
      <c r="E9" s="130" t="s">
        <v>81</v>
      </c>
      <c r="F9" s="135"/>
      <c r="G9" s="126" t="s">
        <v>80</v>
      </c>
      <c r="H9" s="127" t="s">
        <v>61</v>
      </c>
      <c r="I9" s="128" t="s">
        <v>59</v>
      </c>
      <c r="J9" s="129" t="s">
        <v>57</v>
      </c>
      <c r="K9" s="130" t="s">
        <v>81</v>
      </c>
    </row>
    <row r="10" spans="1:29" x14ac:dyDescent="0.35">
      <c r="A10" s="116" t="s">
        <v>82</v>
      </c>
      <c r="B10" s="117"/>
      <c r="C10" s="117"/>
      <c r="D10" s="117"/>
      <c r="E10" s="116"/>
      <c r="G10" s="116" t="s">
        <v>82</v>
      </c>
      <c r="H10" s="117"/>
      <c r="I10" s="117"/>
      <c r="J10" s="117"/>
      <c r="K10" s="116"/>
    </row>
    <row r="11" spans="1:29" x14ac:dyDescent="0.35">
      <c r="A11" s="116" t="s">
        <v>83</v>
      </c>
      <c r="B11" s="117"/>
      <c r="C11" s="117"/>
      <c r="D11" s="117"/>
      <c r="E11" s="116"/>
      <c r="G11" s="116" t="s">
        <v>83</v>
      </c>
      <c r="H11" s="117"/>
      <c r="I11" s="117"/>
      <c r="J11" s="117"/>
      <c r="K11" s="116"/>
      <c r="O11" s="411">
        <v>1</v>
      </c>
      <c r="P11" s="411"/>
      <c r="Q11" s="411"/>
      <c r="R11" s="411">
        <v>4</v>
      </c>
      <c r="S11" s="411"/>
      <c r="T11" s="411"/>
      <c r="U11" s="411">
        <v>6</v>
      </c>
      <c r="V11" s="411"/>
      <c r="W11" s="411"/>
      <c r="X11" s="411">
        <v>7</v>
      </c>
      <c r="Y11" s="411"/>
      <c r="Z11" s="411"/>
      <c r="AA11" s="411">
        <v>11</v>
      </c>
      <c r="AB11" s="411"/>
      <c r="AC11" s="411"/>
    </row>
    <row r="12" spans="1:29" x14ac:dyDescent="0.35">
      <c r="A12" s="124" t="s">
        <v>84</v>
      </c>
      <c r="B12" s="112" t="s">
        <v>103</v>
      </c>
      <c r="C12" s="112" t="s">
        <v>552</v>
      </c>
      <c r="D12" s="112" t="s">
        <v>551</v>
      </c>
      <c r="E12" s="113" t="s">
        <v>289</v>
      </c>
      <c r="G12" s="116" t="s">
        <v>84</v>
      </c>
      <c r="H12" s="119" t="s">
        <v>120</v>
      </c>
      <c r="I12" s="117" t="s">
        <v>306</v>
      </c>
      <c r="J12" s="117" t="s">
        <v>307</v>
      </c>
      <c r="K12" s="116" t="s">
        <v>134</v>
      </c>
      <c r="O12" s="149" t="str">
        <f>MID(B12,4,2)</f>
        <v>86</v>
      </c>
      <c r="P12" s="135" t="str">
        <f>MID(D12,1,2)</f>
        <v>88</v>
      </c>
      <c r="Q12" s="150" t="str">
        <f>MID(E12,5,2)</f>
        <v>90</v>
      </c>
      <c r="R12" s="149" t="str">
        <f>MID(H12,4,2)</f>
        <v>73</v>
      </c>
      <c r="S12" s="135" t="str">
        <f>MID(J12,1,2)</f>
        <v>81</v>
      </c>
      <c r="T12" s="150" t="str">
        <f>MID(K12,5,2)</f>
        <v>89</v>
      </c>
      <c r="U12" s="149" t="str">
        <f>MID(B31,4,2)</f>
        <v>92</v>
      </c>
      <c r="V12" s="135" t="str">
        <f>MID(D31,1,2)</f>
        <v>94</v>
      </c>
      <c r="W12" s="150" t="str">
        <f>MID(E31,5,2)</f>
        <v>99</v>
      </c>
      <c r="X12" s="149" t="str">
        <f>MID(H31,4,2)</f>
        <v>90</v>
      </c>
      <c r="Y12" s="135" t="str">
        <f>MID(J31,1,2)</f>
        <v>93</v>
      </c>
      <c r="Z12" s="150" t="str">
        <f>MID(K31,5,2)</f>
        <v>95</v>
      </c>
      <c r="AA12" s="149" t="str">
        <f>MID(B50,4,1)</f>
        <v>7</v>
      </c>
      <c r="AB12" s="135" t="str">
        <f>MID(D50,1,2)</f>
        <v>12</v>
      </c>
      <c r="AC12" s="150" t="str">
        <f>MID(E50,5,2)</f>
        <v>21</v>
      </c>
    </row>
    <row r="13" spans="1:29" x14ac:dyDescent="0.35">
      <c r="A13" s="124" t="s">
        <v>85</v>
      </c>
      <c r="B13" s="112" t="s">
        <v>103</v>
      </c>
      <c r="C13" s="112" t="s">
        <v>552</v>
      </c>
      <c r="D13" s="112" t="s">
        <v>551</v>
      </c>
      <c r="E13" s="113" t="s">
        <v>289</v>
      </c>
      <c r="G13" s="116" t="s">
        <v>85</v>
      </c>
      <c r="H13" s="119" t="s">
        <v>120</v>
      </c>
      <c r="I13" s="117" t="s">
        <v>306</v>
      </c>
      <c r="J13" s="117" t="s">
        <v>307</v>
      </c>
      <c r="K13" s="116" t="s">
        <v>134</v>
      </c>
      <c r="O13" s="149" t="str">
        <f t="shared" ref="O13:O21" si="0">MID(B13,4,2)</f>
        <v>86</v>
      </c>
      <c r="P13" s="135" t="str">
        <f t="shared" ref="P13:P21" si="1">MID(D13,1,2)</f>
        <v>88</v>
      </c>
      <c r="Q13" s="150" t="str">
        <f t="shared" ref="Q13:Q21" si="2">MID(E13,5,2)</f>
        <v>90</v>
      </c>
      <c r="R13" s="149" t="str">
        <f t="shared" ref="R13:R21" si="3">MID(H13,4,2)</f>
        <v>73</v>
      </c>
      <c r="S13" s="135" t="str">
        <f t="shared" ref="S13:S21" si="4">MID(J13,1,2)</f>
        <v>81</v>
      </c>
      <c r="T13" s="150" t="str">
        <f t="shared" ref="T13:T21" si="5">MID(K13,5,2)</f>
        <v>89</v>
      </c>
      <c r="U13" s="149" t="str">
        <f t="shared" ref="U13:U21" si="6">MID(B32,4,2)</f>
        <v>92</v>
      </c>
      <c r="V13" s="135" t="str">
        <f t="shared" ref="V13:V21" si="7">MID(D32,1,2)</f>
        <v>94</v>
      </c>
      <c r="W13" s="150" t="str">
        <f t="shared" ref="W13:W21" si="8">MID(E32,5,2)</f>
        <v>99</v>
      </c>
      <c r="X13" s="149" t="str">
        <f t="shared" ref="X13:X21" si="9">MID(H32,4,2)</f>
        <v>90</v>
      </c>
      <c r="Y13" s="135" t="str">
        <f t="shared" ref="Y13:Y21" si="10">MID(J32,1,2)</f>
        <v>93</v>
      </c>
      <c r="Z13" s="150" t="str">
        <f t="shared" ref="Z13:Z21" si="11">MID(K32,5,2)</f>
        <v>95</v>
      </c>
      <c r="AA13" s="149" t="str">
        <f t="shared" ref="AA13:AA21" si="12">MID(B51,4,2)</f>
        <v>12</v>
      </c>
      <c r="AB13" s="135" t="str">
        <f t="shared" ref="AB13:AB21" si="13">MID(D51,1,2)</f>
        <v>21</v>
      </c>
      <c r="AC13" s="150" t="str">
        <f t="shared" ref="AC13:AC20" si="14">MID(E51,5,2)</f>
        <v>31</v>
      </c>
    </row>
    <row r="14" spans="1:29" x14ac:dyDescent="0.35">
      <c r="A14" s="124" t="s">
        <v>86</v>
      </c>
      <c r="B14" s="112" t="s">
        <v>113</v>
      </c>
      <c r="C14" s="112" t="s">
        <v>551</v>
      </c>
      <c r="D14" s="112" t="s">
        <v>553</v>
      </c>
      <c r="E14" s="113" t="s">
        <v>152</v>
      </c>
      <c r="G14" s="116" t="s">
        <v>86</v>
      </c>
      <c r="H14" s="119" t="s">
        <v>194</v>
      </c>
      <c r="I14" s="117" t="s">
        <v>490</v>
      </c>
      <c r="J14" s="117" t="s">
        <v>489</v>
      </c>
      <c r="K14" s="116" t="s">
        <v>289</v>
      </c>
      <c r="O14" s="149" t="str">
        <f t="shared" si="0"/>
        <v>88</v>
      </c>
      <c r="P14" s="135" t="str">
        <f t="shared" si="1"/>
        <v>90</v>
      </c>
      <c r="Q14" s="150" t="str">
        <f t="shared" si="2"/>
        <v>92</v>
      </c>
      <c r="R14" s="149" t="str">
        <f t="shared" si="3"/>
        <v>74</v>
      </c>
      <c r="S14" s="135" t="str">
        <f t="shared" si="4"/>
        <v>82</v>
      </c>
      <c r="T14" s="150" t="str">
        <f t="shared" si="5"/>
        <v>90</v>
      </c>
      <c r="U14" s="149" t="str">
        <f t="shared" si="6"/>
        <v>92</v>
      </c>
      <c r="V14" s="135" t="str">
        <f t="shared" si="7"/>
        <v>94</v>
      </c>
      <c r="W14" s="150" t="str">
        <f t="shared" si="8"/>
        <v>99</v>
      </c>
      <c r="X14" s="149" t="str">
        <f t="shared" si="9"/>
        <v>90</v>
      </c>
      <c r="Y14" s="135" t="str">
        <f t="shared" si="10"/>
        <v>93</v>
      </c>
      <c r="Z14" s="150" t="str">
        <f t="shared" si="11"/>
        <v>95</v>
      </c>
      <c r="AA14" s="149" t="str">
        <f t="shared" si="12"/>
        <v>21</v>
      </c>
      <c r="AB14" s="135" t="str">
        <f t="shared" si="13"/>
        <v>31</v>
      </c>
      <c r="AC14" s="150" t="str">
        <f t="shared" si="14"/>
        <v>39</v>
      </c>
    </row>
    <row r="15" spans="1:29" x14ac:dyDescent="0.35">
      <c r="A15" s="124" t="s">
        <v>87</v>
      </c>
      <c r="B15" s="112" t="s">
        <v>113</v>
      </c>
      <c r="C15" s="112" t="s">
        <v>551</v>
      </c>
      <c r="D15" s="112" t="s">
        <v>553</v>
      </c>
      <c r="E15" s="113" t="s">
        <v>152</v>
      </c>
      <c r="G15" s="116" t="s">
        <v>87</v>
      </c>
      <c r="H15" s="119" t="s">
        <v>168</v>
      </c>
      <c r="I15" s="117" t="s">
        <v>493</v>
      </c>
      <c r="J15" s="117" t="s">
        <v>492</v>
      </c>
      <c r="K15" s="116" t="s">
        <v>491</v>
      </c>
      <c r="O15" s="149" t="str">
        <f t="shared" si="0"/>
        <v>88</v>
      </c>
      <c r="P15" s="135" t="str">
        <f t="shared" si="1"/>
        <v>90</v>
      </c>
      <c r="Q15" s="150" t="str">
        <f t="shared" si="2"/>
        <v>92</v>
      </c>
      <c r="R15" s="149" t="str">
        <f t="shared" si="3"/>
        <v>75</v>
      </c>
      <c r="S15" s="135" t="str">
        <f t="shared" si="4"/>
        <v>83</v>
      </c>
      <c r="T15" s="150" t="str">
        <f t="shared" si="5"/>
        <v>91</v>
      </c>
      <c r="U15" s="149" t="str">
        <f t="shared" si="6"/>
        <v>92</v>
      </c>
      <c r="V15" s="135" t="str">
        <f t="shared" si="7"/>
        <v>94</v>
      </c>
      <c r="W15" s="150" t="str">
        <f t="shared" si="8"/>
        <v>99</v>
      </c>
      <c r="X15" s="149" t="str">
        <f t="shared" si="9"/>
        <v>90</v>
      </c>
      <c r="Y15" s="135" t="str">
        <f t="shared" si="10"/>
        <v>93</v>
      </c>
      <c r="Z15" s="150" t="str">
        <f t="shared" si="11"/>
        <v>95</v>
      </c>
      <c r="AA15" s="149" t="str">
        <f t="shared" si="12"/>
        <v>31</v>
      </c>
      <c r="AB15" s="135" t="str">
        <f t="shared" si="13"/>
        <v>39</v>
      </c>
      <c r="AC15" s="150" t="str">
        <f t="shared" si="14"/>
        <v>48</v>
      </c>
    </row>
    <row r="16" spans="1:29" x14ac:dyDescent="0.35">
      <c r="A16" s="124" t="s">
        <v>88</v>
      </c>
      <c r="B16" s="112" t="s">
        <v>530</v>
      </c>
      <c r="C16" s="112" t="s">
        <v>553</v>
      </c>
      <c r="D16" s="112" t="s">
        <v>148</v>
      </c>
      <c r="E16" s="113" t="s">
        <v>106</v>
      </c>
      <c r="G16" s="116" t="s">
        <v>88</v>
      </c>
      <c r="H16" s="119" t="s">
        <v>168</v>
      </c>
      <c r="I16" s="117" t="s">
        <v>493</v>
      </c>
      <c r="J16" s="117" t="s">
        <v>492</v>
      </c>
      <c r="K16" s="116" t="s">
        <v>491</v>
      </c>
      <c r="O16" s="149" t="str">
        <f t="shared" si="0"/>
        <v>90</v>
      </c>
      <c r="P16" s="135" t="str">
        <f t="shared" si="1"/>
        <v>92</v>
      </c>
      <c r="Q16" s="150" t="str">
        <f t="shared" si="2"/>
        <v>94</v>
      </c>
      <c r="R16" s="149" t="str">
        <f t="shared" si="3"/>
        <v>75</v>
      </c>
      <c r="S16" s="135" t="str">
        <f t="shared" si="4"/>
        <v>83</v>
      </c>
      <c r="T16" s="150" t="str">
        <f t="shared" si="5"/>
        <v>91</v>
      </c>
      <c r="U16" s="149" t="str">
        <f t="shared" si="6"/>
        <v>92</v>
      </c>
      <c r="V16" s="135" t="str">
        <f t="shared" si="7"/>
        <v>94</v>
      </c>
      <c r="W16" s="150" t="str">
        <f t="shared" si="8"/>
        <v>99</v>
      </c>
      <c r="X16" s="149" t="str">
        <f t="shared" si="9"/>
        <v>92</v>
      </c>
      <c r="Y16" s="135" t="str">
        <f t="shared" si="10"/>
        <v>95</v>
      </c>
      <c r="Z16" s="150" t="str">
        <f t="shared" si="11"/>
        <v>97</v>
      </c>
      <c r="AA16" s="149" t="str">
        <f t="shared" si="12"/>
        <v>39</v>
      </c>
      <c r="AB16" s="135" t="str">
        <f t="shared" si="13"/>
        <v>48</v>
      </c>
      <c r="AC16" s="150" t="str">
        <f t="shared" si="14"/>
        <v>57</v>
      </c>
    </row>
    <row r="17" spans="1:29" x14ac:dyDescent="0.35">
      <c r="A17" s="124" t="s">
        <v>89</v>
      </c>
      <c r="B17" s="112" t="s">
        <v>530</v>
      </c>
      <c r="C17" s="112" t="s">
        <v>553</v>
      </c>
      <c r="D17" s="112" t="s">
        <v>148</v>
      </c>
      <c r="E17" s="113" t="s">
        <v>106</v>
      </c>
      <c r="G17" s="116" t="s">
        <v>89</v>
      </c>
      <c r="H17" s="119" t="s">
        <v>168</v>
      </c>
      <c r="I17" s="117" t="s">
        <v>493</v>
      </c>
      <c r="J17" s="117" t="s">
        <v>492</v>
      </c>
      <c r="K17" s="116" t="s">
        <v>491</v>
      </c>
      <c r="O17" s="149" t="str">
        <f t="shared" si="0"/>
        <v>90</v>
      </c>
      <c r="P17" s="135" t="str">
        <f t="shared" si="1"/>
        <v>92</v>
      </c>
      <c r="Q17" s="150" t="str">
        <f t="shared" si="2"/>
        <v>94</v>
      </c>
      <c r="R17" s="149" t="str">
        <f t="shared" si="3"/>
        <v>75</v>
      </c>
      <c r="S17" s="135" t="str">
        <f t="shared" si="4"/>
        <v>83</v>
      </c>
      <c r="T17" s="150" t="str">
        <f t="shared" si="5"/>
        <v>91</v>
      </c>
      <c r="U17" s="149" t="str">
        <f t="shared" si="6"/>
        <v>92</v>
      </c>
      <c r="V17" s="135" t="str">
        <f t="shared" si="7"/>
        <v>94</v>
      </c>
      <c r="W17" s="150" t="str">
        <f t="shared" si="8"/>
        <v>99</v>
      </c>
      <c r="X17" s="149" t="str">
        <f t="shared" si="9"/>
        <v>92</v>
      </c>
      <c r="Y17" s="135" t="str">
        <f t="shared" si="10"/>
        <v>95</v>
      </c>
      <c r="Z17" s="150" t="str">
        <f t="shared" si="11"/>
        <v>97</v>
      </c>
      <c r="AA17" s="149" t="str">
        <f t="shared" si="12"/>
        <v>48</v>
      </c>
      <c r="AB17" s="135" t="str">
        <f t="shared" si="13"/>
        <v>57</v>
      </c>
      <c r="AC17" s="150" t="str">
        <f t="shared" si="14"/>
        <v>65</v>
      </c>
    </row>
    <row r="18" spans="1:29" x14ac:dyDescent="0.35">
      <c r="A18" s="124" t="s">
        <v>90</v>
      </c>
      <c r="B18" s="112" t="s">
        <v>147</v>
      </c>
      <c r="C18" s="112" t="s">
        <v>148</v>
      </c>
      <c r="D18" s="112" t="s">
        <v>554</v>
      </c>
      <c r="E18" s="113" t="s">
        <v>108</v>
      </c>
      <c r="G18" s="116" t="s">
        <v>90</v>
      </c>
      <c r="H18" s="119" t="s">
        <v>168</v>
      </c>
      <c r="I18" s="117" t="s">
        <v>493</v>
      </c>
      <c r="J18" s="117" t="s">
        <v>492</v>
      </c>
      <c r="K18" s="116" t="s">
        <v>491</v>
      </c>
      <c r="O18" s="149" t="str">
        <f t="shared" si="0"/>
        <v>92</v>
      </c>
      <c r="P18" s="135" t="str">
        <f t="shared" si="1"/>
        <v>94</v>
      </c>
      <c r="Q18" s="150" t="str">
        <f t="shared" si="2"/>
        <v>96</v>
      </c>
      <c r="R18" s="149" t="str">
        <f t="shared" si="3"/>
        <v>75</v>
      </c>
      <c r="S18" s="135" t="str">
        <f t="shared" si="4"/>
        <v>83</v>
      </c>
      <c r="T18" s="150" t="str">
        <f t="shared" si="5"/>
        <v>91</v>
      </c>
      <c r="U18" s="149" t="str">
        <f t="shared" si="6"/>
        <v>92</v>
      </c>
      <c r="V18" s="135" t="str">
        <f t="shared" si="7"/>
        <v>94</v>
      </c>
      <c r="W18" s="150" t="str">
        <f t="shared" si="8"/>
        <v>99</v>
      </c>
      <c r="X18" s="149" t="str">
        <f t="shared" si="9"/>
        <v>92</v>
      </c>
      <c r="Y18" s="135" t="str">
        <f t="shared" si="10"/>
        <v>95</v>
      </c>
      <c r="Z18" s="150" t="str">
        <f t="shared" si="11"/>
        <v>97</v>
      </c>
      <c r="AA18" s="149" t="str">
        <f t="shared" si="12"/>
        <v>57</v>
      </c>
      <c r="AB18" s="135" t="str">
        <f t="shared" si="13"/>
        <v>65</v>
      </c>
      <c r="AC18" s="150" t="str">
        <f t="shared" si="14"/>
        <v>73</v>
      </c>
    </row>
    <row r="19" spans="1:29" x14ac:dyDescent="0.35">
      <c r="A19" s="124" t="s">
        <v>91</v>
      </c>
      <c r="B19" s="112" t="s">
        <v>147</v>
      </c>
      <c r="C19" s="112" t="s">
        <v>148</v>
      </c>
      <c r="D19" s="112" t="s">
        <v>554</v>
      </c>
      <c r="E19" s="113" t="s">
        <v>108</v>
      </c>
      <c r="G19" s="116" t="s">
        <v>91</v>
      </c>
      <c r="H19" s="119" t="s">
        <v>168</v>
      </c>
      <c r="I19" s="117" t="s">
        <v>493</v>
      </c>
      <c r="J19" s="117" t="s">
        <v>492</v>
      </c>
      <c r="K19" s="116" t="s">
        <v>491</v>
      </c>
      <c r="O19" s="149" t="str">
        <f t="shared" si="0"/>
        <v>92</v>
      </c>
      <c r="P19" s="135" t="str">
        <f t="shared" si="1"/>
        <v>94</v>
      </c>
      <c r="Q19" s="150" t="str">
        <f t="shared" si="2"/>
        <v>96</v>
      </c>
      <c r="R19" s="149" t="str">
        <f t="shared" si="3"/>
        <v>75</v>
      </c>
      <c r="S19" s="135" t="str">
        <f t="shared" si="4"/>
        <v>83</v>
      </c>
      <c r="T19" s="150" t="str">
        <f t="shared" si="5"/>
        <v>91</v>
      </c>
      <c r="U19" s="149" t="str">
        <f t="shared" si="6"/>
        <v>92</v>
      </c>
      <c r="V19" s="135" t="str">
        <f t="shared" si="7"/>
        <v>94</v>
      </c>
      <c r="W19" s="150" t="str">
        <f t="shared" si="8"/>
        <v>99</v>
      </c>
      <c r="X19" s="149" t="str">
        <f t="shared" si="9"/>
        <v>92</v>
      </c>
      <c r="Y19" s="135" t="str">
        <f t="shared" si="10"/>
        <v>95</v>
      </c>
      <c r="Z19" s="150" t="str">
        <f t="shared" si="11"/>
        <v>97</v>
      </c>
      <c r="AA19" s="149" t="str">
        <f t="shared" si="12"/>
        <v>65</v>
      </c>
      <c r="AB19" s="135" t="str">
        <f t="shared" si="13"/>
        <v>73</v>
      </c>
      <c r="AC19" s="150" t="str">
        <f t="shared" si="14"/>
        <v>81</v>
      </c>
    </row>
    <row r="20" spans="1:29" x14ac:dyDescent="0.35">
      <c r="A20" s="124" t="s">
        <v>92</v>
      </c>
      <c r="B20" s="112" t="s">
        <v>155</v>
      </c>
      <c r="C20" s="112" t="s">
        <v>555</v>
      </c>
      <c r="D20" s="112" t="s">
        <v>463</v>
      </c>
      <c r="E20" s="113" t="s">
        <v>112</v>
      </c>
      <c r="G20" s="116" t="s">
        <v>92</v>
      </c>
      <c r="H20" s="119" t="s">
        <v>168</v>
      </c>
      <c r="I20" s="117" t="s">
        <v>493</v>
      </c>
      <c r="J20" s="117" t="s">
        <v>492</v>
      </c>
      <c r="K20" s="116" t="s">
        <v>491</v>
      </c>
      <c r="O20" s="149" t="str">
        <f t="shared" si="0"/>
        <v>91</v>
      </c>
      <c r="P20" s="135" t="str">
        <f t="shared" si="1"/>
        <v>93</v>
      </c>
      <c r="Q20" s="150" t="str">
        <f t="shared" si="2"/>
        <v>97</v>
      </c>
      <c r="R20" s="149" t="str">
        <f t="shared" si="3"/>
        <v>75</v>
      </c>
      <c r="S20" s="135" t="str">
        <f t="shared" si="4"/>
        <v>83</v>
      </c>
      <c r="T20" s="150" t="str">
        <f t="shared" si="5"/>
        <v>91</v>
      </c>
      <c r="U20" s="149" t="str">
        <f t="shared" si="6"/>
        <v>92</v>
      </c>
      <c r="V20" s="135" t="str">
        <f t="shared" si="7"/>
        <v>94</v>
      </c>
      <c r="W20" s="150" t="str">
        <f t="shared" si="8"/>
        <v>99</v>
      </c>
      <c r="X20" s="149" t="str">
        <f t="shared" si="9"/>
        <v>94</v>
      </c>
      <c r="Y20" s="135" t="str">
        <f t="shared" si="10"/>
        <v>97</v>
      </c>
      <c r="Z20" s="150" t="str">
        <f t="shared" si="11"/>
        <v>99</v>
      </c>
      <c r="AA20" s="149" t="str">
        <f t="shared" si="12"/>
        <v>73</v>
      </c>
      <c r="AB20" s="135" t="str">
        <f t="shared" si="13"/>
        <v>81</v>
      </c>
      <c r="AC20" s="150" t="str">
        <f t="shared" si="14"/>
        <v>89</v>
      </c>
    </row>
    <row r="21" spans="1:29" ht="21.75" thickBot="1" x14ac:dyDescent="0.4">
      <c r="A21" s="125" t="s">
        <v>93</v>
      </c>
      <c r="B21" s="114" t="s">
        <v>147</v>
      </c>
      <c r="C21" s="114" t="s">
        <v>148</v>
      </c>
      <c r="D21" s="114" t="s">
        <v>482</v>
      </c>
      <c r="E21" s="115" t="s">
        <v>116</v>
      </c>
      <c r="G21" s="120" t="s">
        <v>93</v>
      </c>
      <c r="H21" s="121" t="s">
        <v>168</v>
      </c>
      <c r="I21" s="122" t="s">
        <v>493</v>
      </c>
      <c r="J21" s="122" t="s">
        <v>492</v>
      </c>
      <c r="K21" s="120" t="s">
        <v>491</v>
      </c>
      <c r="O21" s="151" t="str">
        <f t="shared" si="0"/>
        <v>92</v>
      </c>
      <c r="P21" s="152" t="str">
        <f t="shared" si="1"/>
        <v>94</v>
      </c>
      <c r="Q21" s="153" t="str">
        <f t="shared" si="2"/>
        <v>98</v>
      </c>
      <c r="R21" s="151" t="str">
        <f t="shared" si="3"/>
        <v>75</v>
      </c>
      <c r="S21" s="152" t="str">
        <f t="shared" si="4"/>
        <v>83</v>
      </c>
      <c r="T21" s="153" t="str">
        <f t="shared" si="5"/>
        <v>91</v>
      </c>
      <c r="U21" s="151" t="str">
        <f t="shared" si="6"/>
        <v>92</v>
      </c>
      <c r="V21" s="152" t="str">
        <f t="shared" si="7"/>
        <v>94</v>
      </c>
      <c r="W21" s="153" t="str">
        <f t="shared" si="8"/>
        <v>99</v>
      </c>
      <c r="X21" s="151" t="str">
        <f t="shared" si="9"/>
        <v>94</v>
      </c>
      <c r="Y21" s="152" t="str">
        <f t="shared" si="10"/>
        <v>97</v>
      </c>
      <c r="Z21" s="153" t="str">
        <f t="shared" si="11"/>
        <v>99</v>
      </c>
      <c r="AA21" s="151" t="str">
        <f t="shared" si="12"/>
        <v>81</v>
      </c>
      <c r="AB21" s="152" t="str">
        <f t="shared" si="13"/>
        <v>89</v>
      </c>
      <c r="AC21" s="153" t="str">
        <f>MID(E59,5,2)</f>
        <v>99</v>
      </c>
    </row>
    <row r="22" spans="1:29" ht="21.75" thickBot="1" x14ac:dyDescent="0.4"/>
    <row r="23" spans="1:29" ht="15.75" customHeight="1" x14ac:dyDescent="0.35">
      <c r="A23" s="402" t="s">
        <v>145</v>
      </c>
      <c r="B23" s="403"/>
      <c r="C23" s="403"/>
      <c r="D23" s="403"/>
      <c r="E23" s="404"/>
      <c r="F23" s="135"/>
      <c r="G23" s="402" t="s">
        <v>150</v>
      </c>
      <c r="H23" s="403"/>
      <c r="I23" s="403"/>
      <c r="J23" s="403"/>
      <c r="K23" s="404"/>
    </row>
    <row r="24" spans="1:29" x14ac:dyDescent="0.35">
      <c r="A24" s="405" t="s">
        <v>76</v>
      </c>
      <c r="B24" s="406"/>
      <c r="C24" s="406"/>
      <c r="D24" s="406" t="s">
        <v>77</v>
      </c>
      <c r="E24" s="407"/>
      <c r="F24" s="135"/>
      <c r="G24" s="405" t="s">
        <v>76</v>
      </c>
      <c r="H24" s="406"/>
      <c r="I24" s="406"/>
      <c r="J24" s="406" t="s">
        <v>77</v>
      </c>
      <c r="K24" s="407"/>
    </row>
    <row r="25" spans="1:29" ht="15" customHeight="1" x14ac:dyDescent="0.35">
      <c r="A25" s="408" t="s">
        <v>146</v>
      </c>
      <c r="B25" s="409"/>
      <c r="C25" s="409"/>
      <c r="D25" s="409" t="s">
        <v>209</v>
      </c>
      <c r="E25" s="410"/>
      <c r="F25" s="135"/>
      <c r="G25" s="408" t="s">
        <v>151</v>
      </c>
      <c r="H25" s="409"/>
      <c r="I25" s="409"/>
      <c r="J25" s="409" t="s">
        <v>210</v>
      </c>
      <c r="K25" s="410"/>
    </row>
    <row r="26" spans="1:29" ht="21.75" thickBot="1" x14ac:dyDescent="0.4">
      <c r="A26" s="408"/>
      <c r="B26" s="409"/>
      <c r="C26" s="409"/>
      <c r="D26" s="409"/>
      <c r="E26" s="410"/>
      <c r="F26" s="135"/>
      <c r="G26" s="408"/>
      <c r="H26" s="409"/>
      <c r="I26" s="409"/>
      <c r="J26" s="409"/>
      <c r="K26" s="410"/>
    </row>
    <row r="27" spans="1:29" ht="21.75" thickBot="1" x14ac:dyDescent="0.4">
      <c r="A27" s="399" t="s">
        <v>79</v>
      </c>
      <c r="B27" s="400"/>
      <c r="C27" s="400"/>
      <c r="D27" s="400"/>
      <c r="E27" s="401"/>
      <c r="F27" s="135"/>
      <c r="G27" s="399" t="s">
        <v>79</v>
      </c>
      <c r="H27" s="400"/>
      <c r="I27" s="400"/>
      <c r="J27" s="400"/>
      <c r="K27" s="401"/>
    </row>
    <row r="28" spans="1:29" ht="21.75" thickBot="1" x14ac:dyDescent="0.4">
      <c r="A28" s="126" t="s">
        <v>80</v>
      </c>
      <c r="B28" s="127" t="s">
        <v>61</v>
      </c>
      <c r="C28" s="128" t="s">
        <v>59</v>
      </c>
      <c r="D28" s="129" t="s">
        <v>57</v>
      </c>
      <c r="E28" s="130" t="s">
        <v>81</v>
      </c>
      <c r="F28" s="135"/>
      <c r="G28" s="126" t="s">
        <v>80</v>
      </c>
      <c r="H28" s="127" t="s">
        <v>61</v>
      </c>
      <c r="I28" s="128" t="s">
        <v>59</v>
      </c>
      <c r="J28" s="129" t="s">
        <v>57</v>
      </c>
      <c r="K28" s="130" t="s">
        <v>81</v>
      </c>
    </row>
    <row r="29" spans="1:29" x14ac:dyDescent="0.35">
      <c r="A29" s="116" t="s">
        <v>82</v>
      </c>
      <c r="B29" s="117"/>
      <c r="C29" s="117"/>
      <c r="D29" s="117"/>
      <c r="E29" s="116"/>
      <c r="G29" s="123" t="s">
        <v>82</v>
      </c>
      <c r="H29" s="110"/>
      <c r="I29" s="110"/>
      <c r="J29" s="110"/>
      <c r="K29" s="111"/>
    </row>
    <row r="30" spans="1:29" x14ac:dyDescent="0.35">
      <c r="A30" s="116" t="s">
        <v>83</v>
      </c>
      <c r="B30" s="117"/>
      <c r="C30" s="117"/>
      <c r="D30" s="117"/>
      <c r="E30" s="116"/>
      <c r="G30" s="124" t="s">
        <v>83</v>
      </c>
      <c r="H30" s="112"/>
      <c r="I30" s="112"/>
      <c r="J30" s="112"/>
      <c r="K30" s="113"/>
    </row>
    <row r="31" spans="1:29" x14ac:dyDescent="0.35">
      <c r="A31" s="116" t="s">
        <v>84</v>
      </c>
      <c r="B31" s="119" t="s">
        <v>147</v>
      </c>
      <c r="C31" s="117" t="s">
        <v>148</v>
      </c>
      <c r="D31" s="117" t="s">
        <v>149</v>
      </c>
      <c r="E31" s="116" t="s">
        <v>141</v>
      </c>
      <c r="G31" s="124" t="s">
        <v>84</v>
      </c>
      <c r="H31" s="163" t="s">
        <v>530</v>
      </c>
      <c r="I31" s="156" t="s">
        <v>153</v>
      </c>
      <c r="J31" s="112" t="s">
        <v>142</v>
      </c>
      <c r="K31" s="113" t="s">
        <v>107</v>
      </c>
    </row>
    <row r="32" spans="1:29" x14ac:dyDescent="0.35">
      <c r="A32" s="116" t="s">
        <v>85</v>
      </c>
      <c r="B32" s="119" t="s">
        <v>147</v>
      </c>
      <c r="C32" s="117" t="s">
        <v>148</v>
      </c>
      <c r="D32" s="117" t="s">
        <v>149</v>
      </c>
      <c r="E32" s="116" t="s">
        <v>141</v>
      </c>
      <c r="G32" s="124" t="s">
        <v>85</v>
      </c>
      <c r="H32" s="163" t="s">
        <v>530</v>
      </c>
      <c r="I32" s="156" t="s">
        <v>153</v>
      </c>
      <c r="J32" s="112" t="s">
        <v>142</v>
      </c>
      <c r="K32" s="113" t="s">
        <v>107</v>
      </c>
    </row>
    <row r="33" spans="1:11" x14ac:dyDescent="0.35">
      <c r="A33" s="116" t="s">
        <v>86</v>
      </c>
      <c r="B33" s="119" t="s">
        <v>147</v>
      </c>
      <c r="C33" s="117" t="s">
        <v>148</v>
      </c>
      <c r="D33" s="117" t="s">
        <v>149</v>
      </c>
      <c r="E33" s="116" t="s">
        <v>141</v>
      </c>
      <c r="G33" s="124" t="s">
        <v>86</v>
      </c>
      <c r="H33" s="163" t="s">
        <v>530</v>
      </c>
      <c r="I33" s="156" t="s">
        <v>153</v>
      </c>
      <c r="J33" s="112" t="s">
        <v>142</v>
      </c>
      <c r="K33" s="113" t="s">
        <v>107</v>
      </c>
    </row>
    <row r="34" spans="1:11" x14ac:dyDescent="0.35">
      <c r="A34" s="116" t="s">
        <v>87</v>
      </c>
      <c r="B34" s="119" t="s">
        <v>147</v>
      </c>
      <c r="C34" s="117" t="s">
        <v>148</v>
      </c>
      <c r="D34" s="117" t="s">
        <v>149</v>
      </c>
      <c r="E34" s="116" t="s">
        <v>141</v>
      </c>
      <c r="G34" s="124" t="s">
        <v>87</v>
      </c>
      <c r="H34" s="163" t="s">
        <v>530</v>
      </c>
      <c r="I34" s="156" t="s">
        <v>153</v>
      </c>
      <c r="J34" s="112" t="s">
        <v>142</v>
      </c>
      <c r="K34" s="113" t="s">
        <v>107</v>
      </c>
    </row>
    <row r="35" spans="1:11" x14ac:dyDescent="0.35">
      <c r="A35" s="116" t="s">
        <v>88</v>
      </c>
      <c r="B35" s="119" t="s">
        <v>147</v>
      </c>
      <c r="C35" s="117" t="s">
        <v>148</v>
      </c>
      <c r="D35" s="117" t="s">
        <v>149</v>
      </c>
      <c r="E35" s="116" t="s">
        <v>141</v>
      </c>
      <c r="G35" s="124" t="s">
        <v>88</v>
      </c>
      <c r="H35" s="163" t="s">
        <v>147</v>
      </c>
      <c r="I35" s="156" t="s">
        <v>156</v>
      </c>
      <c r="J35" s="112" t="s">
        <v>143</v>
      </c>
      <c r="K35" s="113" t="s">
        <v>112</v>
      </c>
    </row>
    <row r="36" spans="1:11" x14ac:dyDescent="0.35">
      <c r="A36" s="116" t="s">
        <v>89</v>
      </c>
      <c r="B36" s="119" t="s">
        <v>147</v>
      </c>
      <c r="C36" s="117" t="s">
        <v>148</v>
      </c>
      <c r="D36" s="117" t="s">
        <v>149</v>
      </c>
      <c r="E36" s="116" t="s">
        <v>141</v>
      </c>
      <c r="G36" s="124" t="s">
        <v>89</v>
      </c>
      <c r="H36" s="163" t="s">
        <v>147</v>
      </c>
      <c r="I36" s="156" t="s">
        <v>156</v>
      </c>
      <c r="J36" s="112" t="s">
        <v>143</v>
      </c>
      <c r="K36" s="113" t="s">
        <v>112</v>
      </c>
    </row>
    <row r="37" spans="1:11" x14ac:dyDescent="0.35">
      <c r="A37" s="116" t="s">
        <v>90</v>
      </c>
      <c r="B37" s="119" t="s">
        <v>147</v>
      </c>
      <c r="C37" s="117" t="s">
        <v>148</v>
      </c>
      <c r="D37" s="117" t="s">
        <v>149</v>
      </c>
      <c r="E37" s="116" t="s">
        <v>141</v>
      </c>
      <c r="G37" s="124" t="s">
        <v>90</v>
      </c>
      <c r="H37" s="163" t="s">
        <v>147</v>
      </c>
      <c r="I37" s="156" t="s">
        <v>156</v>
      </c>
      <c r="J37" s="112" t="s">
        <v>143</v>
      </c>
      <c r="K37" s="113" t="s">
        <v>112</v>
      </c>
    </row>
    <row r="38" spans="1:11" x14ac:dyDescent="0.35">
      <c r="A38" s="116" t="s">
        <v>91</v>
      </c>
      <c r="B38" s="119" t="s">
        <v>147</v>
      </c>
      <c r="C38" s="117" t="s">
        <v>148</v>
      </c>
      <c r="D38" s="117" t="s">
        <v>149</v>
      </c>
      <c r="E38" s="116" t="s">
        <v>141</v>
      </c>
      <c r="G38" s="124" t="s">
        <v>91</v>
      </c>
      <c r="H38" s="163" t="s">
        <v>147</v>
      </c>
      <c r="I38" s="156" t="s">
        <v>156</v>
      </c>
      <c r="J38" s="112" t="s">
        <v>143</v>
      </c>
      <c r="K38" s="113" t="s">
        <v>112</v>
      </c>
    </row>
    <row r="39" spans="1:11" x14ac:dyDescent="0.35">
      <c r="A39" s="116" t="s">
        <v>92</v>
      </c>
      <c r="B39" s="119" t="s">
        <v>147</v>
      </c>
      <c r="C39" s="117" t="s">
        <v>148</v>
      </c>
      <c r="D39" s="117" t="s">
        <v>149</v>
      </c>
      <c r="E39" s="116" t="s">
        <v>141</v>
      </c>
      <c r="G39" s="124" t="s">
        <v>92</v>
      </c>
      <c r="H39" s="163" t="s">
        <v>531</v>
      </c>
      <c r="I39" s="156" t="s">
        <v>157</v>
      </c>
      <c r="J39" s="112" t="s">
        <v>144</v>
      </c>
      <c r="K39" s="113" t="s">
        <v>141</v>
      </c>
    </row>
    <row r="40" spans="1:11" ht="21.75" thickBot="1" x14ac:dyDescent="0.4">
      <c r="A40" s="120" t="s">
        <v>93</v>
      </c>
      <c r="B40" s="121" t="s">
        <v>147</v>
      </c>
      <c r="C40" s="122" t="s">
        <v>148</v>
      </c>
      <c r="D40" s="122" t="s">
        <v>149</v>
      </c>
      <c r="E40" s="120" t="s">
        <v>141</v>
      </c>
      <c r="G40" s="125" t="s">
        <v>93</v>
      </c>
      <c r="H40" s="164" t="s">
        <v>531</v>
      </c>
      <c r="I40" s="157" t="s">
        <v>157</v>
      </c>
      <c r="J40" s="114" t="s">
        <v>144</v>
      </c>
      <c r="K40" s="115" t="s">
        <v>141</v>
      </c>
    </row>
    <row r="41" spans="1:11" ht="21.75" thickBot="1" x14ac:dyDescent="0.4"/>
    <row r="42" spans="1:11" ht="15.75" customHeight="1" x14ac:dyDescent="0.35">
      <c r="A42" s="402" t="s">
        <v>197</v>
      </c>
      <c r="B42" s="403"/>
      <c r="C42" s="403"/>
      <c r="D42" s="403"/>
      <c r="E42" s="404"/>
      <c r="G42" s="402" t="s">
        <v>556</v>
      </c>
      <c r="H42" s="403"/>
      <c r="I42" s="403"/>
      <c r="J42" s="403"/>
      <c r="K42" s="404"/>
    </row>
    <row r="43" spans="1:11" x14ac:dyDescent="0.35">
      <c r="A43" s="405" t="s">
        <v>76</v>
      </c>
      <c r="B43" s="406"/>
      <c r="C43" s="406"/>
      <c r="D43" s="406" t="s">
        <v>77</v>
      </c>
      <c r="E43" s="407"/>
      <c r="G43" s="405" t="s">
        <v>76</v>
      </c>
      <c r="H43" s="406"/>
      <c r="I43" s="406"/>
      <c r="J43" s="406" t="s">
        <v>77</v>
      </c>
      <c r="K43" s="407"/>
    </row>
    <row r="44" spans="1:11" ht="15" customHeight="1" x14ac:dyDescent="0.35">
      <c r="A44" s="408" t="s">
        <v>159</v>
      </c>
      <c r="B44" s="409"/>
      <c r="C44" s="409"/>
      <c r="D44" s="409" t="s">
        <v>96</v>
      </c>
      <c r="E44" s="410"/>
      <c r="G44" s="408" t="s">
        <v>558</v>
      </c>
      <c r="H44" s="409"/>
      <c r="I44" s="409"/>
      <c r="J44" s="409" t="s">
        <v>557</v>
      </c>
      <c r="K44" s="410"/>
    </row>
    <row r="45" spans="1:11" ht="21.75" thickBot="1" x14ac:dyDescent="0.4">
      <c r="A45" s="408"/>
      <c r="B45" s="409"/>
      <c r="C45" s="409"/>
      <c r="D45" s="409"/>
      <c r="E45" s="410"/>
      <c r="G45" s="408"/>
      <c r="H45" s="409"/>
      <c r="I45" s="409"/>
      <c r="J45" s="409"/>
      <c r="K45" s="410"/>
    </row>
    <row r="46" spans="1:11" ht="21.75" thickBot="1" x14ac:dyDescent="0.4">
      <c r="A46" s="399" t="s">
        <v>79</v>
      </c>
      <c r="B46" s="400"/>
      <c r="C46" s="400"/>
      <c r="D46" s="400"/>
      <c r="E46" s="401"/>
      <c r="G46" s="399" t="s">
        <v>79</v>
      </c>
      <c r="H46" s="400"/>
      <c r="I46" s="400"/>
      <c r="J46" s="400"/>
      <c r="K46" s="401"/>
    </row>
    <row r="47" spans="1:11" ht="21.75" thickBot="1" x14ac:dyDescent="0.4">
      <c r="A47" s="126" t="s">
        <v>80</v>
      </c>
      <c r="B47" s="127" t="s">
        <v>61</v>
      </c>
      <c r="C47" s="128" t="s">
        <v>59</v>
      </c>
      <c r="D47" s="129" t="s">
        <v>57</v>
      </c>
      <c r="E47" s="130" t="s">
        <v>81</v>
      </c>
      <c r="G47" s="126" t="s">
        <v>80</v>
      </c>
      <c r="H47" s="127" t="s">
        <v>61</v>
      </c>
      <c r="I47" s="128" t="s">
        <v>59</v>
      </c>
      <c r="J47" s="129" t="s">
        <v>57</v>
      </c>
      <c r="K47" s="130" t="s">
        <v>81</v>
      </c>
    </row>
    <row r="48" spans="1:11" x14ac:dyDescent="0.35">
      <c r="A48" s="116" t="s">
        <v>82</v>
      </c>
      <c r="B48" s="117"/>
      <c r="C48" s="117"/>
      <c r="D48" s="117"/>
      <c r="E48" s="116"/>
      <c r="G48" s="123" t="s">
        <v>82</v>
      </c>
      <c r="H48" s="110"/>
      <c r="I48" s="110"/>
      <c r="J48" s="110"/>
      <c r="K48" s="111"/>
    </row>
    <row r="49" spans="1:38" x14ac:dyDescent="0.35">
      <c r="A49" s="116" t="s">
        <v>83</v>
      </c>
      <c r="B49" s="117"/>
      <c r="C49" s="117"/>
      <c r="D49" s="117"/>
      <c r="E49" s="116"/>
      <c r="G49" s="124" t="s">
        <v>83</v>
      </c>
      <c r="H49" s="112"/>
      <c r="I49" s="112"/>
      <c r="J49" s="112"/>
      <c r="K49" s="113"/>
    </row>
    <row r="50" spans="1:38" x14ac:dyDescent="0.35">
      <c r="A50" s="116" t="s">
        <v>84</v>
      </c>
      <c r="B50" s="119" t="s">
        <v>230</v>
      </c>
      <c r="C50" s="117" t="s">
        <v>229</v>
      </c>
      <c r="D50" s="117" t="s">
        <v>228</v>
      </c>
      <c r="E50" s="116" t="s">
        <v>227</v>
      </c>
      <c r="G50" s="124" t="s">
        <v>84</v>
      </c>
      <c r="H50" s="112" t="s">
        <v>559</v>
      </c>
      <c r="I50" s="112" t="s">
        <v>569</v>
      </c>
      <c r="J50" s="112" t="s">
        <v>572</v>
      </c>
      <c r="K50" s="113" t="s">
        <v>573</v>
      </c>
    </row>
    <row r="51" spans="1:38" x14ac:dyDescent="0.35">
      <c r="A51" s="116" t="s">
        <v>85</v>
      </c>
      <c r="B51" s="119" t="s">
        <v>232</v>
      </c>
      <c r="C51" s="117" t="s">
        <v>228</v>
      </c>
      <c r="D51" s="117" t="s">
        <v>442</v>
      </c>
      <c r="E51" s="116" t="s">
        <v>349</v>
      </c>
      <c r="G51" s="124" t="s">
        <v>85</v>
      </c>
      <c r="H51" s="112" t="s">
        <v>560</v>
      </c>
      <c r="I51" s="112" t="s">
        <v>570</v>
      </c>
      <c r="J51" s="112" t="s">
        <v>571</v>
      </c>
      <c r="K51" s="113" t="s">
        <v>574</v>
      </c>
    </row>
    <row r="52" spans="1:38" x14ac:dyDescent="0.35">
      <c r="A52" s="116" t="s">
        <v>86</v>
      </c>
      <c r="B52" s="119" t="s">
        <v>294</v>
      </c>
      <c r="C52" s="161" t="s">
        <v>442</v>
      </c>
      <c r="D52" s="167" t="s">
        <v>443</v>
      </c>
      <c r="E52" s="116" t="s">
        <v>293</v>
      </c>
      <c r="G52" s="124" t="s">
        <v>86</v>
      </c>
      <c r="H52" s="112" t="s">
        <v>561</v>
      </c>
      <c r="I52" s="112" t="s">
        <v>572</v>
      </c>
      <c r="J52" s="112" t="s">
        <v>575</v>
      </c>
      <c r="K52" s="113" t="s">
        <v>576</v>
      </c>
    </row>
    <row r="53" spans="1:38" x14ac:dyDescent="0.35">
      <c r="A53" s="116" t="s">
        <v>87</v>
      </c>
      <c r="B53" s="119" t="s">
        <v>377</v>
      </c>
      <c r="C53" s="117" t="s">
        <v>443</v>
      </c>
      <c r="D53" s="117" t="s">
        <v>296</v>
      </c>
      <c r="E53" s="116" t="s">
        <v>295</v>
      </c>
      <c r="G53" s="124" t="s">
        <v>87</v>
      </c>
      <c r="H53" s="112" t="s">
        <v>562</v>
      </c>
      <c r="I53" s="112" t="s">
        <v>571</v>
      </c>
      <c r="J53" s="112" t="s">
        <v>577</v>
      </c>
      <c r="K53" s="113" t="s">
        <v>578</v>
      </c>
    </row>
    <row r="54" spans="1:38" x14ac:dyDescent="0.35">
      <c r="A54" s="116" t="s">
        <v>88</v>
      </c>
      <c r="B54" s="119" t="s">
        <v>302</v>
      </c>
      <c r="C54" s="117" t="s">
        <v>296</v>
      </c>
      <c r="D54" s="117" t="s">
        <v>298</v>
      </c>
      <c r="E54" s="116" t="s">
        <v>297</v>
      </c>
      <c r="G54" s="124" t="s">
        <v>88</v>
      </c>
      <c r="H54" s="112" t="s">
        <v>563</v>
      </c>
      <c r="I54" s="112" t="s">
        <v>575</v>
      </c>
      <c r="J54" s="112" t="s">
        <v>579</v>
      </c>
      <c r="K54" s="113" t="s">
        <v>580</v>
      </c>
    </row>
    <row r="55" spans="1:38" x14ac:dyDescent="0.35">
      <c r="A55" s="116" t="s">
        <v>89</v>
      </c>
      <c r="B55" s="119" t="s">
        <v>299</v>
      </c>
      <c r="C55" s="117" t="s">
        <v>298</v>
      </c>
      <c r="D55" s="117" t="s">
        <v>301</v>
      </c>
      <c r="E55" s="116" t="s">
        <v>300</v>
      </c>
      <c r="G55" s="124" t="s">
        <v>89</v>
      </c>
      <c r="H55" s="112" t="s">
        <v>564</v>
      </c>
      <c r="I55" s="112" t="s">
        <v>577</v>
      </c>
      <c r="J55" s="112" t="s">
        <v>581</v>
      </c>
      <c r="K55" s="113" t="s">
        <v>582</v>
      </c>
    </row>
    <row r="56" spans="1:38" x14ac:dyDescent="0.35">
      <c r="A56" s="116" t="s">
        <v>90</v>
      </c>
      <c r="B56" s="119" t="s">
        <v>305</v>
      </c>
      <c r="C56" s="117" t="s">
        <v>301</v>
      </c>
      <c r="D56" s="117" t="s">
        <v>304</v>
      </c>
      <c r="E56" s="116" t="s">
        <v>303</v>
      </c>
      <c r="G56" s="124" t="s">
        <v>90</v>
      </c>
      <c r="H56" s="112" t="s">
        <v>565</v>
      </c>
      <c r="I56" s="112" t="s">
        <v>579</v>
      </c>
      <c r="J56" s="112" t="s">
        <v>583</v>
      </c>
      <c r="K56" s="113" t="s">
        <v>584</v>
      </c>
    </row>
    <row r="57" spans="1:38" x14ac:dyDescent="0.35">
      <c r="A57" s="116" t="s">
        <v>91</v>
      </c>
      <c r="B57" s="119" t="s">
        <v>118</v>
      </c>
      <c r="C57" s="117" t="s">
        <v>304</v>
      </c>
      <c r="D57" s="117" t="s">
        <v>306</v>
      </c>
      <c r="E57" s="116" t="s">
        <v>126</v>
      </c>
      <c r="G57" s="124" t="s">
        <v>91</v>
      </c>
      <c r="H57" s="112" t="s">
        <v>566</v>
      </c>
      <c r="I57" s="112" t="s">
        <v>585</v>
      </c>
      <c r="J57" s="112" t="s">
        <v>586</v>
      </c>
      <c r="K57" s="113" t="s">
        <v>587</v>
      </c>
    </row>
    <row r="58" spans="1:38" x14ac:dyDescent="0.35">
      <c r="A58" s="116" t="s">
        <v>92</v>
      </c>
      <c r="B58" s="119" t="s">
        <v>120</v>
      </c>
      <c r="C58" s="117" t="s">
        <v>306</v>
      </c>
      <c r="D58" s="117" t="s">
        <v>307</v>
      </c>
      <c r="E58" s="116" t="s">
        <v>134</v>
      </c>
      <c r="G58" s="124" t="s">
        <v>92</v>
      </c>
      <c r="H58" s="112" t="s">
        <v>567</v>
      </c>
      <c r="I58" s="112" t="s">
        <v>586</v>
      </c>
      <c r="J58" s="112" t="s">
        <v>588</v>
      </c>
      <c r="K58" s="113" t="s">
        <v>589</v>
      </c>
    </row>
    <row r="59" spans="1:38" ht="21.75" thickBot="1" x14ac:dyDescent="0.4">
      <c r="A59" s="120" t="s">
        <v>93</v>
      </c>
      <c r="B59" s="121" t="s">
        <v>131</v>
      </c>
      <c r="C59" s="122" t="s">
        <v>307</v>
      </c>
      <c r="D59" s="168" t="s">
        <v>542</v>
      </c>
      <c r="E59" s="169" t="s">
        <v>141</v>
      </c>
      <c r="G59" s="125" t="s">
        <v>93</v>
      </c>
      <c r="H59" s="114" t="s">
        <v>568</v>
      </c>
      <c r="I59" s="112" t="s">
        <v>588</v>
      </c>
      <c r="J59" s="114" t="s">
        <v>590</v>
      </c>
      <c r="K59" s="115" t="s">
        <v>591</v>
      </c>
    </row>
    <row r="61" spans="1:38" s="227" customFormat="1" ht="53.45" customHeight="1" x14ac:dyDescent="0.25">
      <c r="A61" s="295" t="s">
        <v>596</v>
      </c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17"/>
      <c r="N61" s="218"/>
      <c r="O61" s="218"/>
      <c r="P61" s="218"/>
      <c r="Q61" s="218"/>
      <c r="R61" s="218"/>
      <c r="S61" s="218"/>
      <c r="T61" s="219"/>
      <c r="U61" s="219"/>
      <c r="V61" s="219"/>
      <c r="W61" s="219"/>
      <c r="X61" s="219"/>
      <c r="Y61" s="219"/>
      <c r="Z61" s="220"/>
      <c r="AA61" s="220"/>
      <c r="AB61" s="221"/>
      <c r="AC61" s="221"/>
      <c r="AD61" s="222"/>
      <c r="AE61" s="223"/>
      <c r="AF61" s="221"/>
      <c r="AG61" s="221"/>
      <c r="AH61" s="224"/>
      <c r="AI61" s="225"/>
      <c r="AJ61" s="219"/>
      <c r="AK61" s="219"/>
      <c r="AL61" s="226"/>
    </row>
  </sheetData>
  <mergeCells count="45">
    <mergeCell ref="J3:K3"/>
    <mergeCell ref="A61:L61"/>
    <mergeCell ref="A1:B3"/>
    <mergeCell ref="C1:I3"/>
    <mergeCell ref="G46:K46"/>
    <mergeCell ref="G42:K42"/>
    <mergeCell ref="G43:I43"/>
    <mergeCell ref="J43:K43"/>
    <mergeCell ref="G44:I45"/>
    <mergeCell ref="J44:K45"/>
    <mergeCell ref="A44:C45"/>
    <mergeCell ref="D44:E45"/>
    <mergeCell ref="A46:E46"/>
    <mergeCell ref="A42:E42"/>
    <mergeCell ref="A43:C43"/>
    <mergeCell ref="D43:E43"/>
    <mergeCell ref="O11:Q11"/>
    <mergeCell ref="R11:T11"/>
    <mergeCell ref="U11:W11"/>
    <mergeCell ref="X11:Z11"/>
    <mergeCell ref="AA11:AC11"/>
    <mergeCell ref="A25:C26"/>
    <mergeCell ref="D25:E26"/>
    <mergeCell ref="G25:I26"/>
    <mergeCell ref="J25:K26"/>
    <mergeCell ref="A27:E27"/>
    <mergeCell ref="G27:K27"/>
    <mergeCell ref="A23:E23"/>
    <mergeCell ref="G23:K23"/>
    <mergeCell ref="A24:C24"/>
    <mergeCell ref="D24:E24"/>
    <mergeCell ref="G24:I24"/>
    <mergeCell ref="J24:K24"/>
    <mergeCell ref="A4:E4"/>
    <mergeCell ref="G4:K4"/>
    <mergeCell ref="A5:C5"/>
    <mergeCell ref="D5:E5"/>
    <mergeCell ref="G5:I5"/>
    <mergeCell ref="J5:K5"/>
    <mergeCell ref="A6:C7"/>
    <mergeCell ref="D6:E7"/>
    <mergeCell ref="G6:I7"/>
    <mergeCell ref="J6:K7"/>
    <mergeCell ref="A8:E8"/>
    <mergeCell ref="G8:K8"/>
  </mergeCells>
  <dataValidations count="7">
    <dataValidation type="list" allowBlank="1" showInputMessage="1" showErrorMessage="1" sqref="AL61">
      <formula1>Estado1</formula1>
    </dataValidation>
    <dataValidation type="whole" allowBlank="1" showInputMessage="1" showErrorMessage="1" sqref="AE61">
      <formula1>0</formula1>
      <formula2>5000000000</formula2>
    </dataValidation>
    <dataValidation type="whole" allowBlank="1" showInputMessage="1" showErrorMessage="1" sqref="AD61">
      <formula1>0</formula1>
      <formula2>30000000</formula2>
    </dataValidation>
    <dataValidation type="whole" allowBlank="1" showInputMessage="1" showErrorMessage="1" sqref="U61:V61">
      <formula1>0</formula1>
      <formula2>100</formula2>
    </dataValidation>
    <dataValidation type="whole" allowBlank="1" showInputMessage="1" showErrorMessage="1" sqref="Z61">
      <formula1>0</formula1>
      <formula2>10</formula2>
    </dataValidation>
    <dataValidation type="whole" allowBlank="1" showInputMessage="1" showErrorMessage="1" sqref="A61">
      <formula1>1</formula1>
      <formula2>2000</formula2>
    </dataValidation>
    <dataValidation type="list" allowBlank="1" showInputMessage="1" showErrorMessage="1" sqref="X61:Y61 O61:T61">
      <formula1>RPTA</formula1>
    </dataValidation>
  </dataValidations>
  <pageMargins left="0.98425196850393704" right="0.43307086614173229" top="0.74803149606299213" bottom="0.47244094488188981" header="0.31496062992125984" footer="0.31496062992125984"/>
  <pageSetup scale="50" orientation="portrait" horizontalDpi="4294967295" verticalDpi="4294967295" r:id="rId1"/>
  <drawing r:id="rId2"/>
  <picture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FFFF00"/>
    <pageSetUpPr fitToPage="1"/>
  </sheetPr>
  <dimension ref="A1:AL61"/>
  <sheetViews>
    <sheetView showGridLines="0" zoomScale="60" zoomScaleNormal="60" workbookViewId="0">
      <selection activeCell="K1" sqref="K1"/>
    </sheetView>
  </sheetViews>
  <sheetFormatPr baseColWidth="10" defaultColWidth="11.42578125" defaultRowHeight="21" x14ac:dyDescent="0.35"/>
  <cols>
    <col min="1" max="1" width="16.140625" style="118" bestFit="1" customWidth="1"/>
    <col min="2" max="2" width="11.5703125" style="118" bestFit="1" customWidth="1"/>
    <col min="3" max="3" width="18.28515625" style="118" bestFit="1" customWidth="1"/>
    <col min="4" max="4" width="20.140625" style="118" bestFit="1" customWidth="1"/>
    <col min="5" max="5" width="13.7109375" style="118" bestFit="1" customWidth="1"/>
    <col min="6" max="6" width="5.28515625" style="118" customWidth="1"/>
    <col min="7" max="7" width="16.140625" style="118" bestFit="1" customWidth="1"/>
    <col min="8" max="8" width="11.5703125" style="118" bestFit="1" customWidth="1"/>
    <col min="9" max="9" width="19" style="118" bestFit="1" customWidth="1"/>
    <col min="10" max="10" width="20.140625" style="118" bestFit="1" customWidth="1"/>
    <col min="11" max="11" width="18.140625" style="118" customWidth="1"/>
    <col min="12" max="14" width="11.42578125" style="118"/>
    <col min="15" max="29" width="8.7109375" style="118" customWidth="1"/>
    <col min="30" max="16384" width="11.42578125" style="118"/>
  </cols>
  <sheetData>
    <row r="1" spans="1:29" customFormat="1" ht="42" customHeight="1" x14ac:dyDescent="0.35">
      <c r="A1" s="434"/>
      <c r="B1" s="435"/>
      <c r="C1" s="239" t="s">
        <v>604</v>
      </c>
      <c r="D1" s="240"/>
      <c r="E1" s="240"/>
      <c r="F1" s="240"/>
      <c r="G1" s="240"/>
      <c r="H1" s="240"/>
      <c r="I1" s="241"/>
      <c r="J1" s="233" t="s">
        <v>592</v>
      </c>
      <c r="K1" s="234">
        <v>42858</v>
      </c>
      <c r="L1" s="118"/>
    </row>
    <row r="2" spans="1:29" customFormat="1" ht="42" customHeight="1" x14ac:dyDescent="0.35">
      <c r="A2" s="436"/>
      <c r="B2" s="437"/>
      <c r="C2" s="242"/>
      <c r="D2" s="243"/>
      <c r="E2" s="243"/>
      <c r="F2" s="243"/>
      <c r="G2" s="243"/>
      <c r="H2" s="243"/>
      <c r="I2" s="244"/>
      <c r="J2" s="215" t="s">
        <v>597</v>
      </c>
      <c r="K2" s="235" t="s">
        <v>593</v>
      </c>
      <c r="L2" s="118"/>
    </row>
    <row r="3" spans="1:29" customFormat="1" ht="42" customHeight="1" thickBot="1" x14ac:dyDescent="0.4">
      <c r="A3" s="438"/>
      <c r="B3" s="439"/>
      <c r="C3" s="245"/>
      <c r="D3" s="246"/>
      <c r="E3" s="246"/>
      <c r="F3" s="246"/>
      <c r="G3" s="246"/>
      <c r="H3" s="246"/>
      <c r="I3" s="247"/>
      <c r="J3" s="248" t="s">
        <v>594</v>
      </c>
      <c r="K3" s="249"/>
      <c r="L3" s="118"/>
    </row>
    <row r="4" spans="1:29" ht="21.75" customHeight="1" x14ac:dyDescent="0.35">
      <c r="A4" s="420" t="s">
        <v>94</v>
      </c>
      <c r="B4" s="421"/>
      <c r="C4" s="421"/>
      <c r="D4" s="421"/>
      <c r="E4" s="422"/>
      <c r="F4" s="135"/>
      <c r="G4" s="420" t="s">
        <v>95</v>
      </c>
      <c r="H4" s="421"/>
      <c r="I4" s="421"/>
      <c r="J4" s="421"/>
      <c r="K4" s="422"/>
    </row>
    <row r="5" spans="1:29" x14ac:dyDescent="0.35">
      <c r="A5" s="405" t="s">
        <v>76</v>
      </c>
      <c r="B5" s="406"/>
      <c r="C5" s="406"/>
      <c r="D5" s="406" t="s">
        <v>77</v>
      </c>
      <c r="E5" s="407"/>
      <c r="F5" s="135"/>
      <c r="G5" s="405" t="s">
        <v>76</v>
      </c>
      <c r="H5" s="406"/>
      <c r="I5" s="406"/>
      <c r="J5" s="406" t="s">
        <v>77</v>
      </c>
      <c r="K5" s="407"/>
    </row>
    <row r="6" spans="1:29" ht="21" customHeight="1" x14ac:dyDescent="0.35">
      <c r="A6" s="408" t="s">
        <v>78</v>
      </c>
      <c r="B6" s="409"/>
      <c r="C6" s="409"/>
      <c r="D6" s="409" t="s">
        <v>207</v>
      </c>
      <c r="E6" s="410"/>
      <c r="F6" s="135"/>
      <c r="G6" s="408" t="s">
        <v>96</v>
      </c>
      <c r="H6" s="409"/>
      <c r="I6" s="409"/>
      <c r="J6" s="409" t="s">
        <v>208</v>
      </c>
      <c r="K6" s="410"/>
    </row>
    <row r="7" spans="1:29" ht="21.75" thickBot="1" x14ac:dyDescent="0.4">
      <c r="A7" s="408"/>
      <c r="B7" s="409"/>
      <c r="C7" s="409"/>
      <c r="D7" s="409"/>
      <c r="E7" s="410"/>
      <c r="F7" s="135"/>
      <c r="G7" s="408"/>
      <c r="H7" s="409"/>
      <c r="I7" s="409"/>
      <c r="J7" s="409"/>
      <c r="K7" s="410"/>
    </row>
    <row r="8" spans="1:29" ht="21.75" thickBot="1" x14ac:dyDescent="0.4">
      <c r="A8" s="399" t="s">
        <v>79</v>
      </c>
      <c r="B8" s="400"/>
      <c r="C8" s="400"/>
      <c r="D8" s="400"/>
      <c r="E8" s="401"/>
      <c r="F8" s="135"/>
      <c r="G8" s="399" t="s">
        <v>79</v>
      </c>
      <c r="H8" s="400"/>
      <c r="I8" s="400"/>
      <c r="J8" s="400"/>
      <c r="K8" s="401"/>
    </row>
    <row r="9" spans="1:29" ht="21.75" thickBot="1" x14ac:dyDescent="0.4">
      <c r="A9" s="126" t="s">
        <v>80</v>
      </c>
      <c r="B9" s="127" t="s">
        <v>61</v>
      </c>
      <c r="C9" s="128" t="s">
        <v>59</v>
      </c>
      <c r="D9" s="129" t="s">
        <v>57</v>
      </c>
      <c r="E9" s="130" t="s">
        <v>81</v>
      </c>
      <c r="F9" s="135"/>
      <c r="G9" s="126" t="s">
        <v>80</v>
      </c>
      <c r="H9" s="127" t="s">
        <v>61</v>
      </c>
      <c r="I9" s="128" t="s">
        <v>59</v>
      </c>
      <c r="J9" s="129" t="s">
        <v>57</v>
      </c>
      <c r="K9" s="130" t="s">
        <v>81</v>
      </c>
    </row>
    <row r="10" spans="1:29" x14ac:dyDescent="0.35">
      <c r="A10" s="116" t="s">
        <v>82</v>
      </c>
      <c r="B10" s="117"/>
      <c r="C10" s="117"/>
      <c r="D10" s="117"/>
      <c r="E10" s="116"/>
      <c r="G10" s="116" t="s">
        <v>82</v>
      </c>
      <c r="H10" s="117"/>
      <c r="I10" s="117"/>
      <c r="J10" s="117"/>
      <c r="K10" s="116"/>
    </row>
    <row r="11" spans="1:29" x14ac:dyDescent="0.35">
      <c r="A11" s="116" t="s">
        <v>83</v>
      </c>
      <c r="B11" s="117"/>
      <c r="C11" s="117"/>
      <c r="D11" s="117"/>
      <c r="E11" s="116"/>
      <c r="G11" s="116" t="s">
        <v>83</v>
      </c>
      <c r="H11" s="117"/>
      <c r="I11" s="117"/>
      <c r="J11" s="117"/>
      <c r="K11" s="116"/>
      <c r="O11" s="411">
        <v>1</v>
      </c>
      <c r="P11" s="411"/>
      <c r="Q11" s="411"/>
      <c r="R11" s="411">
        <v>4</v>
      </c>
      <c r="S11" s="411"/>
      <c r="T11" s="411"/>
      <c r="U11" s="411">
        <v>6</v>
      </c>
      <c r="V11" s="411"/>
      <c r="W11" s="411"/>
      <c r="X11" s="411">
        <v>7</v>
      </c>
      <c r="Y11" s="411"/>
      <c r="Z11" s="411"/>
      <c r="AA11" s="411">
        <v>11</v>
      </c>
      <c r="AB11" s="411"/>
      <c r="AC11" s="411"/>
    </row>
    <row r="12" spans="1:29" x14ac:dyDescent="0.35">
      <c r="A12" s="124" t="s">
        <v>84</v>
      </c>
      <c r="B12" s="112" t="s">
        <v>103</v>
      </c>
      <c r="C12" s="112" t="s">
        <v>552</v>
      </c>
      <c r="D12" s="112" t="s">
        <v>551</v>
      </c>
      <c r="E12" s="113" t="s">
        <v>289</v>
      </c>
      <c r="G12" s="116" t="s">
        <v>84</v>
      </c>
      <c r="H12" s="119" t="s">
        <v>312</v>
      </c>
      <c r="I12" s="117" t="s">
        <v>309</v>
      </c>
      <c r="J12" s="117" t="s">
        <v>311</v>
      </c>
      <c r="K12" s="116" t="s">
        <v>310</v>
      </c>
      <c r="O12" s="149" t="str">
        <f>MID(B12,4,2)</f>
        <v>86</v>
      </c>
      <c r="P12" s="135" t="str">
        <f>MID(D12,1,2)</f>
        <v>88</v>
      </c>
      <c r="Q12" s="150" t="str">
        <f>MID(E12,5,2)</f>
        <v>90</v>
      </c>
      <c r="R12" s="149" t="str">
        <f>MID(H12,4,2)</f>
        <v>28</v>
      </c>
      <c r="S12" s="135" t="str">
        <f>MID(J12,1,2)</f>
        <v>48</v>
      </c>
      <c r="T12" s="150" t="str">
        <f>MID(K12,5,2)</f>
        <v>56</v>
      </c>
      <c r="U12" s="149" t="str">
        <f>MID(B31,4,2)</f>
        <v>92</v>
      </c>
      <c r="V12" s="135" t="str">
        <f>MID(D31,1,2)</f>
        <v>94</v>
      </c>
      <c r="W12" s="150" t="str">
        <f>MID(E31,5,2)</f>
        <v>99</v>
      </c>
      <c r="X12" s="149" t="str">
        <f>MID(H31,4,2)</f>
        <v>90</v>
      </c>
      <c r="Y12" s="135" t="str">
        <f>MID(J31,1,2)</f>
        <v>93</v>
      </c>
      <c r="Z12" s="150" t="str">
        <f>MID(K31,5,2)</f>
        <v>95</v>
      </c>
      <c r="AA12" s="149" t="str">
        <f>MID(B50,4,1)</f>
        <v>3</v>
      </c>
      <c r="AB12" s="135" t="str">
        <f>MID(D50,1,1)</f>
        <v>7</v>
      </c>
      <c r="AC12" s="150" t="str">
        <f>MID(E50,5,2)</f>
        <v>10</v>
      </c>
    </row>
    <row r="13" spans="1:29" x14ac:dyDescent="0.35">
      <c r="A13" s="124" t="s">
        <v>85</v>
      </c>
      <c r="B13" s="112" t="s">
        <v>103</v>
      </c>
      <c r="C13" s="112" t="s">
        <v>552</v>
      </c>
      <c r="D13" s="112" t="s">
        <v>551</v>
      </c>
      <c r="E13" s="113" t="s">
        <v>289</v>
      </c>
      <c r="G13" s="116" t="s">
        <v>85</v>
      </c>
      <c r="H13" s="119" t="s">
        <v>356</v>
      </c>
      <c r="I13" s="117" t="s">
        <v>494</v>
      </c>
      <c r="J13" s="117" t="s">
        <v>436</v>
      </c>
      <c r="K13" s="116" t="s">
        <v>378</v>
      </c>
      <c r="O13" s="149" t="str">
        <f t="shared" ref="O13:O21" si="0">MID(B13,4,2)</f>
        <v>86</v>
      </c>
      <c r="P13" s="135" t="str">
        <f t="shared" ref="P13:P21" si="1">MID(D13,1,2)</f>
        <v>88</v>
      </c>
      <c r="Q13" s="150" t="str">
        <f t="shared" ref="Q13:Q21" si="2">MID(E13,5,2)</f>
        <v>90</v>
      </c>
      <c r="R13" s="149" t="str">
        <f t="shared" ref="R13:R21" si="3">MID(H13,4,2)</f>
        <v>32</v>
      </c>
      <c r="S13" s="135" t="str">
        <f t="shared" ref="S13:S21" si="4">MID(J13,1,2)</f>
        <v>52</v>
      </c>
      <c r="T13" s="150" t="str">
        <f t="shared" ref="T13:T21" si="5">MID(K13,5,2)</f>
        <v>61</v>
      </c>
      <c r="U13" s="149" t="str">
        <f t="shared" ref="U13:U21" si="6">MID(B32,4,2)</f>
        <v>92</v>
      </c>
      <c r="V13" s="135" t="str">
        <f t="shared" ref="V13:V21" si="7">MID(D32,1,2)</f>
        <v>94</v>
      </c>
      <c r="W13" s="150" t="str">
        <f t="shared" ref="W13:W21" si="8">MID(E32,5,2)</f>
        <v>99</v>
      </c>
      <c r="X13" s="149" t="str">
        <f t="shared" ref="X13:X21" si="9">MID(H32,4,2)</f>
        <v>90</v>
      </c>
      <c r="Y13" s="135" t="str">
        <f t="shared" ref="Y13:Y21" si="10">MID(J32,1,2)</f>
        <v>93</v>
      </c>
      <c r="Z13" s="150" t="str">
        <f t="shared" ref="Z13:Z21" si="11">MID(K32,5,2)</f>
        <v>95</v>
      </c>
      <c r="AA13" s="149" t="str">
        <f>MID(B51,4,1)</f>
        <v>7</v>
      </c>
      <c r="AB13" s="135" t="str">
        <f t="shared" ref="AB13:AB21" si="12">MID(D51,1,2)</f>
        <v>10</v>
      </c>
      <c r="AC13" s="150" t="str">
        <f t="shared" ref="AC13:AC20" si="13">MID(E51,5,2)</f>
        <v>15</v>
      </c>
    </row>
    <row r="14" spans="1:29" x14ac:dyDescent="0.35">
      <c r="A14" s="124" t="s">
        <v>86</v>
      </c>
      <c r="B14" s="112" t="s">
        <v>113</v>
      </c>
      <c r="C14" s="112" t="s">
        <v>551</v>
      </c>
      <c r="D14" s="112" t="s">
        <v>553</v>
      </c>
      <c r="E14" s="113" t="s">
        <v>152</v>
      </c>
      <c r="G14" s="116" t="s">
        <v>86</v>
      </c>
      <c r="H14" s="119" t="s">
        <v>291</v>
      </c>
      <c r="I14" s="117" t="s">
        <v>496</v>
      </c>
      <c r="J14" s="117" t="s">
        <v>495</v>
      </c>
      <c r="K14" s="116" t="s">
        <v>340</v>
      </c>
      <c r="O14" s="149" t="str">
        <f t="shared" si="0"/>
        <v>88</v>
      </c>
      <c r="P14" s="135" t="str">
        <f t="shared" si="1"/>
        <v>90</v>
      </c>
      <c r="Q14" s="150" t="str">
        <f t="shared" si="2"/>
        <v>92</v>
      </c>
      <c r="R14" s="149" t="str">
        <f t="shared" si="3"/>
        <v>33</v>
      </c>
      <c r="S14" s="135" t="str">
        <f t="shared" si="4"/>
        <v>53</v>
      </c>
      <c r="T14" s="150" t="str">
        <f t="shared" si="5"/>
        <v>62</v>
      </c>
      <c r="U14" s="149" t="str">
        <f t="shared" si="6"/>
        <v>92</v>
      </c>
      <c r="V14" s="135" t="str">
        <f t="shared" si="7"/>
        <v>94</v>
      </c>
      <c r="W14" s="150" t="str">
        <f t="shared" si="8"/>
        <v>99</v>
      </c>
      <c r="X14" s="149" t="str">
        <f t="shared" si="9"/>
        <v>90</v>
      </c>
      <c r="Y14" s="135" t="str">
        <f t="shared" si="10"/>
        <v>93</v>
      </c>
      <c r="Z14" s="150" t="str">
        <f t="shared" si="11"/>
        <v>95</v>
      </c>
      <c r="AA14" s="149" t="str">
        <f>MID(B52,4,1)</f>
        <v>6</v>
      </c>
      <c r="AB14" s="135" t="str">
        <f t="shared" si="12"/>
        <v>19</v>
      </c>
      <c r="AC14" s="150" t="str">
        <f t="shared" si="13"/>
        <v>26</v>
      </c>
    </row>
    <row r="15" spans="1:29" x14ac:dyDescent="0.35">
      <c r="A15" s="124" t="s">
        <v>87</v>
      </c>
      <c r="B15" s="112" t="s">
        <v>113</v>
      </c>
      <c r="C15" s="112" t="s">
        <v>551</v>
      </c>
      <c r="D15" s="112" t="s">
        <v>553</v>
      </c>
      <c r="E15" s="113" t="s">
        <v>152</v>
      </c>
      <c r="G15" s="116" t="s">
        <v>87</v>
      </c>
      <c r="H15" s="119" t="s">
        <v>299</v>
      </c>
      <c r="I15" s="117" t="s">
        <v>497</v>
      </c>
      <c r="J15" s="117" t="s">
        <v>488</v>
      </c>
      <c r="K15" s="116" t="s">
        <v>164</v>
      </c>
      <c r="O15" s="149" t="str">
        <f t="shared" si="0"/>
        <v>88</v>
      </c>
      <c r="P15" s="135" t="str">
        <f t="shared" si="1"/>
        <v>90</v>
      </c>
      <c r="Q15" s="150" t="str">
        <f t="shared" si="2"/>
        <v>92</v>
      </c>
      <c r="R15" s="149" t="str">
        <f t="shared" si="3"/>
        <v>48</v>
      </c>
      <c r="S15" s="135" t="str">
        <f t="shared" si="4"/>
        <v>69</v>
      </c>
      <c r="T15" s="150" t="str">
        <f t="shared" si="5"/>
        <v>77</v>
      </c>
      <c r="U15" s="149" t="str">
        <f t="shared" si="6"/>
        <v>92</v>
      </c>
      <c r="V15" s="135" t="str">
        <f t="shared" si="7"/>
        <v>94</v>
      </c>
      <c r="W15" s="150" t="str">
        <f t="shared" si="8"/>
        <v>99</v>
      </c>
      <c r="X15" s="149" t="str">
        <f t="shared" si="9"/>
        <v>90</v>
      </c>
      <c r="Y15" s="135" t="str">
        <f t="shared" si="10"/>
        <v>93</v>
      </c>
      <c r="Z15" s="150" t="str">
        <f t="shared" si="11"/>
        <v>95</v>
      </c>
      <c r="AA15" s="149" t="str">
        <f t="shared" ref="AA15:AA21" si="14">MID(B53,4,2)</f>
        <v>19</v>
      </c>
      <c r="AB15" s="135" t="str">
        <f t="shared" si="12"/>
        <v>26</v>
      </c>
      <c r="AC15" s="150" t="str">
        <f t="shared" si="13"/>
        <v>28</v>
      </c>
    </row>
    <row r="16" spans="1:29" x14ac:dyDescent="0.35">
      <c r="A16" s="124" t="s">
        <v>88</v>
      </c>
      <c r="B16" s="112" t="s">
        <v>530</v>
      </c>
      <c r="C16" s="112" t="s">
        <v>553</v>
      </c>
      <c r="D16" s="112" t="s">
        <v>148</v>
      </c>
      <c r="E16" s="113" t="s">
        <v>106</v>
      </c>
      <c r="G16" s="116" t="s">
        <v>88</v>
      </c>
      <c r="H16" s="119" t="s">
        <v>487</v>
      </c>
      <c r="I16" s="117" t="s">
        <v>488</v>
      </c>
      <c r="J16" s="117" t="s">
        <v>486</v>
      </c>
      <c r="K16" s="116" t="s">
        <v>485</v>
      </c>
      <c r="O16" s="149" t="str">
        <f t="shared" si="0"/>
        <v>90</v>
      </c>
      <c r="P16" s="135" t="str">
        <f t="shared" si="1"/>
        <v>92</v>
      </c>
      <c r="Q16" s="150" t="str">
        <f t="shared" si="2"/>
        <v>94</v>
      </c>
      <c r="R16" s="149" t="str">
        <f t="shared" si="3"/>
        <v>69</v>
      </c>
      <c r="S16" s="135" t="str">
        <f t="shared" si="4"/>
        <v>77</v>
      </c>
      <c r="T16" s="150" t="str">
        <f t="shared" si="5"/>
        <v>85</v>
      </c>
      <c r="U16" s="149" t="str">
        <f t="shared" si="6"/>
        <v>92</v>
      </c>
      <c r="V16" s="135" t="str">
        <f t="shared" si="7"/>
        <v>94</v>
      </c>
      <c r="W16" s="150" t="str">
        <f t="shared" si="8"/>
        <v>99</v>
      </c>
      <c r="X16" s="149" t="str">
        <f t="shared" si="9"/>
        <v>92</v>
      </c>
      <c r="Y16" s="135" t="str">
        <f t="shared" si="10"/>
        <v>95</v>
      </c>
      <c r="Z16" s="150" t="str">
        <f t="shared" si="11"/>
        <v>97</v>
      </c>
      <c r="AA16" s="149" t="str">
        <f t="shared" si="14"/>
        <v>26</v>
      </c>
      <c r="AB16" s="135" t="str">
        <f t="shared" si="12"/>
        <v>28</v>
      </c>
      <c r="AC16" s="150" t="str">
        <f t="shared" si="13"/>
        <v>32</v>
      </c>
    </row>
    <row r="17" spans="1:29" x14ac:dyDescent="0.35">
      <c r="A17" s="124" t="s">
        <v>89</v>
      </c>
      <c r="B17" s="112" t="s">
        <v>530</v>
      </c>
      <c r="C17" s="112" t="s">
        <v>553</v>
      </c>
      <c r="D17" s="112" t="s">
        <v>148</v>
      </c>
      <c r="E17" s="113" t="s">
        <v>106</v>
      </c>
      <c r="G17" s="116" t="s">
        <v>89</v>
      </c>
      <c r="H17" s="119" t="s">
        <v>98</v>
      </c>
      <c r="I17" s="117" t="s">
        <v>498</v>
      </c>
      <c r="J17" s="167" t="s">
        <v>537</v>
      </c>
      <c r="K17" s="170" t="s">
        <v>141</v>
      </c>
      <c r="O17" s="149" t="str">
        <f t="shared" si="0"/>
        <v>90</v>
      </c>
      <c r="P17" s="135" t="str">
        <f t="shared" si="1"/>
        <v>92</v>
      </c>
      <c r="Q17" s="150" t="str">
        <f t="shared" si="2"/>
        <v>94</v>
      </c>
      <c r="R17" s="149" t="str">
        <f t="shared" si="3"/>
        <v>84</v>
      </c>
      <c r="S17" s="135" t="str">
        <f t="shared" si="4"/>
        <v>92</v>
      </c>
      <c r="T17" s="150" t="str">
        <f t="shared" si="5"/>
        <v>99</v>
      </c>
      <c r="U17" s="149" t="str">
        <f t="shared" si="6"/>
        <v>92</v>
      </c>
      <c r="V17" s="135" t="str">
        <f t="shared" si="7"/>
        <v>94</v>
      </c>
      <c r="W17" s="150" t="str">
        <f t="shared" si="8"/>
        <v>99</v>
      </c>
      <c r="X17" s="149" t="str">
        <f t="shared" si="9"/>
        <v>92</v>
      </c>
      <c r="Y17" s="135" t="str">
        <f t="shared" si="10"/>
        <v>95</v>
      </c>
      <c r="Z17" s="150" t="str">
        <f t="shared" si="11"/>
        <v>97</v>
      </c>
      <c r="AA17" s="149" t="str">
        <f t="shared" si="14"/>
        <v>28</v>
      </c>
      <c r="AB17" s="135" t="str">
        <f t="shared" si="12"/>
        <v>32</v>
      </c>
      <c r="AC17" s="150" t="str">
        <f t="shared" si="13"/>
        <v>48</v>
      </c>
    </row>
    <row r="18" spans="1:29" x14ac:dyDescent="0.35">
      <c r="A18" s="124" t="s">
        <v>90</v>
      </c>
      <c r="B18" s="112" t="s">
        <v>147</v>
      </c>
      <c r="C18" s="112" t="s">
        <v>148</v>
      </c>
      <c r="D18" s="112" t="s">
        <v>554</v>
      </c>
      <c r="E18" s="113" t="s">
        <v>108</v>
      </c>
      <c r="G18" s="116" t="s">
        <v>90</v>
      </c>
      <c r="H18" s="119" t="s">
        <v>98</v>
      </c>
      <c r="I18" s="117" t="s">
        <v>498</v>
      </c>
      <c r="J18" s="167" t="s">
        <v>537</v>
      </c>
      <c r="K18" s="170" t="s">
        <v>141</v>
      </c>
      <c r="O18" s="149" t="str">
        <f t="shared" si="0"/>
        <v>92</v>
      </c>
      <c r="P18" s="135" t="str">
        <f t="shared" si="1"/>
        <v>94</v>
      </c>
      <c r="Q18" s="150" t="str">
        <f t="shared" si="2"/>
        <v>96</v>
      </c>
      <c r="R18" s="149" t="str">
        <f t="shared" si="3"/>
        <v>84</v>
      </c>
      <c r="S18" s="135" t="str">
        <f t="shared" si="4"/>
        <v>92</v>
      </c>
      <c r="T18" s="150" t="str">
        <f t="shared" si="5"/>
        <v>99</v>
      </c>
      <c r="U18" s="149" t="str">
        <f t="shared" si="6"/>
        <v>92</v>
      </c>
      <c r="V18" s="135" t="str">
        <f t="shared" si="7"/>
        <v>94</v>
      </c>
      <c r="W18" s="150" t="str">
        <f t="shared" si="8"/>
        <v>99</v>
      </c>
      <c r="X18" s="149" t="str">
        <f t="shared" si="9"/>
        <v>92</v>
      </c>
      <c r="Y18" s="135" t="str">
        <f t="shared" si="10"/>
        <v>95</v>
      </c>
      <c r="Z18" s="150" t="str">
        <f t="shared" si="11"/>
        <v>97</v>
      </c>
      <c r="AA18" s="149" t="str">
        <f t="shared" si="14"/>
        <v>32</v>
      </c>
      <c r="AB18" s="135" t="str">
        <f t="shared" si="12"/>
        <v>48</v>
      </c>
      <c r="AC18" s="150" t="str">
        <f t="shared" si="13"/>
        <v>56</v>
      </c>
    </row>
    <row r="19" spans="1:29" x14ac:dyDescent="0.35">
      <c r="A19" s="124" t="s">
        <v>91</v>
      </c>
      <c r="B19" s="112" t="s">
        <v>147</v>
      </c>
      <c r="C19" s="112" t="s">
        <v>148</v>
      </c>
      <c r="D19" s="112" t="s">
        <v>554</v>
      </c>
      <c r="E19" s="113" t="s">
        <v>108</v>
      </c>
      <c r="G19" s="116" t="s">
        <v>91</v>
      </c>
      <c r="H19" s="119" t="s">
        <v>98</v>
      </c>
      <c r="I19" s="117" t="s">
        <v>498</v>
      </c>
      <c r="J19" s="167" t="s">
        <v>537</v>
      </c>
      <c r="K19" s="170" t="s">
        <v>141</v>
      </c>
      <c r="O19" s="149" t="str">
        <f t="shared" si="0"/>
        <v>92</v>
      </c>
      <c r="P19" s="135" t="str">
        <f t="shared" si="1"/>
        <v>94</v>
      </c>
      <c r="Q19" s="150" t="str">
        <f t="shared" si="2"/>
        <v>96</v>
      </c>
      <c r="R19" s="149" t="str">
        <f t="shared" si="3"/>
        <v>84</v>
      </c>
      <c r="S19" s="135" t="str">
        <f t="shared" si="4"/>
        <v>92</v>
      </c>
      <c r="T19" s="150" t="str">
        <f t="shared" si="5"/>
        <v>99</v>
      </c>
      <c r="U19" s="149" t="str">
        <f t="shared" si="6"/>
        <v>92</v>
      </c>
      <c r="V19" s="135" t="str">
        <f t="shared" si="7"/>
        <v>94</v>
      </c>
      <c r="W19" s="150" t="str">
        <f t="shared" si="8"/>
        <v>99</v>
      </c>
      <c r="X19" s="149" t="str">
        <f t="shared" si="9"/>
        <v>92</v>
      </c>
      <c r="Y19" s="135" t="str">
        <f t="shared" si="10"/>
        <v>95</v>
      </c>
      <c r="Z19" s="150" t="str">
        <f t="shared" si="11"/>
        <v>97</v>
      </c>
      <c r="AA19" s="149" t="str">
        <f t="shared" si="14"/>
        <v>48</v>
      </c>
      <c r="AB19" s="135" t="str">
        <f t="shared" si="12"/>
        <v>56</v>
      </c>
      <c r="AC19" s="150" t="str">
        <f t="shared" si="13"/>
        <v>71</v>
      </c>
    </row>
    <row r="20" spans="1:29" x14ac:dyDescent="0.35">
      <c r="A20" s="124" t="s">
        <v>92</v>
      </c>
      <c r="B20" s="112" t="s">
        <v>155</v>
      </c>
      <c r="C20" s="112" t="s">
        <v>555</v>
      </c>
      <c r="D20" s="112" t="s">
        <v>463</v>
      </c>
      <c r="E20" s="113" t="s">
        <v>112</v>
      </c>
      <c r="G20" s="116" t="s">
        <v>92</v>
      </c>
      <c r="H20" s="119" t="s">
        <v>98</v>
      </c>
      <c r="I20" s="117" t="s">
        <v>498</v>
      </c>
      <c r="J20" s="167" t="s">
        <v>537</v>
      </c>
      <c r="K20" s="170" t="s">
        <v>141</v>
      </c>
      <c r="O20" s="149" t="str">
        <f t="shared" si="0"/>
        <v>91</v>
      </c>
      <c r="P20" s="135" t="str">
        <f t="shared" si="1"/>
        <v>93</v>
      </c>
      <c r="Q20" s="150" t="str">
        <f t="shared" si="2"/>
        <v>97</v>
      </c>
      <c r="R20" s="149" t="str">
        <f t="shared" si="3"/>
        <v>84</v>
      </c>
      <c r="S20" s="135" t="str">
        <f t="shared" si="4"/>
        <v>92</v>
      </c>
      <c r="T20" s="150" t="str">
        <f t="shared" si="5"/>
        <v>99</v>
      </c>
      <c r="U20" s="149" t="str">
        <f t="shared" si="6"/>
        <v>92</v>
      </c>
      <c r="V20" s="135" t="str">
        <f t="shared" si="7"/>
        <v>94</v>
      </c>
      <c r="W20" s="150" t="str">
        <f t="shared" si="8"/>
        <v>99</v>
      </c>
      <c r="X20" s="149" t="str">
        <f t="shared" si="9"/>
        <v>94</v>
      </c>
      <c r="Y20" s="135" t="str">
        <f t="shared" si="10"/>
        <v>97</v>
      </c>
      <c r="Z20" s="150" t="str">
        <f t="shared" si="11"/>
        <v>99</v>
      </c>
      <c r="AA20" s="149" t="str">
        <f t="shared" si="14"/>
        <v>56</v>
      </c>
      <c r="AB20" s="135" t="str">
        <f t="shared" si="12"/>
        <v>71</v>
      </c>
      <c r="AC20" s="150" t="str">
        <f t="shared" si="13"/>
        <v>79</v>
      </c>
    </row>
    <row r="21" spans="1:29" ht="21.75" thickBot="1" x14ac:dyDescent="0.4">
      <c r="A21" s="125" t="s">
        <v>93</v>
      </c>
      <c r="B21" s="114" t="s">
        <v>147</v>
      </c>
      <c r="C21" s="114" t="s">
        <v>148</v>
      </c>
      <c r="D21" s="114" t="s">
        <v>482</v>
      </c>
      <c r="E21" s="115" t="s">
        <v>116</v>
      </c>
      <c r="G21" s="120" t="s">
        <v>93</v>
      </c>
      <c r="H21" s="121" t="s">
        <v>98</v>
      </c>
      <c r="I21" s="122" t="s">
        <v>498</v>
      </c>
      <c r="J21" s="167" t="s">
        <v>537</v>
      </c>
      <c r="K21" s="170" t="s">
        <v>141</v>
      </c>
      <c r="O21" s="151" t="str">
        <f t="shared" si="0"/>
        <v>92</v>
      </c>
      <c r="P21" s="152" t="str">
        <f t="shared" si="1"/>
        <v>94</v>
      </c>
      <c r="Q21" s="153" t="str">
        <f t="shared" si="2"/>
        <v>98</v>
      </c>
      <c r="R21" s="151" t="str">
        <f t="shared" si="3"/>
        <v>84</v>
      </c>
      <c r="S21" s="152" t="str">
        <f t="shared" si="4"/>
        <v>92</v>
      </c>
      <c r="T21" s="153" t="str">
        <f t="shared" si="5"/>
        <v>99</v>
      </c>
      <c r="U21" s="151" t="str">
        <f t="shared" si="6"/>
        <v>92</v>
      </c>
      <c r="V21" s="152" t="str">
        <f t="shared" si="7"/>
        <v>94</v>
      </c>
      <c r="W21" s="153" t="str">
        <f t="shared" si="8"/>
        <v>99</v>
      </c>
      <c r="X21" s="151" t="str">
        <f t="shared" si="9"/>
        <v>94</v>
      </c>
      <c r="Y21" s="152" t="str">
        <f t="shared" si="10"/>
        <v>97</v>
      </c>
      <c r="Z21" s="153" t="str">
        <f t="shared" si="11"/>
        <v>99</v>
      </c>
      <c r="AA21" s="151" t="str">
        <f t="shared" si="14"/>
        <v>71</v>
      </c>
      <c r="AB21" s="152" t="str">
        <f t="shared" si="12"/>
        <v>79</v>
      </c>
      <c r="AC21" s="153" t="str">
        <f>MID(E59,5,2)</f>
        <v>99</v>
      </c>
    </row>
    <row r="22" spans="1:29" ht="21.75" thickBot="1" x14ac:dyDescent="0.4"/>
    <row r="23" spans="1:29" ht="15.75" customHeight="1" x14ac:dyDescent="0.35">
      <c r="A23" s="402" t="s">
        <v>145</v>
      </c>
      <c r="B23" s="403"/>
      <c r="C23" s="403"/>
      <c r="D23" s="403"/>
      <c r="E23" s="404"/>
      <c r="F23" s="135"/>
      <c r="G23" s="402" t="s">
        <v>150</v>
      </c>
      <c r="H23" s="403"/>
      <c r="I23" s="403"/>
      <c r="J23" s="403"/>
      <c r="K23" s="404"/>
    </row>
    <row r="24" spans="1:29" x14ac:dyDescent="0.35">
      <c r="A24" s="405" t="s">
        <v>76</v>
      </c>
      <c r="B24" s="406"/>
      <c r="C24" s="406"/>
      <c r="D24" s="406" t="s">
        <v>77</v>
      </c>
      <c r="E24" s="407"/>
      <c r="F24" s="135"/>
      <c r="G24" s="405" t="s">
        <v>76</v>
      </c>
      <c r="H24" s="406"/>
      <c r="I24" s="406"/>
      <c r="J24" s="406" t="s">
        <v>77</v>
      </c>
      <c r="K24" s="407"/>
    </row>
    <row r="25" spans="1:29" ht="15" customHeight="1" x14ac:dyDescent="0.35">
      <c r="A25" s="408" t="s">
        <v>146</v>
      </c>
      <c r="B25" s="409"/>
      <c r="C25" s="409"/>
      <c r="D25" s="409" t="s">
        <v>209</v>
      </c>
      <c r="E25" s="410"/>
      <c r="F25" s="135"/>
      <c r="G25" s="408" t="s">
        <v>151</v>
      </c>
      <c r="H25" s="409"/>
      <c r="I25" s="409"/>
      <c r="J25" s="409" t="s">
        <v>210</v>
      </c>
      <c r="K25" s="410"/>
    </row>
    <row r="26" spans="1:29" ht="21.75" thickBot="1" x14ac:dyDescent="0.4">
      <c r="A26" s="408"/>
      <c r="B26" s="409"/>
      <c r="C26" s="409"/>
      <c r="D26" s="409"/>
      <c r="E26" s="410"/>
      <c r="F26" s="135"/>
      <c r="G26" s="408"/>
      <c r="H26" s="409"/>
      <c r="I26" s="409"/>
      <c r="J26" s="409"/>
      <c r="K26" s="410"/>
    </row>
    <row r="27" spans="1:29" ht="21.75" thickBot="1" x14ac:dyDescent="0.4">
      <c r="A27" s="399" t="s">
        <v>79</v>
      </c>
      <c r="B27" s="400"/>
      <c r="C27" s="400"/>
      <c r="D27" s="400"/>
      <c r="E27" s="401"/>
      <c r="F27" s="135"/>
      <c r="G27" s="399" t="s">
        <v>79</v>
      </c>
      <c r="H27" s="400"/>
      <c r="I27" s="400"/>
      <c r="J27" s="400"/>
      <c r="K27" s="401"/>
    </row>
    <row r="28" spans="1:29" ht="21.75" thickBot="1" x14ac:dyDescent="0.4">
      <c r="A28" s="126" t="s">
        <v>80</v>
      </c>
      <c r="B28" s="127" t="s">
        <v>61</v>
      </c>
      <c r="C28" s="128" t="s">
        <v>59</v>
      </c>
      <c r="D28" s="129" t="s">
        <v>57</v>
      </c>
      <c r="E28" s="130" t="s">
        <v>81</v>
      </c>
      <c r="F28" s="135"/>
      <c r="G28" s="126" t="s">
        <v>80</v>
      </c>
      <c r="H28" s="127" t="s">
        <v>61</v>
      </c>
      <c r="I28" s="128" t="s">
        <v>59</v>
      </c>
      <c r="J28" s="129" t="s">
        <v>57</v>
      </c>
      <c r="K28" s="130" t="s">
        <v>81</v>
      </c>
    </row>
    <row r="29" spans="1:29" x14ac:dyDescent="0.35">
      <c r="A29" s="116" t="s">
        <v>82</v>
      </c>
      <c r="B29" s="117"/>
      <c r="C29" s="117"/>
      <c r="D29" s="117"/>
      <c r="E29" s="116"/>
      <c r="G29" s="123" t="s">
        <v>82</v>
      </c>
      <c r="H29" s="110"/>
      <c r="I29" s="110"/>
      <c r="J29" s="110"/>
      <c r="K29" s="111"/>
    </row>
    <row r="30" spans="1:29" x14ac:dyDescent="0.35">
      <c r="A30" s="116" t="s">
        <v>83</v>
      </c>
      <c r="B30" s="117"/>
      <c r="C30" s="117"/>
      <c r="D30" s="117"/>
      <c r="E30" s="116"/>
      <c r="G30" s="124" t="s">
        <v>83</v>
      </c>
      <c r="H30" s="112"/>
      <c r="I30" s="112"/>
      <c r="J30" s="112"/>
      <c r="K30" s="113"/>
    </row>
    <row r="31" spans="1:29" x14ac:dyDescent="0.35">
      <c r="A31" s="116" t="s">
        <v>84</v>
      </c>
      <c r="B31" s="119" t="s">
        <v>147</v>
      </c>
      <c r="C31" s="117" t="s">
        <v>148</v>
      </c>
      <c r="D31" s="117" t="s">
        <v>149</v>
      </c>
      <c r="E31" s="116" t="s">
        <v>141</v>
      </c>
      <c r="G31" s="124" t="s">
        <v>84</v>
      </c>
      <c r="H31" s="163" t="s">
        <v>530</v>
      </c>
      <c r="I31" s="156" t="s">
        <v>153</v>
      </c>
      <c r="J31" s="112" t="s">
        <v>142</v>
      </c>
      <c r="K31" s="113" t="s">
        <v>107</v>
      </c>
    </row>
    <row r="32" spans="1:29" x14ac:dyDescent="0.35">
      <c r="A32" s="116" t="s">
        <v>85</v>
      </c>
      <c r="B32" s="119" t="s">
        <v>147</v>
      </c>
      <c r="C32" s="117" t="s">
        <v>148</v>
      </c>
      <c r="D32" s="117" t="s">
        <v>149</v>
      </c>
      <c r="E32" s="116" t="s">
        <v>141</v>
      </c>
      <c r="G32" s="124" t="s">
        <v>85</v>
      </c>
      <c r="H32" s="163" t="s">
        <v>530</v>
      </c>
      <c r="I32" s="156" t="s">
        <v>153</v>
      </c>
      <c r="J32" s="112" t="s">
        <v>142</v>
      </c>
      <c r="K32" s="113" t="s">
        <v>107</v>
      </c>
    </row>
    <row r="33" spans="1:11" x14ac:dyDescent="0.35">
      <c r="A33" s="116" t="s">
        <v>86</v>
      </c>
      <c r="B33" s="119" t="s">
        <v>147</v>
      </c>
      <c r="C33" s="117" t="s">
        <v>148</v>
      </c>
      <c r="D33" s="117" t="s">
        <v>149</v>
      </c>
      <c r="E33" s="116" t="s">
        <v>141</v>
      </c>
      <c r="G33" s="124" t="s">
        <v>86</v>
      </c>
      <c r="H33" s="163" t="s">
        <v>530</v>
      </c>
      <c r="I33" s="156" t="s">
        <v>153</v>
      </c>
      <c r="J33" s="112" t="s">
        <v>142</v>
      </c>
      <c r="K33" s="113" t="s">
        <v>107</v>
      </c>
    </row>
    <row r="34" spans="1:11" x14ac:dyDescent="0.35">
      <c r="A34" s="116" t="s">
        <v>87</v>
      </c>
      <c r="B34" s="119" t="s">
        <v>147</v>
      </c>
      <c r="C34" s="117" t="s">
        <v>148</v>
      </c>
      <c r="D34" s="117" t="s">
        <v>149</v>
      </c>
      <c r="E34" s="116" t="s">
        <v>141</v>
      </c>
      <c r="G34" s="124" t="s">
        <v>87</v>
      </c>
      <c r="H34" s="163" t="s">
        <v>530</v>
      </c>
      <c r="I34" s="156" t="s">
        <v>153</v>
      </c>
      <c r="J34" s="112" t="s">
        <v>142</v>
      </c>
      <c r="K34" s="113" t="s">
        <v>107</v>
      </c>
    </row>
    <row r="35" spans="1:11" x14ac:dyDescent="0.35">
      <c r="A35" s="116" t="s">
        <v>88</v>
      </c>
      <c r="B35" s="119" t="s">
        <v>147</v>
      </c>
      <c r="C35" s="117" t="s">
        <v>148</v>
      </c>
      <c r="D35" s="117" t="s">
        <v>149</v>
      </c>
      <c r="E35" s="116" t="s">
        <v>141</v>
      </c>
      <c r="G35" s="124" t="s">
        <v>88</v>
      </c>
      <c r="H35" s="163" t="s">
        <v>147</v>
      </c>
      <c r="I35" s="156" t="s">
        <v>156</v>
      </c>
      <c r="J35" s="112" t="s">
        <v>143</v>
      </c>
      <c r="K35" s="113" t="s">
        <v>112</v>
      </c>
    </row>
    <row r="36" spans="1:11" x14ac:dyDescent="0.35">
      <c r="A36" s="116" t="s">
        <v>89</v>
      </c>
      <c r="B36" s="119" t="s">
        <v>147</v>
      </c>
      <c r="C36" s="117" t="s">
        <v>148</v>
      </c>
      <c r="D36" s="117" t="s">
        <v>149</v>
      </c>
      <c r="E36" s="116" t="s">
        <v>141</v>
      </c>
      <c r="G36" s="124" t="s">
        <v>89</v>
      </c>
      <c r="H36" s="163" t="s">
        <v>147</v>
      </c>
      <c r="I36" s="156" t="s">
        <v>156</v>
      </c>
      <c r="J36" s="112" t="s">
        <v>143</v>
      </c>
      <c r="K36" s="113" t="s">
        <v>112</v>
      </c>
    </row>
    <row r="37" spans="1:11" x14ac:dyDescent="0.35">
      <c r="A37" s="116" t="s">
        <v>90</v>
      </c>
      <c r="B37" s="119" t="s">
        <v>147</v>
      </c>
      <c r="C37" s="117" t="s">
        <v>148</v>
      </c>
      <c r="D37" s="117" t="s">
        <v>149</v>
      </c>
      <c r="E37" s="116" t="s">
        <v>141</v>
      </c>
      <c r="G37" s="124" t="s">
        <v>90</v>
      </c>
      <c r="H37" s="163" t="s">
        <v>147</v>
      </c>
      <c r="I37" s="156" t="s">
        <v>156</v>
      </c>
      <c r="J37" s="112" t="s">
        <v>143</v>
      </c>
      <c r="K37" s="113" t="s">
        <v>112</v>
      </c>
    </row>
    <row r="38" spans="1:11" x14ac:dyDescent="0.35">
      <c r="A38" s="116" t="s">
        <v>91</v>
      </c>
      <c r="B38" s="119" t="s">
        <v>147</v>
      </c>
      <c r="C38" s="117" t="s">
        <v>148</v>
      </c>
      <c r="D38" s="117" t="s">
        <v>149</v>
      </c>
      <c r="E38" s="116" t="s">
        <v>141</v>
      </c>
      <c r="G38" s="124" t="s">
        <v>91</v>
      </c>
      <c r="H38" s="163" t="s">
        <v>147</v>
      </c>
      <c r="I38" s="156" t="s">
        <v>156</v>
      </c>
      <c r="J38" s="112" t="s">
        <v>143</v>
      </c>
      <c r="K38" s="113" t="s">
        <v>112</v>
      </c>
    </row>
    <row r="39" spans="1:11" x14ac:dyDescent="0.35">
      <c r="A39" s="116" t="s">
        <v>92</v>
      </c>
      <c r="B39" s="119" t="s">
        <v>147</v>
      </c>
      <c r="C39" s="117" t="s">
        <v>148</v>
      </c>
      <c r="D39" s="117" t="s">
        <v>149</v>
      </c>
      <c r="E39" s="116" t="s">
        <v>141</v>
      </c>
      <c r="G39" s="124" t="s">
        <v>92</v>
      </c>
      <c r="H39" s="163" t="s">
        <v>531</v>
      </c>
      <c r="I39" s="156" t="s">
        <v>157</v>
      </c>
      <c r="J39" s="112" t="s">
        <v>144</v>
      </c>
      <c r="K39" s="113" t="s">
        <v>141</v>
      </c>
    </row>
    <row r="40" spans="1:11" ht="21.75" thickBot="1" x14ac:dyDescent="0.4">
      <c r="A40" s="120" t="s">
        <v>93</v>
      </c>
      <c r="B40" s="121" t="s">
        <v>147</v>
      </c>
      <c r="C40" s="122" t="s">
        <v>148</v>
      </c>
      <c r="D40" s="122" t="s">
        <v>149</v>
      </c>
      <c r="E40" s="120" t="s">
        <v>141</v>
      </c>
      <c r="G40" s="125" t="s">
        <v>93</v>
      </c>
      <c r="H40" s="164" t="s">
        <v>531</v>
      </c>
      <c r="I40" s="157" t="s">
        <v>157</v>
      </c>
      <c r="J40" s="114" t="s">
        <v>144</v>
      </c>
      <c r="K40" s="115" t="s">
        <v>141</v>
      </c>
    </row>
    <row r="41" spans="1:11" ht="21.75" thickBot="1" x14ac:dyDescent="0.4"/>
    <row r="42" spans="1:11" ht="15.75" customHeight="1" x14ac:dyDescent="0.35">
      <c r="A42" s="402" t="s">
        <v>197</v>
      </c>
      <c r="B42" s="403"/>
      <c r="C42" s="403"/>
      <c r="D42" s="403"/>
      <c r="E42" s="404"/>
      <c r="G42" s="402" t="s">
        <v>556</v>
      </c>
      <c r="H42" s="403"/>
      <c r="I42" s="403"/>
      <c r="J42" s="403"/>
      <c r="K42" s="404"/>
    </row>
    <row r="43" spans="1:11" x14ac:dyDescent="0.35">
      <c r="A43" s="405" t="s">
        <v>76</v>
      </c>
      <c r="B43" s="406"/>
      <c r="C43" s="406"/>
      <c r="D43" s="406" t="s">
        <v>77</v>
      </c>
      <c r="E43" s="407"/>
      <c r="G43" s="405" t="s">
        <v>76</v>
      </c>
      <c r="H43" s="406"/>
      <c r="I43" s="406"/>
      <c r="J43" s="406" t="s">
        <v>77</v>
      </c>
      <c r="K43" s="407"/>
    </row>
    <row r="44" spans="1:11" ht="15" customHeight="1" x14ac:dyDescent="0.35">
      <c r="A44" s="408" t="s">
        <v>159</v>
      </c>
      <c r="B44" s="409"/>
      <c r="C44" s="409"/>
      <c r="D44" s="409" t="s">
        <v>96</v>
      </c>
      <c r="E44" s="410"/>
      <c r="G44" s="408" t="s">
        <v>558</v>
      </c>
      <c r="H44" s="409"/>
      <c r="I44" s="409"/>
      <c r="J44" s="409" t="s">
        <v>557</v>
      </c>
      <c r="K44" s="410"/>
    </row>
    <row r="45" spans="1:11" ht="21.75" thickBot="1" x14ac:dyDescent="0.4">
      <c r="A45" s="408"/>
      <c r="B45" s="409"/>
      <c r="C45" s="409"/>
      <c r="D45" s="409"/>
      <c r="E45" s="410"/>
      <c r="G45" s="408"/>
      <c r="H45" s="409"/>
      <c r="I45" s="409"/>
      <c r="J45" s="409"/>
      <c r="K45" s="410"/>
    </row>
    <row r="46" spans="1:11" ht="21.75" thickBot="1" x14ac:dyDescent="0.4">
      <c r="A46" s="399" t="s">
        <v>79</v>
      </c>
      <c r="B46" s="400"/>
      <c r="C46" s="400"/>
      <c r="D46" s="400"/>
      <c r="E46" s="401"/>
      <c r="G46" s="399" t="s">
        <v>79</v>
      </c>
      <c r="H46" s="400"/>
      <c r="I46" s="400"/>
      <c r="J46" s="400"/>
      <c r="K46" s="401"/>
    </row>
    <row r="47" spans="1:11" ht="21.75" thickBot="1" x14ac:dyDescent="0.4">
      <c r="A47" s="126" t="s">
        <v>80</v>
      </c>
      <c r="B47" s="127" t="s">
        <v>61</v>
      </c>
      <c r="C47" s="128" t="s">
        <v>59</v>
      </c>
      <c r="D47" s="129" t="s">
        <v>57</v>
      </c>
      <c r="E47" s="130" t="s">
        <v>81</v>
      </c>
      <c r="G47" s="126" t="s">
        <v>80</v>
      </c>
      <c r="H47" s="127" t="s">
        <v>61</v>
      </c>
      <c r="I47" s="128" t="s">
        <v>59</v>
      </c>
      <c r="J47" s="129" t="s">
        <v>57</v>
      </c>
      <c r="K47" s="130" t="s">
        <v>81</v>
      </c>
    </row>
    <row r="48" spans="1:11" x14ac:dyDescent="0.35">
      <c r="A48" s="116" t="s">
        <v>82</v>
      </c>
      <c r="B48" s="117"/>
      <c r="C48" s="117"/>
      <c r="D48" s="117"/>
      <c r="E48" s="116"/>
      <c r="G48" s="123" t="s">
        <v>82</v>
      </c>
      <c r="H48" s="110"/>
      <c r="I48" s="110"/>
      <c r="J48" s="110"/>
      <c r="K48" s="111"/>
    </row>
    <row r="49" spans="1:38" x14ac:dyDescent="0.35">
      <c r="A49" s="116" t="s">
        <v>83</v>
      </c>
      <c r="B49" s="117"/>
      <c r="C49" s="117"/>
      <c r="D49" s="117"/>
      <c r="E49" s="116"/>
      <c r="G49" s="124" t="s">
        <v>83</v>
      </c>
      <c r="H49" s="112"/>
      <c r="I49" s="112"/>
      <c r="J49" s="112"/>
      <c r="K49" s="113"/>
    </row>
    <row r="50" spans="1:38" x14ac:dyDescent="0.35">
      <c r="A50" s="116" t="s">
        <v>84</v>
      </c>
      <c r="B50" s="119" t="s">
        <v>225</v>
      </c>
      <c r="C50" s="117" t="s">
        <v>446</v>
      </c>
      <c r="D50" s="117" t="s">
        <v>257</v>
      </c>
      <c r="E50" s="116" t="s">
        <v>256</v>
      </c>
      <c r="G50" s="124" t="s">
        <v>84</v>
      </c>
      <c r="H50" s="112" t="s">
        <v>559</v>
      </c>
      <c r="I50" s="112" t="s">
        <v>569</v>
      </c>
      <c r="J50" s="112" t="s">
        <v>572</v>
      </c>
      <c r="K50" s="113" t="s">
        <v>573</v>
      </c>
    </row>
    <row r="51" spans="1:38" x14ac:dyDescent="0.35">
      <c r="A51" s="116" t="s">
        <v>85</v>
      </c>
      <c r="B51" s="119" t="s">
        <v>230</v>
      </c>
      <c r="C51" s="117" t="s">
        <v>257</v>
      </c>
      <c r="D51" s="117" t="s">
        <v>249</v>
      </c>
      <c r="E51" s="116" t="s">
        <v>248</v>
      </c>
      <c r="G51" s="124" t="s">
        <v>85</v>
      </c>
      <c r="H51" s="112" t="s">
        <v>560</v>
      </c>
      <c r="I51" s="112" t="s">
        <v>570</v>
      </c>
      <c r="J51" s="112" t="s">
        <v>571</v>
      </c>
      <c r="K51" s="113" t="s">
        <v>574</v>
      </c>
    </row>
    <row r="52" spans="1:38" x14ac:dyDescent="0.35">
      <c r="A52" s="116" t="s">
        <v>86</v>
      </c>
      <c r="B52" s="119" t="s">
        <v>395</v>
      </c>
      <c r="C52" s="117" t="s">
        <v>445</v>
      </c>
      <c r="D52" s="117" t="s">
        <v>444</v>
      </c>
      <c r="E52" s="116" t="s">
        <v>242</v>
      </c>
      <c r="G52" s="124" t="s">
        <v>86</v>
      </c>
      <c r="H52" s="112" t="s">
        <v>561</v>
      </c>
      <c r="I52" s="112" t="s">
        <v>572</v>
      </c>
      <c r="J52" s="112" t="s">
        <v>575</v>
      </c>
      <c r="K52" s="113" t="s">
        <v>576</v>
      </c>
    </row>
    <row r="53" spans="1:38" x14ac:dyDescent="0.35">
      <c r="A53" s="116" t="s">
        <v>87</v>
      </c>
      <c r="B53" s="119" t="s">
        <v>261</v>
      </c>
      <c r="C53" s="117" t="s">
        <v>444</v>
      </c>
      <c r="D53" s="117" t="s">
        <v>447</v>
      </c>
      <c r="E53" s="116" t="s">
        <v>308</v>
      </c>
      <c r="G53" s="124" t="s">
        <v>87</v>
      </c>
      <c r="H53" s="112" t="s">
        <v>562</v>
      </c>
      <c r="I53" s="112" t="s">
        <v>571</v>
      </c>
      <c r="J53" s="112" t="s">
        <v>577</v>
      </c>
      <c r="K53" s="113" t="s">
        <v>578</v>
      </c>
    </row>
    <row r="54" spans="1:38" x14ac:dyDescent="0.35">
      <c r="A54" s="116" t="s">
        <v>88</v>
      </c>
      <c r="B54" s="119" t="s">
        <v>325</v>
      </c>
      <c r="C54" s="117" t="s">
        <v>447</v>
      </c>
      <c r="D54" s="117" t="s">
        <v>448</v>
      </c>
      <c r="E54" s="116" t="s">
        <v>350</v>
      </c>
      <c r="G54" s="124" t="s">
        <v>88</v>
      </c>
      <c r="H54" s="112" t="s">
        <v>563</v>
      </c>
      <c r="I54" s="112" t="s">
        <v>575</v>
      </c>
      <c r="J54" s="112" t="s">
        <v>579</v>
      </c>
      <c r="K54" s="113" t="s">
        <v>580</v>
      </c>
    </row>
    <row r="55" spans="1:38" x14ac:dyDescent="0.35">
      <c r="A55" s="116" t="s">
        <v>89</v>
      </c>
      <c r="B55" s="119" t="s">
        <v>312</v>
      </c>
      <c r="C55" s="117" t="s">
        <v>448</v>
      </c>
      <c r="D55" s="117" t="s">
        <v>449</v>
      </c>
      <c r="E55" s="116" t="s">
        <v>295</v>
      </c>
      <c r="G55" s="124" t="s">
        <v>89</v>
      </c>
      <c r="H55" s="112" t="s">
        <v>564</v>
      </c>
      <c r="I55" s="112" t="s">
        <v>577</v>
      </c>
      <c r="J55" s="112" t="s">
        <v>581</v>
      </c>
      <c r="K55" s="113" t="s">
        <v>582</v>
      </c>
    </row>
    <row r="56" spans="1:38" x14ac:dyDescent="0.35">
      <c r="A56" s="116" t="s">
        <v>90</v>
      </c>
      <c r="B56" s="119" t="s">
        <v>356</v>
      </c>
      <c r="C56" s="117" t="s">
        <v>449</v>
      </c>
      <c r="D56" s="117" t="s">
        <v>311</v>
      </c>
      <c r="E56" s="116" t="s">
        <v>310</v>
      </c>
      <c r="G56" s="124" t="s">
        <v>90</v>
      </c>
      <c r="H56" s="112" t="s">
        <v>565</v>
      </c>
      <c r="I56" s="112" t="s">
        <v>579</v>
      </c>
      <c r="J56" s="112" t="s">
        <v>583</v>
      </c>
      <c r="K56" s="113" t="s">
        <v>584</v>
      </c>
    </row>
    <row r="57" spans="1:38" x14ac:dyDescent="0.35">
      <c r="A57" s="116" t="s">
        <v>91</v>
      </c>
      <c r="B57" s="119" t="s">
        <v>299</v>
      </c>
      <c r="C57" s="117" t="s">
        <v>311</v>
      </c>
      <c r="D57" s="117" t="s">
        <v>314</v>
      </c>
      <c r="E57" s="116" t="s">
        <v>313</v>
      </c>
      <c r="G57" s="124" t="s">
        <v>91</v>
      </c>
      <c r="H57" s="112" t="s">
        <v>566</v>
      </c>
      <c r="I57" s="112" t="s">
        <v>585</v>
      </c>
      <c r="J57" s="112" t="s">
        <v>586</v>
      </c>
      <c r="K57" s="113" t="s">
        <v>587</v>
      </c>
    </row>
    <row r="58" spans="1:38" x14ac:dyDescent="0.35">
      <c r="A58" s="116" t="s">
        <v>92</v>
      </c>
      <c r="B58" s="119" t="s">
        <v>316</v>
      </c>
      <c r="C58" s="117" t="s">
        <v>314</v>
      </c>
      <c r="D58" s="117" t="s">
        <v>315</v>
      </c>
      <c r="E58" s="116" t="s">
        <v>124</v>
      </c>
      <c r="G58" s="124" t="s">
        <v>92</v>
      </c>
      <c r="H58" s="112" t="s">
        <v>567</v>
      </c>
      <c r="I58" s="112" t="s">
        <v>586</v>
      </c>
      <c r="J58" s="112" t="s">
        <v>588</v>
      </c>
      <c r="K58" s="113" t="s">
        <v>589</v>
      </c>
    </row>
    <row r="59" spans="1:38" ht="21.75" thickBot="1" x14ac:dyDescent="0.4">
      <c r="A59" s="120" t="s">
        <v>93</v>
      </c>
      <c r="B59" s="121" t="s">
        <v>317</v>
      </c>
      <c r="C59" s="122" t="s">
        <v>315</v>
      </c>
      <c r="D59" s="168" t="s">
        <v>539</v>
      </c>
      <c r="E59" s="169" t="s">
        <v>141</v>
      </c>
      <c r="G59" s="125" t="s">
        <v>93</v>
      </c>
      <c r="H59" s="114" t="s">
        <v>568</v>
      </c>
      <c r="I59" s="112" t="s">
        <v>588</v>
      </c>
      <c r="J59" s="114" t="s">
        <v>590</v>
      </c>
      <c r="K59" s="115" t="s">
        <v>591</v>
      </c>
    </row>
    <row r="61" spans="1:38" s="227" customFormat="1" ht="53.45" customHeight="1" x14ac:dyDescent="0.25">
      <c r="A61" s="295" t="s">
        <v>596</v>
      </c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17"/>
      <c r="N61" s="218"/>
      <c r="O61" s="218"/>
      <c r="P61" s="218"/>
      <c r="Q61" s="218"/>
      <c r="R61" s="218"/>
      <c r="S61" s="218"/>
      <c r="T61" s="219"/>
      <c r="U61" s="219"/>
      <c r="V61" s="219"/>
      <c r="W61" s="219"/>
      <c r="X61" s="219"/>
      <c r="Y61" s="219"/>
      <c r="Z61" s="220"/>
      <c r="AA61" s="220"/>
      <c r="AB61" s="221"/>
      <c r="AC61" s="221"/>
      <c r="AD61" s="222"/>
      <c r="AE61" s="223"/>
      <c r="AF61" s="221"/>
      <c r="AG61" s="221"/>
      <c r="AH61" s="224"/>
      <c r="AI61" s="225"/>
      <c r="AJ61" s="219"/>
      <c r="AK61" s="219"/>
      <c r="AL61" s="226"/>
    </row>
  </sheetData>
  <mergeCells count="45">
    <mergeCell ref="J3:K3"/>
    <mergeCell ref="A61:L61"/>
    <mergeCell ref="A1:B3"/>
    <mergeCell ref="C1:I3"/>
    <mergeCell ref="G46:K46"/>
    <mergeCell ref="G42:K42"/>
    <mergeCell ref="G43:I43"/>
    <mergeCell ref="J43:K43"/>
    <mergeCell ref="G44:I45"/>
    <mergeCell ref="J44:K45"/>
    <mergeCell ref="A44:C45"/>
    <mergeCell ref="D44:E45"/>
    <mergeCell ref="A46:E46"/>
    <mergeCell ref="A42:E42"/>
    <mergeCell ref="A43:C43"/>
    <mergeCell ref="D43:E43"/>
    <mergeCell ref="O11:Q11"/>
    <mergeCell ref="R11:T11"/>
    <mergeCell ref="U11:W11"/>
    <mergeCell ref="X11:Z11"/>
    <mergeCell ref="AA11:AC11"/>
    <mergeCell ref="A25:C26"/>
    <mergeCell ref="D25:E26"/>
    <mergeCell ref="G25:I26"/>
    <mergeCell ref="J25:K26"/>
    <mergeCell ref="A27:E27"/>
    <mergeCell ref="G27:K27"/>
    <mergeCell ref="A23:E23"/>
    <mergeCell ref="G23:K23"/>
    <mergeCell ref="A24:C24"/>
    <mergeCell ref="D24:E24"/>
    <mergeCell ref="G24:I24"/>
    <mergeCell ref="J24:K24"/>
    <mergeCell ref="A4:E4"/>
    <mergeCell ref="G4:K4"/>
    <mergeCell ref="A5:C5"/>
    <mergeCell ref="D5:E5"/>
    <mergeCell ref="G5:I5"/>
    <mergeCell ref="J5:K5"/>
    <mergeCell ref="A6:C7"/>
    <mergeCell ref="D6:E7"/>
    <mergeCell ref="G6:I7"/>
    <mergeCell ref="J6:K7"/>
    <mergeCell ref="A8:E8"/>
    <mergeCell ref="G8:K8"/>
  </mergeCells>
  <dataValidations count="7">
    <dataValidation type="list" allowBlank="1" showInputMessage="1" showErrorMessage="1" sqref="X61:Y61 O61:T61">
      <formula1>RPTA</formula1>
    </dataValidation>
    <dataValidation type="whole" allowBlank="1" showInputMessage="1" showErrorMessage="1" sqref="A61">
      <formula1>1</formula1>
      <formula2>2000</formula2>
    </dataValidation>
    <dataValidation type="whole" allowBlank="1" showInputMessage="1" showErrorMessage="1" sqref="Z61">
      <formula1>0</formula1>
      <formula2>10</formula2>
    </dataValidation>
    <dataValidation type="whole" allowBlank="1" showInputMessage="1" showErrorMessage="1" sqref="U61:V61">
      <formula1>0</formula1>
      <formula2>100</formula2>
    </dataValidation>
    <dataValidation type="whole" allowBlank="1" showInputMessage="1" showErrorMessage="1" sqref="AD61">
      <formula1>0</formula1>
      <formula2>30000000</formula2>
    </dataValidation>
    <dataValidation type="whole" allowBlank="1" showInputMessage="1" showErrorMessage="1" sqref="AE61">
      <formula1>0</formula1>
      <formula2>5000000000</formula2>
    </dataValidation>
    <dataValidation type="list" allowBlank="1" showInputMessage="1" showErrorMessage="1" sqref="AL61">
      <formula1>Estado1</formula1>
    </dataValidation>
  </dataValidations>
  <pageMargins left="0.94488188976377963" right="0.70866141732283472" top="0.55118110236220474" bottom="0.43307086614173229" header="0.31496062992125984" footer="0.31496062992125984"/>
  <pageSetup scale="52" orientation="portrait" horizontalDpi="4294967295" verticalDpi="4294967295" r:id="rId1"/>
  <drawing r:id="rId2"/>
  <picture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AL61"/>
  <sheetViews>
    <sheetView showGridLines="0" zoomScale="60" zoomScaleNormal="60" workbookViewId="0">
      <selection activeCell="K1" sqref="K1"/>
    </sheetView>
  </sheetViews>
  <sheetFormatPr baseColWidth="10" defaultColWidth="11.42578125" defaultRowHeight="21" x14ac:dyDescent="0.35"/>
  <cols>
    <col min="1" max="1" width="16.140625" style="118" bestFit="1" customWidth="1"/>
    <col min="2" max="2" width="11.5703125" style="118" bestFit="1" customWidth="1"/>
    <col min="3" max="3" width="18.28515625" style="118" bestFit="1" customWidth="1"/>
    <col min="4" max="4" width="20.140625" style="118" bestFit="1" customWidth="1"/>
    <col min="5" max="5" width="13.7109375" style="118" bestFit="1" customWidth="1"/>
    <col min="6" max="6" width="11.42578125" style="118"/>
    <col min="7" max="7" width="16.140625" style="118" bestFit="1" customWidth="1"/>
    <col min="8" max="8" width="11.5703125" style="118" customWidth="1"/>
    <col min="9" max="9" width="19" style="118" bestFit="1" customWidth="1"/>
    <col min="10" max="10" width="18.28515625" style="118" bestFit="1" customWidth="1"/>
    <col min="11" max="11" width="19.7109375" style="118" customWidth="1"/>
    <col min="12" max="14" width="11.42578125" style="118"/>
    <col min="15" max="29" width="8.7109375" style="118" customWidth="1"/>
    <col min="30" max="16384" width="11.42578125" style="118"/>
  </cols>
  <sheetData>
    <row r="1" spans="1:29" customFormat="1" ht="42" customHeight="1" x14ac:dyDescent="0.35">
      <c r="A1" s="434"/>
      <c r="B1" s="435"/>
      <c r="C1" s="239" t="s">
        <v>605</v>
      </c>
      <c r="D1" s="240"/>
      <c r="E1" s="240"/>
      <c r="F1" s="240"/>
      <c r="G1" s="240"/>
      <c r="H1" s="240"/>
      <c r="I1" s="241"/>
      <c r="J1" s="233" t="s">
        <v>592</v>
      </c>
      <c r="K1" s="234">
        <v>42858</v>
      </c>
      <c r="L1" s="118"/>
    </row>
    <row r="2" spans="1:29" customFormat="1" ht="42" customHeight="1" x14ac:dyDescent="0.35">
      <c r="A2" s="436"/>
      <c r="B2" s="437"/>
      <c r="C2" s="242"/>
      <c r="D2" s="243"/>
      <c r="E2" s="243"/>
      <c r="F2" s="243"/>
      <c r="G2" s="243"/>
      <c r="H2" s="243"/>
      <c r="I2" s="244"/>
      <c r="J2" s="215" t="s">
        <v>597</v>
      </c>
      <c r="K2" s="235" t="s">
        <v>593</v>
      </c>
      <c r="L2" s="118"/>
    </row>
    <row r="3" spans="1:29" customFormat="1" ht="42" customHeight="1" thickBot="1" x14ac:dyDescent="0.4">
      <c r="A3" s="438"/>
      <c r="B3" s="439"/>
      <c r="C3" s="245"/>
      <c r="D3" s="246"/>
      <c r="E3" s="246"/>
      <c r="F3" s="246"/>
      <c r="G3" s="246"/>
      <c r="H3" s="246"/>
      <c r="I3" s="247"/>
      <c r="J3" s="248" t="s">
        <v>594</v>
      </c>
      <c r="K3" s="249"/>
      <c r="L3" s="118"/>
    </row>
    <row r="4" spans="1:29" ht="21.75" customHeight="1" x14ac:dyDescent="0.35">
      <c r="A4" s="420" t="s">
        <v>94</v>
      </c>
      <c r="B4" s="421"/>
      <c r="C4" s="421"/>
      <c r="D4" s="421"/>
      <c r="E4" s="422"/>
      <c r="F4" s="135"/>
      <c r="G4" s="420" t="s">
        <v>95</v>
      </c>
      <c r="H4" s="421"/>
      <c r="I4" s="421"/>
      <c r="J4" s="421"/>
      <c r="K4" s="422"/>
    </row>
    <row r="5" spans="1:29" x14ac:dyDescent="0.35">
      <c r="A5" s="405" t="s">
        <v>76</v>
      </c>
      <c r="B5" s="406"/>
      <c r="C5" s="406"/>
      <c r="D5" s="406" t="s">
        <v>77</v>
      </c>
      <c r="E5" s="407"/>
      <c r="F5" s="135"/>
      <c r="G5" s="405" t="s">
        <v>76</v>
      </c>
      <c r="H5" s="406"/>
      <c r="I5" s="406"/>
      <c r="J5" s="406" t="s">
        <v>77</v>
      </c>
      <c r="K5" s="407"/>
    </row>
    <row r="6" spans="1:29" ht="21" customHeight="1" x14ac:dyDescent="0.35">
      <c r="A6" s="408" t="s">
        <v>78</v>
      </c>
      <c r="B6" s="409"/>
      <c r="C6" s="409"/>
      <c r="D6" s="409" t="s">
        <v>207</v>
      </c>
      <c r="E6" s="410"/>
      <c r="F6" s="135"/>
      <c r="G6" s="408" t="s">
        <v>96</v>
      </c>
      <c r="H6" s="409"/>
      <c r="I6" s="409"/>
      <c r="J6" s="409" t="s">
        <v>208</v>
      </c>
      <c r="K6" s="410"/>
    </row>
    <row r="7" spans="1:29" ht="21.75" thickBot="1" x14ac:dyDescent="0.4">
      <c r="A7" s="408"/>
      <c r="B7" s="409"/>
      <c r="C7" s="409"/>
      <c r="D7" s="409"/>
      <c r="E7" s="410"/>
      <c r="F7" s="135"/>
      <c r="G7" s="408"/>
      <c r="H7" s="409"/>
      <c r="I7" s="409"/>
      <c r="J7" s="409"/>
      <c r="K7" s="410"/>
    </row>
    <row r="8" spans="1:29" ht="21.75" thickBot="1" x14ac:dyDescent="0.4">
      <c r="A8" s="399" t="s">
        <v>79</v>
      </c>
      <c r="B8" s="400"/>
      <c r="C8" s="400"/>
      <c r="D8" s="400"/>
      <c r="E8" s="401"/>
      <c r="F8" s="135"/>
      <c r="G8" s="399" t="s">
        <v>79</v>
      </c>
      <c r="H8" s="400"/>
      <c r="I8" s="400"/>
      <c r="J8" s="400"/>
      <c r="K8" s="401"/>
    </row>
    <row r="9" spans="1:29" ht="21.75" thickBot="1" x14ac:dyDescent="0.4">
      <c r="A9" s="126" t="s">
        <v>80</v>
      </c>
      <c r="B9" s="127" t="s">
        <v>61</v>
      </c>
      <c r="C9" s="128" t="s">
        <v>59</v>
      </c>
      <c r="D9" s="129" t="s">
        <v>57</v>
      </c>
      <c r="E9" s="130" t="s">
        <v>81</v>
      </c>
      <c r="F9" s="135"/>
      <c r="G9" s="126" t="s">
        <v>80</v>
      </c>
      <c r="H9" s="127" t="s">
        <v>61</v>
      </c>
      <c r="I9" s="128" t="s">
        <v>59</v>
      </c>
      <c r="J9" s="129" t="s">
        <v>57</v>
      </c>
      <c r="K9" s="130" t="s">
        <v>81</v>
      </c>
    </row>
    <row r="10" spans="1:29" x14ac:dyDescent="0.35">
      <c r="A10" s="116" t="s">
        <v>82</v>
      </c>
      <c r="B10" s="117"/>
      <c r="C10" s="117"/>
      <c r="D10" s="117"/>
      <c r="E10" s="116"/>
      <c r="G10" s="123" t="s">
        <v>82</v>
      </c>
      <c r="H10" s="110"/>
      <c r="I10" s="110"/>
      <c r="J10" s="110"/>
      <c r="K10" s="111"/>
    </row>
    <row r="11" spans="1:29" x14ac:dyDescent="0.35">
      <c r="A11" s="116" t="s">
        <v>83</v>
      </c>
      <c r="B11" s="117"/>
      <c r="C11" s="117"/>
      <c r="D11" s="117"/>
      <c r="E11" s="116"/>
      <c r="G11" s="124" t="s">
        <v>83</v>
      </c>
      <c r="H11" s="112"/>
      <c r="I11" s="112"/>
      <c r="J11" s="112"/>
      <c r="K11" s="113"/>
      <c r="O11" s="411">
        <v>1</v>
      </c>
      <c r="P11" s="411"/>
      <c r="Q11" s="411"/>
      <c r="R11" s="411">
        <v>4</v>
      </c>
      <c r="S11" s="411"/>
      <c r="T11" s="411"/>
      <c r="U11" s="411">
        <v>6</v>
      </c>
      <c r="V11" s="411"/>
      <c r="W11" s="411"/>
      <c r="X11" s="411">
        <v>7</v>
      </c>
      <c r="Y11" s="411"/>
      <c r="Z11" s="411"/>
      <c r="AA11" s="411">
        <v>11</v>
      </c>
      <c r="AB11" s="411"/>
      <c r="AC11" s="411"/>
    </row>
    <row r="12" spans="1:29" x14ac:dyDescent="0.35">
      <c r="A12" s="124" t="s">
        <v>84</v>
      </c>
      <c r="B12" s="112" t="s">
        <v>103</v>
      </c>
      <c r="C12" s="112" t="s">
        <v>552</v>
      </c>
      <c r="D12" s="112" t="s">
        <v>551</v>
      </c>
      <c r="E12" s="113" t="s">
        <v>289</v>
      </c>
      <c r="G12" s="124" t="s">
        <v>84</v>
      </c>
      <c r="H12" s="156" t="s">
        <v>225</v>
      </c>
      <c r="I12" s="156" t="s">
        <v>235</v>
      </c>
      <c r="J12" s="156" t="s">
        <v>501</v>
      </c>
      <c r="K12" s="158" t="s">
        <v>499</v>
      </c>
      <c r="L12" s="432" t="s">
        <v>534</v>
      </c>
      <c r="M12" s="433"/>
      <c r="O12" s="149" t="str">
        <f>MID(B12,4,2)</f>
        <v>86</v>
      </c>
      <c r="P12" s="135" t="str">
        <f>MID(D12,1,2)</f>
        <v>88</v>
      </c>
      <c r="Q12" s="150" t="str">
        <f>MID(E12,5,2)</f>
        <v>90</v>
      </c>
      <c r="R12" s="149" t="str">
        <f>MID(H12,4,2)</f>
        <v>3%</v>
      </c>
      <c r="S12" s="135" t="str">
        <f>MID(J12,1,2)</f>
        <v>5%</v>
      </c>
      <c r="T12" s="150" t="str">
        <f>MID(K12,5,2)</f>
        <v>8%</v>
      </c>
      <c r="U12" s="149" t="str">
        <f>MID(B31,4,2)</f>
        <v>92</v>
      </c>
      <c r="V12" s="135" t="str">
        <f>MID(D31,1,2)</f>
        <v>94</v>
      </c>
      <c r="W12" s="150" t="str">
        <f>MID(E31,5,2)</f>
        <v>99</v>
      </c>
      <c r="X12" s="149" t="str">
        <f>MID(H31,4,2)</f>
        <v>90</v>
      </c>
      <c r="Y12" s="135" t="str">
        <f>MID(J31,1,2)</f>
        <v>93</v>
      </c>
      <c r="Z12" s="150" t="str">
        <f>MID(K31,5,2)</f>
        <v>95</v>
      </c>
      <c r="AA12" s="149" t="str">
        <f>MID(B50,4,2)</f>
        <v>0%</v>
      </c>
      <c r="AB12" s="135" t="str">
        <f>MID(D50,1,2)</f>
        <v>0%</v>
      </c>
      <c r="AC12" s="150" t="str">
        <f>MID(E50,5,2)</f>
        <v>0%</v>
      </c>
    </row>
    <row r="13" spans="1:29" x14ac:dyDescent="0.35">
      <c r="A13" s="124" t="s">
        <v>85</v>
      </c>
      <c r="B13" s="112" t="s">
        <v>103</v>
      </c>
      <c r="C13" s="112" t="s">
        <v>552</v>
      </c>
      <c r="D13" s="112" t="s">
        <v>551</v>
      </c>
      <c r="E13" s="113" t="s">
        <v>289</v>
      </c>
      <c r="G13" s="124" t="s">
        <v>85</v>
      </c>
      <c r="H13" s="156" t="s">
        <v>120</v>
      </c>
      <c r="I13" s="156" t="s">
        <v>502</v>
      </c>
      <c r="J13" s="156" t="s">
        <v>366</v>
      </c>
      <c r="K13" s="158" t="s">
        <v>500</v>
      </c>
      <c r="L13" s="432"/>
      <c r="M13" s="433"/>
      <c r="O13" s="149" t="str">
        <f t="shared" ref="O13:O21" si="0">MID(B13,4,2)</f>
        <v>86</v>
      </c>
      <c r="P13" s="135" t="str">
        <f t="shared" ref="P13:P21" si="1">MID(D13,1,2)</f>
        <v>88</v>
      </c>
      <c r="Q13" s="150" t="str">
        <f t="shared" ref="Q13:Q21" si="2">MID(E13,5,2)</f>
        <v>90</v>
      </c>
      <c r="R13" s="149" t="str">
        <f t="shared" ref="R13:R21" si="3">MID(H13,4,2)</f>
        <v>73</v>
      </c>
      <c r="S13" s="135" t="str">
        <f t="shared" ref="S13:S21" si="4">MID(J13,1,2)</f>
        <v>78</v>
      </c>
      <c r="T13" s="150" t="str">
        <f t="shared" ref="T13:T21" si="5">MID(K13,5,2)</f>
        <v>83</v>
      </c>
      <c r="U13" s="149" t="str">
        <f t="shared" ref="U13:U21" si="6">MID(B32,4,2)</f>
        <v>92</v>
      </c>
      <c r="V13" s="135" t="str">
        <f t="shared" ref="V13:V21" si="7">MID(D32,1,2)</f>
        <v>94</v>
      </c>
      <c r="W13" s="150" t="str">
        <f t="shared" ref="W13:W21" si="8">MID(E32,5,2)</f>
        <v>99</v>
      </c>
      <c r="X13" s="149" t="str">
        <f t="shared" ref="X13:X21" si="9">MID(H32,4,2)</f>
        <v>90</v>
      </c>
      <c r="Y13" s="135" t="str">
        <f t="shared" ref="Y13:Y21" si="10">MID(J32,1,2)</f>
        <v>93</v>
      </c>
      <c r="Z13" s="150" t="str">
        <f t="shared" ref="Z13:Z21" si="11">MID(K32,5,2)</f>
        <v>95</v>
      </c>
      <c r="AA13" s="149" t="str">
        <f t="shared" ref="AA13:AA21" si="12">MID(B51,4,2)</f>
        <v>0%</v>
      </c>
      <c r="AB13" s="135" t="str">
        <f t="shared" ref="AB13:AB21" si="13">MID(D51,1,2)</f>
        <v>0%</v>
      </c>
      <c r="AC13" s="150" t="str">
        <f t="shared" ref="AC13:AC20" si="14">MID(E51,5,2)</f>
        <v>0%</v>
      </c>
    </row>
    <row r="14" spans="1:29" x14ac:dyDescent="0.35">
      <c r="A14" s="124" t="s">
        <v>86</v>
      </c>
      <c r="B14" s="112" t="s">
        <v>113</v>
      </c>
      <c r="C14" s="112" t="s">
        <v>551</v>
      </c>
      <c r="D14" s="112" t="s">
        <v>553</v>
      </c>
      <c r="E14" s="113" t="s">
        <v>152</v>
      </c>
      <c r="G14" s="124" t="s">
        <v>86</v>
      </c>
      <c r="H14" s="112" t="s">
        <v>367</v>
      </c>
      <c r="I14" s="112" t="s">
        <v>366</v>
      </c>
      <c r="J14" s="112" t="s">
        <v>503</v>
      </c>
      <c r="K14" s="113" t="s">
        <v>175</v>
      </c>
      <c r="L14" s="432"/>
      <c r="M14" s="433"/>
      <c r="O14" s="149" t="str">
        <f t="shared" si="0"/>
        <v>88</v>
      </c>
      <c r="P14" s="135" t="str">
        <f t="shared" si="1"/>
        <v>90</v>
      </c>
      <c r="Q14" s="150" t="str">
        <f t="shared" si="2"/>
        <v>92</v>
      </c>
      <c r="R14" s="149" t="str">
        <f t="shared" si="3"/>
        <v>78</v>
      </c>
      <c r="S14" s="135" t="str">
        <f t="shared" si="4"/>
        <v>83</v>
      </c>
      <c r="T14" s="150" t="str">
        <f t="shared" si="5"/>
        <v>88</v>
      </c>
      <c r="U14" s="149" t="str">
        <f t="shared" si="6"/>
        <v>92</v>
      </c>
      <c r="V14" s="135" t="str">
        <f t="shared" si="7"/>
        <v>94</v>
      </c>
      <c r="W14" s="150" t="str">
        <f t="shared" si="8"/>
        <v>99</v>
      </c>
      <c r="X14" s="149" t="str">
        <f t="shared" si="9"/>
        <v>90</v>
      </c>
      <c r="Y14" s="135" t="str">
        <f t="shared" si="10"/>
        <v>93</v>
      </c>
      <c r="Z14" s="150" t="str">
        <f t="shared" si="11"/>
        <v>95</v>
      </c>
      <c r="AA14" s="149" t="str">
        <f t="shared" si="12"/>
        <v>0%</v>
      </c>
      <c r="AB14" s="135" t="str">
        <f t="shared" si="13"/>
        <v>0%</v>
      </c>
      <c r="AC14" s="150" t="str">
        <f t="shared" si="14"/>
        <v>0%</v>
      </c>
    </row>
    <row r="15" spans="1:29" x14ac:dyDescent="0.35">
      <c r="A15" s="124" t="s">
        <v>87</v>
      </c>
      <c r="B15" s="112" t="s">
        <v>113</v>
      </c>
      <c r="C15" s="112" t="s">
        <v>551</v>
      </c>
      <c r="D15" s="112" t="s">
        <v>553</v>
      </c>
      <c r="E15" s="113" t="s">
        <v>152</v>
      </c>
      <c r="G15" s="124" t="s">
        <v>87</v>
      </c>
      <c r="H15" s="112" t="s">
        <v>103</v>
      </c>
      <c r="I15" s="112" t="s">
        <v>104</v>
      </c>
      <c r="J15" s="112" t="s">
        <v>105</v>
      </c>
      <c r="K15" s="113" t="s">
        <v>108</v>
      </c>
      <c r="O15" s="149" t="str">
        <f t="shared" si="0"/>
        <v>88</v>
      </c>
      <c r="P15" s="135" t="str">
        <f t="shared" si="1"/>
        <v>90</v>
      </c>
      <c r="Q15" s="150" t="str">
        <f t="shared" si="2"/>
        <v>92</v>
      </c>
      <c r="R15" s="149" t="str">
        <f t="shared" si="3"/>
        <v>86</v>
      </c>
      <c r="S15" s="135" t="str">
        <f t="shared" si="4"/>
        <v>91</v>
      </c>
      <c r="T15" s="150" t="str">
        <f t="shared" si="5"/>
        <v>96</v>
      </c>
      <c r="U15" s="149" t="str">
        <f t="shared" si="6"/>
        <v>92</v>
      </c>
      <c r="V15" s="135" t="str">
        <f t="shared" si="7"/>
        <v>94</v>
      </c>
      <c r="W15" s="150" t="str">
        <f t="shared" si="8"/>
        <v>99</v>
      </c>
      <c r="X15" s="149" t="str">
        <f t="shared" si="9"/>
        <v>90</v>
      </c>
      <c r="Y15" s="135" t="str">
        <f t="shared" si="10"/>
        <v>93</v>
      </c>
      <c r="Z15" s="150" t="str">
        <f t="shared" si="11"/>
        <v>95</v>
      </c>
      <c r="AA15" s="149" t="str">
        <f t="shared" si="12"/>
        <v>16</v>
      </c>
      <c r="AB15" s="135" t="str">
        <f t="shared" si="13"/>
        <v>21</v>
      </c>
      <c r="AC15" s="150" t="str">
        <f t="shared" si="14"/>
        <v>26</v>
      </c>
    </row>
    <row r="16" spans="1:29" x14ac:dyDescent="0.35">
      <c r="A16" s="124" t="s">
        <v>88</v>
      </c>
      <c r="B16" s="112" t="s">
        <v>530</v>
      </c>
      <c r="C16" s="112" t="s">
        <v>553</v>
      </c>
      <c r="D16" s="112" t="s">
        <v>148</v>
      </c>
      <c r="E16" s="113" t="s">
        <v>106</v>
      </c>
      <c r="G16" s="124" t="s">
        <v>88</v>
      </c>
      <c r="H16" s="112" t="s">
        <v>137</v>
      </c>
      <c r="I16" s="112" t="s">
        <v>99</v>
      </c>
      <c r="J16" s="112" t="s">
        <v>149</v>
      </c>
      <c r="K16" s="113" t="s">
        <v>141</v>
      </c>
      <c r="O16" s="149" t="str">
        <f t="shared" si="0"/>
        <v>90</v>
      </c>
      <c r="P16" s="135" t="str">
        <f t="shared" si="1"/>
        <v>92</v>
      </c>
      <c r="Q16" s="150" t="str">
        <f t="shared" si="2"/>
        <v>94</v>
      </c>
      <c r="R16" s="149" t="str">
        <f t="shared" si="3"/>
        <v>89</v>
      </c>
      <c r="S16" s="135" t="str">
        <f t="shared" si="4"/>
        <v>94</v>
      </c>
      <c r="T16" s="150" t="str">
        <f t="shared" si="5"/>
        <v>99</v>
      </c>
      <c r="U16" s="149" t="str">
        <f t="shared" si="6"/>
        <v>92</v>
      </c>
      <c r="V16" s="135" t="str">
        <f t="shared" si="7"/>
        <v>94</v>
      </c>
      <c r="W16" s="150" t="str">
        <f t="shared" si="8"/>
        <v>99</v>
      </c>
      <c r="X16" s="149" t="str">
        <f t="shared" si="9"/>
        <v>92</v>
      </c>
      <c r="Y16" s="135" t="str">
        <f t="shared" si="10"/>
        <v>95</v>
      </c>
      <c r="Z16" s="150" t="str">
        <f t="shared" si="11"/>
        <v>97</v>
      </c>
      <c r="AA16" s="149" t="str">
        <f t="shared" si="12"/>
        <v>16</v>
      </c>
      <c r="AB16" s="135" t="str">
        <f t="shared" si="13"/>
        <v>21</v>
      </c>
      <c r="AC16" s="150" t="str">
        <f t="shared" si="14"/>
        <v>26</v>
      </c>
    </row>
    <row r="17" spans="1:29" x14ac:dyDescent="0.35">
      <c r="A17" s="124" t="s">
        <v>89</v>
      </c>
      <c r="B17" s="112" t="s">
        <v>530</v>
      </c>
      <c r="C17" s="112" t="s">
        <v>553</v>
      </c>
      <c r="D17" s="112" t="s">
        <v>148</v>
      </c>
      <c r="E17" s="113" t="s">
        <v>106</v>
      </c>
      <c r="G17" s="124" t="s">
        <v>89</v>
      </c>
      <c r="H17" s="112" t="s">
        <v>137</v>
      </c>
      <c r="I17" s="112" t="s">
        <v>99</v>
      </c>
      <c r="J17" s="112" t="s">
        <v>149</v>
      </c>
      <c r="K17" s="113" t="s">
        <v>141</v>
      </c>
      <c r="O17" s="149" t="str">
        <f t="shared" si="0"/>
        <v>90</v>
      </c>
      <c r="P17" s="135" t="str">
        <f t="shared" si="1"/>
        <v>92</v>
      </c>
      <c r="Q17" s="150" t="str">
        <f t="shared" si="2"/>
        <v>94</v>
      </c>
      <c r="R17" s="149" t="str">
        <f t="shared" si="3"/>
        <v>89</v>
      </c>
      <c r="S17" s="135" t="str">
        <f t="shared" si="4"/>
        <v>94</v>
      </c>
      <c r="T17" s="150" t="str">
        <f t="shared" si="5"/>
        <v>99</v>
      </c>
      <c r="U17" s="149" t="str">
        <f t="shared" si="6"/>
        <v>92</v>
      </c>
      <c r="V17" s="135" t="str">
        <f t="shared" si="7"/>
        <v>94</v>
      </c>
      <c r="W17" s="150" t="str">
        <f t="shared" si="8"/>
        <v>99</v>
      </c>
      <c r="X17" s="149" t="str">
        <f t="shared" si="9"/>
        <v>92</v>
      </c>
      <c r="Y17" s="135" t="str">
        <f t="shared" si="10"/>
        <v>95</v>
      </c>
      <c r="Z17" s="150" t="str">
        <f t="shared" si="11"/>
        <v>97</v>
      </c>
      <c r="AA17" s="149" t="str">
        <f t="shared" si="12"/>
        <v>21</v>
      </c>
      <c r="AB17" s="135" t="str">
        <f t="shared" si="13"/>
        <v>26</v>
      </c>
      <c r="AC17" s="150" t="str">
        <f t="shared" si="14"/>
        <v>49</v>
      </c>
    </row>
    <row r="18" spans="1:29" x14ac:dyDescent="0.35">
      <c r="A18" s="124" t="s">
        <v>90</v>
      </c>
      <c r="B18" s="112" t="s">
        <v>147</v>
      </c>
      <c r="C18" s="112" t="s">
        <v>148</v>
      </c>
      <c r="D18" s="112" t="s">
        <v>554</v>
      </c>
      <c r="E18" s="113" t="s">
        <v>108</v>
      </c>
      <c r="G18" s="124" t="s">
        <v>90</v>
      </c>
      <c r="H18" s="112" t="s">
        <v>137</v>
      </c>
      <c r="I18" s="112" t="s">
        <v>99</v>
      </c>
      <c r="J18" s="112" t="s">
        <v>149</v>
      </c>
      <c r="K18" s="113" t="s">
        <v>141</v>
      </c>
      <c r="O18" s="149" t="str">
        <f t="shared" si="0"/>
        <v>92</v>
      </c>
      <c r="P18" s="135" t="str">
        <f t="shared" si="1"/>
        <v>94</v>
      </c>
      <c r="Q18" s="150" t="str">
        <f t="shared" si="2"/>
        <v>96</v>
      </c>
      <c r="R18" s="149" t="str">
        <f t="shared" si="3"/>
        <v>89</v>
      </c>
      <c r="S18" s="135" t="str">
        <f t="shared" si="4"/>
        <v>94</v>
      </c>
      <c r="T18" s="150" t="str">
        <f t="shared" si="5"/>
        <v>99</v>
      </c>
      <c r="U18" s="149" t="str">
        <f t="shared" si="6"/>
        <v>92</v>
      </c>
      <c r="V18" s="135" t="str">
        <f t="shared" si="7"/>
        <v>94</v>
      </c>
      <c r="W18" s="150" t="str">
        <f t="shared" si="8"/>
        <v>99</v>
      </c>
      <c r="X18" s="149" t="str">
        <f t="shared" si="9"/>
        <v>92</v>
      </c>
      <c r="Y18" s="135" t="str">
        <f t="shared" si="10"/>
        <v>95</v>
      </c>
      <c r="Z18" s="150" t="str">
        <f t="shared" si="11"/>
        <v>97</v>
      </c>
      <c r="AA18" s="149" t="str">
        <f t="shared" si="12"/>
        <v>26</v>
      </c>
      <c r="AB18" s="135" t="str">
        <f t="shared" si="13"/>
        <v>49</v>
      </c>
      <c r="AC18" s="150" t="str">
        <f t="shared" si="14"/>
        <v>55</v>
      </c>
    </row>
    <row r="19" spans="1:29" x14ac:dyDescent="0.35">
      <c r="A19" s="124" t="s">
        <v>91</v>
      </c>
      <c r="B19" s="112" t="s">
        <v>147</v>
      </c>
      <c r="C19" s="112" t="s">
        <v>148</v>
      </c>
      <c r="D19" s="112" t="s">
        <v>554</v>
      </c>
      <c r="E19" s="113" t="s">
        <v>108</v>
      </c>
      <c r="G19" s="124" t="s">
        <v>91</v>
      </c>
      <c r="H19" s="112" t="s">
        <v>137</v>
      </c>
      <c r="I19" s="112" t="s">
        <v>99</v>
      </c>
      <c r="J19" s="112" t="s">
        <v>149</v>
      </c>
      <c r="K19" s="113" t="s">
        <v>141</v>
      </c>
      <c r="O19" s="149" t="str">
        <f t="shared" si="0"/>
        <v>92</v>
      </c>
      <c r="P19" s="135" t="str">
        <f t="shared" si="1"/>
        <v>94</v>
      </c>
      <c r="Q19" s="150" t="str">
        <f t="shared" si="2"/>
        <v>96</v>
      </c>
      <c r="R19" s="149" t="str">
        <f t="shared" si="3"/>
        <v>89</v>
      </c>
      <c r="S19" s="135" t="str">
        <f t="shared" si="4"/>
        <v>94</v>
      </c>
      <c r="T19" s="150" t="str">
        <f t="shared" si="5"/>
        <v>99</v>
      </c>
      <c r="U19" s="149" t="str">
        <f t="shared" si="6"/>
        <v>92</v>
      </c>
      <c r="V19" s="135" t="str">
        <f t="shared" si="7"/>
        <v>94</v>
      </c>
      <c r="W19" s="150" t="str">
        <f t="shared" si="8"/>
        <v>99</v>
      </c>
      <c r="X19" s="149" t="str">
        <f t="shared" si="9"/>
        <v>92</v>
      </c>
      <c r="Y19" s="135" t="str">
        <f t="shared" si="10"/>
        <v>95</v>
      </c>
      <c r="Z19" s="150" t="str">
        <f t="shared" si="11"/>
        <v>97</v>
      </c>
      <c r="AA19" s="149" t="str">
        <f t="shared" si="12"/>
        <v>49</v>
      </c>
      <c r="AB19" s="135" t="str">
        <f t="shared" si="13"/>
        <v>55</v>
      </c>
      <c r="AC19" s="150" t="str">
        <f t="shared" si="14"/>
        <v>77</v>
      </c>
    </row>
    <row r="20" spans="1:29" x14ac:dyDescent="0.35">
      <c r="A20" s="124" t="s">
        <v>92</v>
      </c>
      <c r="B20" s="112" t="s">
        <v>155</v>
      </c>
      <c r="C20" s="112" t="s">
        <v>555</v>
      </c>
      <c r="D20" s="112" t="s">
        <v>463</v>
      </c>
      <c r="E20" s="113" t="s">
        <v>112</v>
      </c>
      <c r="G20" s="124" t="s">
        <v>92</v>
      </c>
      <c r="H20" s="112" t="s">
        <v>137</v>
      </c>
      <c r="I20" s="112" t="s">
        <v>99</v>
      </c>
      <c r="J20" s="112" t="s">
        <v>149</v>
      </c>
      <c r="K20" s="113" t="s">
        <v>141</v>
      </c>
      <c r="O20" s="149" t="str">
        <f t="shared" si="0"/>
        <v>91</v>
      </c>
      <c r="P20" s="135" t="str">
        <f t="shared" si="1"/>
        <v>93</v>
      </c>
      <c r="Q20" s="150" t="str">
        <f t="shared" si="2"/>
        <v>97</v>
      </c>
      <c r="R20" s="149" t="str">
        <f t="shared" si="3"/>
        <v>89</v>
      </c>
      <c r="S20" s="135" t="str">
        <f t="shared" si="4"/>
        <v>94</v>
      </c>
      <c r="T20" s="150" t="str">
        <f t="shared" si="5"/>
        <v>99</v>
      </c>
      <c r="U20" s="149" t="str">
        <f t="shared" si="6"/>
        <v>92</v>
      </c>
      <c r="V20" s="135" t="str">
        <f t="shared" si="7"/>
        <v>94</v>
      </c>
      <c r="W20" s="150" t="str">
        <f t="shared" si="8"/>
        <v>99</v>
      </c>
      <c r="X20" s="149" t="str">
        <f t="shared" si="9"/>
        <v>94</v>
      </c>
      <c r="Y20" s="135" t="str">
        <f t="shared" si="10"/>
        <v>97</v>
      </c>
      <c r="Z20" s="150" t="str">
        <f t="shared" si="11"/>
        <v>99</v>
      </c>
      <c r="AA20" s="149" t="str">
        <f t="shared" si="12"/>
        <v>55</v>
      </c>
      <c r="AB20" s="135" t="str">
        <f t="shared" si="13"/>
        <v>77</v>
      </c>
      <c r="AC20" s="150" t="str">
        <f t="shared" si="14"/>
        <v>80</v>
      </c>
    </row>
    <row r="21" spans="1:29" ht="21.75" thickBot="1" x14ac:dyDescent="0.4">
      <c r="A21" s="125" t="s">
        <v>93</v>
      </c>
      <c r="B21" s="114" t="s">
        <v>147</v>
      </c>
      <c r="C21" s="114" t="s">
        <v>148</v>
      </c>
      <c r="D21" s="114" t="s">
        <v>482</v>
      </c>
      <c r="E21" s="115" t="s">
        <v>116</v>
      </c>
      <c r="G21" s="125" t="s">
        <v>93</v>
      </c>
      <c r="H21" s="114" t="s">
        <v>137</v>
      </c>
      <c r="I21" s="114" t="s">
        <v>99</v>
      </c>
      <c r="J21" s="114" t="s">
        <v>149</v>
      </c>
      <c r="K21" s="115" t="s">
        <v>141</v>
      </c>
      <c r="O21" s="151" t="str">
        <f t="shared" si="0"/>
        <v>92</v>
      </c>
      <c r="P21" s="152" t="str">
        <f t="shared" si="1"/>
        <v>94</v>
      </c>
      <c r="Q21" s="153" t="str">
        <f t="shared" si="2"/>
        <v>98</v>
      </c>
      <c r="R21" s="151" t="str">
        <f t="shared" si="3"/>
        <v>89</v>
      </c>
      <c r="S21" s="152" t="str">
        <f t="shared" si="4"/>
        <v>94</v>
      </c>
      <c r="T21" s="153" t="str">
        <f t="shared" si="5"/>
        <v>99</v>
      </c>
      <c r="U21" s="151" t="str">
        <f t="shared" si="6"/>
        <v>92</v>
      </c>
      <c r="V21" s="152" t="str">
        <f t="shared" si="7"/>
        <v>94</v>
      </c>
      <c r="W21" s="153" t="str">
        <f t="shared" si="8"/>
        <v>99</v>
      </c>
      <c r="X21" s="151" t="str">
        <f t="shared" si="9"/>
        <v>94</v>
      </c>
      <c r="Y21" s="152" t="str">
        <f t="shared" si="10"/>
        <v>97</v>
      </c>
      <c r="Z21" s="153" t="str">
        <f t="shared" si="11"/>
        <v>99</v>
      </c>
      <c r="AA21" s="151" t="str">
        <f t="shared" si="12"/>
        <v>77</v>
      </c>
      <c r="AB21" s="152" t="str">
        <f t="shared" si="13"/>
        <v>80</v>
      </c>
      <c r="AC21" s="153" t="str">
        <f>MID(E59,5,2)</f>
        <v>99</v>
      </c>
    </row>
    <row r="22" spans="1:29" ht="21.75" thickBot="1" x14ac:dyDescent="0.4"/>
    <row r="23" spans="1:29" ht="21.75" customHeight="1" x14ac:dyDescent="0.35">
      <c r="A23" s="402" t="s">
        <v>145</v>
      </c>
      <c r="B23" s="403"/>
      <c r="C23" s="403"/>
      <c r="D23" s="403"/>
      <c r="E23" s="404"/>
      <c r="F23" s="135"/>
      <c r="G23" s="402" t="s">
        <v>150</v>
      </c>
      <c r="H23" s="403"/>
      <c r="I23" s="403"/>
      <c r="J23" s="403"/>
      <c r="K23" s="404"/>
    </row>
    <row r="24" spans="1:29" x14ac:dyDescent="0.35">
      <c r="A24" s="405" t="s">
        <v>76</v>
      </c>
      <c r="B24" s="406"/>
      <c r="C24" s="406"/>
      <c r="D24" s="406" t="s">
        <v>77</v>
      </c>
      <c r="E24" s="407"/>
      <c r="F24" s="135"/>
      <c r="G24" s="405" t="s">
        <v>76</v>
      </c>
      <c r="H24" s="406"/>
      <c r="I24" s="406"/>
      <c r="J24" s="406" t="s">
        <v>77</v>
      </c>
      <c r="K24" s="407"/>
    </row>
    <row r="25" spans="1:29" ht="21" customHeight="1" x14ac:dyDescent="0.35">
      <c r="A25" s="408" t="s">
        <v>146</v>
      </c>
      <c r="B25" s="409"/>
      <c r="C25" s="409"/>
      <c r="D25" s="409" t="s">
        <v>209</v>
      </c>
      <c r="E25" s="410"/>
      <c r="F25" s="135"/>
      <c r="G25" s="408" t="s">
        <v>151</v>
      </c>
      <c r="H25" s="409"/>
      <c r="I25" s="409"/>
      <c r="J25" s="409" t="s">
        <v>210</v>
      </c>
      <c r="K25" s="410"/>
    </row>
    <row r="26" spans="1:29" ht="21.75" thickBot="1" x14ac:dyDescent="0.4">
      <c r="A26" s="408"/>
      <c r="B26" s="409"/>
      <c r="C26" s="409"/>
      <c r="D26" s="409"/>
      <c r="E26" s="410"/>
      <c r="F26" s="135"/>
      <c r="G26" s="408"/>
      <c r="H26" s="409"/>
      <c r="I26" s="409"/>
      <c r="J26" s="409"/>
      <c r="K26" s="410"/>
    </row>
    <row r="27" spans="1:29" ht="21.75" thickBot="1" x14ac:dyDescent="0.4">
      <c r="A27" s="399" t="s">
        <v>79</v>
      </c>
      <c r="B27" s="400"/>
      <c r="C27" s="400"/>
      <c r="D27" s="400"/>
      <c r="E27" s="401"/>
      <c r="F27" s="135"/>
      <c r="G27" s="399" t="s">
        <v>79</v>
      </c>
      <c r="H27" s="400"/>
      <c r="I27" s="400"/>
      <c r="J27" s="400"/>
      <c r="K27" s="401"/>
    </row>
    <row r="28" spans="1:29" ht="21.75" thickBot="1" x14ac:dyDescent="0.4">
      <c r="A28" s="126" t="s">
        <v>80</v>
      </c>
      <c r="B28" s="127" t="s">
        <v>61</v>
      </c>
      <c r="C28" s="128" t="s">
        <v>59</v>
      </c>
      <c r="D28" s="129" t="s">
        <v>57</v>
      </c>
      <c r="E28" s="130" t="s">
        <v>81</v>
      </c>
      <c r="F28" s="135"/>
      <c r="G28" s="126" t="s">
        <v>80</v>
      </c>
      <c r="H28" s="127" t="s">
        <v>61</v>
      </c>
      <c r="I28" s="128" t="s">
        <v>59</v>
      </c>
      <c r="J28" s="129" t="s">
        <v>57</v>
      </c>
      <c r="K28" s="130" t="s">
        <v>81</v>
      </c>
    </row>
    <row r="29" spans="1:29" x14ac:dyDescent="0.35">
      <c r="A29" s="116" t="s">
        <v>82</v>
      </c>
      <c r="B29" s="117"/>
      <c r="C29" s="117"/>
      <c r="D29" s="117"/>
      <c r="E29" s="116"/>
      <c r="G29" s="123" t="s">
        <v>82</v>
      </c>
      <c r="H29" s="110"/>
      <c r="I29" s="110"/>
      <c r="J29" s="110"/>
      <c r="K29" s="111"/>
    </row>
    <row r="30" spans="1:29" x14ac:dyDescent="0.35">
      <c r="A30" s="116" t="s">
        <v>83</v>
      </c>
      <c r="B30" s="117"/>
      <c r="C30" s="117"/>
      <c r="D30" s="117"/>
      <c r="E30" s="116"/>
      <c r="G30" s="124" t="s">
        <v>83</v>
      </c>
      <c r="H30" s="112"/>
      <c r="I30" s="112"/>
      <c r="J30" s="112"/>
      <c r="K30" s="113"/>
    </row>
    <row r="31" spans="1:29" x14ac:dyDescent="0.35">
      <c r="A31" s="116" t="s">
        <v>84</v>
      </c>
      <c r="B31" s="119" t="s">
        <v>147</v>
      </c>
      <c r="C31" s="117" t="s">
        <v>148</v>
      </c>
      <c r="D31" s="117" t="s">
        <v>149</v>
      </c>
      <c r="E31" s="116" t="s">
        <v>141</v>
      </c>
      <c r="G31" s="124" t="s">
        <v>84</v>
      </c>
      <c r="H31" s="163" t="s">
        <v>530</v>
      </c>
      <c r="I31" s="156" t="s">
        <v>153</v>
      </c>
      <c r="J31" s="112" t="s">
        <v>142</v>
      </c>
      <c r="K31" s="113" t="s">
        <v>107</v>
      </c>
    </row>
    <row r="32" spans="1:29" x14ac:dyDescent="0.35">
      <c r="A32" s="116" t="s">
        <v>85</v>
      </c>
      <c r="B32" s="119" t="s">
        <v>147</v>
      </c>
      <c r="C32" s="117" t="s">
        <v>148</v>
      </c>
      <c r="D32" s="117" t="s">
        <v>149</v>
      </c>
      <c r="E32" s="116" t="s">
        <v>141</v>
      </c>
      <c r="G32" s="124" t="s">
        <v>85</v>
      </c>
      <c r="H32" s="163" t="s">
        <v>530</v>
      </c>
      <c r="I32" s="156" t="s">
        <v>153</v>
      </c>
      <c r="J32" s="112" t="s">
        <v>142</v>
      </c>
      <c r="K32" s="113" t="s">
        <v>107</v>
      </c>
    </row>
    <row r="33" spans="1:11" x14ac:dyDescent="0.35">
      <c r="A33" s="116" t="s">
        <v>86</v>
      </c>
      <c r="B33" s="119" t="s">
        <v>147</v>
      </c>
      <c r="C33" s="117" t="s">
        <v>148</v>
      </c>
      <c r="D33" s="117" t="s">
        <v>149</v>
      </c>
      <c r="E33" s="116" t="s">
        <v>141</v>
      </c>
      <c r="G33" s="124" t="s">
        <v>86</v>
      </c>
      <c r="H33" s="163" t="s">
        <v>530</v>
      </c>
      <c r="I33" s="156" t="s">
        <v>153</v>
      </c>
      <c r="J33" s="112" t="s">
        <v>142</v>
      </c>
      <c r="K33" s="113" t="s">
        <v>107</v>
      </c>
    </row>
    <row r="34" spans="1:11" x14ac:dyDescent="0.35">
      <c r="A34" s="116" t="s">
        <v>87</v>
      </c>
      <c r="B34" s="119" t="s">
        <v>147</v>
      </c>
      <c r="C34" s="117" t="s">
        <v>148</v>
      </c>
      <c r="D34" s="117" t="s">
        <v>149</v>
      </c>
      <c r="E34" s="116" t="s">
        <v>141</v>
      </c>
      <c r="G34" s="124" t="s">
        <v>87</v>
      </c>
      <c r="H34" s="163" t="s">
        <v>530</v>
      </c>
      <c r="I34" s="156" t="s">
        <v>153</v>
      </c>
      <c r="J34" s="112" t="s">
        <v>142</v>
      </c>
      <c r="K34" s="113" t="s">
        <v>107</v>
      </c>
    </row>
    <row r="35" spans="1:11" x14ac:dyDescent="0.35">
      <c r="A35" s="116" t="s">
        <v>88</v>
      </c>
      <c r="B35" s="119" t="s">
        <v>147</v>
      </c>
      <c r="C35" s="117" t="s">
        <v>148</v>
      </c>
      <c r="D35" s="117" t="s">
        <v>149</v>
      </c>
      <c r="E35" s="116" t="s">
        <v>141</v>
      </c>
      <c r="G35" s="124" t="s">
        <v>88</v>
      </c>
      <c r="H35" s="163" t="s">
        <v>147</v>
      </c>
      <c r="I35" s="156" t="s">
        <v>156</v>
      </c>
      <c r="J35" s="112" t="s">
        <v>143</v>
      </c>
      <c r="K35" s="113" t="s">
        <v>112</v>
      </c>
    </row>
    <row r="36" spans="1:11" x14ac:dyDescent="0.35">
      <c r="A36" s="116" t="s">
        <v>89</v>
      </c>
      <c r="B36" s="119" t="s">
        <v>147</v>
      </c>
      <c r="C36" s="117" t="s">
        <v>148</v>
      </c>
      <c r="D36" s="117" t="s">
        <v>149</v>
      </c>
      <c r="E36" s="116" t="s">
        <v>141</v>
      </c>
      <c r="G36" s="124" t="s">
        <v>89</v>
      </c>
      <c r="H36" s="163" t="s">
        <v>147</v>
      </c>
      <c r="I36" s="156" t="s">
        <v>156</v>
      </c>
      <c r="J36" s="112" t="s">
        <v>143</v>
      </c>
      <c r="K36" s="113" t="s">
        <v>112</v>
      </c>
    </row>
    <row r="37" spans="1:11" x14ac:dyDescent="0.35">
      <c r="A37" s="116" t="s">
        <v>90</v>
      </c>
      <c r="B37" s="119" t="s">
        <v>147</v>
      </c>
      <c r="C37" s="117" t="s">
        <v>148</v>
      </c>
      <c r="D37" s="117" t="s">
        <v>149</v>
      </c>
      <c r="E37" s="116" t="s">
        <v>141</v>
      </c>
      <c r="G37" s="124" t="s">
        <v>90</v>
      </c>
      <c r="H37" s="163" t="s">
        <v>147</v>
      </c>
      <c r="I37" s="156" t="s">
        <v>156</v>
      </c>
      <c r="J37" s="112" t="s">
        <v>143</v>
      </c>
      <c r="K37" s="113" t="s">
        <v>112</v>
      </c>
    </row>
    <row r="38" spans="1:11" x14ac:dyDescent="0.35">
      <c r="A38" s="116" t="s">
        <v>91</v>
      </c>
      <c r="B38" s="119" t="s">
        <v>147</v>
      </c>
      <c r="C38" s="117" t="s">
        <v>148</v>
      </c>
      <c r="D38" s="117" t="s">
        <v>149</v>
      </c>
      <c r="E38" s="116" t="s">
        <v>141</v>
      </c>
      <c r="G38" s="124" t="s">
        <v>91</v>
      </c>
      <c r="H38" s="163" t="s">
        <v>147</v>
      </c>
      <c r="I38" s="156" t="s">
        <v>156</v>
      </c>
      <c r="J38" s="112" t="s">
        <v>143</v>
      </c>
      <c r="K38" s="113" t="s">
        <v>112</v>
      </c>
    </row>
    <row r="39" spans="1:11" x14ac:dyDescent="0.35">
      <c r="A39" s="116" t="s">
        <v>92</v>
      </c>
      <c r="B39" s="119" t="s">
        <v>147</v>
      </c>
      <c r="C39" s="117" t="s">
        <v>148</v>
      </c>
      <c r="D39" s="117" t="s">
        <v>149</v>
      </c>
      <c r="E39" s="116" t="s">
        <v>141</v>
      </c>
      <c r="G39" s="124" t="s">
        <v>92</v>
      </c>
      <c r="H39" s="163" t="s">
        <v>531</v>
      </c>
      <c r="I39" s="156" t="s">
        <v>157</v>
      </c>
      <c r="J39" s="112" t="s">
        <v>144</v>
      </c>
      <c r="K39" s="113" t="s">
        <v>141</v>
      </c>
    </row>
    <row r="40" spans="1:11" ht="21.75" thickBot="1" x14ac:dyDescent="0.4">
      <c r="A40" s="120" t="s">
        <v>93</v>
      </c>
      <c r="B40" s="121" t="s">
        <v>147</v>
      </c>
      <c r="C40" s="122" t="s">
        <v>148</v>
      </c>
      <c r="D40" s="122" t="s">
        <v>149</v>
      </c>
      <c r="E40" s="120" t="s">
        <v>141</v>
      </c>
      <c r="G40" s="125" t="s">
        <v>93</v>
      </c>
      <c r="H40" s="164" t="s">
        <v>531</v>
      </c>
      <c r="I40" s="157" t="s">
        <v>157</v>
      </c>
      <c r="J40" s="114" t="s">
        <v>144</v>
      </c>
      <c r="K40" s="115" t="s">
        <v>141</v>
      </c>
    </row>
    <row r="41" spans="1:11" ht="21.75" thickBot="1" x14ac:dyDescent="0.4"/>
    <row r="42" spans="1:11" ht="15.75" customHeight="1" x14ac:dyDescent="0.35">
      <c r="A42" s="402" t="s">
        <v>197</v>
      </c>
      <c r="B42" s="403"/>
      <c r="C42" s="403"/>
      <c r="D42" s="403"/>
      <c r="E42" s="404"/>
      <c r="G42" s="402" t="s">
        <v>556</v>
      </c>
      <c r="H42" s="403"/>
      <c r="I42" s="403"/>
      <c r="J42" s="403"/>
      <c r="K42" s="404"/>
    </row>
    <row r="43" spans="1:11" x14ac:dyDescent="0.35">
      <c r="A43" s="405" t="s">
        <v>76</v>
      </c>
      <c r="B43" s="406"/>
      <c r="C43" s="406"/>
      <c r="D43" s="406" t="s">
        <v>77</v>
      </c>
      <c r="E43" s="407"/>
      <c r="G43" s="405" t="s">
        <v>76</v>
      </c>
      <c r="H43" s="406"/>
      <c r="I43" s="406"/>
      <c r="J43" s="406" t="s">
        <v>77</v>
      </c>
      <c r="K43" s="407"/>
    </row>
    <row r="44" spans="1:11" ht="15" customHeight="1" x14ac:dyDescent="0.35">
      <c r="A44" s="408" t="s">
        <v>159</v>
      </c>
      <c r="B44" s="409"/>
      <c r="C44" s="409"/>
      <c r="D44" s="409" t="s">
        <v>96</v>
      </c>
      <c r="E44" s="410"/>
      <c r="G44" s="408" t="s">
        <v>558</v>
      </c>
      <c r="H44" s="409"/>
      <c r="I44" s="409"/>
      <c r="J44" s="409" t="s">
        <v>557</v>
      </c>
      <c r="K44" s="410"/>
    </row>
    <row r="45" spans="1:11" ht="21.75" thickBot="1" x14ac:dyDescent="0.4">
      <c r="A45" s="408"/>
      <c r="B45" s="409"/>
      <c r="C45" s="409"/>
      <c r="D45" s="409"/>
      <c r="E45" s="410"/>
      <c r="G45" s="408"/>
      <c r="H45" s="409"/>
      <c r="I45" s="409"/>
      <c r="J45" s="409"/>
      <c r="K45" s="410"/>
    </row>
    <row r="46" spans="1:11" ht="21.75" thickBot="1" x14ac:dyDescent="0.4">
      <c r="A46" s="399" t="s">
        <v>79</v>
      </c>
      <c r="B46" s="400"/>
      <c r="C46" s="400"/>
      <c r="D46" s="400"/>
      <c r="E46" s="401"/>
      <c r="G46" s="399" t="s">
        <v>79</v>
      </c>
      <c r="H46" s="400"/>
      <c r="I46" s="400"/>
      <c r="J46" s="400"/>
      <c r="K46" s="401"/>
    </row>
    <row r="47" spans="1:11" ht="21.75" thickBot="1" x14ac:dyDescent="0.4">
      <c r="A47" s="126" t="s">
        <v>80</v>
      </c>
      <c r="B47" s="127" t="s">
        <v>61</v>
      </c>
      <c r="C47" s="128" t="s">
        <v>59</v>
      </c>
      <c r="D47" s="129" t="s">
        <v>57</v>
      </c>
      <c r="E47" s="130" t="s">
        <v>81</v>
      </c>
      <c r="G47" s="126" t="s">
        <v>80</v>
      </c>
      <c r="H47" s="127" t="s">
        <v>61</v>
      </c>
      <c r="I47" s="128" t="s">
        <v>59</v>
      </c>
      <c r="J47" s="129" t="s">
        <v>57</v>
      </c>
      <c r="K47" s="130" t="s">
        <v>81</v>
      </c>
    </row>
    <row r="48" spans="1:11" x14ac:dyDescent="0.35">
      <c r="A48" s="116" t="s">
        <v>82</v>
      </c>
      <c r="B48" s="117"/>
      <c r="C48" s="117"/>
      <c r="D48" s="117"/>
      <c r="E48" s="116"/>
      <c r="G48" s="123" t="s">
        <v>82</v>
      </c>
      <c r="H48" s="110"/>
      <c r="I48" s="110"/>
      <c r="J48" s="110"/>
      <c r="K48" s="111"/>
    </row>
    <row r="49" spans="1:38" x14ac:dyDescent="0.35">
      <c r="A49" s="116" t="s">
        <v>83</v>
      </c>
      <c r="B49" s="117"/>
      <c r="C49" s="117"/>
      <c r="D49" s="117"/>
      <c r="E49" s="116"/>
      <c r="G49" s="124" t="s">
        <v>83</v>
      </c>
      <c r="H49" s="112"/>
      <c r="I49" s="112"/>
      <c r="J49" s="112"/>
      <c r="K49" s="113"/>
    </row>
    <row r="50" spans="1:38" x14ac:dyDescent="0.35">
      <c r="A50" s="116" t="s">
        <v>84</v>
      </c>
      <c r="B50" s="119" t="s">
        <v>214</v>
      </c>
      <c r="C50" s="119" t="s">
        <v>215</v>
      </c>
      <c r="D50" s="119" t="s">
        <v>215</v>
      </c>
      <c r="E50" s="131" t="s">
        <v>216</v>
      </c>
      <c r="G50" s="124" t="s">
        <v>84</v>
      </c>
      <c r="H50" s="112" t="s">
        <v>559</v>
      </c>
      <c r="I50" s="112" t="s">
        <v>569</v>
      </c>
      <c r="J50" s="112" t="s">
        <v>572</v>
      </c>
      <c r="K50" s="113" t="s">
        <v>573</v>
      </c>
    </row>
    <row r="51" spans="1:38" x14ac:dyDescent="0.35">
      <c r="A51" s="116" t="s">
        <v>85</v>
      </c>
      <c r="B51" s="119" t="s">
        <v>214</v>
      </c>
      <c r="C51" s="119" t="s">
        <v>215</v>
      </c>
      <c r="D51" s="119" t="s">
        <v>215</v>
      </c>
      <c r="E51" s="131" t="s">
        <v>216</v>
      </c>
      <c r="G51" s="124" t="s">
        <v>85</v>
      </c>
      <c r="H51" s="112" t="s">
        <v>560</v>
      </c>
      <c r="I51" s="112" t="s">
        <v>570</v>
      </c>
      <c r="J51" s="112" t="s">
        <v>571</v>
      </c>
      <c r="K51" s="113" t="s">
        <v>574</v>
      </c>
    </row>
    <row r="52" spans="1:38" x14ac:dyDescent="0.35">
      <c r="A52" s="116" t="s">
        <v>86</v>
      </c>
      <c r="B52" s="119" t="s">
        <v>214</v>
      </c>
      <c r="C52" s="119" t="s">
        <v>215</v>
      </c>
      <c r="D52" s="119" t="s">
        <v>215</v>
      </c>
      <c r="E52" s="131" t="s">
        <v>216</v>
      </c>
      <c r="G52" s="124" t="s">
        <v>86</v>
      </c>
      <c r="H52" s="112" t="s">
        <v>561</v>
      </c>
      <c r="I52" s="112" t="s">
        <v>572</v>
      </c>
      <c r="J52" s="112" t="s">
        <v>575</v>
      </c>
      <c r="K52" s="113" t="s">
        <v>576</v>
      </c>
    </row>
    <row r="53" spans="1:38" x14ac:dyDescent="0.35">
      <c r="A53" s="116" t="s">
        <v>87</v>
      </c>
      <c r="B53" s="119" t="s">
        <v>277</v>
      </c>
      <c r="C53" s="119" t="s">
        <v>320</v>
      </c>
      <c r="D53" s="119" t="s">
        <v>319</v>
      </c>
      <c r="E53" s="131" t="s">
        <v>242</v>
      </c>
      <c r="G53" s="124" t="s">
        <v>87</v>
      </c>
      <c r="H53" s="112" t="s">
        <v>562</v>
      </c>
      <c r="I53" s="112" t="s">
        <v>571</v>
      </c>
      <c r="J53" s="112" t="s">
        <v>577</v>
      </c>
      <c r="K53" s="113" t="s">
        <v>578</v>
      </c>
    </row>
    <row r="54" spans="1:38" x14ac:dyDescent="0.35">
      <c r="A54" s="116" t="s">
        <v>88</v>
      </c>
      <c r="B54" s="119" t="s">
        <v>277</v>
      </c>
      <c r="C54" s="119" t="s">
        <v>320</v>
      </c>
      <c r="D54" s="119" t="s">
        <v>319</v>
      </c>
      <c r="E54" s="131" t="s">
        <v>242</v>
      </c>
      <c r="G54" s="124" t="s">
        <v>88</v>
      </c>
      <c r="H54" s="112" t="s">
        <v>563</v>
      </c>
      <c r="I54" s="112" t="s">
        <v>575</v>
      </c>
      <c r="J54" s="112" t="s">
        <v>579</v>
      </c>
      <c r="K54" s="113" t="s">
        <v>580</v>
      </c>
    </row>
    <row r="55" spans="1:38" x14ac:dyDescent="0.35">
      <c r="A55" s="116" t="s">
        <v>89</v>
      </c>
      <c r="B55" s="119" t="s">
        <v>294</v>
      </c>
      <c r="C55" s="119" t="s">
        <v>319</v>
      </c>
      <c r="D55" s="119" t="s">
        <v>322</v>
      </c>
      <c r="E55" s="131" t="s">
        <v>321</v>
      </c>
      <c r="G55" s="124" t="s">
        <v>89</v>
      </c>
      <c r="H55" s="112" t="s">
        <v>564</v>
      </c>
      <c r="I55" s="112" t="s">
        <v>577</v>
      </c>
      <c r="J55" s="112" t="s">
        <v>581</v>
      </c>
      <c r="K55" s="113" t="s">
        <v>582</v>
      </c>
    </row>
    <row r="56" spans="1:38" x14ac:dyDescent="0.35">
      <c r="A56" s="116" t="s">
        <v>90</v>
      </c>
      <c r="B56" s="119" t="s">
        <v>325</v>
      </c>
      <c r="C56" s="119" t="s">
        <v>322</v>
      </c>
      <c r="D56" s="119" t="s">
        <v>324</v>
      </c>
      <c r="E56" s="131" t="s">
        <v>323</v>
      </c>
      <c r="G56" s="124" t="s">
        <v>90</v>
      </c>
      <c r="H56" s="112" t="s">
        <v>565</v>
      </c>
      <c r="I56" s="112" t="s">
        <v>579</v>
      </c>
      <c r="J56" s="112" t="s">
        <v>583</v>
      </c>
      <c r="K56" s="113" t="s">
        <v>584</v>
      </c>
    </row>
    <row r="57" spans="1:38" x14ac:dyDescent="0.35">
      <c r="A57" s="116" t="s">
        <v>91</v>
      </c>
      <c r="B57" s="119" t="s">
        <v>327</v>
      </c>
      <c r="C57" s="119" t="s">
        <v>324</v>
      </c>
      <c r="D57" s="119" t="s">
        <v>326</v>
      </c>
      <c r="E57" s="131" t="s">
        <v>164</v>
      </c>
      <c r="G57" s="124" t="s">
        <v>91</v>
      </c>
      <c r="H57" s="112" t="s">
        <v>566</v>
      </c>
      <c r="I57" s="112" t="s">
        <v>585</v>
      </c>
      <c r="J57" s="112" t="s">
        <v>586</v>
      </c>
      <c r="K57" s="113" t="s">
        <v>587</v>
      </c>
    </row>
    <row r="58" spans="1:38" x14ac:dyDescent="0.35">
      <c r="A58" s="116" t="s">
        <v>92</v>
      </c>
      <c r="B58" s="119" t="s">
        <v>330</v>
      </c>
      <c r="C58" s="119" t="s">
        <v>326</v>
      </c>
      <c r="D58" s="119" t="s">
        <v>329</v>
      </c>
      <c r="E58" s="131" t="s">
        <v>328</v>
      </c>
      <c r="G58" s="124" t="s">
        <v>92</v>
      </c>
      <c r="H58" s="112" t="s">
        <v>567</v>
      </c>
      <c r="I58" s="112" t="s">
        <v>586</v>
      </c>
      <c r="J58" s="112" t="s">
        <v>588</v>
      </c>
      <c r="K58" s="113" t="s">
        <v>589</v>
      </c>
    </row>
    <row r="59" spans="1:38" ht="21.75" thickBot="1" x14ac:dyDescent="0.4">
      <c r="A59" s="120" t="s">
        <v>93</v>
      </c>
      <c r="B59" s="121" t="s">
        <v>127</v>
      </c>
      <c r="C59" s="121" t="s">
        <v>329</v>
      </c>
      <c r="D59" s="121" t="s">
        <v>543</v>
      </c>
      <c r="E59" s="132" t="s">
        <v>141</v>
      </c>
      <c r="G59" s="125" t="s">
        <v>93</v>
      </c>
      <c r="H59" s="114" t="s">
        <v>568</v>
      </c>
      <c r="I59" s="112" t="s">
        <v>588</v>
      </c>
      <c r="J59" s="114" t="s">
        <v>590</v>
      </c>
      <c r="K59" s="115" t="s">
        <v>591</v>
      </c>
    </row>
    <row r="61" spans="1:38" s="227" customFormat="1" ht="53.45" customHeight="1" x14ac:dyDescent="0.25">
      <c r="A61" s="295" t="s">
        <v>596</v>
      </c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17"/>
      <c r="N61" s="218"/>
      <c r="O61" s="218"/>
      <c r="P61" s="218"/>
      <c r="Q61" s="218"/>
      <c r="R61" s="218"/>
      <c r="S61" s="218"/>
      <c r="T61" s="219"/>
      <c r="U61" s="219"/>
      <c r="V61" s="219"/>
      <c r="W61" s="219"/>
      <c r="X61" s="219"/>
      <c r="Y61" s="219"/>
      <c r="Z61" s="220"/>
      <c r="AA61" s="220"/>
      <c r="AB61" s="221"/>
      <c r="AC61" s="221"/>
      <c r="AD61" s="222"/>
      <c r="AE61" s="223"/>
      <c r="AF61" s="221"/>
      <c r="AG61" s="221"/>
      <c r="AH61" s="224"/>
      <c r="AI61" s="225"/>
      <c r="AJ61" s="219"/>
      <c r="AK61" s="219"/>
      <c r="AL61" s="226"/>
    </row>
  </sheetData>
  <mergeCells count="46">
    <mergeCell ref="J3:K3"/>
    <mergeCell ref="A61:L61"/>
    <mergeCell ref="A1:B3"/>
    <mergeCell ref="C1:I3"/>
    <mergeCell ref="G46:K46"/>
    <mergeCell ref="G42:K42"/>
    <mergeCell ref="G43:I43"/>
    <mergeCell ref="J43:K43"/>
    <mergeCell ref="G44:I45"/>
    <mergeCell ref="J44:K45"/>
    <mergeCell ref="A44:C45"/>
    <mergeCell ref="D44:E45"/>
    <mergeCell ref="A46:E46"/>
    <mergeCell ref="A42:E42"/>
    <mergeCell ref="A43:C43"/>
    <mergeCell ref="D43:E43"/>
    <mergeCell ref="O11:Q11"/>
    <mergeCell ref="R11:T11"/>
    <mergeCell ref="U11:W11"/>
    <mergeCell ref="X11:Z11"/>
    <mergeCell ref="AA11:AC11"/>
    <mergeCell ref="A25:C26"/>
    <mergeCell ref="D25:E26"/>
    <mergeCell ref="G25:I26"/>
    <mergeCell ref="J25:K26"/>
    <mergeCell ref="A27:E27"/>
    <mergeCell ref="G27:K27"/>
    <mergeCell ref="A23:E23"/>
    <mergeCell ref="G23:K23"/>
    <mergeCell ref="A24:C24"/>
    <mergeCell ref="D24:E24"/>
    <mergeCell ref="G24:I24"/>
    <mergeCell ref="J24:K24"/>
    <mergeCell ref="A4:E4"/>
    <mergeCell ref="G4:K4"/>
    <mergeCell ref="A5:C5"/>
    <mergeCell ref="D5:E5"/>
    <mergeCell ref="G5:I5"/>
    <mergeCell ref="J5:K5"/>
    <mergeCell ref="L12:M14"/>
    <mergeCell ref="A6:C7"/>
    <mergeCell ref="D6:E7"/>
    <mergeCell ref="G6:I7"/>
    <mergeCell ref="J6:K7"/>
    <mergeCell ref="A8:E8"/>
    <mergeCell ref="G8:K8"/>
  </mergeCells>
  <dataValidations count="7">
    <dataValidation type="list" allowBlank="1" showInputMessage="1" showErrorMessage="1" sqref="AL61">
      <formula1>Estado1</formula1>
    </dataValidation>
    <dataValidation type="whole" allowBlank="1" showInputMessage="1" showErrorMessage="1" sqref="AE61">
      <formula1>0</formula1>
      <formula2>5000000000</formula2>
    </dataValidation>
    <dataValidation type="whole" allowBlank="1" showInputMessage="1" showErrorMessage="1" sqref="AD61">
      <formula1>0</formula1>
      <formula2>30000000</formula2>
    </dataValidation>
    <dataValidation type="whole" allowBlank="1" showInputMessage="1" showErrorMessage="1" sqref="U61:V61">
      <formula1>0</formula1>
      <formula2>100</formula2>
    </dataValidation>
    <dataValidation type="whole" allowBlank="1" showInputMessage="1" showErrorMessage="1" sqref="Z61">
      <formula1>0</formula1>
      <formula2>10</formula2>
    </dataValidation>
    <dataValidation type="whole" allowBlank="1" showInputMessage="1" showErrorMessage="1" sqref="A61">
      <formula1>1</formula1>
      <formula2>2000</formula2>
    </dataValidation>
    <dataValidation type="list" allowBlank="1" showInputMessage="1" showErrorMessage="1" sqref="X61:Y61 O61:T61">
      <formula1>RPTA</formula1>
    </dataValidation>
  </dataValidations>
  <pageMargins left="0.70866141732283472" right="0.70866141732283472" top="0.74803149606299213" bottom="0.74803149606299213" header="0.31496062992125984" footer="0.31496062992125984"/>
  <pageSetup scale="48" orientation="portrait" horizontalDpi="4294967295" verticalDpi="4294967295" r:id="rId1"/>
  <drawing r:id="rId2"/>
  <picture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AL61"/>
  <sheetViews>
    <sheetView showGridLines="0" zoomScale="60" zoomScaleNormal="60" workbookViewId="0">
      <selection activeCell="K1" sqref="K1"/>
    </sheetView>
  </sheetViews>
  <sheetFormatPr baseColWidth="10" defaultColWidth="11.42578125" defaultRowHeight="21" x14ac:dyDescent="0.35"/>
  <cols>
    <col min="1" max="1" width="16.140625" style="118" bestFit="1" customWidth="1"/>
    <col min="2" max="2" width="11.5703125" style="118" bestFit="1" customWidth="1"/>
    <col min="3" max="3" width="18.28515625" style="118" bestFit="1" customWidth="1"/>
    <col min="4" max="4" width="20.140625" style="118" bestFit="1" customWidth="1"/>
    <col min="5" max="5" width="13.7109375" style="118" bestFit="1" customWidth="1"/>
    <col min="6" max="6" width="4.5703125" style="118" customWidth="1"/>
    <col min="7" max="7" width="16.140625" style="118" bestFit="1" customWidth="1"/>
    <col min="8" max="8" width="11.5703125" style="118" bestFit="1" customWidth="1"/>
    <col min="9" max="9" width="19" style="118" bestFit="1" customWidth="1"/>
    <col min="10" max="10" width="18.28515625" style="118" bestFit="1" customWidth="1"/>
    <col min="11" max="11" width="16.28515625" style="118" customWidth="1"/>
    <col min="12" max="14" width="11.42578125" style="118"/>
    <col min="15" max="29" width="8.7109375" style="118" customWidth="1"/>
    <col min="30" max="16384" width="11.42578125" style="118"/>
  </cols>
  <sheetData>
    <row r="1" spans="1:29" customFormat="1" ht="42" customHeight="1" x14ac:dyDescent="0.35">
      <c r="A1" s="434"/>
      <c r="B1" s="435"/>
      <c r="C1" s="240" t="s">
        <v>606</v>
      </c>
      <c r="D1" s="240"/>
      <c r="E1" s="240"/>
      <c r="F1" s="240"/>
      <c r="G1" s="240"/>
      <c r="H1" s="240"/>
      <c r="I1" s="241"/>
      <c r="J1" s="233" t="s">
        <v>592</v>
      </c>
      <c r="K1" s="234">
        <v>42858</v>
      </c>
      <c r="L1" s="118"/>
    </row>
    <row r="2" spans="1:29" customFormat="1" ht="42" customHeight="1" x14ac:dyDescent="0.35">
      <c r="A2" s="436"/>
      <c r="B2" s="437"/>
      <c r="C2" s="243"/>
      <c r="D2" s="243"/>
      <c r="E2" s="243"/>
      <c r="F2" s="243"/>
      <c r="G2" s="243"/>
      <c r="H2" s="243"/>
      <c r="I2" s="244"/>
      <c r="J2" s="215" t="s">
        <v>597</v>
      </c>
      <c r="K2" s="235" t="s">
        <v>593</v>
      </c>
      <c r="L2" s="118"/>
    </row>
    <row r="3" spans="1:29" customFormat="1" ht="42" customHeight="1" thickBot="1" x14ac:dyDescent="0.4">
      <c r="A3" s="438"/>
      <c r="B3" s="439"/>
      <c r="C3" s="246"/>
      <c r="D3" s="246"/>
      <c r="E3" s="246"/>
      <c r="F3" s="246"/>
      <c r="G3" s="246"/>
      <c r="H3" s="246"/>
      <c r="I3" s="247"/>
      <c r="J3" s="248" t="s">
        <v>594</v>
      </c>
      <c r="K3" s="249"/>
      <c r="L3" s="118"/>
    </row>
    <row r="4" spans="1:29" ht="21.75" customHeight="1" x14ac:dyDescent="0.35">
      <c r="A4" s="420" t="s">
        <v>94</v>
      </c>
      <c r="B4" s="421"/>
      <c r="C4" s="421"/>
      <c r="D4" s="421"/>
      <c r="E4" s="422"/>
      <c r="F4" s="135"/>
      <c r="G4" s="420" t="s">
        <v>95</v>
      </c>
      <c r="H4" s="421"/>
      <c r="I4" s="421"/>
      <c r="J4" s="421"/>
      <c r="K4" s="422"/>
    </row>
    <row r="5" spans="1:29" x14ac:dyDescent="0.35">
      <c r="A5" s="405" t="s">
        <v>76</v>
      </c>
      <c r="B5" s="406"/>
      <c r="C5" s="406"/>
      <c r="D5" s="406" t="s">
        <v>77</v>
      </c>
      <c r="E5" s="407"/>
      <c r="F5" s="135"/>
      <c r="G5" s="405" t="s">
        <v>76</v>
      </c>
      <c r="H5" s="406"/>
      <c r="I5" s="406"/>
      <c r="J5" s="406" t="s">
        <v>77</v>
      </c>
      <c r="K5" s="407"/>
    </row>
    <row r="6" spans="1:29" ht="21" customHeight="1" x14ac:dyDescent="0.35">
      <c r="A6" s="408" t="s">
        <v>78</v>
      </c>
      <c r="B6" s="409"/>
      <c r="C6" s="409"/>
      <c r="D6" s="409" t="s">
        <v>207</v>
      </c>
      <c r="E6" s="410"/>
      <c r="F6" s="135"/>
      <c r="G6" s="408" t="s">
        <v>96</v>
      </c>
      <c r="H6" s="409"/>
      <c r="I6" s="409"/>
      <c r="J6" s="409" t="s">
        <v>208</v>
      </c>
      <c r="K6" s="410"/>
    </row>
    <row r="7" spans="1:29" ht="21.75" thickBot="1" x14ac:dyDescent="0.4">
      <c r="A7" s="408"/>
      <c r="B7" s="409"/>
      <c r="C7" s="409"/>
      <c r="D7" s="409"/>
      <c r="E7" s="410"/>
      <c r="F7" s="135"/>
      <c r="G7" s="408"/>
      <c r="H7" s="409"/>
      <c r="I7" s="409"/>
      <c r="J7" s="409"/>
      <c r="K7" s="410"/>
    </row>
    <row r="8" spans="1:29" ht="21.75" thickBot="1" x14ac:dyDescent="0.4">
      <c r="A8" s="399" t="s">
        <v>79</v>
      </c>
      <c r="B8" s="400"/>
      <c r="C8" s="400"/>
      <c r="D8" s="400"/>
      <c r="E8" s="401"/>
      <c r="F8" s="135"/>
      <c r="G8" s="399" t="s">
        <v>79</v>
      </c>
      <c r="H8" s="400"/>
      <c r="I8" s="400"/>
      <c r="J8" s="400"/>
      <c r="K8" s="401"/>
    </row>
    <row r="9" spans="1:29" ht="21.75" thickBot="1" x14ac:dyDescent="0.4">
      <c r="A9" s="126" t="s">
        <v>80</v>
      </c>
      <c r="B9" s="127" t="s">
        <v>61</v>
      </c>
      <c r="C9" s="128" t="s">
        <v>59</v>
      </c>
      <c r="D9" s="129" t="s">
        <v>57</v>
      </c>
      <c r="E9" s="130" t="s">
        <v>81</v>
      </c>
      <c r="F9" s="135"/>
      <c r="G9" s="126" t="s">
        <v>80</v>
      </c>
      <c r="H9" s="127" t="s">
        <v>61</v>
      </c>
      <c r="I9" s="128" t="s">
        <v>59</v>
      </c>
      <c r="J9" s="129" t="s">
        <v>57</v>
      </c>
      <c r="K9" s="130" t="s">
        <v>81</v>
      </c>
    </row>
    <row r="10" spans="1:29" x14ac:dyDescent="0.35">
      <c r="A10" s="116" t="s">
        <v>82</v>
      </c>
      <c r="B10" s="117"/>
      <c r="C10" s="117"/>
      <c r="D10" s="117"/>
      <c r="E10" s="116"/>
      <c r="G10" s="116" t="s">
        <v>82</v>
      </c>
      <c r="H10" s="117"/>
      <c r="I10" s="117"/>
      <c r="J10" s="117"/>
      <c r="K10" s="116"/>
    </row>
    <row r="11" spans="1:29" x14ac:dyDescent="0.35">
      <c r="A11" s="116" t="s">
        <v>83</v>
      </c>
      <c r="B11" s="117"/>
      <c r="C11" s="117"/>
      <c r="D11" s="117"/>
      <c r="E11" s="116"/>
      <c r="G11" s="116" t="s">
        <v>83</v>
      </c>
      <c r="H11" s="117"/>
      <c r="I11" s="117"/>
      <c r="J11" s="117"/>
      <c r="K11" s="116"/>
      <c r="O11" s="411">
        <v>1</v>
      </c>
      <c r="P11" s="411"/>
      <c r="Q11" s="411"/>
      <c r="R11" s="411">
        <v>4</v>
      </c>
      <c r="S11" s="411"/>
      <c r="T11" s="411"/>
      <c r="U11" s="411">
        <v>6</v>
      </c>
      <c r="V11" s="411"/>
      <c r="W11" s="411"/>
      <c r="X11" s="411">
        <v>7</v>
      </c>
      <c r="Y11" s="411"/>
      <c r="Z11" s="411"/>
      <c r="AA11" s="411">
        <v>11</v>
      </c>
      <c r="AB11" s="411"/>
      <c r="AC11" s="411"/>
    </row>
    <row r="12" spans="1:29" x14ac:dyDescent="0.35">
      <c r="A12" s="124" t="s">
        <v>84</v>
      </c>
      <c r="B12" s="112" t="s">
        <v>103</v>
      </c>
      <c r="C12" s="112" t="s">
        <v>552</v>
      </c>
      <c r="D12" s="112" t="s">
        <v>551</v>
      </c>
      <c r="E12" s="113" t="s">
        <v>289</v>
      </c>
      <c r="G12" s="116" t="s">
        <v>84</v>
      </c>
      <c r="H12" s="163" t="s">
        <v>147</v>
      </c>
      <c r="I12" s="156" t="s">
        <v>156</v>
      </c>
      <c r="J12" s="112" t="s">
        <v>143</v>
      </c>
      <c r="K12" s="113" t="s">
        <v>112</v>
      </c>
      <c r="O12" s="149" t="str">
        <f>MID(B12,4,2)</f>
        <v>86</v>
      </c>
      <c r="P12" s="135" t="str">
        <f>MID(D12,1,2)</f>
        <v>88</v>
      </c>
      <c r="Q12" s="150" t="str">
        <f>MID(E12,5,2)</f>
        <v>90</v>
      </c>
      <c r="R12" s="149" t="str">
        <f>MID(H12,4,2)</f>
        <v>92</v>
      </c>
      <c r="S12" s="135" t="str">
        <f>MID(J12,1,2)</f>
        <v>95</v>
      </c>
      <c r="T12" s="150" t="str">
        <f>MID(K12,5,2)</f>
        <v>97</v>
      </c>
      <c r="U12" s="149" t="str">
        <f>MID(B31,4,2)</f>
        <v>92</v>
      </c>
      <c r="V12" s="135" t="str">
        <f>MID(D31,1,2)</f>
        <v>94</v>
      </c>
      <c r="W12" s="150" t="str">
        <f>MID(E31,5,2)</f>
        <v>99</v>
      </c>
      <c r="X12" s="149" t="str">
        <f>MID(H31,4,2)</f>
        <v>90</v>
      </c>
      <c r="Y12" s="135" t="str">
        <f>MID(J31,1,2)</f>
        <v>93</v>
      </c>
      <c r="Z12" s="150" t="str">
        <f>MID(K31,5,2)</f>
        <v>95</v>
      </c>
      <c r="AA12" s="149" t="str">
        <f>MID(B50,4,2)</f>
        <v>1%</v>
      </c>
      <c r="AB12" s="135" t="str">
        <f>MID(D50,1,2)</f>
        <v>5%</v>
      </c>
      <c r="AC12" s="150" t="str">
        <f>MID(E50,5,2)</f>
        <v>9%</v>
      </c>
    </row>
    <row r="13" spans="1:29" x14ac:dyDescent="0.35">
      <c r="A13" s="124" t="s">
        <v>85</v>
      </c>
      <c r="B13" s="112" t="s">
        <v>103</v>
      </c>
      <c r="C13" s="112" t="s">
        <v>552</v>
      </c>
      <c r="D13" s="112" t="s">
        <v>551</v>
      </c>
      <c r="E13" s="113" t="s">
        <v>289</v>
      </c>
      <c r="G13" s="116" t="s">
        <v>85</v>
      </c>
      <c r="H13" s="163" t="s">
        <v>147</v>
      </c>
      <c r="I13" s="156" t="s">
        <v>156</v>
      </c>
      <c r="J13" s="112" t="s">
        <v>143</v>
      </c>
      <c r="K13" s="113" t="s">
        <v>112</v>
      </c>
      <c r="O13" s="149" t="str">
        <f t="shared" ref="O13:O21" si="0">MID(B13,4,2)</f>
        <v>86</v>
      </c>
      <c r="P13" s="135" t="str">
        <f t="shared" ref="P13:P21" si="1">MID(D13,1,2)</f>
        <v>88</v>
      </c>
      <c r="Q13" s="150" t="str">
        <f t="shared" ref="Q13:Q21" si="2">MID(E13,5,2)</f>
        <v>90</v>
      </c>
      <c r="R13" s="149" t="str">
        <f t="shared" ref="R13:R21" si="3">MID(H13,4,2)</f>
        <v>92</v>
      </c>
      <c r="S13" s="135" t="str">
        <f t="shared" ref="S13:S21" si="4">MID(J13,1,2)</f>
        <v>95</v>
      </c>
      <c r="T13" s="150" t="str">
        <f t="shared" ref="T13:T21" si="5">MID(K13,5,2)</f>
        <v>97</v>
      </c>
      <c r="U13" s="149" t="str">
        <f t="shared" ref="U13:U21" si="6">MID(B32,4,2)</f>
        <v>92</v>
      </c>
      <c r="V13" s="135" t="str">
        <f t="shared" ref="V13:V21" si="7">MID(D32,1,2)</f>
        <v>94</v>
      </c>
      <c r="W13" s="150" t="str">
        <f t="shared" ref="W13:W21" si="8">MID(E32,5,2)</f>
        <v>99</v>
      </c>
      <c r="X13" s="149" t="str">
        <f t="shared" ref="X13:X21" si="9">MID(H32,4,2)</f>
        <v>90</v>
      </c>
      <c r="Y13" s="135" t="str">
        <f t="shared" ref="Y13:Y21" si="10">MID(J32,1,2)</f>
        <v>93</v>
      </c>
      <c r="Z13" s="150" t="str">
        <f t="shared" ref="Z13:Z21" si="11">MID(K32,5,2)</f>
        <v>95</v>
      </c>
      <c r="AA13" s="149" t="str">
        <f t="shared" ref="AA13:AA21" si="12">MID(B51,4,2)</f>
        <v>5%</v>
      </c>
      <c r="AB13" s="135" t="str">
        <f t="shared" ref="AB13:AB21" si="13">MID(D51,1,2)</f>
        <v>9%</v>
      </c>
      <c r="AC13" s="150" t="str">
        <f t="shared" ref="AC13:AC20" si="14">MID(E51,5,2)</f>
        <v>18</v>
      </c>
    </row>
    <row r="14" spans="1:29" x14ac:dyDescent="0.35">
      <c r="A14" s="124" t="s">
        <v>86</v>
      </c>
      <c r="B14" s="112" t="s">
        <v>113</v>
      </c>
      <c r="C14" s="112" t="s">
        <v>551</v>
      </c>
      <c r="D14" s="112" t="s">
        <v>553</v>
      </c>
      <c r="E14" s="113" t="s">
        <v>152</v>
      </c>
      <c r="G14" s="116" t="s">
        <v>86</v>
      </c>
      <c r="H14" s="163" t="s">
        <v>147</v>
      </c>
      <c r="I14" s="156" t="s">
        <v>156</v>
      </c>
      <c r="J14" s="112" t="s">
        <v>143</v>
      </c>
      <c r="K14" s="113" t="s">
        <v>112</v>
      </c>
      <c r="O14" s="149" t="str">
        <f t="shared" si="0"/>
        <v>88</v>
      </c>
      <c r="P14" s="135" t="str">
        <f t="shared" si="1"/>
        <v>90</v>
      </c>
      <c r="Q14" s="150" t="str">
        <f t="shared" si="2"/>
        <v>92</v>
      </c>
      <c r="R14" s="149" t="str">
        <f t="shared" si="3"/>
        <v>92</v>
      </c>
      <c r="S14" s="135" t="str">
        <f t="shared" si="4"/>
        <v>95</v>
      </c>
      <c r="T14" s="150" t="str">
        <f t="shared" si="5"/>
        <v>97</v>
      </c>
      <c r="U14" s="149" t="str">
        <f t="shared" si="6"/>
        <v>92</v>
      </c>
      <c r="V14" s="135" t="str">
        <f t="shared" si="7"/>
        <v>94</v>
      </c>
      <c r="W14" s="150" t="str">
        <f t="shared" si="8"/>
        <v>99</v>
      </c>
      <c r="X14" s="149" t="str">
        <f t="shared" si="9"/>
        <v>90</v>
      </c>
      <c r="Y14" s="135" t="str">
        <f t="shared" si="10"/>
        <v>93</v>
      </c>
      <c r="Z14" s="150" t="str">
        <f t="shared" si="11"/>
        <v>95</v>
      </c>
      <c r="AA14" s="149" t="str">
        <f t="shared" si="12"/>
        <v>9%</v>
      </c>
      <c r="AB14" s="135" t="str">
        <f t="shared" si="13"/>
        <v>18</v>
      </c>
      <c r="AC14" s="150" t="str">
        <f t="shared" si="14"/>
        <v>27</v>
      </c>
    </row>
    <row r="15" spans="1:29" x14ac:dyDescent="0.35">
      <c r="A15" s="124" t="s">
        <v>87</v>
      </c>
      <c r="B15" s="112" t="s">
        <v>113</v>
      </c>
      <c r="C15" s="112" t="s">
        <v>551</v>
      </c>
      <c r="D15" s="112" t="s">
        <v>553</v>
      </c>
      <c r="E15" s="113" t="s">
        <v>152</v>
      </c>
      <c r="G15" s="116" t="s">
        <v>87</v>
      </c>
      <c r="H15" s="163" t="s">
        <v>147</v>
      </c>
      <c r="I15" s="156" t="s">
        <v>156</v>
      </c>
      <c r="J15" s="112" t="s">
        <v>143</v>
      </c>
      <c r="K15" s="113" t="s">
        <v>112</v>
      </c>
      <c r="O15" s="149" t="str">
        <f t="shared" si="0"/>
        <v>88</v>
      </c>
      <c r="P15" s="135" t="str">
        <f t="shared" si="1"/>
        <v>90</v>
      </c>
      <c r="Q15" s="150" t="str">
        <f t="shared" si="2"/>
        <v>92</v>
      </c>
      <c r="R15" s="149" t="str">
        <f t="shared" si="3"/>
        <v>92</v>
      </c>
      <c r="S15" s="135" t="str">
        <f t="shared" si="4"/>
        <v>95</v>
      </c>
      <c r="T15" s="150" t="str">
        <f t="shared" si="5"/>
        <v>97</v>
      </c>
      <c r="U15" s="149" t="str">
        <f t="shared" si="6"/>
        <v>92</v>
      </c>
      <c r="V15" s="135" t="str">
        <f t="shared" si="7"/>
        <v>94</v>
      </c>
      <c r="W15" s="150" t="str">
        <f t="shared" si="8"/>
        <v>99</v>
      </c>
      <c r="X15" s="149" t="str">
        <f t="shared" si="9"/>
        <v>90</v>
      </c>
      <c r="Y15" s="135" t="str">
        <f t="shared" si="10"/>
        <v>93</v>
      </c>
      <c r="Z15" s="150" t="str">
        <f t="shared" si="11"/>
        <v>95</v>
      </c>
      <c r="AA15" s="149" t="str">
        <f t="shared" si="12"/>
        <v>18</v>
      </c>
      <c r="AB15" s="135" t="str">
        <f t="shared" si="13"/>
        <v>27</v>
      </c>
      <c r="AC15" s="150" t="str">
        <f t="shared" si="14"/>
        <v>37</v>
      </c>
    </row>
    <row r="16" spans="1:29" x14ac:dyDescent="0.35">
      <c r="A16" s="124" t="s">
        <v>88</v>
      </c>
      <c r="B16" s="112" t="s">
        <v>530</v>
      </c>
      <c r="C16" s="112" t="s">
        <v>553</v>
      </c>
      <c r="D16" s="112" t="s">
        <v>148</v>
      </c>
      <c r="E16" s="113" t="s">
        <v>106</v>
      </c>
      <c r="G16" s="116" t="s">
        <v>88</v>
      </c>
      <c r="H16" s="163" t="s">
        <v>147</v>
      </c>
      <c r="I16" s="156" t="s">
        <v>156</v>
      </c>
      <c r="J16" s="112" t="s">
        <v>143</v>
      </c>
      <c r="K16" s="113" t="s">
        <v>112</v>
      </c>
      <c r="O16" s="149" t="str">
        <f t="shared" si="0"/>
        <v>90</v>
      </c>
      <c r="P16" s="135" t="str">
        <f t="shared" si="1"/>
        <v>92</v>
      </c>
      <c r="Q16" s="150" t="str">
        <f t="shared" si="2"/>
        <v>94</v>
      </c>
      <c r="R16" s="149" t="str">
        <f t="shared" si="3"/>
        <v>92</v>
      </c>
      <c r="S16" s="135" t="str">
        <f t="shared" si="4"/>
        <v>95</v>
      </c>
      <c r="T16" s="150" t="str">
        <f t="shared" si="5"/>
        <v>97</v>
      </c>
      <c r="U16" s="149" t="str">
        <f t="shared" si="6"/>
        <v>92</v>
      </c>
      <c r="V16" s="135" t="str">
        <f t="shared" si="7"/>
        <v>94</v>
      </c>
      <c r="W16" s="150" t="str">
        <f t="shared" si="8"/>
        <v>99</v>
      </c>
      <c r="X16" s="149" t="str">
        <f t="shared" si="9"/>
        <v>92</v>
      </c>
      <c r="Y16" s="135" t="str">
        <f t="shared" si="10"/>
        <v>95</v>
      </c>
      <c r="Z16" s="150" t="str">
        <f t="shared" si="11"/>
        <v>97</v>
      </c>
      <c r="AA16" s="149" t="str">
        <f t="shared" si="12"/>
        <v>27</v>
      </c>
      <c r="AB16" s="135" t="str">
        <f t="shared" si="13"/>
        <v>37</v>
      </c>
      <c r="AC16" s="150" t="str">
        <f t="shared" si="14"/>
        <v>44</v>
      </c>
    </row>
    <row r="17" spans="1:29" x14ac:dyDescent="0.35">
      <c r="A17" s="124" t="s">
        <v>89</v>
      </c>
      <c r="B17" s="112" t="s">
        <v>530</v>
      </c>
      <c r="C17" s="112" t="s">
        <v>553</v>
      </c>
      <c r="D17" s="112" t="s">
        <v>148</v>
      </c>
      <c r="E17" s="113" t="s">
        <v>106</v>
      </c>
      <c r="G17" s="116" t="s">
        <v>89</v>
      </c>
      <c r="H17" s="163" t="s">
        <v>147</v>
      </c>
      <c r="I17" s="156" t="s">
        <v>156</v>
      </c>
      <c r="J17" s="112" t="s">
        <v>143</v>
      </c>
      <c r="K17" s="113" t="s">
        <v>112</v>
      </c>
      <c r="O17" s="149" t="str">
        <f t="shared" si="0"/>
        <v>90</v>
      </c>
      <c r="P17" s="135" t="str">
        <f t="shared" si="1"/>
        <v>92</v>
      </c>
      <c r="Q17" s="150" t="str">
        <f t="shared" si="2"/>
        <v>94</v>
      </c>
      <c r="R17" s="149" t="str">
        <f t="shared" si="3"/>
        <v>92</v>
      </c>
      <c r="S17" s="135" t="str">
        <f t="shared" si="4"/>
        <v>95</v>
      </c>
      <c r="T17" s="150" t="str">
        <f t="shared" si="5"/>
        <v>97</v>
      </c>
      <c r="U17" s="149" t="str">
        <f t="shared" si="6"/>
        <v>92</v>
      </c>
      <c r="V17" s="135" t="str">
        <f t="shared" si="7"/>
        <v>94</v>
      </c>
      <c r="W17" s="150" t="str">
        <f t="shared" si="8"/>
        <v>99</v>
      </c>
      <c r="X17" s="149" t="str">
        <f t="shared" si="9"/>
        <v>92</v>
      </c>
      <c r="Y17" s="135" t="str">
        <f t="shared" si="10"/>
        <v>95</v>
      </c>
      <c r="Z17" s="150" t="str">
        <f t="shared" si="11"/>
        <v>97</v>
      </c>
      <c r="AA17" s="149" t="str">
        <f t="shared" si="12"/>
        <v>37</v>
      </c>
      <c r="AB17" s="135" t="str">
        <f t="shared" si="13"/>
        <v>44</v>
      </c>
      <c r="AC17" s="150" t="str">
        <f t="shared" si="14"/>
        <v>54</v>
      </c>
    </row>
    <row r="18" spans="1:29" x14ac:dyDescent="0.35">
      <c r="A18" s="124" t="s">
        <v>90</v>
      </c>
      <c r="B18" s="112" t="s">
        <v>147</v>
      </c>
      <c r="C18" s="112" t="s">
        <v>148</v>
      </c>
      <c r="D18" s="112" t="s">
        <v>554</v>
      </c>
      <c r="E18" s="113" t="s">
        <v>108</v>
      </c>
      <c r="G18" s="116" t="s">
        <v>90</v>
      </c>
      <c r="H18" s="163" t="s">
        <v>147</v>
      </c>
      <c r="I18" s="156" t="s">
        <v>156</v>
      </c>
      <c r="J18" s="112" t="s">
        <v>143</v>
      </c>
      <c r="K18" s="113" t="s">
        <v>112</v>
      </c>
      <c r="O18" s="149" t="str">
        <f t="shared" si="0"/>
        <v>92</v>
      </c>
      <c r="P18" s="135" t="str">
        <f t="shared" si="1"/>
        <v>94</v>
      </c>
      <c r="Q18" s="150" t="str">
        <f t="shared" si="2"/>
        <v>96</v>
      </c>
      <c r="R18" s="149" t="str">
        <f t="shared" si="3"/>
        <v>92</v>
      </c>
      <c r="S18" s="135" t="str">
        <f t="shared" si="4"/>
        <v>95</v>
      </c>
      <c r="T18" s="150" t="str">
        <f t="shared" si="5"/>
        <v>97</v>
      </c>
      <c r="U18" s="149" t="str">
        <f t="shared" si="6"/>
        <v>92</v>
      </c>
      <c r="V18" s="135" t="str">
        <f t="shared" si="7"/>
        <v>94</v>
      </c>
      <c r="W18" s="150" t="str">
        <f t="shared" si="8"/>
        <v>99</v>
      </c>
      <c r="X18" s="149" t="str">
        <f t="shared" si="9"/>
        <v>92</v>
      </c>
      <c r="Y18" s="135" t="str">
        <f t="shared" si="10"/>
        <v>95</v>
      </c>
      <c r="Z18" s="150" t="str">
        <f t="shared" si="11"/>
        <v>97</v>
      </c>
      <c r="AA18" s="149" t="str">
        <f t="shared" si="12"/>
        <v>44</v>
      </c>
      <c r="AB18" s="135" t="str">
        <f t="shared" si="13"/>
        <v>54</v>
      </c>
      <c r="AC18" s="150" t="str">
        <f t="shared" si="14"/>
        <v>62</v>
      </c>
    </row>
    <row r="19" spans="1:29" x14ac:dyDescent="0.35">
      <c r="A19" s="124" t="s">
        <v>91</v>
      </c>
      <c r="B19" s="112" t="s">
        <v>147</v>
      </c>
      <c r="C19" s="112" t="s">
        <v>148</v>
      </c>
      <c r="D19" s="112" t="s">
        <v>554</v>
      </c>
      <c r="E19" s="113" t="s">
        <v>108</v>
      </c>
      <c r="G19" s="116" t="s">
        <v>91</v>
      </c>
      <c r="H19" s="163" t="s">
        <v>147</v>
      </c>
      <c r="I19" s="156" t="s">
        <v>156</v>
      </c>
      <c r="J19" s="112" t="s">
        <v>143</v>
      </c>
      <c r="K19" s="113" t="s">
        <v>112</v>
      </c>
      <c r="O19" s="149" t="str">
        <f t="shared" si="0"/>
        <v>92</v>
      </c>
      <c r="P19" s="135" t="str">
        <f t="shared" si="1"/>
        <v>94</v>
      </c>
      <c r="Q19" s="150" t="str">
        <f t="shared" si="2"/>
        <v>96</v>
      </c>
      <c r="R19" s="149" t="str">
        <f t="shared" si="3"/>
        <v>92</v>
      </c>
      <c r="S19" s="135" t="str">
        <f t="shared" si="4"/>
        <v>95</v>
      </c>
      <c r="T19" s="150" t="str">
        <f t="shared" si="5"/>
        <v>97</v>
      </c>
      <c r="U19" s="149" t="str">
        <f t="shared" si="6"/>
        <v>92</v>
      </c>
      <c r="V19" s="135" t="str">
        <f t="shared" si="7"/>
        <v>94</v>
      </c>
      <c r="W19" s="150" t="str">
        <f t="shared" si="8"/>
        <v>99</v>
      </c>
      <c r="X19" s="149" t="str">
        <f t="shared" si="9"/>
        <v>92</v>
      </c>
      <c r="Y19" s="135" t="str">
        <f t="shared" si="10"/>
        <v>95</v>
      </c>
      <c r="Z19" s="150" t="str">
        <f t="shared" si="11"/>
        <v>97</v>
      </c>
      <c r="AA19" s="149" t="str">
        <f t="shared" si="12"/>
        <v>54</v>
      </c>
      <c r="AB19" s="135" t="str">
        <f t="shared" si="13"/>
        <v>62</v>
      </c>
      <c r="AC19" s="150" t="str">
        <f t="shared" si="14"/>
        <v>73</v>
      </c>
    </row>
    <row r="20" spans="1:29" x14ac:dyDescent="0.35">
      <c r="A20" s="124" t="s">
        <v>92</v>
      </c>
      <c r="B20" s="112" t="s">
        <v>155</v>
      </c>
      <c r="C20" s="112" t="s">
        <v>555</v>
      </c>
      <c r="D20" s="112" t="s">
        <v>463</v>
      </c>
      <c r="E20" s="113" t="s">
        <v>112</v>
      </c>
      <c r="G20" s="116" t="s">
        <v>92</v>
      </c>
      <c r="H20" s="163" t="s">
        <v>147</v>
      </c>
      <c r="I20" s="156" t="s">
        <v>156</v>
      </c>
      <c r="J20" s="112" t="s">
        <v>143</v>
      </c>
      <c r="K20" s="113" t="s">
        <v>112</v>
      </c>
      <c r="O20" s="149" t="str">
        <f t="shared" si="0"/>
        <v>91</v>
      </c>
      <c r="P20" s="135" t="str">
        <f t="shared" si="1"/>
        <v>93</v>
      </c>
      <c r="Q20" s="150" t="str">
        <f t="shared" si="2"/>
        <v>97</v>
      </c>
      <c r="R20" s="149" t="str">
        <f t="shared" si="3"/>
        <v>92</v>
      </c>
      <c r="S20" s="135" t="str">
        <f t="shared" si="4"/>
        <v>95</v>
      </c>
      <c r="T20" s="150" t="str">
        <f t="shared" si="5"/>
        <v>97</v>
      </c>
      <c r="U20" s="149" t="str">
        <f t="shared" si="6"/>
        <v>92</v>
      </c>
      <c r="V20" s="135" t="str">
        <f t="shared" si="7"/>
        <v>94</v>
      </c>
      <c r="W20" s="150" t="str">
        <f t="shared" si="8"/>
        <v>99</v>
      </c>
      <c r="X20" s="149" t="str">
        <f t="shared" si="9"/>
        <v>94</v>
      </c>
      <c r="Y20" s="135" t="str">
        <f t="shared" si="10"/>
        <v>97</v>
      </c>
      <c r="Z20" s="150" t="str">
        <f t="shared" si="11"/>
        <v>99</v>
      </c>
      <c r="AA20" s="149" t="str">
        <f t="shared" si="12"/>
        <v>52</v>
      </c>
      <c r="AB20" s="135" t="str">
        <f t="shared" si="13"/>
        <v>73</v>
      </c>
      <c r="AC20" s="150" t="str">
        <f t="shared" si="14"/>
        <v>87</v>
      </c>
    </row>
    <row r="21" spans="1:29" ht="21.75" thickBot="1" x14ac:dyDescent="0.4">
      <c r="A21" s="125" t="s">
        <v>93</v>
      </c>
      <c r="B21" s="114" t="s">
        <v>147</v>
      </c>
      <c r="C21" s="114" t="s">
        <v>148</v>
      </c>
      <c r="D21" s="114" t="s">
        <v>482</v>
      </c>
      <c r="E21" s="115" t="s">
        <v>116</v>
      </c>
      <c r="G21" s="120" t="s">
        <v>93</v>
      </c>
      <c r="H21" s="163" t="s">
        <v>147</v>
      </c>
      <c r="I21" s="156" t="s">
        <v>156</v>
      </c>
      <c r="J21" s="112" t="s">
        <v>143</v>
      </c>
      <c r="K21" s="113" t="s">
        <v>112</v>
      </c>
      <c r="O21" s="151" t="str">
        <f t="shared" si="0"/>
        <v>92</v>
      </c>
      <c r="P21" s="152" t="str">
        <f t="shared" si="1"/>
        <v>94</v>
      </c>
      <c r="Q21" s="153" t="str">
        <f t="shared" si="2"/>
        <v>98</v>
      </c>
      <c r="R21" s="151" t="str">
        <f t="shared" si="3"/>
        <v>92</v>
      </c>
      <c r="S21" s="152" t="str">
        <f t="shared" si="4"/>
        <v>95</v>
      </c>
      <c r="T21" s="153" t="str">
        <f t="shared" si="5"/>
        <v>97</v>
      </c>
      <c r="U21" s="151" t="str">
        <f t="shared" si="6"/>
        <v>92</v>
      </c>
      <c r="V21" s="152" t="str">
        <f t="shared" si="7"/>
        <v>94</v>
      </c>
      <c r="W21" s="153" t="str">
        <f t="shared" si="8"/>
        <v>99</v>
      </c>
      <c r="X21" s="151" t="str">
        <f t="shared" si="9"/>
        <v>94</v>
      </c>
      <c r="Y21" s="152" t="str">
        <f t="shared" si="10"/>
        <v>97</v>
      </c>
      <c r="Z21" s="153" t="str">
        <f t="shared" si="11"/>
        <v>99</v>
      </c>
      <c r="AA21" s="151" t="str">
        <f t="shared" si="12"/>
        <v>73</v>
      </c>
      <c r="AB21" s="152" t="str">
        <f t="shared" si="13"/>
        <v>87</v>
      </c>
      <c r="AC21" s="153" t="str">
        <f>MID(E59,5,3)</f>
        <v>99%</v>
      </c>
    </row>
    <row r="22" spans="1:29" ht="21.75" thickBot="1" x14ac:dyDescent="0.4"/>
    <row r="23" spans="1:29" ht="21.75" customHeight="1" x14ac:dyDescent="0.35">
      <c r="A23" s="402" t="s">
        <v>145</v>
      </c>
      <c r="B23" s="403"/>
      <c r="C23" s="403"/>
      <c r="D23" s="403"/>
      <c r="E23" s="404"/>
      <c r="F23" s="135"/>
      <c r="G23" s="402" t="s">
        <v>150</v>
      </c>
      <c r="H23" s="403"/>
      <c r="I23" s="403"/>
      <c r="J23" s="403"/>
      <c r="K23" s="404"/>
    </row>
    <row r="24" spans="1:29" x14ac:dyDescent="0.35">
      <c r="A24" s="405" t="s">
        <v>76</v>
      </c>
      <c r="B24" s="406"/>
      <c r="C24" s="406"/>
      <c r="D24" s="406" t="s">
        <v>77</v>
      </c>
      <c r="E24" s="407"/>
      <c r="F24" s="135"/>
      <c r="G24" s="405" t="s">
        <v>76</v>
      </c>
      <c r="H24" s="406"/>
      <c r="I24" s="406"/>
      <c r="J24" s="406" t="s">
        <v>77</v>
      </c>
      <c r="K24" s="407"/>
    </row>
    <row r="25" spans="1:29" ht="21" customHeight="1" x14ac:dyDescent="0.35">
      <c r="A25" s="408" t="s">
        <v>146</v>
      </c>
      <c r="B25" s="409"/>
      <c r="C25" s="409"/>
      <c r="D25" s="409" t="s">
        <v>209</v>
      </c>
      <c r="E25" s="410"/>
      <c r="F25" s="135"/>
      <c r="G25" s="408" t="s">
        <v>151</v>
      </c>
      <c r="H25" s="409"/>
      <c r="I25" s="409"/>
      <c r="J25" s="409" t="s">
        <v>210</v>
      </c>
      <c r="K25" s="410"/>
    </row>
    <row r="26" spans="1:29" ht="21.75" thickBot="1" x14ac:dyDescent="0.4">
      <c r="A26" s="408"/>
      <c r="B26" s="409"/>
      <c r="C26" s="409"/>
      <c r="D26" s="409"/>
      <c r="E26" s="410"/>
      <c r="F26" s="135"/>
      <c r="G26" s="408"/>
      <c r="H26" s="409"/>
      <c r="I26" s="409"/>
      <c r="J26" s="409"/>
      <c r="K26" s="410"/>
    </row>
    <row r="27" spans="1:29" ht="21.75" thickBot="1" x14ac:dyDescent="0.4">
      <c r="A27" s="399" t="s">
        <v>79</v>
      </c>
      <c r="B27" s="400"/>
      <c r="C27" s="400"/>
      <c r="D27" s="400"/>
      <c r="E27" s="401"/>
      <c r="F27" s="135"/>
      <c r="G27" s="399" t="s">
        <v>79</v>
      </c>
      <c r="H27" s="400"/>
      <c r="I27" s="400"/>
      <c r="J27" s="400"/>
      <c r="K27" s="401"/>
    </row>
    <row r="28" spans="1:29" ht="21.75" thickBot="1" x14ac:dyDescent="0.4">
      <c r="A28" s="126" t="s">
        <v>80</v>
      </c>
      <c r="B28" s="127" t="s">
        <v>61</v>
      </c>
      <c r="C28" s="128" t="s">
        <v>59</v>
      </c>
      <c r="D28" s="129" t="s">
        <v>57</v>
      </c>
      <c r="E28" s="130" t="s">
        <v>81</v>
      </c>
      <c r="F28" s="135"/>
      <c r="G28" s="126" t="s">
        <v>80</v>
      </c>
      <c r="H28" s="127" t="s">
        <v>61</v>
      </c>
      <c r="I28" s="128" t="s">
        <v>59</v>
      </c>
      <c r="J28" s="129" t="s">
        <v>57</v>
      </c>
      <c r="K28" s="130" t="s">
        <v>81</v>
      </c>
    </row>
    <row r="29" spans="1:29" x14ac:dyDescent="0.35">
      <c r="A29" s="116" t="s">
        <v>82</v>
      </c>
      <c r="B29" s="117"/>
      <c r="C29" s="117"/>
      <c r="D29" s="117"/>
      <c r="E29" s="116"/>
      <c r="G29" s="123" t="s">
        <v>82</v>
      </c>
      <c r="H29" s="110"/>
      <c r="I29" s="110"/>
      <c r="J29" s="110"/>
      <c r="K29" s="111"/>
    </row>
    <row r="30" spans="1:29" x14ac:dyDescent="0.35">
      <c r="A30" s="116" t="s">
        <v>83</v>
      </c>
      <c r="B30" s="117"/>
      <c r="C30" s="117"/>
      <c r="D30" s="117"/>
      <c r="E30" s="116"/>
      <c r="G30" s="124" t="s">
        <v>83</v>
      </c>
      <c r="H30" s="112"/>
      <c r="I30" s="112"/>
      <c r="J30" s="112"/>
      <c r="K30" s="113"/>
    </row>
    <row r="31" spans="1:29" x14ac:dyDescent="0.35">
      <c r="A31" s="116" t="s">
        <v>84</v>
      </c>
      <c r="B31" s="119" t="s">
        <v>147</v>
      </c>
      <c r="C31" s="117" t="s">
        <v>148</v>
      </c>
      <c r="D31" s="117" t="s">
        <v>149</v>
      </c>
      <c r="E31" s="116" t="s">
        <v>141</v>
      </c>
      <c r="G31" s="124" t="s">
        <v>84</v>
      </c>
      <c r="H31" s="163" t="s">
        <v>530</v>
      </c>
      <c r="I31" s="156" t="s">
        <v>153</v>
      </c>
      <c r="J31" s="112" t="s">
        <v>142</v>
      </c>
      <c r="K31" s="113" t="s">
        <v>107</v>
      </c>
    </row>
    <row r="32" spans="1:29" x14ac:dyDescent="0.35">
      <c r="A32" s="116" t="s">
        <v>85</v>
      </c>
      <c r="B32" s="119" t="s">
        <v>147</v>
      </c>
      <c r="C32" s="117" t="s">
        <v>148</v>
      </c>
      <c r="D32" s="117" t="s">
        <v>149</v>
      </c>
      <c r="E32" s="116" t="s">
        <v>141</v>
      </c>
      <c r="G32" s="124" t="s">
        <v>85</v>
      </c>
      <c r="H32" s="163" t="s">
        <v>530</v>
      </c>
      <c r="I32" s="156" t="s">
        <v>153</v>
      </c>
      <c r="J32" s="112" t="s">
        <v>142</v>
      </c>
      <c r="K32" s="113" t="s">
        <v>107</v>
      </c>
    </row>
    <row r="33" spans="1:11" x14ac:dyDescent="0.35">
      <c r="A33" s="116" t="s">
        <v>86</v>
      </c>
      <c r="B33" s="119" t="s">
        <v>147</v>
      </c>
      <c r="C33" s="117" t="s">
        <v>148</v>
      </c>
      <c r="D33" s="117" t="s">
        <v>149</v>
      </c>
      <c r="E33" s="116" t="s">
        <v>141</v>
      </c>
      <c r="G33" s="124" t="s">
        <v>86</v>
      </c>
      <c r="H33" s="163" t="s">
        <v>530</v>
      </c>
      <c r="I33" s="156" t="s">
        <v>153</v>
      </c>
      <c r="J33" s="112" t="s">
        <v>142</v>
      </c>
      <c r="K33" s="113" t="s">
        <v>107</v>
      </c>
    </row>
    <row r="34" spans="1:11" x14ac:dyDescent="0.35">
      <c r="A34" s="116" t="s">
        <v>87</v>
      </c>
      <c r="B34" s="119" t="s">
        <v>147</v>
      </c>
      <c r="C34" s="117" t="s">
        <v>148</v>
      </c>
      <c r="D34" s="117" t="s">
        <v>149</v>
      </c>
      <c r="E34" s="116" t="s">
        <v>141</v>
      </c>
      <c r="G34" s="124" t="s">
        <v>87</v>
      </c>
      <c r="H34" s="163" t="s">
        <v>530</v>
      </c>
      <c r="I34" s="156" t="s">
        <v>153</v>
      </c>
      <c r="J34" s="112" t="s">
        <v>142</v>
      </c>
      <c r="K34" s="113" t="s">
        <v>107</v>
      </c>
    </row>
    <row r="35" spans="1:11" x14ac:dyDescent="0.35">
      <c r="A35" s="116" t="s">
        <v>88</v>
      </c>
      <c r="B35" s="119" t="s">
        <v>147</v>
      </c>
      <c r="C35" s="117" t="s">
        <v>148</v>
      </c>
      <c r="D35" s="117" t="s">
        <v>149</v>
      </c>
      <c r="E35" s="116" t="s">
        <v>141</v>
      </c>
      <c r="G35" s="124" t="s">
        <v>88</v>
      </c>
      <c r="H35" s="163" t="s">
        <v>147</v>
      </c>
      <c r="I35" s="156" t="s">
        <v>156</v>
      </c>
      <c r="J35" s="112" t="s">
        <v>143</v>
      </c>
      <c r="K35" s="113" t="s">
        <v>112</v>
      </c>
    </row>
    <row r="36" spans="1:11" x14ac:dyDescent="0.35">
      <c r="A36" s="116" t="s">
        <v>89</v>
      </c>
      <c r="B36" s="119" t="s">
        <v>147</v>
      </c>
      <c r="C36" s="117" t="s">
        <v>148</v>
      </c>
      <c r="D36" s="117" t="s">
        <v>149</v>
      </c>
      <c r="E36" s="116" t="s">
        <v>141</v>
      </c>
      <c r="G36" s="124" t="s">
        <v>89</v>
      </c>
      <c r="H36" s="163" t="s">
        <v>147</v>
      </c>
      <c r="I36" s="156" t="s">
        <v>156</v>
      </c>
      <c r="J36" s="112" t="s">
        <v>143</v>
      </c>
      <c r="K36" s="113" t="s">
        <v>112</v>
      </c>
    </row>
    <row r="37" spans="1:11" x14ac:dyDescent="0.35">
      <c r="A37" s="116" t="s">
        <v>90</v>
      </c>
      <c r="B37" s="119" t="s">
        <v>147</v>
      </c>
      <c r="C37" s="117" t="s">
        <v>148</v>
      </c>
      <c r="D37" s="117" t="s">
        <v>149</v>
      </c>
      <c r="E37" s="116" t="s">
        <v>141</v>
      </c>
      <c r="G37" s="124" t="s">
        <v>90</v>
      </c>
      <c r="H37" s="163" t="s">
        <v>147</v>
      </c>
      <c r="I37" s="156" t="s">
        <v>156</v>
      </c>
      <c r="J37" s="112" t="s">
        <v>143</v>
      </c>
      <c r="K37" s="113" t="s">
        <v>112</v>
      </c>
    </row>
    <row r="38" spans="1:11" x14ac:dyDescent="0.35">
      <c r="A38" s="116" t="s">
        <v>91</v>
      </c>
      <c r="B38" s="119" t="s">
        <v>147</v>
      </c>
      <c r="C38" s="117" t="s">
        <v>148</v>
      </c>
      <c r="D38" s="117" t="s">
        <v>149</v>
      </c>
      <c r="E38" s="116" t="s">
        <v>141</v>
      </c>
      <c r="G38" s="124" t="s">
        <v>91</v>
      </c>
      <c r="H38" s="163" t="s">
        <v>147</v>
      </c>
      <c r="I38" s="156" t="s">
        <v>156</v>
      </c>
      <c r="J38" s="112" t="s">
        <v>143</v>
      </c>
      <c r="K38" s="113" t="s">
        <v>112</v>
      </c>
    </row>
    <row r="39" spans="1:11" x14ac:dyDescent="0.35">
      <c r="A39" s="116" t="s">
        <v>92</v>
      </c>
      <c r="B39" s="119" t="s">
        <v>147</v>
      </c>
      <c r="C39" s="117" t="s">
        <v>148</v>
      </c>
      <c r="D39" s="117" t="s">
        <v>149</v>
      </c>
      <c r="E39" s="116" t="s">
        <v>141</v>
      </c>
      <c r="G39" s="124" t="s">
        <v>92</v>
      </c>
      <c r="H39" s="163" t="s">
        <v>531</v>
      </c>
      <c r="I39" s="156" t="s">
        <v>157</v>
      </c>
      <c r="J39" s="112" t="s">
        <v>144</v>
      </c>
      <c r="K39" s="113" t="s">
        <v>141</v>
      </c>
    </row>
    <row r="40" spans="1:11" ht="21.75" thickBot="1" x14ac:dyDescent="0.4">
      <c r="A40" s="120" t="s">
        <v>93</v>
      </c>
      <c r="B40" s="121" t="s">
        <v>147</v>
      </c>
      <c r="C40" s="122" t="s">
        <v>148</v>
      </c>
      <c r="D40" s="122" t="s">
        <v>149</v>
      </c>
      <c r="E40" s="120" t="s">
        <v>141</v>
      </c>
      <c r="G40" s="125" t="s">
        <v>93</v>
      </c>
      <c r="H40" s="164" t="s">
        <v>531</v>
      </c>
      <c r="I40" s="157" t="s">
        <v>157</v>
      </c>
      <c r="J40" s="114" t="s">
        <v>144</v>
      </c>
      <c r="K40" s="115" t="s">
        <v>141</v>
      </c>
    </row>
    <row r="41" spans="1:11" ht="21.75" thickBot="1" x14ac:dyDescent="0.4"/>
    <row r="42" spans="1:11" ht="15.75" customHeight="1" x14ac:dyDescent="0.35">
      <c r="A42" s="402" t="s">
        <v>197</v>
      </c>
      <c r="B42" s="403"/>
      <c r="C42" s="403"/>
      <c r="D42" s="403"/>
      <c r="E42" s="404"/>
      <c r="G42" s="402" t="s">
        <v>556</v>
      </c>
      <c r="H42" s="403"/>
      <c r="I42" s="403"/>
      <c r="J42" s="403"/>
      <c r="K42" s="404"/>
    </row>
    <row r="43" spans="1:11" x14ac:dyDescent="0.35">
      <c r="A43" s="405" t="s">
        <v>76</v>
      </c>
      <c r="B43" s="406"/>
      <c r="C43" s="406"/>
      <c r="D43" s="406" t="s">
        <v>77</v>
      </c>
      <c r="E43" s="407"/>
      <c r="G43" s="405" t="s">
        <v>76</v>
      </c>
      <c r="H43" s="406"/>
      <c r="I43" s="406"/>
      <c r="J43" s="406" t="s">
        <v>77</v>
      </c>
      <c r="K43" s="407"/>
    </row>
    <row r="44" spans="1:11" ht="15" customHeight="1" x14ac:dyDescent="0.35">
      <c r="A44" s="408" t="s">
        <v>159</v>
      </c>
      <c r="B44" s="409"/>
      <c r="C44" s="409"/>
      <c r="D44" s="409" t="s">
        <v>96</v>
      </c>
      <c r="E44" s="410"/>
      <c r="G44" s="408" t="s">
        <v>558</v>
      </c>
      <c r="H44" s="409"/>
      <c r="I44" s="409"/>
      <c r="J44" s="409" t="s">
        <v>557</v>
      </c>
      <c r="K44" s="410"/>
    </row>
    <row r="45" spans="1:11" ht="21.75" thickBot="1" x14ac:dyDescent="0.4">
      <c r="A45" s="408"/>
      <c r="B45" s="409"/>
      <c r="C45" s="409"/>
      <c r="D45" s="409"/>
      <c r="E45" s="410"/>
      <c r="G45" s="408"/>
      <c r="H45" s="409"/>
      <c r="I45" s="409"/>
      <c r="J45" s="409"/>
      <c r="K45" s="410"/>
    </row>
    <row r="46" spans="1:11" ht="21.75" thickBot="1" x14ac:dyDescent="0.4">
      <c r="A46" s="399" t="s">
        <v>79</v>
      </c>
      <c r="B46" s="400"/>
      <c r="C46" s="400"/>
      <c r="D46" s="400"/>
      <c r="E46" s="401"/>
      <c r="G46" s="399" t="s">
        <v>79</v>
      </c>
      <c r="H46" s="400"/>
      <c r="I46" s="400"/>
      <c r="J46" s="400"/>
      <c r="K46" s="401"/>
    </row>
    <row r="47" spans="1:11" ht="21.75" thickBot="1" x14ac:dyDescent="0.4">
      <c r="A47" s="126" t="s">
        <v>80</v>
      </c>
      <c r="B47" s="127" t="s">
        <v>61</v>
      </c>
      <c r="C47" s="128" t="s">
        <v>59</v>
      </c>
      <c r="D47" s="129" t="s">
        <v>57</v>
      </c>
      <c r="E47" s="130" t="s">
        <v>81</v>
      </c>
      <c r="G47" s="126" t="s">
        <v>80</v>
      </c>
      <c r="H47" s="127" t="s">
        <v>61</v>
      </c>
      <c r="I47" s="128" t="s">
        <v>59</v>
      </c>
      <c r="J47" s="129" t="s">
        <v>57</v>
      </c>
      <c r="K47" s="130" t="s">
        <v>81</v>
      </c>
    </row>
    <row r="48" spans="1:11" x14ac:dyDescent="0.35">
      <c r="A48" s="116" t="s">
        <v>82</v>
      </c>
      <c r="B48" s="117"/>
      <c r="C48" s="117"/>
      <c r="D48" s="117"/>
      <c r="E48" s="116"/>
      <c r="G48" s="123" t="s">
        <v>82</v>
      </c>
      <c r="H48" s="110"/>
      <c r="I48" s="110"/>
      <c r="J48" s="110"/>
      <c r="K48" s="111"/>
    </row>
    <row r="49" spans="1:38" x14ac:dyDescent="0.35">
      <c r="A49" s="116" t="s">
        <v>83</v>
      </c>
      <c r="B49" s="117"/>
      <c r="C49" s="117"/>
      <c r="D49" s="117"/>
      <c r="E49" s="116"/>
      <c r="G49" s="124" t="s">
        <v>83</v>
      </c>
      <c r="H49" s="112"/>
      <c r="I49" s="112"/>
      <c r="J49" s="112"/>
      <c r="K49" s="113"/>
    </row>
    <row r="50" spans="1:38" x14ac:dyDescent="0.35">
      <c r="A50" s="116" t="s">
        <v>84</v>
      </c>
      <c r="B50" s="119" t="s">
        <v>221</v>
      </c>
      <c r="C50" s="117" t="s">
        <v>238</v>
      </c>
      <c r="D50" s="117" t="s">
        <v>237</v>
      </c>
      <c r="E50" s="116" t="s">
        <v>223</v>
      </c>
      <c r="G50" s="124" t="s">
        <v>84</v>
      </c>
      <c r="H50" s="112" t="s">
        <v>559</v>
      </c>
      <c r="I50" s="112" t="s">
        <v>569</v>
      </c>
      <c r="J50" s="112" t="s">
        <v>572</v>
      </c>
      <c r="K50" s="113" t="s">
        <v>573</v>
      </c>
    </row>
    <row r="51" spans="1:38" x14ac:dyDescent="0.35">
      <c r="A51" s="116" t="s">
        <v>85</v>
      </c>
      <c r="B51" s="119" t="s">
        <v>241</v>
      </c>
      <c r="C51" s="117" t="s">
        <v>237</v>
      </c>
      <c r="D51" s="117" t="s">
        <v>240</v>
      </c>
      <c r="E51" s="116" t="s">
        <v>239</v>
      </c>
      <c r="G51" s="124" t="s">
        <v>85</v>
      </c>
      <c r="H51" s="112" t="s">
        <v>560</v>
      </c>
      <c r="I51" s="112" t="s">
        <v>570</v>
      </c>
      <c r="J51" s="112" t="s">
        <v>571</v>
      </c>
      <c r="K51" s="113" t="s">
        <v>574</v>
      </c>
    </row>
    <row r="52" spans="1:38" x14ac:dyDescent="0.35">
      <c r="A52" s="116" t="s">
        <v>86</v>
      </c>
      <c r="B52" s="119" t="s">
        <v>222</v>
      </c>
      <c r="C52" s="117" t="s">
        <v>240</v>
      </c>
      <c r="D52" s="117" t="s">
        <v>332</v>
      </c>
      <c r="E52" s="116" t="s">
        <v>331</v>
      </c>
      <c r="G52" s="124" t="s">
        <v>86</v>
      </c>
      <c r="H52" s="112" t="s">
        <v>561</v>
      </c>
      <c r="I52" s="112" t="s">
        <v>572</v>
      </c>
      <c r="J52" s="112" t="s">
        <v>575</v>
      </c>
      <c r="K52" s="113" t="s">
        <v>576</v>
      </c>
    </row>
    <row r="53" spans="1:38" x14ac:dyDescent="0.35">
      <c r="A53" s="116" t="s">
        <v>87</v>
      </c>
      <c r="B53" s="119" t="s">
        <v>180</v>
      </c>
      <c r="C53" s="117" t="s">
        <v>332</v>
      </c>
      <c r="D53" s="117" t="s">
        <v>334</v>
      </c>
      <c r="E53" s="116" t="s">
        <v>333</v>
      </c>
      <c r="G53" s="124" t="s">
        <v>87</v>
      </c>
      <c r="H53" s="112" t="s">
        <v>562</v>
      </c>
      <c r="I53" s="112" t="s">
        <v>571</v>
      </c>
      <c r="J53" s="112" t="s">
        <v>577</v>
      </c>
      <c r="K53" s="113" t="s">
        <v>578</v>
      </c>
    </row>
    <row r="54" spans="1:38" x14ac:dyDescent="0.35">
      <c r="A54" s="116" t="s">
        <v>88</v>
      </c>
      <c r="B54" s="119" t="s">
        <v>337</v>
      </c>
      <c r="C54" s="117" t="s">
        <v>334</v>
      </c>
      <c r="D54" s="117" t="s">
        <v>336</v>
      </c>
      <c r="E54" s="116" t="s">
        <v>335</v>
      </c>
      <c r="G54" s="124" t="s">
        <v>88</v>
      </c>
      <c r="H54" s="112" t="s">
        <v>563</v>
      </c>
      <c r="I54" s="112" t="s">
        <v>575</v>
      </c>
      <c r="J54" s="112" t="s">
        <v>579</v>
      </c>
      <c r="K54" s="113" t="s">
        <v>580</v>
      </c>
    </row>
    <row r="55" spans="1:38" x14ac:dyDescent="0.35">
      <c r="A55" s="116" t="s">
        <v>89</v>
      </c>
      <c r="B55" s="119" t="s">
        <v>339</v>
      </c>
      <c r="C55" s="117" t="s">
        <v>336</v>
      </c>
      <c r="D55" s="117" t="s">
        <v>338</v>
      </c>
      <c r="E55" s="116" t="s">
        <v>279</v>
      </c>
      <c r="G55" s="124" t="s">
        <v>89</v>
      </c>
      <c r="H55" s="112" t="s">
        <v>564</v>
      </c>
      <c r="I55" s="112" t="s">
        <v>577</v>
      </c>
      <c r="J55" s="112" t="s">
        <v>581</v>
      </c>
      <c r="K55" s="113" t="s">
        <v>582</v>
      </c>
    </row>
    <row r="56" spans="1:38" x14ac:dyDescent="0.35">
      <c r="A56" s="116" t="s">
        <v>90</v>
      </c>
      <c r="B56" s="119" t="s">
        <v>341</v>
      </c>
      <c r="C56" s="117" t="s">
        <v>338</v>
      </c>
      <c r="D56" s="117" t="s">
        <v>344</v>
      </c>
      <c r="E56" s="116" t="s">
        <v>340</v>
      </c>
      <c r="G56" s="124" t="s">
        <v>90</v>
      </c>
      <c r="H56" s="112" t="s">
        <v>565</v>
      </c>
      <c r="I56" s="112" t="s">
        <v>579</v>
      </c>
      <c r="J56" s="112" t="s">
        <v>583</v>
      </c>
      <c r="K56" s="113" t="s">
        <v>584</v>
      </c>
    </row>
    <row r="57" spans="1:38" x14ac:dyDescent="0.35">
      <c r="A57" s="116" t="s">
        <v>91</v>
      </c>
      <c r="B57" s="119" t="s">
        <v>284</v>
      </c>
      <c r="C57" s="161" t="s">
        <v>344</v>
      </c>
      <c r="D57" s="167" t="s">
        <v>535</v>
      </c>
      <c r="E57" s="116" t="s">
        <v>303</v>
      </c>
      <c r="G57" s="124" t="s">
        <v>91</v>
      </c>
      <c r="H57" s="112" t="s">
        <v>566</v>
      </c>
      <c r="I57" s="112" t="s">
        <v>585</v>
      </c>
      <c r="J57" s="112" t="s">
        <v>586</v>
      </c>
      <c r="K57" s="113" t="s">
        <v>587</v>
      </c>
    </row>
    <row r="58" spans="1:38" x14ac:dyDescent="0.35">
      <c r="A58" s="116" t="s">
        <v>92</v>
      </c>
      <c r="B58" s="119" t="s">
        <v>192</v>
      </c>
      <c r="C58" s="117" t="s">
        <v>342</v>
      </c>
      <c r="D58" s="117" t="s">
        <v>343</v>
      </c>
      <c r="E58" s="116" t="s">
        <v>282</v>
      </c>
      <c r="G58" s="124" t="s">
        <v>92</v>
      </c>
      <c r="H58" s="112" t="s">
        <v>567</v>
      </c>
      <c r="I58" s="112" t="s">
        <v>586</v>
      </c>
      <c r="J58" s="112" t="s">
        <v>588</v>
      </c>
      <c r="K58" s="113" t="s">
        <v>589</v>
      </c>
    </row>
    <row r="59" spans="1:38" ht="21.75" thickBot="1" x14ac:dyDescent="0.4">
      <c r="A59" s="120" t="s">
        <v>93</v>
      </c>
      <c r="B59" s="121" t="s">
        <v>120</v>
      </c>
      <c r="C59" s="122" t="s">
        <v>343</v>
      </c>
      <c r="D59" s="168" t="s">
        <v>538</v>
      </c>
      <c r="E59" s="169" t="s">
        <v>141</v>
      </c>
      <c r="G59" s="125" t="s">
        <v>93</v>
      </c>
      <c r="H59" s="114" t="s">
        <v>568</v>
      </c>
      <c r="I59" s="112" t="s">
        <v>588</v>
      </c>
      <c r="J59" s="114" t="s">
        <v>590</v>
      </c>
      <c r="K59" s="115" t="s">
        <v>591</v>
      </c>
    </row>
    <row r="61" spans="1:38" s="227" customFormat="1" ht="53.45" customHeight="1" x14ac:dyDescent="0.25">
      <c r="A61" s="295" t="s">
        <v>596</v>
      </c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17"/>
      <c r="N61" s="218"/>
      <c r="O61" s="218"/>
      <c r="P61" s="218"/>
      <c r="Q61" s="218"/>
      <c r="R61" s="218"/>
      <c r="S61" s="218"/>
      <c r="T61" s="219"/>
      <c r="U61" s="219"/>
      <c r="V61" s="219"/>
      <c r="W61" s="219"/>
      <c r="X61" s="219"/>
      <c r="Y61" s="219"/>
      <c r="Z61" s="220"/>
      <c r="AA61" s="220"/>
      <c r="AB61" s="221"/>
      <c r="AC61" s="221"/>
      <c r="AD61" s="222"/>
      <c r="AE61" s="223"/>
      <c r="AF61" s="221"/>
      <c r="AG61" s="221"/>
      <c r="AH61" s="224"/>
      <c r="AI61" s="225"/>
      <c r="AJ61" s="219"/>
      <c r="AK61" s="219"/>
      <c r="AL61" s="226"/>
    </row>
  </sheetData>
  <mergeCells count="45">
    <mergeCell ref="J3:K3"/>
    <mergeCell ref="A61:L61"/>
    <mergeCell ref="A1:B3"/>
    <mergeCell ref="C1:I3"/>
    <mergeCell ref="G46:K46"/>
    <mergeCell ref="G42:K42"/>
    <mergeCell ref="G43:I43"/>
    <mergeCell ref="J43:K43"/>
    <mergeCell ref="G44:I45"/>
    <mergeCell ref="J44:K45"/>
    <mergeCell ref="A44:C45"/>
    <mergeCell ref="D44:E45"/>
    <mergeCell ref="A46:E46"/>
    <mergeCell ref="A42:E42"/>
    <mergeCell ref="A43:C43"/>
    <mergeCell ref="D43:E43"/>
    <mergeCell ref="O11:Q11"/>
    <mergeCell ref="R11:T11"/>
    <mergeCell ref="U11:W11"/>
    <mergeCell ref="X11:Z11"/>
    <mergeCell ref="AA11:AC11"/>
    <mergeCell ref="A25:C26"/>
    <mergeCell ref="D25:E26"/>
    <mergeCell ref="G25:I26"/>
    <mergeCell ref="J25:K26"/>
    <mergeCell ref="A27:E27"/>
    <mergeCell ref="G27:K27"/>
    <mergeCell ref="A23:E23"/>
    <mergeCell ref="G23:K23"/>
    <mergeCell ref="A24:C24"/>
    <mergeCell ref="D24:E24"/>
    <mergeCell ref="G24:I24"/>
    <mergeCell ref="J24:K24"/>
    <mergeCell ref="A4:E4"/>
    <mergeCell ref="G4:K4"/>
    <mergeCell ref="A5:C5"/>
    <mergeCell ref="D5:E5"/>
    <mergeCell ref="G5:I5"/>
    <mergeCell ref="J5:K5"/>
    <mergeCell ref="A6:C7"/>
    <mergeCell ref="D6:E7"/>
    <mergeCell ref="G6:I7"/>
    <mergeCell ref="J6:K7"/>
    <mergeCell ref="A8:E8"/>
    <mergeCell ref="G8:K8"/>
  </mergeCells>
  <dataValidations count="7">
    <dataValidation type="list" allowBlank="1" showInputMessage="1" showErrorMessage="1" sqref="X61:Y61 O61:T61">
      <formula1>RPTA</formula1>
    </dataValidation>
    <dataValidation type="whole" allowBlank="1" showInputMessage="1" showErrorMessage="1" sqref="A61">
      <formula1>1</formula1>
      <formula2>2000</formula2>
    </dataValidation>
    <dataValidation type="whole" allowBlank="1" showInputMessage="1" showErrorMessage="1" sqref="Z61">
      <formula1>0</formula1>
      <formula2>10</formula2>
    </dataValidation>
    <dataValidation type="whole" allowBlank="1" showInputMessage="1" showErrorMessage="1" sqref="U61:V61">
      <formula1>0</formula1>
      <formula2>100</formula2>
    </dataValidation>
    <dataValidation type="whole" allowBlank="1" showInputMessage="1" showErrorMessage="1" sqref="AD61">
      <formula1>0</formula1>
      <formula2>30000000</formula2>
    </dataValidation>
    <dataValidation type="whole" allowBlank="1" showInputMessage="1" showErrorMessage="1" sqref="AE61">
      <formula1>0</formula1>
      <formula2>5000000000</formula2>
    </dataValidation>
    <dataValidation type="list" allowBlank="1" showInputMessage="1" showErrorMessage="1" sqref="AL61">
      <formula1>Estado1</formula1>
    </dataValidation>
  </dataValidations>
  <pageMargins left="0.94488188976377963" right="0.51181102362204722" top="0.43307086614173229" bottom="0.39370078740157483" header="0.31496062992125984" footer="0.31496062992125984"/>
  <pageSetup scale="52" orientation="portrait" horizontalDpi="4294967295" verticalDpi="4294967295" r:id="rId1"/>
  <drawing r:id="rId2"/>
  <picture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FFFF00"/>
    <pageSetUpPr fitToPage="1"/>
  </sheetPr>
  <dimension ref="A1:AL61"/>
  <sheetViews>
    <sheetView showGridLines="0" zoomScale="60" zoomScaleNormal="60" workbookViewId="0">
      <selection activeCell="K1" sqref="K1"/>
    </sheetView>
  </sheetViews>
  <sheetFormatPr baseColWidth="10" defaultColWidth="11.42578125" defaultRowHeight="21" x14ac:dyDescent="0.35"/>
  <cols>
    <col min="1" max="1" width="16.140625" style="118" bestFit="1" customWidth="1"/>
    <col min="2" max="2" width="11.5703125" style="118" bestFit="1" customWidth="1"/>
    <col min="3" max="3" width="18.28515625" style="118" bestFit="1" customWidth="1"/>
    <col min="4" max="4" width="20.140625" style="118" bestFit="1" customWidth="1"/>
    <col min="5" max="5" width="13.7109375" style="118" bestFit="1" customWidth="1"/>
    <col min="6" max="6" width="5" style="118" customWidth="1"/>
    <col min="7" max="7" width="16.140625" style="118" bestFit="1" customWidth="1"/>
    <col min="8" max="8" width="11.5703125" style="118" bestFit="1" customWidth="1"/>
    <col min="9" max="9" width="19" style="118" bestFit="1" customWidth="1"/>
    <col min="10" max="10" width="20.140625" style="118" bestFit="1" customWidth="1"/>
    <col min="11" max="11" width="17.5703125" style="118" customWidth="1"/>
    <col min="12" max="14" width="11.42578125" style="118"/>
    <col min="15" max="29" width="8.7109375" style="118" customWidth="1"/>
    <col min="30" max="16384" width="11.42578125" style="118"/>
  </cols>
  <sheetData>
    <row r="1" spans="1:29" customFormat="1" ht="42" customHeight="1" x14ac:dyDescent="0.35">
      <c r="A1" s="434"/>
      <c r="B1" s="435"/>
      <c r="C1" s="240" t="s">
        <v>607</v>
      </c>
      <c r="D1" s="240"/>
      <c r="E1" s="240"/>
      <c r="F1" s="240"/>
      <c r="G1" s="240"/>
      <c r="H1" s="240"/>
      <c r="I1" s="241"/>
      <c r="J1" s="233" t="s">
        <v>592</v>
      </c>
      <c r="K1" s="234">
        <v>42858</v>
      </c>
      <c r="L1" s="118"/>
    </row>
    <row r="2" spans="1:29" customFormat="1" ht="42" customHeight="1" x14ac:dyDescent="0.35">
      <c r="A2" s="436"/>
      <c r="B2" s="437"/>
      <c r="C2" s="243"/>
      <c r="D2" s="243"/>
      <c r="E2" s="243"/>
      <c r="F2" s="243"/>
      <c r="G2" s="243"/>
      <c r="H2" s="243"/>
      <c r="I2" s="244"/>
      <c r="J2" s="215" t="s">
        <v>597</v>
      </c>
      <c r="K2" s="235" t="s">
        <v>593</v>
      </c>
      <c r="L2" s="118"/>
    </row>
    <row r="3" spans="1:29" customFormat="1" ht="42" customHeight="1" thickBot="1" x14ac:dyDescent="0.4">
      <c r="A3" s="438"/>
      <c r="B3" s="439"/>
      <c r="C3" s="246"/>
      <c r="D3" s="246"/>
      <c r="E3" s="246"/>
      <c r="F3" s="246"/>
      <c r="G3" s="246"/>
      <c r="H3" s="246"/>
      <c r="I3" s="247"/>
      <c r="J3" s="248" t="s">
        <v>594</v>
      </c>
      <c r="K3" s="249"/>
      <c r="L3" s="118"/>
    </row>
    <row r="4" spans="1:29" ht="21.75" customHeight="1" x14ac:dyDescent="0.35">
      <c r="A4" s="420" t="s">
        <v>94</v>
      </c>
      <c r="B4" s="421"/>
      <c r="C4" s="421"/>
      <c r="D4" s="421"/>
      <c r="E4" s="422"/>
      <c r="F4" s="135"/>
      <c r="G4" s="420" t="s">
        <v>95</v>
      </c>
      <c r="H4" s="421"/>
      <c r="I4" s="421"/>
      <c r="J4" s="421"/>
      <c r="K4" s="422"/>
    </row>
    <row r="5" spans="1:29" x14ac:dyDescent="0.35">
      <c r="A5" s="405" t="s">
        <v>76</v>
      </c>
      <c r="B5" s="406"/>
      <c r="C5" s="406"/>
      <c r="D5" s="406" t="s">
        <v>77</v>
      </c>
      <c r="E5" s="407"/>
      <c r="F5" s="135"/>
      <c r="G5" s="405" t="s">
        <v>76</v>
      </c>
      <c r="H5" s="406"/>
      <c r="I5" s="406"/>
      <c r="J5" s="406" t="s">
        <v>77</v>
      </c>
      <c r="K5" s="407"/>
    </row>
    <row r="6" spans="1:29" ht="21" customHeight="1" x14ac:dyDescent="0.35">
      <c r="A6" s="408" t="s">
        <v>78</v>
      </c>
      <c r="B6" s="409"/>
      <c r="C6" s="409"/>
      <c r="D6" s="409" t="s">
        <v>207</v>
      </c>
      <c r="E6" s="410"/>
      <c r="F6" s="135"/>
      <c r="G6" s="408" t="s">
        <v>96</v>
      </c>
      <c r="H6" s="409"/>
      <c r="I6" s="409"/>
      <c r="J6" s="409" t="s">
        <v>208</v>
      </c>
      <c r="K6" s="410"/>
    </row>
    <row r="7" spans="1:29" ht="21.75" thickBot="1" x14ac:dyDescent="0.4">
      <c r="A7" s="408"/>
      <c r="B7" s="409"/>
      <c r="C7" s="409"/>
      <c r="D7" s="409"/>
      <c r="E7" s="410"/>
      <c r="F7" s="135"/>
      <c r="G7" s="408"/>
      <c r="H7" s="409"/>
      <c r="I7" s="409"/>
      <c r="J7" s="409"/>
      <c r="K7" s="410"/>
    </row>
    <row r="8" spans="1:29" ht="21.75" thickBot="1" x14ac:dyDescent="0.4">
      <c r="A8" s="399" t="s">
        <v>79</v>
      </c>
      <c r="B8" s="400"/>
      <c r="C8" s="400"/>
      <c r="D8" s="400"/>
      <c r="E8" s="401"/>
      <c r="F8" s="135"/>
      <c r="G8" s="399" t="s">
        <v>79</v>
      </c>
      <c r="H8" s="400"/>
      <c r="I8" s="400"/>
      <c r="J8" s="400"/>
      <c r="K8" s="401"/>
    </row>
    <row r="9" spans="1:29" ht="21.75" thickBot="1" x14ac:dyDescent="0.4">
      <c r="A9" s="126" t="s">
        <v>80</v>
      </c>
      <c r="B9" s="127" t="s">
        <v>61</v>
      </c>
      <c r="C9" s="128" t="s">
        <v>59</v>
      </c>
      <c r="D9" s="129" t="s">
        <v>57</v>
      </c>
      <c r="E9" s="130" t="s">
        <v>81</v>
      </c>
      <c r="F9" s="135"/>
      <c r="G9" s="126" t="s">
        <v>80</v>
      </c>
      <c r="H9" s="127" t="s">
        <v>61</v>
      </c>
      <c r="I9" s="128" t="s">
        <v>59</v>
      </c>
      <c r="J9" s="129" t="s">
        <v>57</v>
      </c>
      <c r="K9" s="130" t="s">
        <v>81</v>
      </c>
    </row>
    <row r="10" spans="1:29" x14ac:dyDescent="0.35">
      <c r="A10" s="116" t="s">
        <v>82</v>
      </c>
      <c r="B10" s="117"/>
      <c r="C10" s="117"/>
      <c r="D10" s="117"/>
      <c r="E10" s="116"/>
      <c r="G10" s="123" t="s">
        <v>82</v>
      </c>
      <c r="H10" s="110"/>
      <c r="I10" s="110"/>
      <c r="J10" s="110"/>
      <c r="K10" s="111"/>
    </row>
    <row r="11" spans="1:29" x14ac:dyDescent="0.35">
      <c r="A11" s="116" t="s">
        <v>83</v>
      </c>
      <c r="B11" s="117"/>
      <c r="C11" s="117"/>
      <c r="D11" s="117"/>
      <c r="E11" s="116"/>
      <c r="G11" s="124" t="s">
        <v>83</v>
      </c>
      <c r="H11" s="112"/>
      <c r="I11" s="112"/>
      <c r="J11" s="112"/>
      <c r="K11" s="113"/>
      <c r="O11" s="411">
        <v>1</v>
      </c>
      <c r="P11" s="411"/>
      <c r="Q11" s="411"/>
      <c r="R11" s="411">
        <v>4</v>
      </c>
      <c r="S11" s="411"/>
      <c r="T11" s="411"/>
      <c r="U11" s="411">
        <v>6</v>
      </c>
      <c r="V11" s="411"/>
      <c r="W11" s="411"/>
      <c r="X11" s="411">
        <v>7</v>
      </c>
      <c r="Y11" s="411"/>
      <c r="Z11" s="411"/>
      <c r="AA11" s="411">
        <v>11</v>
      </c>
      <c r="AB11" s="411"/>
      <c r="AC11" s="411"/>
    </row>
    <row r="12" spans="1:29" x14ac:dyDescent="0.35">
      <c r="A12" s="124" t="s">
        <v>84</v>
      </c>
      <c r="B12" s="112" t="s">
        <v>103</v>
      </c>
      <c r="C12" s="112" t="s">
        <v>552</v>
      </c>
      <c r="D12" s="112" t="s">
        <v>551</v>
      </c>
      <c r="E12" s="113" t="s">
        <v>289</v>
      </c>
      <c r="G12" s="124" t="s">
        <v>84</v>
      </c>
      <c r="H12" s="112" t="s">
        <v>214</v>
      </c>
      <c r="I12" s="112" t="s">
        <v>215</v>
      </c>
      <c r="J12" s="112" t="s">
        <v>215</v>
      </c>
      <c r="K12" s="113" t="s">
        <v>216</v>
      </c>
      <c r="O12" s="149" t="str">
        <f>MID(B12,4,2)</f>
        <v>86</v>
      </c>
      <c r="P12" s="135" t="str">
        <f>MID(D12,1,2)</f>
        <v>88</v>
      </c>
      <c r="Q12" s="150" t="str">
        <f>MID(E12,5,2)</f>
        <v>90</v>
      </c>
      <c r="R12" s="149" t="str">
        <f>MID(H12,4,2)</f>
        <v>0%</v>
      </c>
      <c r="S12" s="135" t="str">
        <f>MID(J12,1,2)</f>
        <v>0%</v>
      </c>
      <c r="T12" s="150" t="str">
        <f>MID(K12,5,2)</f>
        <v>0%</v>
      </c>
      <c r="U12" s="149" t="str">
        <f>MID(B31,4,2)</f>
        <v>92</v>
      </c>
      <c r="V12" s="135" t="str">
        <f>MID(D31,1,2)</f>
        <v>94</v>
      </c>
      <c r="W12" s="150" t="str">
        <f>MID(E31,5,2)</f>
        <v>99</v>
      </c>
      <c r="X12" s="149" t="str">
        <f>MID(H31,4,2)</f>
        <v>90</v>
      </c>
      <c r="Y12" s="135" t="str">
        <f>MID(J31,1,2)</f>
        <v>93</v>
      </c>
      <c r="Z12" s="150" t="str">
        <f>MID(K31,5,2)</f>
        <v>95</v>
      </c>
      <c r="AA12" s="149" t="str">
        <f>MID(B50,4,2)</f>
        <v>0%</v>
      </c>
      <c r="AB12" s="135" t="str">
        <f>MID(D50,1,2)</f>
        <v>0%</v>
      </c>
      <c r="AC12" s="150" t="str">
        <f>MID(E50,5,2)</f>
        <v>0%</v>
      </c>
    </row>
    <row r="13" spans="1:29" x14ac:dyDescent="0.35">
      <c r="A13" s="124" t="s">
        <v>85</v>
      </c>
      <c r="B13" s="112" t="s">
        <v>103</v>
      </c>
      <c r="C13" s="112" t="s">
        <v>552</v>
      </c>
      <c r="D13" s="112" t="s">
        <v>551</v>
      </c>
      <c r="E13" s="113" t="s">
        <v>289</v>
      </c>
      <c r="G13" s="124" t="s">
        <v>85</v>
      </c>
      <c r="H13" s="112" t="s">
        <v>214</v>
      </c>
      <c r="I13" s="112" t="s">
        <v>215</v>
      </c>
      <c r="J13" s="112" t="s">
        <v>215</v>
      </c>
      <c r="K13" s="113" t="s">
        <v>216</v>
      </c>
      <c r="O13" s="149" t="str">
        <f t="shared" ref="O13:O21" si="0">MID(B13,4,2)</f>
        <v>86</v>
      </c>
      <c r="P13" s="135" t="str">
        <f t="shared" ref="P13:P21" si="1">MID(D13,1,2)</f>
        <v>88</v>
      </c>
      <c r="Q13" s="150" t="str">
        <f t="shared" ref="Q13:Q21" si="2">MID(E13,5,2)</f>
        <v>90</v>
      </c>
      <c r="R13" s="149" t="str">
        <f t="shared" ref="R13:R21" si="3">MID(H13,4,2)</f>
        <v>0%</v>
      </c>
      <c r="S13" s="135" t="str">
        <f t="shared" ref="S13:S21" si="4">MID(J13,1,2)</f>
        <v>0%</v>
      </c>
      <c r="T13" s="150" t="str">
        <f t="shared" ref="T13:T21" si="5">MID(K13,5,2)</f>
        <v>0%</v>
      </c>
      <c r="U13" s="149" t="str">
        <f t="shared" ref="U13:U21" si="6">MID(B32,4,2)</f>
        <v>92</v>
      </c>
      <c r="V13" s="135" t="str">
        <f t="shared" ref="V13:V21" si="7">MID(D32,1,2)</f>
        <v>94</v>
      </c>
      <c r="W13" s="150" t="str">
        <f t="shared" ref="W13:W21" si="8">MID(E32,5,2)</f>
        <v>99</v>
      </c>
      <c r="X13" s="149" t="str">
        <f t="shared" ref="X13:X21" si="9">MID(H32,4,2)</f>
        <v>90</v>
      </c>
      <c r="Y13" s="135" t="str">
        <f t="shared" ref="Y13:Y21" si="10">MID(J32,1,2)</f>
        <v>93</v>
      </c>
      <c r="Z13" s="150" t="str">
        <f t="shared" ref="Z13:Z21" si="11">MID(K32,5,2)</f>
        <v>95</v>
      </c>
      <c r="AA13" s="149" t="str">
        <f t="shared" ref="AA13:AA21" si="12">MID(B51,4,2)</f>
        <v>0%</v>
      </c>
      <c r="AB13" s="135" t="str">
        <f t="shared" ref="AB13:AB21" si="13">MID(D51,1,2)</f>
        <v>0%</v>
      </c>
      <c r="AC13" s="150" t="str">
        <f t="shared" ref="AC13:AC19" si="14">MID(E51,5,2)</f>
        <v>0%</v>
      </c>
    </row>
    <row r="14" spans="1:29" x14ac:dyDescent="0.35">
      <c r="A14" s="124" t="s">
        <v>86</v>
      </c>
      <c r="B14" s="112" t="s">
        <v>113</v>
      </c>
      <c r="C14" s="112" t="s">
        <v>551</v>
      </c>
      <c r="D14" s="112" t="s">
        <v>553</v>
      </c>
      <c r="E14" s="113" t="s">
        <v>152</v>
      </c>
      <c r="G14" s="124" t="s">
        <v>86</v>
      </c>
      <c r="H14" s="112" t="s">
        <v>284</v>
      </c>
      <c r="I14" s="112" t="s">
        <v>348</v>
      </c>
      <c r="J14" s="163" t="s">
        <v>539</v>
      </c>
      <c r="K14" s="165" t="s">
        <v>141</v>
      </c>
      <c r="O14" s="149" t="str">
        <f t="shared" si="0"/>
        <v>88</v>
      </c>
      <c r="P14" s="135" t="str">
        <f t="shared" si="1"/>
        <v>90</v>
      </c>
      <c r="Q14" s="150" t="str">
        <f t="shared" si="2"/>
        <v>92</v>
      </c>
      <c r="R14" s="149" t="str">
        <f t="shared" si="3"/>
        <v>54</v>
      </c>
      <c r="S14" s="135" t="str">
        <f t="shared" si="4"/>
        <v>79</v>
      </c>
      <c r="T14" s="150" t="str">
        <f t="shared" si="5"/>
        <v>99</v>
      </c>
      <c r="U14" s="149" t="str">
        <f t="shared" si="6"/>
        <v>92</v>
      </c>
      <c r="V14" s="135" t="str">
        <f t="shared" si="7"/>
        <v>94</v>
      </c>
      <c r="W14" s="150" t="str">
        <f t="shared" si="8"/>
        <v>99</v>
      </c>
      <c r="X14" s="149" t="str">
        <f t="shared" si="9"/>
        <v>90</v>
      </c>
      <c r="Y14" s="135" t="str">
        <f t="shared" si="10"/>
        <v>93</v>
      </c>
      <c r="Z14" s="150" t="str">
        <f t="shared" si="11"/>
        <v>95</v>
      </c>
      <c r="AA14" s="149" t="str">
        <f t="shared" si="12"/>
        <v>1%</v>
      </c>
      <c r="AB14" s="135" t="str">
        <f t="shared" si="13"/>
        <v>3%</v>
      </c>
      <c r="AC14" s="150" t="str">
        <f t="shared" si="14"/>
        <v>5%</v>
      </c>
    </row>
    <row r="15" spans="1:29" x14ac:dyDescent="0.35">
      <c r="A15" s="124" t="s">
        <v>87</v>
      </c>
      <c r="B15" s="112" t="s">
        <v>113</v>
      </c>
      <c r="C15" s="112" t="s">
        <v>551</v>
      </c>
      <c r="D15" s="112" t="s">
        <v>553</v>
      </c>
      <c r="E15" s="113" t="s">
        <v>152</v>
      </c>
      <c r="G15" s="124" t="s">
        <v>87</v>
      </c>
      <c r="H15" s="112" t="s">
        <v>284</v>
      </c>
      <c r="I15" s="112" t="s">
        <v>348</v>
      </c>
      <c r="J15" s="163" t="s">
        <v>539</v>
      </c>
      <c r="K15" s="165" t="s">
        <v>141</v>
      </c>
      <c r="O15" s="149" t="str">
        <f t="shared" si="0"/>
        <v>88</v>
      </c>
      <c r="P15" s="135" t="str">
        <f t="shared" si="1"/>
        <v>90</v>
      </c>
      <c r="Q15" s="150" t="str">
        <f t="shared" si="2"/>
        <v>92</v>
      </c>
      <c r="R15" s="149" t="str">
        <f t="shared" si="3"/>
        <v>54</v>
      </c>
      <c r="S15" s="135" t="str">
        <f t="shared" si="4"/>
        <v>79</v>
      </c>
      <c r="T15" s="150" t="str">
        <f t="shared" si="5"/>
        <v>99</v>
      </c>
      <c r="U15" s="149" t="str">
        <f t="shared" si="6"/>
        <v>92</v>
      </c>
      <c r="V15" s="135" t="str">
        <f t="shared" si="7"/>
        <v>94</v>
      </c>
      <c r="W15" s="150" t="str">
        <f t="shared" si="8"/>
        <v>99</v>
      </c>
      <c r="X15" s="149" t="str">
        <f t="shared" si="9"/>
        <v>90</v>
      </c>
      <c r="Y15" s="135" t="str">
        <f t="shared" si="10"/>
        <v>93</v>
      </c>
      <c r="Z15" s="150" t="str">
        <f t="shared" si="11"/>
        <v>95</v>
      </c>
      <c r="AA15" s="149" t="str">
        <f t="shared" si="12"/>
        <v>7%</v>
      </c>
      <c r="AB15" s="135" t="str">
        <f t="shared" si="13"/>
        <v>20</v>
      </c>
      <c r="AC15" s="150" t="str">
        <f t="shared" si="14"/>
        <v>33</v>
      </c>
    </row>
    <row r="16" spans="1:29" x14ac:dyDescent="0.35">
      <c r="A16" s="124" t="s">
        <v>88</v>
      </c>
      <c r="B16" s="112" t="s">
        <v>530</v>
      </c>
      <c r="C16" s="112" t="s">
        <v>553</v>
      </c>
      <c r="D16" s="112" t="s">
        <v>148</v>
      </c>
      <c r="E16" s="113" t="s">
        <v>106</v>
      </c>
      <c r="G16" s="124" t="s">
        <v>88</v>
      </c>
      <c r="H16" s="112" t="s">
        <v>284</v>
      </c>
      <c r="I16" s="112" t="s">
        <v>348</v>
      </c>
      <c r="J16" s="163" t="s">
        <v>539</v>
      </c>
      <c r="K16" s="165" t="s">
        <v>141</v>
      </c>
      <c r="O16" s="149" t="str">
        <f t="shared" si="0"/>
        <v>90</v>
      </c>
      <c r="P16" s="135" t="str">
        <f t="shared" si="1"/>
        <v>92</v>
      </c>
      <c r="Q16" s="150" t="str">
        <f t="shared" si="2"/>
        <v>94</v>
      </c>
      <c r="R16" s="149" t="str">
        <f t="shared" si="3"/>
        <v>54</v>
      </c>
      <c r="S16" s="135" t="str">
        <f t="shared" si="4"/>
        <v>79</v>
      </c>
      <c r="T16" s="150" t="str">
        <f t="shared" si="5"/>
        <v>99</v>
      </c>
      <c r="U16" s="149" t="str">
        <f t="shared" si="6"/>
        <v>92</v>
      </c>
      <c r="V16" s="135" t="str">
        <f t="shared" si="7"/>
        <v>94</v>
      </c>
      <c r="W16" s="150" t="str">
        <f t="shared" si="8"/>
        <v>99</v>
      </c>
      <c r="X16" s="149" t="str">
        <f t="shared" si="9"/>
        <v>92</v>
      </c>
      <c r="Y16" s="135" t="str">
        <f t="shared" si="10"/>
        <v>95</v>
      </c>
      <c r="Z16" s="150" t="str">
        <f t="shared" si="11"/>
        <v>97</v>
      </c>
      <c r="AA16" s="149" t="str">
        <f t="shared" si="12"/>
        <v>20</v>
      </c>
      <c r="AB16" s="135" t="str">
        <f t="shared" si="13"/>
        <v>33</v>
      </c>
      <c r="AC16" s="150" t="str">
        <f t="shared" si="14"/>
        <v>54</v>
      </c>
    </row>
    <row r="17" spans="1:29" x14ac:dyDescent="0.35">
      <c r="A17" s="124" t="s">
        <v>89</v>
      </c>
      <c r="B17" s="112" t="s">
        <v>530</v>
      </c>
      <c r="C17" s="112" t="s">
        <v>553</v>
      </c>
      <c r="D17" s="112" t="s">
        <v>148</v>
      </c>
      <c r="E17" s="113" t="s">
        <v>106</v>
      </c>
      <c r="G17" s="124" t="s">
        <v>89</v>
      </c>
      <c r="H17" s="112" t="s">
        <v>284</v>
      </c>
      <c r="I17" s="112" t="s">
        <v>348</v>
      </c>
      <c r="J17" s="163" t="s">
        <v>539</v>
      </c>
      <c r="K17" s="165" t="s">
        <v>141</v>
      </c>
      <c r="O17" s="149" t="str">
        <f t="shared" si="0"/>
        <v>90</v>
      </c>
      <c r="P17" s="135" t="str">
        <f t="shared" si="1"/>
        <v>92</v>
      </c>
      <c r="Q17" s="150" t="str">
        <f t="shared" si="2"/>
        <v>94</v>
      </c>
      <c r="R17" s="149" t="str">
        <f t="shared" si="3"/>
        <v>54</v>
      </c>
      <c r="S17" s="135" t="str">
        <f t="shared" si="4"/>
        <v>79</v>
      </c>
      <c r="T17" s="150" t="str">
        <f t="shared" si="5"/>
        <v>99</v>
      </c>
      <c r="U17" s="149" t="str">
        <f t="shared" si="6"/>
        <v>92</v>
      </c>
      <c r="V17" s="135" t="str">
        <f t="shared" si="7"/>
        <v>94</v>
      </c>
      <c r="W17" s="150" t="str">
        <f t="shared" si="8"/>
        <v>99</v>
      </c>
      <c r="X17" s="149" t="str">
        <f t="shared" si="9"/>
        <v>92</v>
      </c>
      <c r="Y17" s="135" t="str">
        <f t="shared" si="10"/>
        <v>95</v>
      </c>
      <c r="Z17" s="150" t="str">
        <f t="shared" si="11"/>
        <v>97</v>
      </c>
      <c r="AA17" s="149" t="str">
        <f t="shared" si="12"/>
        <v>20</v>
      </c>
      <c r="AB17" s="135" t="str">
        <f t="shared" si="13"/>
        <v>33</v>
      </c>
      <c r="AC17" s="150" t="str">
        <f t="shared" si="14"/>
        <v>54</v>
      </c>
    </row>
    <row r="18" spans="1:29" x14ac:dyDescent="0.35">
      <c r="A18" s="124" t="s">
        <v>90</v>
      </c>
      <c r="B18" s="112" t="s">
        <v>147</v>
      </c>
      <c r="C18" s="112" t="s">
        <v>148</v>
      </c>
      <c r="D18" s="112" t="s">
        <v>554</v>
      </c>
      <c r="E18" s="113" t="s">
        <v>108</v>
      </c>
      <c r="G18" s="124" t="s">
        <v>90</v>
      </c>
      <c r="H18" s="112" t="s">
        <v>284</v>
      </c>
      <c r="I18" s="112" t="s">
        <v>348</v>
      </c>
      <c r="J18" s="163" t="s">
        <v>539</v>
      </c>
      <c r="K18" s="165" t="s">
        <v>141</v>
      </c>
      <c r="O18" s="149" t="str">
        <f t="shared" si="0"/>
        <v>92</v>
      </c>
      <c r="P18" s="135" t="str">
        <f t="shared" si="1"/>
        <v>94</v>
      </c>
      <c r="Q18" s="150" t="str">
        <f t="shared" si="2"/>
        <v>96</v>
      </c>
      <c r="R18" s="149" t="str">
        <f t="shared" si="3"/>
        <v>54</v>
      </c>
      <c r="S18" s="135" t="str">
        <f t="shared" si="4"/>
        <v>79</v>
      </c>
      <c r="T18" s="150" t="str">
        <f t="shared" si="5"/>
        <v>99</v>
      </c>
      <c r="U18" s="149" t="str">
        <f t="shared" si="6"/>
        <v>92</v>
      </c>
      <c r="V18" s="135" t="str">
        <f t="shared" si="7"/>
        <v>94</v>
      </c>
      <c r="W18" s="150" t="str">
        <f t="shared" si="8"/>
        <v>99</v>
      </c>
      <c r="X18" s="149" t="str">
        <f t="shared" si="9"/>
        <v>92</v>
      </c>
      <c r="Y18" s="135" t="str">
        <f t="shared" si="10"/>
        <v>95</v>
      </c>
      <c r="Z18" s="150" t="str">
        <f t="shared" si="11"/>
        <v>97</v>
      </c>
      <c r="AA18" s="149" t="str">
        <f t="shared" si="12"/>
        <v>33</v>
      </c>
      <c r="AB18" s="135" t="str">
        <f t="shared" si="13"/>
        <v>54</v>
      </c>
      <c r="AC18" s="150" t="str">
        <f t="shared" si="14"/>
        <v>79</v>
      </c>
    </row>
    <row r="19" spans="1:29" x14ac:dyDescent="0.35">
      <c r="A19" s="124" t="s">
        <v>91</v>
      </c>
      <c r="B19" s="112" t="s">
        <v>147</v>
      </c>
      <c r="C19" s="112" t="s">
        <v>148</v>
      </c>
      <c r="D19" s="112" t="s">
        <v>554</v>
      </c>
      <c r="E19" s="113" t="s">
        <v>108</v>
      </c>
      <c r="G19" s="124" t="s">
        <v>91</v>
      </c>
      <c r="H19" s="112" t="s">
        <v>284</v>
      </c>
      <c r="I19" s="112" t="s">
        <v>348</v>
      </c>
      <c r="J19" s="163" t="s">
        <v>539</v>
      </c>
      <c r="K19" s="165" t="s">
        <v>141</v>
      </c>
      <c r="O19" s="149" t="str">
        <f t="shared" si="0"/>
        <v>92</v>
      </c>
      <c r="P19" s="135" t="str">
        <f t="shared" si="1"/>
        <v>94</v>
      </c>
      <c r="Q19" s="150" t="str">
        <f t="shared" si="2"/>
        <v>96</v>
      </c>
      <c r="R19" s="149" t="str">
        <f t="shared" si="3"/>
        <v>54</v>
      </c>
      <c r="S19" s="135" t="str">
        <f t="shared" si="4"/>
        <v>79</v>
      </c>
      <c r="T19" s="150" t="str">
        <f t="shared" si="5"/>
        <v>99</v>
      </c>
      <c r="U19" s="149" t="str">
        <f t="shared" si="6"/>
        <v>92</v>
      </c>
      <c r="V19" s="135" t="str">
        <f t="shared" si="7"/>
        <v>94</v>
      </c>
      <c r="W19" s="150" t="str">
        <f t="shared" si="8"/>
        <v>99</v>
      </c>
      <c r="X19" s="149" t="str">
        <f t="shared" si="9"/>
        <v>92</v>
      </c>
      <c r="Y19" s="135" t="str">
        <f t="shared" si="10"/>
        <v>95</v>
      </c>
      <c r="Z19" s="150" t="str">
        <f t="shared" si="11"/>
        <v>97</v>
      </c>
      <c r="AA19" s="149" t="str">
        <f t="shared" si="12"/>
        <v>33</v>
      </c>
      <c r="AB19" s="135" t="str">
        <f t="shared" si="13"/>
        <v>54</v>
      </c>
      <c r="AC19" s="150" t="str">
        <f t="shared" si="14"/>
        <v>79</v>
      </c>
    </row>
    <row r="20" spans="1:29" x14ac:dyDescent="0.35">
      <c r="A20" s="124" t="s">
        <v>92</v>
      </c>
      <c r="B20" s="112" t="s">
        <v>155</v>
      </c>
      <c r="C20" s="112" t="s">
        <v>555</v>
      </c>
      <c r="D20" s="112" t="s">
        <v>463</v>
      </c>
      <c r="E20" s="113" t="s">
        <v>112</v>
      </c>
      <c r="G20" s="124" t="s">
        <v>92</v>
      </c>
      <c r="H20" s="112" t="s">
        <v>284</v>
      </c>
      <c r="I20" s="112" t="s">
        <v>348</v>
      </c>
      <c r="J20" s="163" t="s">
        <v>539</v>
      </c>
      <c r="K20" s="165" t="s">
        <v>141</v>
      </c>
      <c r="O20" s="149" t="str">
        <f t="shared" si="0"/>
        <v>91</v>
      </c>
      <c r="P20" s="135" t="str">
        <f t="shared" si="1"/>
        <v>93</v>
      </c>
      <c r="Q20" s="150" t="str">
        <f t="shared" si="2"/>
        <v>97</v>
      </c>
      <c r="R20" s="149" t="str">
        <f t="shared" si="3"/>
        <v>54</v>
      </c>
      <c r="S20" s="135" t="str">
        <f t="shared" si="4"/>
        <v>79</v>
      </c>
      <c r="T20" s="150" t="str">
        <f t="shared" si="5"/>
        <v>99</v>
      </c>
      <c r="U20" s="149" t="str">
        <f t="shared" si="6"/>
        <v>92</v>
      </c>
      <c r="V20" s="135" t="str">
        <f t="shared" si="7"/>
        <v>94</v>
      </c>
      <c r="W20" s="150" t="str">
        <f t="shared" si="8"/>
        <v>99</v>
      </c>
      <c r="X20" s="149" t="str">
        <f t="shared" si="9"/>
        <v>94</v>
      </c>
      <c r="Y20" s="135" t="str">
        <f t="shared" si="10"/>
        <v>97</v>
      </c>
      <c r="Z20" s="150" t="str">
        <f t="shared" si="11"/>
        <v>99</v>
      </c>
      <c r="AA20" s="149" t="str">
        <f t="shared" si="12"/>
        <v>54</v>
      </c>
      <c r="AB20" s="135" t="str">
        <f t="shared" si="13"/>
        <v>79</v>
      </c>
      <c r="AC20" s="153" t="str">
        <f>MID(E58,5,3)</f>
        <v>99%</v>
      </c>
    </row>
    <row r="21" spans="1:29" ht="21.75" thickBot="1" x14ac:dyDescent="0.4">
      <c r="A21" s="125" t="s">
        <v>93</v>
      </c>
      <c r="B21" s="114" t="s">
        <v>147</v>
      </c>
      <c r="C21" s="114" t="s">
        <v>148</v>
      </c>
      <c r="D21" s="114" t="s">
        <v>482</v>
      </c>
      <c r="E21" s="115" t="s">
        <v>116</v>
      </c>
      <c r="G21" s="125" t="s">
        <v>93</v>
      </c>
      <c r="H21" s="114" t="s">
        <v>284</v>
      </c>
      <c r="I21" s="114" t="s">
        <v>348</v>
      </c>
      <c r="J21" s="163" t="s">
        <v>539</v>
      </c>
      <c r="K21" s="165" t="s">
        <v>141</v>
      </c>
      <c r="O21" s="151" t="str">
        <f t="shared" si="0"/>
        <v>92</v>
      </c>
      <c r="P21" s="152" t="str">
        <f t="shared" si="1"/>
        <v>94</v>
      </c>
      <c r="Q21" s="153" t="str">
        <f t="shared" si="2"/>
        <v>98</v>
      </c>
      <c r="R21" s="151" t="str">
        <f t="shared" si="3"/>
        <v>54</v>
      </c>
      <c r="S21" s="152" t="str">
        <f t="shared" si="4"/>
        <v>79</v>
      </c>
      <c r="T21" s="153" t="str">
        <f t="shared" si="5"/>
        <v>99</v>
      </c>
      <c r="U21" s="151" t="str">
        <f t="shared" si="6"/>
        <v>92</v>
      </c>
      <c r="V21" s="152" t="str">
        <f t="shared" si="7"/>
        <v>94</v>
      </c>
      <c r="W21" s="153" t="str">
        <f t="shared" si="8"/>
        <v>99</v>
      </c>
      <c r="X21" s="151" t="str">
        <f t="shared" si="9"/>
        <v>94</v>
      </c>
      <c r="Y21" s="152" t="str">
        <f t="shared" si="10"/>
        <v>97</v>
      </c>
      <c r="Z21" s="153" t="str">
        <f t="shared" si="11"/>
        <v>99</v>
      </c>
      <c r="AA21" s="151" t="str">
        <f t="shared" si="12"/>
        <v>54</v>
      </c>
      <c r="AB21" s="152" t="str">
        <f t="shared" si="13"/>
        <v>79</v>
      </c>
      <c r="AC21" s="153" t="str">
        <f>MID(E59,5,3)</f>
        <v>99%</v>
      </c>
    </row>
    <row r="22" spans="1:29" ht="21.75" thickBot="1" x14ac:dyDescent="0.4"/>
    <row r="23" spans="1:29" ht="21.75" customHeight="1" x14ac:dyDescent="0.35">
      <c r="A23" s="402" t="s">
        <v>145</v>
      </c>
      <c r="B23" s="403"/>
      <c r="C23" s="403"/>
      <c r="D23" s="403"/>
      <c r="E23" s="404"/>
      <c r="F23" s="135"/>
      <c r="G23" s="402" t="s">
        <v>150</v>
      </c>
      <c r="H23" s="403"/>
      <c r="I23" s="403"/>
      <c r="J23" s="403"/>
      <c r="K23" s="404"/>
    </row>
    <row r="24" spans="1:29" x14ac:dyDescent="0.35">
      <c r="A24" s="405" t="s">
        <v>76</v>
      </c>
      <c r="B24" s="406"/>
      <c r="C24" s="406"/>
      <c r="D24" s="406" t="s">
        <v>77</v>
      </c>
      <c r="E24" s="407"/>
      <c r="F24" s="135"/>
      <c r="G24" s="405" t="s">
        <v>76</v>
      </c>
      <c r="H24" s="406"/>
      <c r="I24" s="406"/>
      <c r="J24" s="406" t="s">
        <v>77</v>
      </c>
      <c r="K24" s="407"/>
    </row>
    <row r="25" spans="1:29" ht="21" customHeight="1" x14ac:dyDescent="0.35">
      <c r="A25" s="408" t="s">
        <v>146</v>
      </c>
      <c r="B25" s="409"/>
      <c r="C25" s="409"/>
      <c r="D25" s="409" t="s">
        <v>209</v>
      </c>
      <c r="E25" s="410"/>
      <c r="F25" s="135"/>
      <c r="G25" s="408" t="s">
        <v>151</v>
      </c>
      <c r="H25" s="409"/>
      <c r="I25" s="409"/>
      <c r="J25" s="409" t="s">
        <v>210</v>
      </c>
      <c r="K25" s="410"/>
    </row>
    <row r="26" spans="1:29" ht="21.75" thickBot="1" x14ac:dyDescent="0.4">
      <c r="A26" s="408"/>
      <c r="B26" s="409"/>
      <c r="C26" s="409"/>
      <c r="D26" s="409"/>
      <c r="E26" s="410"/>
      <c r="F26" s="135"/>
      <c r="G26" s="408"/>
      <c r="H26" s="409"/>
      <c r="I26" s="409"/>
      <c r="J26" s="409"/>
      <c r="K26" s="410"/>
    </row>
    <row r="27" spans="1:29" ht="21.75" thickBot="1" x14ac:dyDescent="0.4">
      <c r="A27" s="399" t="s">
        <v>79</v>
      </c>
      <c r="B27" s="400"/>
      <c r="C27" s="400"/>
      <c r="D27" s="400"/>
      <c r="E27" s="401"/>
      <c r="F27" s="135"/>
      <c r="G27" s="399" t="s">
        <v>79</v>
      </c>
      <c r="H27" s="400"/>
      <c r="I27" s="400"/>
      <c r="J27" s="400"/>
      <c r="K27" s="401"/>
    </row>
    <row r="28" spans="1:29" ht="21.75" thickBot="1" x14ac:dyDescent="0.4">
      <c r="A28" s="126" t="s">
        <v>80</v>
      </c>
      <c r="B28" s="127" t="s">
        <v>61</v>
      </c>
      <c r="C28" s="128" t="s">
        <v>59</v>
      </c>
      <c r="D28" s="129" t="s">
        <v>57</v>
      </c>
      <c r="E28" s="130" t="s">
        <v>81</v>
      </c>
      <c r="F28" s="135"/>
      <c r="G28" s="126" t="s">
        <v>80</v>
      </c>
      <c r="H28" s="127" t="s">
        <v>61</v>
      </c>
      <c r="I28" s="128" t="s">
        <v>59</v>
      </c>
      <c r="J28" s="129" t="s">
        <v>57</v>
      </c>
      <c r="K28" s="130" t="s">
        <v>81</v>
      </c>
    </row>
    <row r="29" spans="1:29" x14ac:dyDescent="0.35">
      <c r="A29" s="116" t="s">
        <v>82</v>
      </c>
      <c r="B29" s="117"/>
      <c r="C29" s="117"/>
      <c r="D29" s="117"/>
      <c r="E29" s="116"/>
      <c r="G29" s="123" t="s">
        <v>82</v>
      </c>
      <c r="H29" s="110"/>
      <c r="I29" s="110"/>
      <c r="J29" s="110"/>
      <c r="K29" s="111"/>
    </row>
    <row r="30" spans="1:29" x14ac:dyDescent="0.35">
      <c r="A30" s="116" t="s">
        <v>83</v>
      </c>
      <c r="B30" s="117"/>
      <c r="C30" s="117"/>
      <c r="D30" s="117"/>
      <c r="E30" s="116"/>
      <c r="G30" s="124" t="s">
        <v>83</v>
      </c>
      <c r="H30" s="112"/>
      <c r="I30" s="112"/>
      <c r="J30" s="112"/>
      <c r="K30" s="113"/>
    </row>
    <row r="31" spans="1:29" x14ac:dyDescent="0.35">
      <c r="A31" s="116" t="s">
        <v>84</v>
      </c>
      <c r="B31" s="119" t="s">
        <v>147</v>
      </c>
      <c r="C31" s="117" t="s">
        <v>148</v>
      </c>
      <c r="D31" s="117" t="s">
        <v>149</v>
      </c>
      <c r="E31" s="116" t="s">
        <v>141</v>
      </c>
      <c r="G31" s="124" t="s">
        <v>84</v>
      </c>
      <c r="H31" s="163" t="s">
        <v>530</v>
      </c>
      <c r="I31" s="156" t="s">
        <v>153</v>
      </c>
      <c r="J31" s="112" t="s">
        <v>142</v>
      </c>
      <c r="K31" s="113" t="s">
        <v>107</v>
      </c>
    </row>
    <row r="32" spans="1:29" x14ac:dyDescent="0.35">
      <c r="A32" s="116" t="s">
        <v>85</v>
      </c>
      <c r="B32" s="119" t="s">
        <v>147</v>
      </c>
      <c r="C32" s="117" t="s">
        <v>148</v>
      </c>
      <c r="D32" s="117" t="s">
        <v>149</v>
      </c>
      <c r="E32" s="116" t="s">
        <v>141</v>
      </c>
      <c r="G32" s="124" t="s">
        <v>85</v>
      </c>
      <c r="H32" s="163" t="s">
        <v>530</v>
      </c>
      <c r="I32" s="156" t="s">
        <v>153</v>
      </c>
      <c r="J32" s="112" t="s">
        <v>142</v>
      </c>
      <c r="K32" s="113" t="s">
        <v>107</v>
      </c>
    </row>
    <row r="33" spans="1:11" x14ac:dyDescent="0.35">
      <c r="A33" s="116" t="s">
        <v>86</v>
      </c>
      <c r="B33" s="119" t="s">
        <v>147</v>
      </c>
      <c r="C33" s="117" t="s">
        <v>148</v>
      </c>
      <c r="D33" s="117" t="s">
        <v>149</v>
      </c>
      <c r="E33" s="116" t="s">
        <v>141</v>
      </c>
      <c r="G33" s="124" t="s">
        <v>86</v>
      </c>
      <c r="H33" s="163" t="s">
        <v>530</v>
      </c>
      <c r="I33" s="156" t="s">
        <v>153</v>
      </c>
      <c r="J33" s="112" t="s">
        <v>142</v>
      </c>
      <c r="K33" s="113" t="s">
        <v>107</v>
      </c>
    </row>
    <row r="34" spans="1:11" x14ac:dyDescent="0.35">
      <c r="A34" s="116" t="s">
        <v>87</v>
      </c>
      <c r="B34" s="119" t="s">
        <v>147</v>
      </c>
      <c r="C34" s="117" t="s">
        <v>148</v>
      </c>
      <c r="D34" s="117" t="s">
        <v>149</v>
      </c>
      <c r="E34" s="116" t="s">
        <v>141</v>
      </c>
      <c r="G34" s="124" t="s">
        <v>87</v>
      </c>
      <c r="H34" s="163" t="s">
        <v>530</v>
      </c>
      <c r="I34" s="156" t="s">
        <v>153</v>
      </c>
      <c r="J34" s="112" t="s">
        <v>142</v>
      </c>
      <c r="K34" s="113" t="s">
        <v>107</v>
      </c>
    </row>
    <row r="35" spans="1:11" x14ac:dyDescent="0.35">
      <c r="A35" s="116" t="s">
        <v>88</v>
      </c>
      <c r="B35" s="119" t="s">
        <v>147</v>
      </c>
      <c r="C35" s="117" t="s">
        <v>148</v>
      </c>
      <c r="D35" s="117" t="s">
        <v>149</v>
      </c>
      <c r="E35" s="116" t="s">
        <v>141</v>
      </c>
      <c r="G35" s="124" t="s">
        <v>88</v>
      </c>
      <c r="H35" s="163" t="s">
        <v>147</v>
      </c>
      <c r="I35" s="156" t="s">
        <v>156</v>
      </c>
      <c r="J35" s="112" t="s">
        <v>143</v>
      </c>
      <c r="K35" s="113" t="s">
        <v>112</v>
      </c>
    </row>
    <row r="36" spans="1:11" x14ac:dyDescent="0.35">
      <c r="A36" s="116" t="s">
        <v>89</v>
      </c>
      <c r="B36" s="119" t="s">
        <v>147</v>
      </c>
      <c r="C36" s="117" t="s">
        <v>148</v>
      </c>
      <c r="D36" s="117" t="s">
        <v>149</v>
      </c>
      <c r="E36" s="116" t="s">
        <v>141</v>
      </c>
      <c r="G36" s="124" t="s">
        <v>89</v>
      </c>
      <c r="H36" s="163" t="s">
        <v>147</v>
      </c>
      <c r="I36" s="156" t="s">
        <v>156</v>
      </c>
      <c r="J36" s="112" t="s">
        <v>143</v>
      </c>
      <c r="K36" s="113" t="s">
        <v>112</v>
      </c>
    </row>
    <row r="37" spans="1:11" x14ac:dyDescent="0.35">
      <c r="A37" s="116" t="s">
        <v>90</v>
      </c>
      <c r="B37" s="119" t="s">
        <v>147</v>
      </c>
      <c r="C37" s="117" t="s">
        <v>148</v>
      </c>
      <c r="D37" s="117" t="s">
        <v>149</v>
      </c>
      <c r="E37" s="116" t="s">
        <v>141</v>
      </c>
      <c r="G37" s="124" t="s">
        <v>90</v>
      </c>
      <c r="H37" s="163" t="s">
        <v>147</v>
      </c>
      <c r="I37" s="156" t="s">
        <v>156</v>
      </c>
      <c r="J37" s="112" t="s">
        <v>143</v>
      </c>
      <c r="K37" s="113" t="s">
        <v>112</v>
      </c>
    </row>
    <row r="38" spans="1:11" x14ac:dyDescent="0.35">
      <c r="A38" s="116" t="s">
        <v>91</v>
      </c>
      <c r="B38" s="119" t="s">
        <v>147</v>
      </c>
      <c r="C38" s="117" t="s">
        <v>148</v>
      </c>
      <c r="D38" s="117" t="s">
        <v>149</v>
      </c>
      <c r="E38" s="116" t="s">
        <v>141</v>
      </c>
      <c r="G38" s="124" t="s">
        <v>91</v>
      </c>
      <c r="H38" s="163" t="s">
        <v>147</v>
      </c>
      <c r="I38" s="156" t="s">
        <v>156</v>
      </c>
      <c r="J38" s="112" t="s">
        <v>143</v>
      </c>
      <c r="K38" s="113" t="s">
        <v>112</v>
      </c>
    </row>
    <row r="39" spans="1:11" x14ac:dyDescent="0.35">
      <c r="A39" s="116" t="s">
        <v>92</v>
      </c>
      <c r="B39" s="119" t="s">
        <v>147</v>
      </c>
      <c r="C39" s="117" t="s">
        <v>148</v>
      </c>
      <c r="D39" s="117" t="s">
        <v>149</v>
      </c>
      <c r="E39" s="116" t="s">
        <v>141</v>
      </c>
      <c r="G39" s="124" t="s">
        <v>92</v>
      </c>
      <c r="H39" s="163" t="s">
        <v>531</v>
      </c>
      <c r="I39" s="156" t="s">
        <v>157</v>
      </c>
      <c r="J39" s="112" t="s">
        <v>144</v>
      </c>
      <c r="K39" s="113" t="s">
        <v>141</v>
      </c>
    </row>
    <row r="40" spans="1:11" ht="21.75" thickBot="1" x14ac:dyDescent="0.4">
      <c r="A40" s="120" t="s">
        <v>93</v>
      </c>
      <c r="B40" s="121" t="s">
        <v>147</v>
      </c>
      <c r="C40" s="122" t="s">
        <v>148</v>
      </c>
      <c r="D40" s="122" t="s">
        <v>149</v>
      </c>
      <c r="E40" s="120" t="s">
        <v>141</v>
      </c>
      <c r="G40" s="125" t="s">
        <v>93</v>
      </c>
      <c r="H40" s="164" t="s">
        <v>531</v>
      </c>
      <c r="I40" s="157" t="s">
        <v>157</v>
      </c>
      <c r="J40" s="114" t="s">
        <v>144</v>
      </c>
      <c r="K40" s="115" t="s">
        <v>141</v>
      </c>
    </row>
    <row r="41" spans="1:11" ht="21.75" thickBot="1" x14ac:dyDescent="0.4"/>
    <row r="42" spans="1:11" ht="15.75" customHeight="1" x14ac:dyDescent="0.35">
      <c r="A42" s="402" t="s">
        <v>197</v>
      </c>
      <c r="B42" s="403"/>
      <c r="C42" s="403"/>
      <c r="D42" s="403"/>
      <c r="E42" s="404"/>
      <c r="G42" s="402" t="s">
        <v>556</v>
      </c>
      <c r="H42" s="403"/>
      <c r="I42" s="403"/>
      <c r="J42" s="403"/>
      <c r="K42" s="404"/>
    </row>
    <row r="43" spans="1:11" x14ac:dyDescent="0.35">
      <c r="A43" s="405" t="s">
        <v>76</v>
      </c>
      <c r="B43" s="406"/>
      <c r="C43" s="406"/>
      <c r="D43" s="406" t="s">
        <v>77</v>
      </c>
      <c r="E43" s="407"/>
      <c r="G43" s="405" t="s">
        <v>76</v>
      </c>
      <c r="H43" s="406"/>
      <c r="I43" s="406"/>
      <c r="J43" s="406" t="s">
        <v>77</v>
      </c>
      <c r="K43" s="407"/>
    </row>
    <row r="44" spans="1:11" ht="15" customHeight="1" x14ac:dyDescent="0.35">
      <c r="A44" s="408" t="s">
        <v>159</v>
      </c>
      <c r="B44" s="409"/>
      <c r="C44" s="409"/>
      <c r="D44" s="409" t="s">
        <v>96</v>
      </c>
      <c r="E44" s="410"/>
      <c r="G44" s="408" t="s">
        <v>558</v>
      </c>
      <c r="H44" s="409"/>
      <c r="I44" s="409"/>
      <c r="J44" s="409" t="s">
        <v>557</v>
      </c>
      <c r="K44" s="410"/>
    </row>
    <row r="45" spans="1:11" ht="21.75" thickBot="1" x14ac:dyDescent="0.4">
      <c r="A45" s="408"/>
      <c r="B45" s="409"/>
      <c r="C45" s="409"/>
      <c r="D45" s="409"/>
      <c r="E45" s="410"/>
      <c r="G45" s="408"/>
      <c r="H45" s="409"/>
      <c r="I45" s="409"/>
      <c r="J45" s="409"/>
      <c r="K45" s="410"/>
    </row>
    <row r="46" spans="1:11" ht="21.75" thickBot="1" x14ac:dyDescent="0.4">
      <c r="A46" s="399" t="s">
        <v>79</v>
      </c>
      <c r="B46" s="400"/>
      <c r="C46" s="400"/>
      <c r="D46" s="400"/>
      <c r="E46" s="401"/>
      <c r="G46" s="399" t="s">
        <v>79</v>
      </c>
      <c r="H46" s="400"/>
      <c r="I46" s="400"/>
      <c r="J46" s="400"/>
      <c r="K46" s="401"/>
    </row>
    <row r="47" spans="1:11" ht="21.75" thickBot="1" x14ac:dyDescent="0.4">
      <c r="A47" s="126" t="s">
        <v>80</v>
      </c>
      <c r="B47" s="127" t="s">
        <v>61</v>
      </c>
      <c r="C47" s="128" t="s">
        <v>59</v>
      </c>
      <c r="D47" s="129" t="s">
        <v>57</v>
      </c>
      <c r="E47" s="130" t="s">
        <v>81</v>
      </c>
      <c r="G47" s="126" t="s">
        <v>80</v>
      </c>
      <c r="H47" s="127" t="s">
        <v>61</v>
      </c>
      <c r="I47" s="128" t="s">
        <v>59</v>
      </c>
      <c r="J47" s="129" t="s">
        <v>57</v>
      </c>
      <c r="K47" s="130" t="s">
        <v>81</v>
      </c>
    </row>
    <row r="48" spans="1:11" x14ac:dyDescent="0.35">
      <c r="A48" s="116" t="s">
        <v>82</v>
      </c>
      <c r="B48" s="117"/>
      <c r="C48" s="117"/>
      <c r="D48" s="117"/>
      <c r="E48" s="116"/>
      <c r="G48" s="123" t="s">
        <v>82</v>
      </c>
      <c r="H48" s="110"/>
      <c r="I48" s="110"/>
      <c r="J48" s="110"/>
      <c r="K48" s="111"/>
    </row>
    <row r="49" spans="1:38" x14ac:dyDescent="0.35">
      <c r="A49" s="116" t="s">
        <v>83</v>
      </c>
      <c r="B49" s="117"/>
      <c r="C49" s="117"/>
      <c r="D49" s="117"/>
      <c r="E49" s="116"/>
      <c r="G49" s="124" t="s">
        <v>83</v>
      </c>
      <c r="H49" s="112"/>
      <c r="I49" s="112"/>
      <c r="J49" s="112"/>
      <c r="K49" s="113"/>
    </row>
    <row r="50" spans="1:38" x14ac:dyDescent="0.35">
      <c r="A50" s="116" t="s">
        <v>84</v>
      </c>
      <c r="B50" s="119" t="s">
        <v>214</v>
      </c>
      <c r="C50" s="117" t="s">
        <v>215</v>
      </c>
      <c r="D50" s="117" t="s">
        <v>215</v>
      </c>
      <c r="E50" s="116" t="s">
        <v>216</v>
      </c>
      <c r="G50" s="124" t="s">
        <v>84</v>
      </c>
      <c r="H50" s="112" t="s">
        <v>559</v>
      </c>
      <c r="I50" s="112" t="s">
        <v>569</v>
      </c>
      <c r="J50" s="112" t="s">
        <v>572</v>
      </c>
      <c r="K50" s="113" t="s">
        <v>573</v>
      </c>
    </row>
    <row r="51" spans="1:38" x14ac:dyDescent="0.35">
      <c r="A51" s="116" t="s">
        <v>85</v>
      </c>
      <c r="B51" s="119" t="s">
        <v>214</v>
      </c>
      <c r="C51" s="117" t="s">
        <v>215</v>
      </c>
      <c r="D51" s="117" t="s">
        <v>215</v>
      </c>
      <c r="E51" s="116" t="s">
        <v>216</v>
      </c>
      <c r="G51" s="124" t="s">
        <v>85</v>
      </c>
      <c r="H51" s="112" t="s">
        <v>560</v>
      </c>
      <c r="I51" s="112" t="s">
        <v>570</v>
      </c>
      <c r="J51" s="112" t="s">
        <v>571</v>
      </c>
      <c r="K51" s="113" t="s">
        <v>574</v>
      </c>
    </row>
    <row r="52" spans="1:38" x14ac:dyDescent="0.35">
      <c r="A52" s="116" t="s">
        <v>86</v>
      </c>
      <c r="B52" s="119" t="s">
        <v>221</v>
      </c>
      <c r="C52" s="117" t="s">
        <v>236</v>
      </c>
      <c r="D52" s="117" t="s">
        <v>235</v>
      </c>
      <c r="E52" s="116" t="s">
        <v>234</v>
      </c>
      <c r="G52" s="124" t="s">
        <v>86</v>
      </c>
      <c r="H52" s="112" t="s">
        <v>561</v>
      </c>
      <c r="I52" s="112" t="s">
        <v>572</v>
      </c>
      <c r="J52" s="112" t="s">
        <v>575</v>
      </c>
      <c r="K52" s="113" t="s">
        <v>576</v>
      </c>
    </row>
    <row r="53" spans="1:38" x14ac:dyDescent="0.35">
      <c r="A53" s="116" t="s">
        <v>87</v>
      </c>
      <c r="B53" s="119" t="s">
        <v>230</v>
      </c>
      <c r="C53" s="117" t="s">
        <v>346</v>
      </c>
      <c r="D53" s="117" t="s">
        <v>345</v>
      </c>
      <c r="E53" s="116" t="s">
        <v>286</v>
      </c>
      <c r="G53" s="124" t="s">
        <v>87</v>
      </c>
      <c r="H53" s="112" t="s">
        <v>562</v>
      </c>
      <c r="I53" s="112" t="s">
        <v>571</v>
      </c>
      <c r="J53" s="112" t="s">
        <v>577</v>
      </c>
      <c r="K53" s="113" t="s">
        <v>578</v>
      </c>
    </row>
    <row r="54" spans="1:38" x14ac:dyDescent="0.35">
      <c r="A54" s="116" t="s">
        <v>88</v>
      </c>
      <c r="B54" s="119" t="s">
        <v>182</v>
      </c>
      <c r="C54" s="117" t="s">
        <v>345</v>
      </c>
      <c r="D54" s="117" t="s">
        <v>347</v>
      </c>
      <c r="E54" s="116" t="s">
        <v>279</v>
      </c>
      <c r="G54" s="124" t="s">
        <v>88</v>
      </c>
      <c r="H54" s="112" t="s">
        <v>563</v>
      </c>
      <c r="I54" s="112" t="s">
        <v>575</v>
      </c>
      <c r="J54" s="112" t="s">
        <v>579</v>
      </c>
      <c r="K54" s="113" t="s">
        <v>580</v>
      </c>
    </row>
    <row r="55" spans="1:38" x14ac:dyDescent="0.35">
      <c r="A55" s="116" t="s">
        <v>89</v>
      </c>
      <c r="B55" s="119" t="s">
        <v>182</v>
      </c>
      <c r="C55" s="117" t="s">
        <v>345</v>
      </c>
      <c r="D55" s="117" t="s">
        <v>347</v>
      </c>
      <c r="E55" s="116" t="s">
        <v>279</v>
      </c>
      <c r="G55" s="124" t="s">
        <v>89</v>
      </c>
      <c r="H55" s="112" t="s">
        <v>564</v>
      </c>
      <c r="I55" s="112" t="s">
        <v>577</v>
      </c>
      <c r="J55" s="112" t="s">
        <v>581</v>
      </c>
      <c r="K55" s="113" t="s">
        <v>582</v>
      </c>
    </row>
    <row r="56" spans="1:38" x14ac:dyDescent="0.35">
      <c r="A56" s="116" t="s">
        <v>90</v>
      </c>
      <c r="B56" s="119" t="s">
        <v>291</v>
      </c>
      <c r="C56" s="117" t="s">
        <v>347</v>
      </c>
      <c r="D56" s="117" t="s">
        <v>348</v>
      </c>
      <c r="E56" s="116" t="s">
        <v>124</v>
      </c>
      <c r="G56" s="124" t="s">
        <v>90</v>
      </c>
      <c r="H56" s="112" t="s">
        <v>565</v>
      </c>
      <c r="I56" s="112" t="s">
        <v>579</v>
      </c>
      <c r="J56" s="112" t="s">
        <v>583</v>
      </c>
      <c r="K56" s="113" t="s">
        <v>584</v>
      </c>
    </row>
    <row r="57" spans="1:38" x14ac:dyDescent="0.35">
      <c r="A57" s="116" t="s">
        <v>91</v>
      </c>
      <c r="B57" s="119" t="s">
        <v>291</v>
      </c>
      <c r="C57" s="117" t="s">
        <v>347</v>
      </c>
      <c r="D57" s="117" t="s">
        <v>348</v>
      </c>
      <c r="E57" s="116" t="s">
        <v>124</v>
      </c>
      <c r="G57" s="124" t="s">
        <v>91</v>
      </c>
      <c r="H57" s="112" t="s">
        <v>566</v>
      </c>
      <c r="I57" s="112" t="s">
        <v>585</v>
      </c>
      <c r="J57" s="112" t="s">
        <v>586</v>
      </c>
      <c r="K57" s="113" t="s">
        <v>587</v>
      </c>
    </row>
    <row r="58" spans="1:38" x14ac:dyDescent="0.35">
      <c r="A58" s="116" t="s">
        <v>92</v>
      </c>
      <c r="B58" s="119" t="s">
        <v>284</v>
      </c>
      <c r="C58" s="117" t="s">
        <v>348</v>
      </c>
      <c r="D58" s="167" t="s">
        <v>539</v>
      </c>
      <c r="E58" s="170" t="s">
        <v>141</v>
      </c>
      <c r="G58" s="124" t="s">
        <v>92</v>
      </c>
      <c r="H58" s="112" t="s">
        <v>567</v>
      </c>
      <c r="I58" s="112" t="s">
        <v>586</v>
      </c>
      <c r="J58" s="112" t="s">
        <v>588</v>
      </c>
      <c r="K58" s="113" t="s">
        <v>589</v>
      </c>
    </row>
    <row r="59" spans="1:38" ht="21.75" thickBot="1" x14ac:dyDescent="0.4">
      <c r="A59" s="120" t="s">
        <v>93</v>
      </c>
      <c r="B59" s="121" t="s">
        <v>284</v>
      </c>
      <c r="C59" s="122" t="s">
        <v>348</v>
      </c>
      <c r="D59" s="168" t="s">
        <v>539</v>
      </c>
      <c r="E59" s="169" t="s">
        <v>141</v>
      </c>
      <c r="G59" s="125" t="s">
        <v>93</v>
      </c>
      <c r="H59" s="114" t="s">
        <v>568</v>
      </c>
      <c r="I59" s="112" t="s">
        <v>588</v>
      </c>
      <c r="J59" s="114" t="s">
        <v>590</v>
      </c>
      <c r="K59" s="115" t="s">
        <v>591</v>
      </c>
    </row>
    <row r="61" spans="1:38" s="227" customFormat="1" ht="53.45" customHeight="1" x14ac:dyDescent="0.25">
      <c r="A61" s="295" t="s">
        <v>596</v>
      </c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17"/>
      <c r="N61" s="218"/>
      <c r="O61" s="218"/>
      <c r="P61" s="218"/>
      <c r="Q61" s="218"/>
      <c r="R61" s="218"/>
      <c r="S61" s="218"/>
      <c r="T61" s="219"/>
      <c r="U61" s="219"/>
      <c r="V61" s="219"/>
      <c r="W61" s="219"/>
      <c r="X61" s="219"/>
      <c r="Y61" s="219"/>
      <c r="Z61" s="220"/>
      <c r="AA61" s="220"/>
      <c r="AB61" s="221"/>
      <c r="AC61" s="221"/>
      <c r="AD61" s="222"/>
      <c r="AE61" s="223"/>
      <c r="AF61" s="221"/>
      <c r="AG61" s="221"/>
      <c r="AH61" s="224"/>
      <c r="AI61" s="225"/>
      <c r="AJ61" s="219"/>
      <c r="AK61" s="219"/>
      <c r="AL61" s="226"/>
    </row>
  </sheetData>
  <mergeCells count="45">
    <mergeCell ref="J3:K3"/>
    <mergeCell ref="A61:L61"/>
    <mergeCell ref="A1:B3"/>
    <mergeCell ref="C1:I3"/>
    <mergeCell ref="G46:K46"/>
    <mergeCell ref="G42:K42"/>
    <mergeCell ref="G43:I43"/>
    <mergeCell ref="J43:K43"/>
    <mergeCell ref="G44:I45"/>
    <mergeCell ref="J44:K45"/>
    <mergeCell ref="A44:C45"/>
    <mergeCell ref="D44:E45"/>
    <mergeCell ref="A46:E46"/>
    <mergeCell ref="A42:E42"/>
    <mergeCell ref="A43:C43"/>
    <mergeCell ref="D43:E43"/>
    <mergeCell ref="O11:Q11"/>
    <mergeCell ref="R11:T11"/>
    <mergeCell ref="U11:W11"/>
    <mergeCell ref="X11:Z11"/>
    <mergeCell ref="AA11:AC11"/>
    <mergeCell ref="A25:C26"/>
    <mergeCell ref="D25:E26"/>
    <mergeCell ref="G25:I26"/>
    <mergeCell ref="J25:K26"/>
    <mergeCell ref="A27:E27"/>
    <mergeCell ref="G27:K27"/>
    <mergeCell ref="A23:E23"/>
    <mergeCell ref="G23:K23"/>
    <mergeCell ref="A24:C24"/>
    <mergeCell ref="D24:E24"/>
    <mergeCell ref="G24:I24"/>
    <mergeCell ref="J24:K24"/>
    <mergeCell ref="A4:E4"/>
    <mergeCell ref="G4:K4"/>
    <mergeCell ref="A5:C5"/>
    <mergeCell ref="D5:E5"/>
    <mergeCell ref="G5:I5"/>
    <mergeCell ref="J5:K5"/>
    <mergeCell ref="A6:C7"/>
    <mergeCell ref="D6:E7"/>
    <mergeCell ref="G6:I7"/>
    <mergeCell ref="J6:K7"/>
    <mergeCell ref="A8:E8"/>
    <mergeCell ref="G8:K8"/>
  </mergeCells>
  <dataValidations count="7">
    <dataValidation type="list" allowBlank="1" showInputMessage="1" showErrorMessage="1" sqref="AL61">
      <formula1>Estado1</formula1>
    </dataValidation>
    <dataValidation type="whole" allowBlank="1" showInputMessage="1" showErrorMessage="1" sqref="AE61">
      <formula1>0</formula1>
      <formula2>5000000000</formula2>
    </dataValidation>
    <dataValidation type="whole" allowBlank="1" showInputMessage="1" showErrorMessage="1" sqref="AD61">
      <formula1>0</formula1>
      <formula2>30000000</formula2>
    </dataValidation>
    <dataValidation type="whole" allowBlank="1" showInputMessage="1" showErrorMessage="1" sqref="U61:V61">
      <formula1>0</formula1>
      <formula2>100</formula2>
    </dataValidation>
    <dataValidation type="whole" allowBlank="1" showInputMessage="1" showErrorMessage="1" sqref="Z61">
      <formula1>0</formula1>
      <formula2>10</formula2>
    </dataValidation>
    <dataValidation type="whole" allowBlank="1" showInputMessage="1" showErrorMessage="1" sqref="A61">
      <formula1>1</formula1>
      <formula2>2000</formula2>
    </dataValidation>
    <dataValidation type="list" allowBlank="1" showInputMessage="1" showErrorMessage="1" sqref="X61:Y61 O61:T61">
      <formula1>RPTA</formula1>
    </dataValidation>
  </dataValidations>
  <pageMargins left="0.82677165354330717" right="0.31496062992125984" top="0.51181102362204722" bottom="0.43307086614173229" header="0.31496062992125984" footer="0.31496062992125984"/>
  <pageSetup scale="52" orientation="portrait" horizontalDpi="4294967295" verticalDpi="4294967295" r:id="rId1"/>
  <drawing r:id="rId2"/>
  <picture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AL61"/>
  <sheetViews>
    <sheetView showGridLines="0" zoomScale="60" zoomScaleNormal="60" workbookViewId="0">
      <selection activeCell="K1" sqref="K1"/>
    </sheetView>
  </sheetViews>
  <sheetFormatPr baseColWidth="10" defaultColWidth="15.85546875" defaultRowHeight="21" x14ac:dyDescent="0.35"/>
  <cols>
    <col min="1" max="1" width="16.140625" style="118" bestFit="1" customWidth="1"/>
    <col min="2" max="2" width="11.5703125" style="118" bestFit="1" customWidth="1"/>
    <col min="3" max="4" width="18.28515625" style="118" bestFit="1" customWidth="1"/>
    <col min="5" max="5" width="12.28515625" style="118" bestFit="1" customWidth="1"/>
    <col min="6" max="6" width="5.85546875" style="118" customWidth="1"/>
    <col min="7" max="7" width="16.140625" style="118" bestFit="1" customWidth="1"/>
    <col min="8" max="8" width="11.5703125" style="118" bestFit="1" customWidth="1"/>
    <col min="9" max="9" width="19" style="118" bestFit="1" customWidth="1"/>
    <col min="10" max="10" width="18.28515625" style="118" bestFit="1" customWidth="1"/>
    <col min="11" max="11" width="15.85546875" style="118" customWidth="1"/>
    <col min="12" max="14" width="15.85546875" style="118"/>
    <col min="15" max="29" width="8.7109375" style="118" customWidth="1"/>
    <col min="30" max="16384" width="15.85546875" style="118"/>
  </cols>
  <sheetData>
    <row r="1" spans="1:29" customFormat="1" ht="42" customHeight="1" x14ac:dyDescent="0.35">
      <c r="A1" s="434"/>
      <c r="B1" s="435"/>
      <c r="C1" s="240" t="s">
        <v>608</v>
      </c>
      <c r="D1" s="240"/>
      <c r="E1" s="240"/>
      <c r="F1" s="240"/>
      <c r="G1" s="240"/>
      <c r="H1" s="240"/>
      <c r="I1" s="241"/>
      <c r="J1" s="233" t="s">
        <v>592</v>
      </c>
      <c r="K1" s="234">
        <v>42858</v>
      </c>
      <c r="L1" s="118"/>
    </row>
    <row r="2" spans="1:29" customFormat="1" ht="42" customHeight="1" x14ac:dyDescent="0.35">
      <c r="A2" s="436"/>
      <c r="B2" s="437"/>
      <c r="C2" s="243"/>
      <c r="D2" s="243"/>
      <c r="E2" s="243"/>
      <c r="F2" s="243"/>
      <c r="G2" s="243"/>
      <c r="H2" s="243"/>
      <c r="I2" s="244"/>
      <c r="J2" s="215" t="s">
        <v>597</v>
      </c>
      <c r="K2" s="235" t="s">
        <v>593</v>
      </c>
      <c r="L2" s="118"/>
    </row>
    <row r="3" spans="1:29" customFormat="1" ht="42" customHeight="1" thickBot="1" x14ac:dyDescent="0.4">
      <c r="A3" s="438"/>
      <c r="B3" s="439"/>
      <c r="C3" s="246"/>
      <c r="D3" s="246"/>
      <c r="E3" s="246"/>
      <c r="F3" s="246"/>
      <c r="G3" s="246"/>
      <c r="H3" s="246"/>
      <c r="I3" s="247"/>
      <c r="J3" s="248" t="s">
        <v>594</v>
      </c>
      <c r="K3" s="249"/>
      <c r="L3" s="118"/>
    </row>
    <row r="4" spans="1:29" s="133" customFormat="1" ht="40.5" customHeight="1" x14ac:dyDescent="0.35">
      <c r="A4" s="420" t="s">
        <v>94</v>
      </c>
      <c r="B4" s="421"/>
      <c r="C4" s="421"/>
      <c r="D4" s="421"/>
      <c r="E4" s="422"/>
      <c r="F4" s="135"/>
      <c r="G4" s="420" t="s">
        <v>95</v>
      </c>
      <c r="H4" s="421"/>
      <c r="I4" s="421"/>
      <c r="J4" s="421"/>
      <c r="K4" s="422"/>
    </row>
    <row r="5" spans="1:29" x14ac:dyDescent="0.35">
      <c r="A5" s="405" t="s">
        <v>76</v>
      </c>
      <c r="B5" s="406"/>
      <c r="C5" s="406"/>
      <c r="D5" s="406" t="s">
        <v>77</v>
      </c>
      <c r="E5" s="407"/>
      <c r="F5" s="135"/>
      <c r="G5" s="405" t="s">
        <v>76</v>
      </c>
      <c r="H5" s="406"/>
      <c r="I5" s="406"/>
      <c r="J5" s="406" t="s">
        <v>77</v>
      </c>
      <c r="K5" s="407"/>
    </row>
    <row r="6" spans="1:29" ht="21" customHeight="1" x14ac:dyDescent="0.35">
      <c r="A6" s="408" t="s">
        <v>78</v>
      </c>
      <c r="B6" s="409"/>
      <c r="C6" s="409"/>
      <c r="D6" s="409" t="s">
        <v>207</v>
      </c>
      <c r="E6" s="410"/>
      <c r="F6" s="135"/>
      <c r="G6" s="408" t="s">
        <v>96</v>
      </c>
      <c r="H6" s="409"/>
      <c r="I6" s="409"/>
      <c r="J6" s="409" t="s">
        <v>208</v>
      </c>
      <c r="K6" s="410"/>
    </row>
    <row r="7" spans="1:29" ht="21.75" thickBot="1" x14ac:dyDescent="0.4">
      <c r="A7" s="408"/>
      <c r="B7" s="409"/>
      <c r="C7" s="409"/>
      <c r="D7" s="409"/>
      <c r="E7" s="410"/>
      <c r="F7" s="135"/>
      <c r="G7" s="408"/>
      <c r="H7" s="409"/>
      <c r="I7" s="409"/>
      <c r="J7" s="409"/>
      <c r="K7" s="410"/>
    </row>
    <row r="8" spans="1:29" ht="21.75" thickBot="1" x14ac:dyDescent="0.4">
      <c r="A8" s="399" t="s">
        <v>79</v>
      </c>
      <c r="B8" s="400"/>
      <c r="C8" s="400"/>
      <c r="D8" s="400"/>
      <c r="E8" s="401"/>
      <c r="F8" s="135"/>
      <c r="G8" s="399" t="s">
        <v>79</v>
      </c>
      <c r="H8" s="400"/>
      <c r="I8" s="400"/>
      <c r="J8" s="400"/>
      <c r="K8" s="401"/>
    </row>
    <row r="9" spans="1:29" ht="21.75" thickBot="1" x14ac:dyDescent="0.4">
      <c r="A9" s="126" t="s">
        <v>80</v>
      </c>
      <c r="B9" s="127" t="s">
        <v>61</v>
      </c>
      <c r="C9" s="128" t="s">
        <v>59</v>
      </c>
      <c r="D9" s="129" t="s">
        <v>57</v>
      </c>
      <c r="E9" s="130" t="s">
        <v>81</v>
      </c>
      <c r="F9" s="135"/>
      <c r="G9" s="126" t="s">
        <v>80</v>
      </c>
      <c r="H9" s="127" t="s">
        <v>61</v>
      </c>
      <c r="I9" s="128" t="s">
        <v>59</v>
      </c>
      <c r="J9" s="129" t="s">
        <v>57</v>
      </c>
      <c r="K9" s="130" t="s">
        <v>81</v>
      </c>
    </row>
    <row r="10" spans="1:29" x14ac:dyDescent="0.35">
      <c r="A10" s="116" t="s">
        <v>82</v>
      </c>
      <c r="B10" s="117"/>
      <c r="C10" s="117"/>
      <c r="D10" s="117"/>
      <c r="E10" s="116"/>
      <c r="G10" s="116" t="s">
        <v>82</v>
      </c>
      <c r="H10" s="117"/>
      <c r="I10" s="117"/>
      <c r="J10" s="117"/>
      <c r="K10" s="116"/>
    </row>
    <row r="11" spans="1:29" x14ac:dyDescent="0.35">
      <c r="A11" s="116" t="s">
        <v>83</v>
      </c>
      <c r="B11" s="117"/>
      <c r="C11" s="117"/>
      <c r="D11" s="117"/>
      <c r="E11" s="116"/>
      <c r="G11" s="116" t="s">
        <v>83</v>
      </c>
      <c r="H11" s="117"/>
      <c r="I11" s="117"/>
      <c r="J11" s="117"/>
      <c r="K11" s="116"/>
      <c r="O11" s="411">
        <v>1</v>
      </c>
      <c r="P11" s="411"/>
      <c r="Q11" s="411"/>
      <c r="R11" s="411">
        <v>4</v>
      </c>
      <c r="S11" s="411"/>
      <c r="T11" s="411"/>
      <c r="U11" s="411">
        <v>6</v>
      </c>
      <c r="V11" s="411"/>
      <c r="W11" s="411"/>
      <c r="X11" s="411">
        <v>7</v>
      </c>
      <c r="Y11" s="411"/>
      <c r="Z11" s="411"/>
      <c r="AA11" s="411">
        <v>11</v>
      </c>
      <c r="AB11" s="411"/>
      <c r="AC11" s="411"/>
    </row>
    <row r="12" spans="1:29" x14ac:dyDescent="0.35">
      <c r="A12" s="124" t="s">
        <v>84</v>
      </c>
      <c r="B12" s="112" t="s">
        <v>103</v>
      </c>
      <c r="C12" s="112" t="s">
        <v>552</v>
      </c>
      <c r="D12" s="112" t="s">
        <v>551</v>
      </c>
      <c r="E12" s="113" t="s">
        <v>289</v>
      </c>
      <c r="G12" s="116" t="s">
        <v>84</v>
      </c>
      <c r="H12" s="119" t="s">
        <v>291</v>
      </c>
      <c r="I12" s="117" t="s">
        <v>496</v>
      </c>
      <c r="J12" s="117" t="s">
        <v>504</v>
      </c>
      <c r="K12" s="116" t="s">
        <v>303</v>
      </c>
      <c r="O12" s="149" t="str">
        <f>MID(B12,4,2)</f>
        <v>86</v>
      </c>
      <c r="P12" s="135" t="str">
        <f>MID(D12,1,2)</f>
        <v>88</v>
      </c>
      <c r="Q12" s="150" t="str">
        <f>MID(E12,5,2)</f>
        <v>90</v>
      </c>
      <c r="R12" s="149" t="str">
        <f>MID(H12,4,2)</f>
        <v>33</v>
      </c>
      <c r="S12" s="135" t="str">
        <f>MID(J12,1,2)</f>
        <v>53</v>
      </c>
      <c r="T12" s="150" t="str">
        <f>MID(K12,5,2)</f>
        <v>73</v>
      </c>
      <c r="U12" s="149" t="str">
        <f>MID(B31,4,2)</f>
        <v>92</v>
      </c>
      <c r="V12" s="135" t="str">
        <f>MID(D31,1,2)</f>
        <v>94</v>
      </c>
      <c r="W12" s="150" t="str">
        <f>MID(E31,5,2)</f>
        <v>99</v>
      </c>
      <c r="X12" s="149" t="str">
        <f>MID(H31,4,2)</f>
        <v>90</v>
      </c>
      <c r="Y12" s="135" t="str">
        <f>MID(J31,1,2)</f>
        <v>93</v>
      </c>
      <c r="Z12" s="150" t="str">
        <f>MID(K31,5,2)</f>
        <v>95</v>
      </c>
      <c r="AA12" s="149" t="str">
        <f>MID(B50,4,2)</f>
        <v>0%</v>
      </c>
      <c r="AB12" s="135" t="str">
        <f>MID(D50,1,2)</f>
        <v>0%</v>
      </c>
      <c r="AC12" s="150" t="str">
        <f>MID(E50,5,2)</f>
        <v>0%</v>
      </c>
    </row>
    <row r="13" spans="1:29" x14ac:dyDescent="0.35">
      <c r="A13" s="124" t="s">
        <v>85</v>
      </c>
      <c r="B13" s="112" t="s">
        <v>103</v>
      </c>
      <c r="C13" s="112" t="s">
        <v>552</v>
      </c>
      <c r="D13" s="112" t="s">
        <v>551</v>
      </c>
      <c r="E13" s="113" t="s">
        <v>289</v>
      </c>
      <c r="G13" s="116" t="s">
        <v>85</v>
      </c>
      <c r="H13" s="119" t="s">
        <v>506</v>
      </c>
      <c r="I13" s="117" t="s">
        <v>504</v>
      </c>
      <c r="J13" s="117" t="s">
        <v>505</v>
      </c>
      <c r="K13" s="116" t="s">
        <v>136</v>
      </c>
      <c r="O13" s="149" t="str">
        <f t="shared" ref="O13:O21" si="0">MID(B13,4,2)</f>
        <v>86</v>
      </c>
      <c r="P13" s="135" t="str">
        <f t="shared" ref="P13:P21" si="1">MID(D13,1,2)</f>
        <v>88</v>
      </c>
      <c r="Q13" s="150" t="str">
        <f t="shared" ref="Q13:Q21" si="2">MID(E13,5,2)</f>
        <v>90</v>
      </c>
      <c r="R13" s="149" t="str">
        <f t="shared" ref="R13:R21" si="3">MID(H13,4,2)</f>
        <v>53</v>
      </c>
      <c r="S13" s="135" t="str">
        <f t="shared" ref="S13:S21" si="4">MID(J13,1,2)</f>
        <v>73</v>
      </c>
      <c r="T13" s="150" t="str">
        <f t="shared" ref="T13:T21" si="5">MID(K13,5,2)</f>
        <v>93</v>
      </c>
      <c r="U13" s="149" t="str">
        <f t="shared" ref="U13:U21" si="6">MID(B32,4,2)</f>
        <v>92</v>
      </c>
      <c r="V13" s="135" t="str">
        <f t="shared" ref="V13:V21" si="7">MID(D32,1,2)</f>
        <v>94</v>
      </c>
      <c r="W13" s="150" t="str">
        <f t="shared" ref="W13:W21" si="8">MID(E32,5,2)</f>
        <v>99</v>
      </c>
      <c r="X13" s="149" t="str">
        <f t="shared" ref="X13:X21" si="9">MID(H32,4,2)</f>
        <v>90</v>
      </c>
      <c r="Y13" s="135" t="str">
        <f t="shared" ref="Y13:Y21" si="10">MID(J32,1,2)</f>
        <v>93</v>
      </c>
      <c r="Z13" s="150" t="str">
        <f t="shared" ref="Z13:Z21" si="11">MID(K32,5,2)</f>
        <v>95</v>
      </c>
      <c r="AA13" s="149" t="str">
        <f t="shared" ref="AA13:AA21" si="12">MID(B51,4,2)</f>
        <v>17</v>
      </c>
      <c r="AB13" s="135" t="str">
        <f t="shared" ref="AB13:AB21" si="13">MID(D51,1,2)</f>
        <v>20</v>
      </c>
      <c r="AC13" s="150" t="str">
        <f t="shared" ref="AC13:AC20" si="14">MID(E51,5,2)</f>
        <v>27</v>
      </c>
    </row>
    <row r="14" spans="1:29" x14ac:dyDescent="0.35">
      <c r="A14" s="124" t="s">
        <v>86</v>
      </c>
      <c r="B14" s="112" t="s">
        <v>113</v>
      </c>
      <c r="C14" s="112" t="s">
        <v>551</v>
      </c>
      <c r="D14" s="112" t="s">
        <v>553</v>
      </c>
      <c r="E14" s="113" t="s">
        <v>152</v>
      </c>
      <c r="G14" s="116" t="s">
        <v>86</v>
      </c>
      <c r="H14" s="119" t="s">
        <v>506</v>
      </c>
      <c r="I14" s="117" t="s">
        <v>504</v>
      </c>
      <c r="J14" s="117" t="s">
        <v>505</v>
      </c>
      <c r="K14" s="116" t="s">
        <v>136</v>
      </c>
      <c r="O14" s="149" t="str">
        <f t="shared" si="0"/>
        <v>88</v>
      </c>
      <c r="P14" s="135" t="str">
        <f t="shared" si="1"/>
        <v>90</v>
      </c>
      <c r="Q14" s="150" t="str">
        <f t="shared" si="2"/>
        <v>92</v>
      </c>
      <c r="R14" s="149" t="str">
        <f t="shared" si="3"/>
        <v>53</v>
      </c>
      <c r="S14" s="135" t="str">
        <f t="shared" si="4"/>
        <v>73</v>
      </c>
      <c r="T14" s="150" t="str">
        <f t="shared" si="5"/>
        <v>93</v>
      </c>
      <c r="U14" s="149" t="str">
        <f t="shared" si="6"/>
        <v>92</v>
      </c>
      <c r="V14" s="135" t="str">
        <f t="shared" si="7"/>
        <v>94</v>
      </c>
      <c r="W14" s="150" t="str">
        <f t="shared" si="8"/>
        <v>99</v>
      </c>
      <c r="X14" s="149" t="str">
        <f t="shared" si="9"/>
        <v>90</v>
      </c>
      <c r="Y14" s="135" t="str">
        <f t="shared" si="10"/>
        <v>93</v>
      </c>
      <c r="Z14" s="150" t="str">
        <f t="shared" si="11"/>
        <v>95</v>
      </c>
      <c r="AA14" s="149" t="str">
        <f t="shared" si="12"/>
        <v>20</v>
      </c>
      <c r="AB14" s="135" t="str">
        <f t="shared" si="13"/>
        <v>27</v>
      </c>
      <c r="AC14" s="150" t="str">
        <f t="shared" si="14"/>
        <v>32</v>
      </c>
    </row>
    <row r="15" spans="1:29" x14ac:dyDescent="0.35">
      <c r="A15" s="124" t="s">
        <v>87</v>
      </c>
      <c r="B15" s="112" t="s">
        <v>113</v>
      </c>
      <c r="C15" s="112" t="s">
        <v>551</v>
      </c>
      <c r="D15" s="112" t="s">
        <v>553</v>
      </c>
      <c r="E15" s="113" t="s">
        <v>152</v>
      </c>
      <c r="G15" s="116" t="s">
        <v>87</v>
      </c>
      <c r="H15" s="119" t="s">
        <v>305</v>
      </c>
      <c r="I15" s="117" t="s">
        <v>508</v>
      </c>
      <c r="J15" s="117" t="s">
        <v>507</v>
      </c>
      <c r="K15" s="116" t="s">
        <v>112</v>
      </c>
      <c r="O15" s="149" t="str">
        <f t="shared" si="0"/>
        <v>88</v>
      </c>
      <c r="P15" s="135" t="str">
        <f t="shared" si="1"/>
        <v>90</v>
      </c>
      <c r="Q15" s="150" t="str">
        <f t="shared" si="2"/>
        <v>92</v>
      </c>
      <c r="R15" s="149" t="str">
        <f t="shared" si="3"/>
        <v>57</v>
      </c>
      <c r="S15" s="135" t="str">
        <f t="shared" si="4"/>
        <v>77</v>
      </c>
      <c r="T15" s="150" t="str">
        <f t="shared" si="5"/>
        <v>97</v>
      </c>
      <c r="U15" s="149" t="str">
        <f t="shared" si="6"/>
        <v>92</v>
      </c>
      <c r="V15" s="135" t="str">
        <f t="shared" si="7"/>
        <v>94</v>
      </c>
      <c r="W15" s="150" t="str">
        <f t="shared" si="8"/>
        <v>99</v>
      </c>
      <c r="X15" s="149" t="str">
        <f t="shared" si="9"/>
        <v>90</v>
      </c>
      <c r="Y15" s="135" t="str">
        <f t="shared" si="10"/>
        <v>93</v>
      </c>
      <c r="Z15" s="150" t="str">
        <f t="shared" si="11"/>
        <v>95</v>
      </c>
      <c r="AA15" s="149" t="str">
        <f t="shared" si="12"/>
        <v>27</v>
      </c>
      <c r="AB15" s="135" t="str">
        <f t="shared" si="13"/>
        <v>32</v>
      </c>
      <c r="AC15" s="150" t="str">
        <f t="shared" si="14"/>
        <v>64</v>
      </c>
    </row>
    <row r="16" spans="1:29" x14ac:dyDescent="0.35">
      <c r="A16" s="124" t="s">
        <v>88</v>
      </c>
      <c r="B16" s="112" t="s">
        <v>530</v>
      </c>
      <c r="C16" s="112" t="s">
        <v>553</v>
      </c>
      <c r="D16" s="112" t="s">
        <v>148</v>
      </c>
      <c r="E16" s="113" t="s">
        <v>106</v>
      </c>
      <c r="G16" s="116" t="s">
        <v>88</v>
      </c>
      <c r="H16" s="119" t="s">
        <v>305</v>
      </c>
      <c r="I16" s="117" t="s">
        <v>508</v>
      </c>
      <c r="J16" s="117" t="s">
        <v>507</v>
      </c>
      <c r="K16" s="116" t="s">
        <v>112</v>
      </c>
      <c r="O16" s="149" t="str">
        <f t="shared" si="0"/>
        <v>90</v>
      </c>
      <c r="P16" s="135" t="str">
        <f t="shared" si="1"/>
        <v>92</v>
      </c>
      <c r="Q16" s="150" t="str">
        <f t="shared" si="2"/>
        <v>94</v>
      </c>
      <c r="R16" s="149" t="str">
        <f t="shared" si="3"/>
        <v>57</v>
      </c>
      <c r="S16" s="135" t="str">
        <f t="shared" si="4"/>
        <v>77</v>
      </c>
      <c r="T16" s="150" t="str">
        <f t="shared" si="5"/>
        <v>97</v>
      </c>
      <c r="U16" s="149" t="str">
        <f t="shared" si="6"/>
        <v>92</v>
      </c>
      <c r="V16" s="135" t="str">
        <f t="shared" si="7"/>
        <v>94</v>
      </c>
      <c r="W16" s="150" t="str">
        <f t="shared" si="8"/>
        <v>99</v>
      </c>
      <c r="X16" s="149" t="str">
        <f t="shared" si="9"/>
        <v>92</v>
      </c>
      <c r="Y16" s="135" t="str">
        <f t="shared" si="10"/>
        <v>95</v>
      </c>
      <c r="Z16" s="150" t="str">
        <f t="shared" si="11"/>
        <v>97</v>
      </c>
      <c r="AA16" s="149" t="str">
        <f t="shared" si="12"/>
        <v>32</v>
      </c>
      <c r="AB16" s="135" t="str">
        <f t="shared" si="13"/>
        <v>64</v>
      </c>
      <c r="AC16" s="150" t="str">
        <f t="shared" si="14"/>
        <v>69</v>
      </c>
    </row>
    <row r="17" spans="1:29" x14ac:dyDescent="0.35">
      <c r="A17" s="124" t="s">
        <v>89</v>
      </c>
      <c r="B17" s="112" t="s">
        <v>530</v>
      </c>
      <c r="C17" s="112" t="s">
        <v>553</v>
      </c>
      <c r="D17" s="112" t="s">
        <v>148</v>
      </c>
      <c r="E17" s="113" t="s">
        <v>106</v>
      </c>
      <c r="G17" s="116" t="s">
        <v>89</v>
      </c>
      <c r="H17" s="119" t="s">
        <v>305</v>
      </c>
      <c r="I17" s="117" t="s">
        <v>508</v>
      </c>
      <c r="J17" s="117" t="s">
        <v>507</v>
      </c>
      <c r="K17" s="116" t="s">
        <v>112</v>
      </c>
      <c r="O17" s="149" t="str">
        <f t="shared" si="0"/>
        <v>90</v>
      </c>
      <c r="P17" s="135" t="str">
        <f t="shared" si="1"/>
        <v>92</v>
      </c>
      <c r="Q17" s="150" t="str">
        <f t="shared" si="2"/>
        <v>94</v>
      </c>
      <c r="R17" s="149" t="str">
        <f t="shared" si="3"/>
        <v>57</v>
      </c>
      <c r="S17" s="135" t="str">
        <f t="shared" si="4"/>
        <v>77</v>
      </c>
      <c r="T17" s="150" t="str">
        <f t="shared" si="5"/>
        <v>97</v>
      </c>
      <c r="U17" s="149" t="str">
        <f t="shared" si="6"/>
        <v>92</v>
      </c>
      <c r="V17" s="135" t="str">
        <f t="shared" si="7"/>
        <v>94</v>
      </c>
      <c r="W17" s="150" t="str">
        <f t="shared" si="8"/>
        <v>99</v>
      </c>
      <c r="X17" s="149" t="str">
        <f t="shared" si="9"/>
        <v>92</v>
      </c>
      <c r="Y17" s="135" t="str">
        <f t="shared" si="10"/>
        <v>95</v>
      </c>
      <c r="Z17" s="150" t="str">
        <f t="shared" si="11"/>
        <v>97</v>
      </c>
      <c r="AA17" s="149" t="str">
        <f t="shared" si="12"/>
        <v>64</v>
      </c>
      <c r="AB17" s="135" t="str">
        <f t="shared" si="13"/>
        <v>80</v>
      </c>
      <c r="AC17" s="150" t="str">
        <f t="shared" si="14"/>
        <v>94</v>
      </c>
    </row>
    <row r="18" spans="1:29" x14ac:dyDescent="0.35">
      <c r="A18" s="124" t="s">
        <v>90</v>
      </c>
      <c r="B18" s="112" t="s">
        <v>147</v>
      </c>
      <c r="C18" s="112" t="s">
        <v>148</v>
      </c>
      <c r="D18" s="112" t="s">
        <v>554</v>
      </c>
      <c r="E18" s="113" t="s">
        <v>108</v>
      </c>
      <c r="G18" s="116" t="s">
        <v>90</v>
      </c>
      <c r="H18" s="119" t="s">
        <v>305</v>
      </c>
      <c r="I18" s="117" t="s">
        <v>508</v>
      </c>
      <c r="J18" s="117" t="s">
        <v>507</v>
      </c>
      <c r="K18" s="116" t="s">
        <v>112</v>
      </c>
      <c r="O18" s="149" t="str">
        <f t="shared" si="0"/>
        <v>92</v>
      </c>
      <c r="P18" s="135" t="str">
        <f t="shared" si="1"/>
        <v>94</v>
      </c>
      <c r="Q18" s="150" t="str">
        <f t="shared" si="2"/>
        <v>96</v>
      </c>
      <c r="R18" s="149" t="str">
        <f t="shared" si="3"/>
        <v>57</v>
      </c>
      <c r="S18" s="135" t="str">
        <f t="shared" si="4"/>
        <v>77</v>
      </c>
      <c r="T18" s="150" t="str">
        <f t="shared" si="5"/>
        <v>97</v>
      </c>
      <c r="U18" s="149" t="str">
        <f t="shared" si="6"/>
        <v>92</v>
      </c>
      <c r="V18" s="135" t="str">
        <f t="shared" si="7"/>
        <v>94</v>
      </c>
      <c r="W18" s="150" t="str">
        <f t="shared" si="8"/>
        <v>99</v>
      </c>
      <c r="X18" s="149" t="str">
        <f t="shared" si="9"/>
        <v>92</v>
      </c>
      <c r="Y18" s="135" t="str">
        <f t="shared" si="10"/>
        <v>95</v>
      </c>
      <c r="Z18" s="150" t="str">
        <f t="shared" si="11"/>
        <v>97</v>
      </c>
      <c r="AA18" s="149" t="str">
        <f t="shared" si="12"/>
        <v>80</v>
      </c>
      <c r="AB18" s="135" t="str">
        <f t="shared" si="13"/>
        <v>93</v>
      </c>
      <c r="AC18" s="150" t="str">
        <f t="shared" si="14"/>
        <v>97</v>
      </c>
    </row>
    <row r="19" spans="1:29" x14ac:dyDescent="0.35">
      <c r="A19" s="124" t="s">
        <v>91</v>
      </c>
      <c r="B19" s="112" t="s">
        <v>147</v>
      </c>
      <c r="C19" s="112" t="s">
        <v>148</v>
      </c>
      <c r="D19" s="112" t="s">
        <v>554</v>
      </c>
      <c r="E19" s="113" t="s">
        <v>108</v>
      </c>
      <c r="G19" s="116" t="s">
        <v>91</v>
      </c>
      <c r="H19" s="119" t="s">
        <v>305</v>
      </c>
      <c r="I19" s="117" t="s">
        <v>508</v>
      </c>
      <c r="J19" s="117" t="s">
        <v>507</v>
      </c>
      <c r="K19" s="116" t="s">
        <v>112</v>
      </c>
      <c r="O19" s="149" t="str">
        <f t="shared" si="0"/>
        <v>92</v>
      </c>
      <c r="P19" s="135" t="str">
        <f t="shared" si="1"/>
        <v>94</v>
      </c>
      <c r="Q19" s="150" t="str">
        <f t="shared" si="2"/>
        <v>96</v>
      </c>
      <c r="R19" s="149" t="str">
        <f t="shared" si="3"/>
        <v>57</v>
      </c>
      <c r="S19" s="135" t="str">
        <f t="shared" si="4"/>
        <v>77</v>
      </c>
      <c r="T19" s="150" t="str">
        <f t="shared" si="5"/>
        <v>97</v>
      </c>
      <c r="U19" s="149" t="str">
        <f t="shared" si="6"/>
        <v>92</v>
      </c>
      <c r="V19" s="135" t="str">
        <f t="shared" si="7"/>
        <v>94</v>
      </c>
      <c r="W19" s="150" t="str">
        <f t="shared" si="8"/>
        <v>99</v>
      </c>
      <c r="X19" s="149" t="str">
        <f t="shared" si="9"/>
        <v>92</v>
      </c>
      <c r="Y19" s="135" t="str">
        <f t="shared" si="10"/>
        <v>95</v>
      </c>
      <c r="Z19" s="150" t="str">
        <f t="shared" si="11"/>
        <v>97</v>
      </c>
      <c r="AA19" s="149" t="str">
        <f t="shared" si="12"/>
        <v>85</v>
      </c>
      <c r="AB19" s="135" t="str">
        <f t="shared" si="13"/>
        <v>96</v>
      </c>
      <c r="AC19" s="150" t="str">
        <f t="shared" si="14"/>
        <v>97</v>
      </c>
    </row>
    <row r="20" spans="1:29" x14ac:dyDescent="0.35">
      <c r="A20" s="124" t="s">
        <v>92</v>
      </c>
      <c r="B20" s="112" t="s">
        <v>155</v>
      </c>
      <c r="C20" s="112" t="s">
        <v>555</v>
      </c>
      <c r="D20" s="112" t="s">
        <v>463</v>
      </c>
      <c r="E20" s="113" t="s">
        <v>112</v>
      </c>
      <c r="G20" s="116" t="s">
        <v>92</v>
      </c>
      <c r="H20" s="119" t="s">
        <v>305</v>
      </c>
      <c r="I20" s="117" t="s">
        <v>508</v>
      </c>
      <c r="J20" s="117" t="s">
        <v>507</v>
      </c>
      <c r="K20" s="116" t="s">
        <v>112</v>
      </c>
      <c r="O20" s="149" t="str">
        <f t="shared" si="0"/>
        <v>91</v>
      </c>
      <c r="P20" s="135" t="str">
        <f t="shared" si="1"/>
        <v>93</v>
      </c>
      <c r="Q20" s="150" t="str">
        <f t="shared" si="2"/>
        <v>97</v>
      </c>
      <c r="R20" s="149" t="str">
        <f t="shared" si="3"/>
        <v>57</v>
      </c>
      <c r="S20" s="135" t="str">
        <f t="shared" si="4"/>
        <v>77</v>
      </c>
      <c r="T20" s="150" t="str">
        <f t="shared" si="5"/>
        <v>97</v>
      </c>
      <c r="U20" s="149" t="str">
        <f t="shared" si="6"/>
        <v>92</v>
      </c>
      <c r="V20" s="135" t="str">
        <f t="shared" si="7"/>
        <v>94</v>
      </c>
      <c r="W20" s="150" t="str">
        <f t="shared" si="8"/>
        <v>99</v>
      </c>
      <c r="X20" s="149" t="str">
        <f t="shared" si="9"/>
        <v>94</v>
      </c>
      <c r="Y20" s="135" t="str">
        <f t="shared" si="10"/>
        <v>97</v>
      </c>
      <c r="Z20" s="150" t="str">
        <f t="shared" si="11"/>
        <v>99</v>
      </c>
      <c r="AA20" s="149" t="str">
        <f t="shared" si="12"/>
        <v>87</v>
      </c>
      <c r="AB20" s="135" t="str">
        <f t="shared" si="13"/>
        <v>97</v>
      </c>
      <c r="AC20" s="150" t="str">
        <f t="shared" si="14"/>
        <v>98</v>
      </c>
    </row>
    <row r="21" spans="1:29" ht="21.75" thickBot="1" x14ac:dyDescent="0.4">
      <c r="A21" s="125" t="s">
        <v>93</v>
      </c>
      <c r="B21" s="114" t="s">
        <v>147</v>
      </c>
      <c r="C21" s="114" t="s">
        <v>148</v>
      </c>
      <c r="D21" s="114" t="s">
        <v>482</v>
      </c>
      <c r="E21" s="115" t="s">
        <v>116</v>
      </c>
      <c r="G21" s="120" t="s">
        <v>93</v>
      </c>
      <c r="H21" s="121" t="s">
        <v>305</v>
      </c>
      <c r="I21" s="122" t="s">
        <v>508</v>
      </c>
      <c r="J21" s="122" t="s">
        <v>507</v>
      </c>
      <c r="K21" s="120" t="s">
        <v>112</v>
      </c>
      <c r="O21" s="151" t="str">
        <f t="shared" si="0"/>
        <v>92</v>
      </c>
      <c r="P21" s="152" t="str">
        <f t="shared" si="1"/>
        <v>94</v>
      </c>
      <c r="Q21" s="153" t="str">
        <f t="shared" si="2"/>
        <v>98</v>
      </c>
      <c r="R21" s="151" t="str">
        <f t="shared" si="3"/>
        <v>57</v>
      </c>
      <c r="S21" s="152" t="str">
        <f t="shared" si="4"/>
        <v>77</v>
      </c>
      <c r="T21" s="153" t="str">
        <f t="shared" si="5"/>
        <v>97</v>
      </c>
      <c r="U21" s="151" t="str">
        <f t="shared" si="6"/>
        <v>92</v>
      </c>
      <c r="V21" s="152" t="str">
        <f t="shared" si="7"/>
        <v>94</v>
      </c>
      <c r="W21" s="153" t="str">
        <f t="shared" si="8"/>
        <v>99</v>
      </c>
      <c r="X21" s="151" t="str">
        <f t="shared" si="9"/>
        <v>94</v>
      </c>
      <c r="Y21" s="152" t="str">
        <f t="shared" si="10"/>
        <v>97</v>
      </c>
      <c r="Z21" s="153" t="str">
        <f t="shared" si="11"/>
        <v>99</v>
      </c>
      <c r="AA21" s="151" t="str">
        <f t="shared" si="12"/>
        <v>95</v>
      </c>
      <c r="AB21" s="152" t="str">
        <f t="shared" si="13"/>
        <v>96</v>
      </c>
      <c r="AC21" s="153" t="str">
        <f>MID(E59,5,2)</f>
        <v>99</v>
      </c>
    </row>
    <row r="22" spans="1:29" ht="21.75" thickBot="1" x14ac:dyDescent="0.4"/>
    <row r="23" spans="1:29" ht="21.75" customHeight="1" x14ac:dyDescent="0.35">
      <c r="A23" s="402" t="s">
        <v>145</v>
      </c>
      <c r="B23" s="403"/>
      <c r="C23" s="403"/>
      <c r="D23" s="403"/>
      <c r="E23" s="404"/>
      <c r="F23" s="135"/>
      <c r="G23" s="402" t="s">
        <v>150</v>
      </c>
      <c r="H23" s="403"/>
      <c r="I23" s="403"/>
      <c r="J23" s="403"/>
      <c r="K23" s="404"/>
    </row>
    <row r="24" spans="1:29" x14ac:dyDescent="0.35">
      <c r="A24" s="405" t="s">
        <v>76</v>
      </c>
      <c r="B24" s="406"/>
      <c r="C24" s="406"/>
      <c r="D24" s="406" t="s">
        <v>77</v>
      </c>
      <c r="E24" s="407"/>
      <c r="F24" s="135"/>
      <c r="G24" s="405" t="s">
        <v>76</v>
      </c>
      <c r="H24" s="406"/>
      <c r="I24" s="406"/>
      <c r="J24" s="406" t="s">
        <v>77</v>
      </c>
      <c r="K24" s="407"/>
    </row>
    <row r="25" spans="1:29" ht="21" customHeight="1" x14ac:dyDescent="0.35">
      <c r="A25" s="408" t="s">
        <v>146</v>
      </c>
      <c r="B25" s="409"/>
      <c r="C25" s="409"/>
      <c r="D25" s="409" t="s">
        <v>209</v>
      </c>
      <c r="E25" s="410"/>
      <c r="F25" s="135"/>
      <c r="G25" s="408" t="s">
        <v>151</v>
      </c>
      <c r="H25" s="409"/>
      <c r="I25" s="409"/>
      <c r="J25" s="409" t="s">
        <v>210</v>
      </c>
      <c r="K25" s="410"/>
    </row>
    <row r="26" spans="1:29" ht="21.75" thickBot="1" x14ac:dyDescent="0.4">
      <c r="A26" s="408"/>
      <c r="B26" s="409"/>
      <c r="C26" s="409"/>
      <c r="D26" s="409"/>
      <c r="E26" s="410"/>
      <c r="F26" s="135"/>
      <c r="G26" s="408"/>
      <c r="H26" s="409"/>
      <c r="I26" s="409"/>
      <c r="J26" s="409"/>
      <c r="K26" s="410"/>
    </row>
    <row r="27" spans="1:29" ht="21.75" thickBot="1" x14ac:dyDescent="0.4">
      <c r="A27" s="399" t="s">
        <v>79</v>
      </c>
      <c r="B27" s="400"/>
      <c r="C27" s="400"/>
      <c r="D27" s="400"/>
      <c r="E27" s="401"/>
      <c r="F27" s="135"/>
      <c r="G27" s="399" t="s">
        <v>79</v>
      </c>
      <c r="H27" s="400"/>
      <c r="I27" s="400"/>
      <c r="J27" s="400"/>
      <c r="K27" s="401"/>
    </row>
    <row r="28" spans="1:29" ht="21.75" thickBot="1" x14ac:dyDescent="0.4">
      <c r="A28" s="126" t="s">
        <v>80</v>
      </c>
      <c r="B28" s="127" t="s">
        <v>61</v>
      </c>
      <c r="C28" s="128" t="s">
        <v>59</v>
      </c>
      <c r="D28" s="129" t="s">
        <v>57</v>
      </c>
      <c r="E28" s="130" t="s">
        <v>81</v>
      </c>
      <c r="F28" s="135"/>
      <c r="G28" s="126" t="s">
        <v>80</v>
      </c>
      <c r="H28" s="127" t="s">
        <v>61</v>
      </c>
      <c r="I28" s="128" t="s">
        <v>59</v>
      </c>
      <c r="J28" s="129" t="s">
        <v>57</v>
      </c>
      <c r="K28" s="130" t="s">
        <v>81</v>
      </c>
    </row>
    <row r="29" spans="1:29" x14ac:dyDescent="0.35">
      <c r="A29" s="116" t="s">
        <v>82</v>
      </c>
      <c r="B29" s="117"/>
      <c r="C29" s="117"/>
      <c r="D29" s="117"/>
      <c r="E29" s="116"/>
      <c r="G29" s="123" t="s">
        <v>82</v>
      </c>
      <c r="H29" s="110"/>
      <c r="I29" s="110"/>
      <c r="J29" s="110"/>
      <c r="K29" s="111"/>
    </row>
    <row r="30" spans="1:29" x14ac:dyDescent="0.35">
      <c r="A30" s="116" t="s">
        <v>83</v>
      </c>
      <c r="B30" s="117"/>
      <c r="C30" s="117"/>
      <c r="D30" s="117"/>
      <c r="E30" s="116"/>
      <c r="G30" s="124" t="s">
        <v>83</v>
      </c>
      <c r="H30" s="112"/>
      <c r="I30" s="112"/>
      <c r="J30" s="112"/>
      <c r="K30" s="113"/>
    </row>
    <row r="31" spans="1:29" x14ac:dyDescent="0.35">
      <c r="A31" s="116" t="s">
        <v>84</v>
      </c>
      <c r="B31" s="119" t="s">
        <v>147</v>
      </c>
      <c r="C31" s="117" t="s">
        <v>148</v>
      </c>
      <c r="D31" s="117" t="s">
        <v>149</v>
      </c>
      <c r="E31" s="116" t="s">
        <v>141</v>
      </c>
      <c r="G31" s="124" t="s">
        <v>84</v>
      </c>
      <c r="H31" s="163" t="s">
        <v>530</v>
      </c>
      <c r="I31" s="156" t="s">
        <v>153</v>
      </c>
      <c r="J31" s="112" t="s">
        <v>142</v>
      </c>
      <c r="K31" s="113" t="s">
        <v>107</v>
      </c>
    </row>
    <row r="32" spans="1:29" x14ac:dyDescent="0.35">
      <c r="A32" s="116" t="s">
        <v>85</v>
      </c>
      <c r="B32" s="119" t="s">
        <v>147</v>
      </c>
      <c r="C32" s="117" t="s">
        <v>148</v>
      </c>
      <c r="D32" s="117" t="s">
        <v>149</v>
      </c>
      <c r="E32" s="116" t="s">
        <v>141</v>
      </c>
      <c r="G32" s="124" t="s">
        <v>85</v>
      </c>
      <c r="H32" s="163" t="s">
        <v>530</v>
      </c>
      <c r="I32" s="156" t="s">
        <v>153</v>
      </c>
      <c r="J32" s="112" t="s">
        <v>142</v>
      </c>
      <c r="K32" s="113" t="s">
        <v>107</v>
      </c>
    </row>
    <row r="33" spans="1:11" x14ac:dyDescent="0.35">
      <c r="A33" s="116" t="s">
        <v>86</v>
      </c>
      <c r="B33" s="119" t="s">
        <v>147</v>
      </c>
      <c r="C33" s="117" t="s">
        <v>148</v>
      </c>
      <c r="D33" s="117" t="s">
        <v>149</v>
      </c>
      <c r="E33" s="116" t="s">
        <v>141</v>
      </c>
      <c r="G33" s="124" t="s">
        <v>86</v>
      </c>
      <c r="H33" s="163" t="s">
        <v>530</v>
      </c>
      <c r="I33" s="156" t="s">
        <v>153</v>
      </c>
      <c r="J33" s="112" t="s">
        <v>142</v>
      </c>
      <c r="K33" s="113" t="s">
        <v>107</v>
      </c>
    </row>
    <row r="34" spans="1:11" x14ac:dyDescent="0.35">
      <c r="A34" s="116" t="s">
        <v>87</v>
      </c>
      <c r="B34" s="119" t="s">
        <v>147</v>
      </c>
      <c r="C34" s="117" t="s">
        <v>148</v>
      </c>
      <c r="D34" s="117" t="s">
        <v>149</v>
      </c>
      <c r="E34" s="116" t="s">
        <v>141</v>
      </c>
      <c r="G34" s="124" t="s">
        <v>87</v>
      </c>
      <c r="H34" s="163" t="s">
        <v>530</v>
      </c>
      <c r="I34" s="156" t="s">
        <v>153</v>
      </c>
      <c r="J34" s="112" t="s">
        <v>142</v>
      </c>
      <c r="K34" s="113" t="s">
        <v>107</v>
      </c>
    </row>
    <row r="35" spans="1:11" x14ac:dyDescent="0.35">
      <c r="A35" s="116" t="s">
        <v>88</v>
      </c>
      <c r="B35" s="119" t="s">
        <v>147</v>
      </c>
      <c r="C35" s="117" t="s">
        <v>148</v>
      </c>
      <c r="D35" s="117" t="s">
        <v>149</v>
      </c>
      <c r="E35" s="116" t="s">
        <v>141</v>
      </c>
      <c r="G35" s="124" t="s">
        <v>88</v>
      </c>
      <c r="H35" s="163" t="s">
        <v>147</v>
      </c>
      <c r="I35" s="156" t="s">
        <v>156</v>
      </c>
      <c r="J35" s="112" t="s">
        <v>143</v>
      </c>
      <c r="K35" s="113" t="s">
        <v>112</v>
      </c>
    </row>
    <row r="36" spans="1:11" x14ac:dyDescent="0.35">
      <c r="A36" s="116" t="s">
        <v>89</v>
      </c>
      <c r="B36" s="119" t="s">
        <v>147</v>
      </c>
      <c r="C36" s="117" t="s">
        <v>148</v>
      </c>
      <c r="D36" s="117" t="s">
        <v>149</v>
      </c>
      <c r="E36" s="116" t="s">
        <v>141</v>
      </c>
      <c r="G36" s="124" t="s">
        <v>89</v>
      </c>
      <c r="H36" s="163" t="s">
        <v>147</v>
      </c>
      <c r="I36" s="156" t="s">
        <v>156</v>
      </c>
      <c r="J36" s="112" t="s">
        <v>143</v>
      </c>
      <c r="K36" s="113" t="s">
        <v>112</v>
      </c>
    </row>
    <row r="37" spans="1:11" x14ac:dyDescent="0.35">
      <c r="A37" s="116" t="s">
        <v>90</v>
      </c>
      <c r="B37" s="119" t="s">
        <v>147</v>
      </c>
      <c r="C37" s="117" t="s">
        <v>148</v>
      </c>
      <c r="D37" s="117" t="s">
        <v>149</v>
      </c>
      <c r="E37" s="116" t="s">
        <v>141</v>
      </c>
      <c r="G37" s="124" t="s">
        <v>90</v>
      </c>
      <c r="H37" s="163" t="s">
        <v>147</v>
      </c>
      <c r="I37" s="156" t="s">
        <v>156</v>
      </c>
      <c r="J37" s="112" t="s">
        <v>143</v>
      </c>
      <c r="K37" s="113" t="s">
        <v>112</v>
      </c>
    </row>
    <row r="38" spans="1:11" x14ac:dyDescent="0.35">
      <c r="A38" s="116" t="s">
        <v>91</v>
      </c>
      <c r="B38" s="119" t="s">
        <v>147</v>
      </c>
      <c r="C38" s="117" t="s">
        <v>148</v>
      </c>
      <c r="D38" s="117" t="s">
        <v>149</v>
      </c>
      <c r="E38" s="116" t="s">
        <v>141</v>
      </c>
      <c r="G38" s="124" t="s">
        <v>91</v>
      </c>
      <c r="H38" s="163" t="s">
        <v>147</v>
      </c>
      <c r="I38" s="156" t="s">
        <v>156</v>
      </c>
      <c r="J38" s="112" t="s">
        <v>143</v>
      </c>
      <c r="K38" s="113" t="s">
        <v>112</v>
      </c>
    </row>
    <row r="39" spans="1:11" x14ac:dyDescent="0.35">
      <c r="A39" s="116" t="s">
        <v>92</v>
      </c>
      <c r="B39" s="119" t="s">
        <v>147</v>
      </c>
      <c r="C39" s="117" t="s">
        <v>148</v>
      </c>
      <c r="D39" s="117" t="s">
        <v>149</v>
      </c>
      <c r="E39" s="116" t="s">
        <v>141</v>
      </c>
      <c r="G39" s="124" t="s">
        <v>92</v>
      </c>
      <c r="H39" s="163" t="s">
        <v>531</v>
      </c>
      <c r="I39" s="156" t="s">
        <v>157</v>
      </c>
      <c r="J39" s="112" t="s">
        <v>144</v>
      </c>
      <c r="K39" s="113" t="s">
        <v>141</v>
      </c>
    </row>
    <row r="40" spans="1:11" ht="21.75" thickBot="1" x14ac:dyDescent="0.4">
      <c r="A40" s="120" t="s">
        <v>93</v>
      </c>
      <c r="B40" s="121" t="s">
        <v>147</v>
      </c>
      <c r="C40" s="122" t="s">
        <v>148</v>
      </c>
      <c r="D40" s="122" t="s">
        <v>149</v>
      </c>
      <c r="E40" s="120" t="s">
        <v>141</v>
      </c>
      <c r="G40" s="125" t="s">
        <v>93</v>
      </c>
      <c r="H40" s="164" t="s">
        <v>531</v>
      </c>
      <c r="I40" s="157" t="s">
        <v>157</v>
      </c>
      <c r="J40" s="114" t="s">
        <v>144</v>
      </c>
      <c r="K40" s="115" t="s">
        <v>141</v>
      </c>
    </row>
    <row r="41" spans="1:11" ht="21.75" thickBot="1" x14ac:dyDescent="0.4"/>
    <row r="42" spans="1:11" ht="15.75" customHeight="1" x14ac:dyDescent="0.35">
      <c r="A42" s="402" t="s">
        <v>197</v>
      </c>
      <c r="B42" s="403"/>
      <c r="C42" s="403"/>
      <c r="D42" s="403"/>
      <c r="E42" s="404"/>
      <c r="G42" s="402" t="s">
        <v>556</v>
      </c>
      <c r="H42" s="403"/>
      <c r="I42" s="403"/>
      <c r="J42" s="403"/>
      <c r="K42" s="404"/>
    </row>
    <row r="43" spans="1:11" x14ac:dyDescent="0.35">
      <c r="A43" s="405" t="s">
        <v>76</v>
      </c>
      <c r="B43" s="406"/>
      <c r="C43" s="406"/>
      <c r="D43" s="406" t="s">
        <v>77</v>
      </c>
      <c r="E43" s="407"/>
      <c r="G43" s="405" t="s">
        <v>76</v>
      </c>
      <c r="H43" s="406"/>
      <c r="I43" s="406"/>
      <c r="J43" s="406" t="s">
        <v>77</v>
      </c>
      <c r="K43" s="407"/>
    </row>
    <row r="44" spans="1:11" ht="15" customHeight="1" x14ac:dyDescent="0.35">
      <c r="A44" s="408" t="s">
        <v>159</v>
      </c>
      <c r="B44" s="409"/>
      <c r="C44" s="409"/>
      <c r="D44" s="409" t="s">
        <v>96</v>
      </c>
      <c r="E44" s="410"/>
      <c r="G44" s="408" t="s">
        <v>558</v>
      </c>
      <c r="H44" s="409"/>
      <c r="I44" s="409"/>
      <c r="J44" s="409" t="s">
        <v>557</v>
      </c>
      <c r="K44" s="410"/>
    </row>
    <row r="45" spans="1:11" ht="21.75" thickBot="1" x14ac:dyDescent="0.4">
      <c r="A45" s="408"/>
      <c r="B45" s="409"/>
      <c r="C45" s="409"/>
      <c r="D45" s="409"/>
      <c r="E45" s="410"/>
      <c r="G45" s="408"/>
      <c r="H45" s="409"/>
      <c r="I45" s="409"/>
      <c r="J45" s="409"/>
      <c r="K45" s="410"/>
    </row>
    <row r="46" spans="1:11" ht="21.75" thickBot="1" x14ac:dyDescent="0.4">
      <c r="A46" s="399" t="s">
        <v>79</v>
      </c>
      <c r="B46" s="400"/>
      <c r="C46" s="400"/>
      <c r="D46" s="400"/>
      <c r="E46" s="401"/>
      <c r="G46" s="399" t="s">
        <v>79</v>
      </c>
      <c r="H46" s="400"/>
      <c r="I46" s="400"/>
      <c r="J46" s="400"/>
      <c r="K46" s="401"/>
    </row>
    <row r="47" spans="1:11" ht="21.75" thickBot="1" x14ac:dyDescent="0.4">
      <c r="A47" s="126" t="s">
        <v>80</v>
      </c>
      <c r="B47" s="127" t="s">
        <v>61</v>
      </c>
      <c r="C47" s="128" t="s">
        <v>59</v>
      </c>
      <c r="D47" s="129" t="s">
        <v>57</v>
      </c>
      <c r="E47" s="130" t="s">
        <v>81</v>
      </c>
      <c r="G47" s="126" t="s">
        <v>80</v>
      </c>
      <c r="H47" s="127" t="s">
        <v>61</v>
      </c>
      <c r="I47" s="128" t="s">
        <v>59</v>
      </c>
      <c r="J47" s="129" t="s">
        <v>57</v>
      </c>
      <c r="K47" s="130" t="s">
        <v>81</v>
      </c>
    </row>
    <row r="48" spans="1:11" x14ac:dyDescent="0.35">
      <c r="A48" s="116" t="s">
        <v>82</v>
      </c>
      <c r="B48" s="117"/>
      <c r="C48" s="117"/>
      <c r="D48" s="117"/>
      <c r="E48" s="116"/>
      <c r="G48" s="123" t="s">
        <v>82</v>
      </c>
      <c r="H48" s="110"/>
      <c r="I48" s="110"/>
      <c r="J48" s="110"/>
      <c r="K48" s="111"/>
    </row>
    <row r="49" spans="1:38" x14ac:dyDescent="0.35">
      <c r="A49" s="116" t="s">
        <v>83</v>
      </c>
      <c r="B49" s="117"/>
      <c r="C49" s="117"/>
      <c r="D49" s="117"/>
      <c r="E49" s="116"/>
      <c r="G49" s="124" t="s">
        <v>83</v>
      </c>
      <c r="H49" s="112"/>
      <c r="I49" s="112"/>
      <c r="J49" s="112"/>
      <c r="K49" s="113"/>
    </row>
    <row r="50" spans="1:38" x14ac:dyDescent="0.35">
      <c r="A50" s="116" t="s">
        <v>84</v>
      </c>
      <c r="B50" s="119" t="s">
        <v>214</v>
      </c>
      <c r="C50" s="117" t="s">
        <v>215</v>
      </c>
      <c r="D50" s="117" t="s">
        <v>215</v>
      </c>
      <c r="E50" s="116" t="s">
        <v>216</v>
      </c>
      <c r="G50" s="124" t="s">
        <v>84</v>
      </c>
      <c r="H50" s="112" t="s">
        <v>559</v>
      </c>
      <c r="I50" s="112" t="s">
        <v>569</v>
      </c>
      <c r="J50" s="112" t="s">
        <v>572</v>
      </c>
      <c r="K50" s="113" t="s">
        <v>573</v>
      </c>
    </row>
    <row r="51" spans="1:38" x14ac:dyDescent="0.35">
      <c r="A51" s="116" t="s">
        <v>85</v>
      </c>
      <c r="B51" s="119" t="s">
        <v>457</v>
      </c>
      <c r="C51" s="117" t="s">
        <v>470</v>
      </c>
      <c r="D51" s="117" t="s">
        <v>469</v>
      </c>
      <c r="E51" s="116" t="s">
        <v>331</v>
      </c>
      <c r="G51" s="124" t="s">
        <v>85</v>
      </c>
      <c r="H51" s="112" t="s">
        <v>560</v>
      </c>
      <c r="I51" s="112" t="s">
        <v>570</v>
      </c>
      <c r="J51" s="112" t="s">
        <v>571</v>
      </c>
      <c r="K51" s="113" t="s">
        <v>574</v>
      </c>
    </row>
    <row r="52" spans="1:38" x14ac:dyDescent="0.35">
      <c r="A52" s="116" t="s">
        <v>86</v>
      </c>
      <c r="B52" s="119" t="s">
        <v>182</v>
      </c>
      <c r="C52" s="117" t="s">
        <v>469</v>
      </c>
      <c r="D52" s="117" t="s">
        <v>351</v>
      </c>
      <c r="E52" s="116" t="s">
        <v>350</v>
      </c>
      <c r="G52" s="124" t="s">
        <v>86</v>
      </c>
      <c r="H52" s="112" t="s">
        <v>561</v>
      </c>
      <c r="I52" s="112" t="s">
        <v>572</v>
      </c>
      <c r="J52" s="112" t="s">
        <v>575</v>
      </c>
      <c r="K52" s="113" t="s">
        <v>576</v>
      </c>
    </row>
    <row r="53" spans="1:38" x14ac:dyDescent="0.35">
      <c r="A53" s="116" t="s">
        <v>87</v>
      </c>
      <c r="B53" s="119" t="s">
        <v>337</v>
      </c>
      <c r="C53" s="117" t="s">
        <v>351</v>
      </c>
      <c r="D53" s="117" t="s">
        <v>353</v>
      </c>
      <c r="E53" s="116" t="s">
        <v>352</v>
      </c>
      <c r="G53" s="124" t="s">
        <v>87</v>
      </c>
      <c r="H53" s="112" t="s">
        <v>562</v>
      </c>
      <c r="I53" s="112" t="s">
        <v>571</v>
      </c>
      <c r="J53" s="112" t="s">
        <v>577</v>
      </c>
      <c r="K53" s="113" t="s">
        <v>578</v>
      </c>
    </row>
    <row r="54" spans="1:38" x14ac:dyDescent="0.35">
      <c r="A54" s="116" t="s">
        <v>88</v>
      </c>
      <c r="B54" s="119" t="s">
        <v>356</v>
      </c>
      <c r="C54" s="117" t="s">
        <v>353</v>
      </c>
      <c r="D54" s="117" t="s">
        <v>355</v>
      </c>
      <c r="E54" s="116" t="s">
        <v>354</v>
      </c>
      <c r="G54" s="124" t="s">
        <v>88</v>
      </c>
      <c r="H54" s="112" t="s">
        <v>563</v>
      </c>
      <c r="I54" s="112" t="s">
        <v>575</v>
      </c>
      <c r="J54" s="112" t="s">
        <v>579</v>
      </c>
      <c r="K54" s="113" t="s">
        <v>580</v>
      </c>
    </row>
    <row r="55" spans="1:38" x14ac:dyDescent="0.35">
      <c r="A55" s="116" t="s">
        <v>89</v>
      </c>
      <c r="B55" s="119" t="s">
        <v>357</v>
      </c>
      <c r="C55" s="117" t="s">
        <v>462</v>
      </c>
      <c r="D55" s="117" t="s">
        <v>461</v>
      </c>
      <c r="E55" s="116" t="s">
        <v>106</v>
      </c>
      <c r="G55" s="124" t="s">
        <v>89</v>
      </c>
      <c r="H55" s="112" t="s">
        <v>564</v>
      </c>
      <c r="I55" s="112" t="s">
        <v>577</v>
      </c>
      <c r="J55" s="112" t="s">
        <v>581</v>
      </c>
      <c r="K55" s="113" t="s">
        <v>582</v>
      </c>
    </row>
    <row r="56" spans="1:38" x14ac:dyDescent="0.35">
      <c r="A56" s="116" t="s">
        <v>90</v>
      </c>
      <c r="B56" s="119" t="s">
        <v>370</v>
      </c>
      <c r="C56" s="117" t="s">
        <v>464</v>
      </c>
      <c r="D56" s="117" t="s">
        <v>463</v>
      </c>
      <c r="E56" s="116" t="s">
        <v>112</v>
      </c>
      <c r="G56" s="124" t="s">
        <v>90</v>
      </c>
      <c r="H56" s="112" t="s">
        <v>565</v>
      </c>
      <c r="I56" s="112" t="s">
        <v>579</v>
      </c>
      <c r="J56" s="112" t="s">
        <v>583</v>
      </c>
      <c r="K56" s="113" t="s">
        <v>584</v>
      </c>
    </row>
    <row r="57" spans="1:38" x14ac:dyDescent="0.35">
      <c r="A57" s="116" t="s">
        <v>91</v>
      </c>
      <c r="B57" s="119" t="s">
        <v>100</v>
      </c>
      <c r="C57" s="117" t="s">
        <v>466</v>
      </c>
      <c r="D57" s="117" t="s">
        <v>465</v>
      </c>
      <c r="E57" s="116" t="s">
        <v>112</v>
      </c>
      <c r="G57" s="124" t="s">
        <v>91</v>
      </c>
      <c r="H57" s="112" t="s">
        <v>566</v>
      </c>
      <c r="I57" s="112" t="s">
        <v>585</v>
      </c>
      <c r="J57" s="112" t="s">
        <v>586</v>
      </c>
      <c r="K57" s="113" t="s">
        <v>587</v>
      </c>
    </row>
    <row r="58" spans="1:38" x14ac:dyDescent="0.35">
      <c r="A58" s="116" t="s">
        <v>92</v>
      </c>
      <c r="B58" s="119" t="s">
        <v>109</v>
      </c>
      <c r="C58" s="117" t="s">
        <v>468</v>
      </c>
      <c r="D58" s="117" t="s">
        <v>467</v>
      </c>
      <c r="E58" s="116" t="s">
        <v>116</v>
      </c>
      <c r="G58" s="124" t="s">
        <v>92</v>
      </c>
      <c r="H58" s="112" t="s">
        <v>567</v>
      </c>
      <c r="I58" s="112" t="s">
        <v>586</v>
      </c>
      <c r="J58" s="112" t="s">
        <v>588</v>
      </c>
      <c r="K58" s="113" t="s">
        <v>589</v>
      </c>
    </row>
    <row r="59" spans="1:38" ht="21.75" thickBot="1" x14ac:dyDescent="0.4">
      <c r="A59" s="120" t="s">
        <v>93</v>
      </c>
      <c r="B59" s="121" t="s">
        <v>139</v>
      </c>
      <c r="C59" s="122" t="s">
        <v>358</v>
      </c>
      <c r="D59" s="122" t="s">
        <v>460</v>
      </c>
      <c r="E59" s="120" t="s">
        <v>141</v>
      </c>
      <c r="G59" s="125" t="s">
        <v>93</v>
      </c>
      <c r="H59" s="114" t="s">
        <v>568</v>
      </c>
      <c r="I59" s="112" t="s">
        <v>588</v>
      </c>
      <c r="J59" s="114" t="s">
        <v>590</v>
      </c>
      <c r="K59" s="115" t="s">
        <v>591</v>
      </c>
    </row>
    <row r="61" spans="1:38" s="227" customFormat="1" ht="53.45" customHeight="1" x14ac:dyDescent="0.25">
      <c r="A61" s="295" t="s">
        <v>596</v>
      </c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17"/>
      <c r="N61" s="218"/>
      <c r="O61" s="218"/>
      <c r="P61" s="218"/>
      <c r="Q61" s="218"/>
      <c r="R61" s="218"/>
      <c r="S61" s="218"/>
      <c r="T61" s="219"/>
      <c r="U61" s="219"/>
      <c r="V61" s="219"/>
      <c r="W61" s="219"/>
      <c r="X61" s="219"/>
      <c r="Y61" s="219"/>
      <c r="Z61" s="220"/>
      <c r="AA61" s="220"/>
      <c r="AB61" s="221"/>
      <c r="AC61" s="221"/>
      <c r="AD61" s="222"/>
      <c r="AE61" s="223"/>
      <c r="AF61" s="221"/>
      <c r="AG61" s="221"/>
      <c r="AH61" s="224"/>
      <c r="AI61" s="225"/>
      <c r="AJ61" s="219"/>
      <c r="AK61" s="219"/>
      <c r="AL61" s="226"/>
    </row>
  </sheetData>
  <mergeCells count="45">
    <mergeCell ref="J3:K3"/>
    <mergeCell ref="A61:L61"/>
    <mergeCell ref="A1:B3"/>
    <mergeCell ref="C1:I3"/>
    <mergeCell ref="G46:K46"/>
    <mergeCell ref="G42:K42"/>
    <mergeCell ref="G43:I43"/>
    <mergeCell ref="J43:K43"/>
    <mergeCell ref="G44:I45"/>
    <mergeCell ref="J44:K45"/>
    <mergeCell ref="A44:C45"/>
    <mergeCell ref="D44:E45"/>
    <mergeCell ref="A46:E46"/>
    <mergeCell ref="A42:E42"/>
    <mergeCell ref="A43:C43"/>
    <mergeCell ref="D43:E43"/>
    <mergeCell ref="O11:Q11"/>
    <mergeCell ref="R11:T11"/>
    <mergeCell ref="U11:W11"/>
    <mergeCell ref="X11:Z11"/>
    <mergeCell ref="AA11:AC11"/>
    <mergeCell ref="A25:C26"/>
    <mergeCell ref="D25:E26"/>
    <mergeCell ref="G25:I26"/>
    <mergeCell ref="J25:K26"/>
    <mergeCell ref="A27:E27"/>
    <mergeCell ref="G27:K27"/>
    <mergeCell ref="A23:E23"/>
    <mergeCell ref="G23:K23"/>
    <mergeCell ref="A24:C24"/>
    <mergeCell ref="D24:E24"/>
    <mergeCell ref="G24:I24"/>
    <mergeCell ref="J24:K24"/>
    <mergeCell ref="A4:E4"/>
    <mergeCell ref="G4:K4"/>
    <mergeCell ref="A5:C5"/>
    <mergeCell ref="D5:E5"/>
    <mergeCell ref="G5:I5"/>
    <mergeCell ref="J5:K5"/>
    <mergeCell ref="A6:C7"/>
    <mergeCell ref="D6:E7"/>
    <mergeCell ref="G6:I7"/>
    <mergeCell ref="J6:K7"/>
    <mergeCell ref="A8:E8"/>
    <mergeCell ref="G8:K8"/>
  </mergeCells>
  <dataValidations count="7">
    <dataValidation type="list" allowBlank="1" showInputMessage="1" showErrorMessage="1" sqref="X61:Y61 O61:T61">
      <formula1>RPTA</formula1>
    </dataValidation>
    <dataValidation type="whole" allowBlank="1" showInputMessage="1" showErrorMessage="1" sqref="A61">
      <formula1>1</formula1>
      <formula2>2000</formula2>
    </dataValidation>
    <dataValidation type="whole" allowBlank="1" showInputMessage="1" showErrorMessage="1" sqref="Z61">
      <formula1>0</formula1>
      <formula2>10</formula2>
    </dataValidation>
    <dataValidation type="whole" allowBlank="1" showInputMessage="1" showErrorMessage="1" sqref="U61:V61">
      <formula1>0</formula1>
      <formula2>100</formula2>
    </dataValidation>
    <dataValidation type="whole" allowBlank="1" showInputMessage="1" showErrorMessage="1" sqref="AD61">
      <formula1>0</formula1>
      <formula2>30000000</formula2>
    </dataValidation>
    <dataValidation type="whole" allowBlank="1" showInputMessage="1" showErrorMessage="1" sqref="AE61">
      <formula1>0</formula1>
      <formula2>5000000000</formula2>
    </dataValidation>
    <dataValidation type="list" allowBlank="1" showInputMessage="1" showErrorMessage="1" sqref="AL61">
      <formula1>Estado1</formula1>
    </dataValidation>
  </dataValidations>
  <pageMargins left="0.86" right="0.3" top="0.49" bottom="0.48" header="0.31496062992125984" footer="0.31496062992125984"/>
  <pageSetup scale="51" orientation="portrait" horizontalDpi="4294967295" verticalDpi="4294967295" r:id="rId1"/>
  <drawing r:id="rId2"/>
  <picture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L61"/>
  <sheetViews>
    <sheetView showGridLines="0" zoomScale="60" zoomScaleNormal="60" workbookViewId="0">
      <selection activeCell="K1" sqref="K1"/>
    </sheetView>
  </sheetViews>
  <sheetFormatPr baseColWidth="10" defaultColWidth="11.42578125" defaultRowHeight="21" x14ac:dyDescent="0.35"/>
  <cols>
    <col min="1" max="1" width="16.140625" style="118" bestFit="1" customWidth="1"/>
    <col min="2" max="2" width="11.5703125" style="118" bestFit="1" customWidth="1"/>
    <col min="3" max="3" width="18.28515625" style="118" bestFit="1" customWidth="1"/>
    <col min="4" max="4" width="20.140625" style="118" bestFit="1" customWidth="1"/>
    <col min="5" max="5" width="13.7109375" style="118" bestFit="1" customWidth="1"/>
    <col min="6" max="6" width="11.42578125" style="118"/>
    <col min="7" max="7" width="16.140625" style="118" bestFit="1" customWidth="1"/>
    <col min="8" max="8" width="11.5703125" style="118" bestFit="1" customWidth="1"/>
    <col min="9" max="9" width="19" style="118" bestFit="1" customWidth="1"/>
    <col min="10" max="10" width="18.28515625" style="118" bestFit="1" customWidth="1"/>
    <col min="11" max="11" width="18.28515625" style="118" customWidth="1"/>
    <col min="12" max="14" width="11.42578125" style="118"/>
    <col min="15" max="29" width="8.7109375" style="118" customWidth="1"/>
    <col min="30" max="16384" width="11.42578125" style="118"/>
  </cols>
  <sheetData>
    <row r="1" spans="1:29" customFormat="1" ht="42" customHeight="1" x14ac:dyDescent="0.35">
      <c r="A1" s="434"/>
      <c r="B1" s="435"/>
      <c r="C1" s="240" t="s">
        <v>609</v>
      </c>
      <c r="D1" s="240"/>
      <c r="E1" s="240"/>
      <c r="F1" s="240"/>
      <c r="G1" s="240"/>
      <c r="H1" s="240"/>
      <c r="I1" s="241"/>
      <c r="J1" s="233" t="s">
        <v>592</v>
      </c>
      <c r="K1" s="234">
        <v>42858</v>
      </c>
      <c r="L1" s="118"/>
    </row>
    <row r="2" spans="1:29" customFormat="1" ht="42" customHeight="1" x14ac:dyDescent="0.35">
      <c r="A2" s="436"/>
      <c r="B2" s="437"/>
      <c r="C2" s="243"/>
      <c r="D2" s="243"/>
      <c r="E2" s="243"/>
      <c r="F2" s="243"/>
      <c r="G2" s="243"/>
      <c r="H2" s="243"/>
      <c r="I2" s="244"/>
      <c r="J2" s="215" t="s">
        <v>597</v>
      </c>
      <c r="K2" s="235" t="s">
        <v>593</v>
      </c>
      <c r="L2" s="118"/>
    </row>
    <row r="3" spans="1:29" customFormat="1" ht="42" customHeight="1" thickBot="1" x14ac:dyDescent="0.4">
      <c r="A3" s="438"/>
      <c r="B3" s="439"/>
      <c r="C3" s="246"/>
      <c r="D3" s="246"/>
      <c r="E3" s="246"/>
      <c r="F3" s="246"/>
      <c r="G3" s="246"/>
      <c r="H3" s="246"/>
      <c r="I3" s="247"/>
      <c r="J3" s="248" t="s">
        <v>594</v>
      </c>
      <c r="K3" s="249"/>
      <c r="L3" s="118"/>
    </row>
    <row r="4" spans="1:29" ht="44.25" customHeight="1" x14ac:dyDescent="0.35">
      <c r="A4" s="420" t="s">
        <v>94</v>
      </c>
      <c r="B4" s="421"/>
      <c r="C4" s="421"/>
      <c r="D4" s="421"/>
      <c r="E4" s="422"/>
      <c r="F4" s="135"/>
      <c r="G4" s="420" t="s">
        <v>95</v>
      </c>
      <c r="H4" s="421"/>
      <c r="I4" s="421"/>
      <c r="J4" s="421"/>
      <c r="K4" s="422"/>
    </row>
    <row r="5" spans="1:29" x14ac:dyDescent="0.35">
      <c r="A5" s="405" t="s">
        <v>76</v>
      </c>
      <c r="B5" s="406"/>
      <c r="C5" s="406"/>
      <c r="D5" s="406" t="s">
        <v>77</v>
      </c>
      <c r="E5" s="407"/>
      <c r="F5" s="135"/>
      <c r="G5" s="405" t="s">
        <v>76</v>
      </c>
      <c r="H5" s="406"/>
      <c r="I5" s="406"/>
      <c r="J5" s="406" t="s">
        <v>77</v>
      </c>
      <c r="K5" s="407"/>
    </row>
    <row r="6" spans="1:29" ht="21" customHeight="1" x14ac:dyDescent="0.35">
      <c r="A6" s="408" t="s">
        <v>78</v>
      </c>
      <c r="B6" s="409"/>
      <c r="C6" s="409"/>
      <c r="D6" s="409" t="s">
        <v>207</v>
      </c>
      <c r="E6" s="410"/>
      <c r="F6" s="135"/>
      <c r="G6" s="408" t="s">
        <v>96</v>
      </c>
      <c r="H6" s="409"/>
      <c r="I6" s="409"/>
      <c r="J6" s="409" t="s">
        <v>208</v>
      </c>
      <c r="K6" s="410"/>
    </row>
    <row r="7" spans="1:29" ht="21.75" thickBot="1" x14ac:dyDescent="0.4">
      <c r="A7" s="408"/>
      <c r="B7" s="409"/>
      <c r="C7" s="409"/>
      <c r="D7" s="409"/>
      <c r="E7" s="410"/>
      <c r="F7" s="135"/>
      <c r="G7" s="408"/>
      <c r="H7" s="409"/>
      <c r="I7" s="409"/>
      <c r="J7" s="409"/>
      <c r="K7" s="410"/>
    </row>
    <row r="8" spans="1:29" ht="21.75" thickBot="1" x14ac:dyDescent="0.4">
      <c r="A8" s="399" t="s">
        <v>79</v>
      </c>
      <c r="B8" s="400"/>
      <c r="C8" s="400"/>
      <c r="D8" s="400"/>
      <c r="E8" s="401"/>
      <c r="F8" s="135"/>
      <c r="G8" s="399" t="s">
        <v>79</v>
      </c>
      <c r="H8" s="400"/>
      <c r="I8" s="400"/>
      <c r="J8" s="400"/>
      <c r="K8" s="401"/>
    </row>
    <row r="9" spans="1:29" ht="21.75" thickBot="1" x14ac:dyDescent="0.4">
      <c r="A9" s="126" t="s">
        <v>80</v>
      </c>
      <c r="B9" s="127" t="s">
        <v>61</v>
      </c>
      <c r="C9" s="128" t="s">
        <v>59</v>
      </c>
      <c r="D9" s="129" t="s">
        <v>57</v>
      </c>
      <c r="E9" s="130" t="s">
        <v>81</v>
      </c>
      <c r="F9" s="135"/>
      <c r="G9" s="126" t="s">
        <v>80</v>
      </c>
      <c r="H9" s="127" t="s">
        <v>61</v>
      </c>
      <c r="I9" s="128" t="s">
        <v>59</v>
      </c>
      <c r="J9" s="129" t="s">
        <v>57</v>
      </c>
      <c r="K9" s="130" t="s">
        <v>81</v>
      </c>
    </row>
    <row r="10" spans="1:29" x14ac:dyDescent="0.35">
      <c r="A10" s="116" t="s">
        <v>82</v>
      </c>
      <c r="B10" s="117"/>
      <c r="C10" s="117"/>
      <c r="D10" s="117"/>
      <c r="E10" s="116"/>
      <c r="G10" s="116" t="s">
        <v>82</v>
      </c>
      <c r="H10" s="117"/>
      <c r="I10" s="117"/>
      <c r="J10" s="117"/>
      <c r="K10" s="116"/>
    </row>
    <row r="11" spans="1:29" x14ac:dyDescent="0.35">
      <c r="A11" s="116" t="s">
        <v>83</v>
      </c>
      <c r="B11" s="117"/>
      <c r="C11" s="117"/>
      <c r="D11" s="117"/>
      <c r="E11" s="116"/>
      <c r="G11" s="116" t="s">
        <v>83</v>
      </c>
      <c r="H11" s="117"/>
      <c r="I11" s="117"/>
      <c r="J11" s="117"/>
      <c r="K11" s="116"/>
      <c r="O11" s="411">
        <v>1</v>
      </c>
      <c r="P11" s="411"/>
      <c r="Q11" s="411"/>
      <c r="R11" s="411">
        <v>4</v>
      </c>
      <c r="S11" s="411"/>
      <c r="T11" s="411"/>
      <c r="U11" s="411">
        <v>6</v>
      </c>
      <c r="V11" s="411"/>
      <c r="W11" s="411"/>
      <c r="X11" s="411">
        <v>7</v>
      </c>
      <c r="Y11" s="411"/>
      <c r="Z11" s="411"/>
      <c r="AA11" s="411">
        <v>11</v>
      </c>
      <c r="AB11" s="411"/>
      <c r="AC11" s="411"/>
    </row>
    <row r="12" spans="1:29" x14ac:dyDescent="0.35">
      <c r="A12" s="124" t="s">
        <v>84</v>
      </c>
      <c r="B12" s="112" t="s">
        <v>103</v>
      </c>
      <c r="C12" s="112" t="s">
        <v>552</v>
      </c>
      <c r="D12" s="112" t="s">
        <v>551</v>
      </c>
      <c r="E12" s="113" t="s">
        <v>289</v>
      </c>
      <c r="G12" s="116" t="s">
        <v>84</v>
      </c>
      <c r="H12" s="119" t="s">
        <v>120</v>
      </c>
      <c r="I12" s="117" t="s">
        <v>510</v>
      </c>
      <c r="J12" s="117" t="s">
        <v>509</v>
      </c>
      <c r="K12" s="116" t="s">
        <v>485</v>
      </c>
      <c r="O12" s="149" t="str">
        <f>MID(B12,4,2)</f>
        <v>86</v>
      </c>
      <c r="P12" s="135" t="str">
        <f>MID(D12,1,2)</f>
        <v>88</v>
      </c>
      <c r="Q12" s="150" t="str">
        <f>MID(E12,5,2)</f>
        <v>90</v>
      </c>
      <c r="R12" s="149" t="str">
        <f>MID(H12,4,2)</f>
        <v>73</v>
      </c>
      <c r="S12" s="135" t="str">
        <f>MID(J12,1,2)</f>
        <v>79</v>
      </c>
      <c r="T12" s="150" t="str">
        <f>MID(K12,5,2)</f>
        <v>85</v>
      </c>
      <c r="U12" s="149" t="str">
        <f>MID(B31,4,2)</f>
        <v>92</v>
      </c>
      <c r="V12" s="135" t="str">
        <f>MID(D31,1,2)</f>
        <v>94</v>
      </c>
      <c r="W12" s="150" t="str">
        <f>MID(E31,5,2)</f>
        <v>99</v>
      </c>
      <c r="X12" s="149" t="str">
        <f>MID(H31,4,2)</f>
        <v>90</v>
      </c>
      <c r="Y12" s="135" t="str">
        <f>MID(J31,1,2)</f>
        <v>93</v>
      </c>
      <c r="Z12" s="150" t="str">
        <f>MID(K31,5,2)</f>
        <v>95</v>
      </c>
      <c r="AA12" s="149" t="str">
        <f>MID(B50,4,2)</f>
        <v>10</v>
      </c>
      <c r="AB12" s="135" t="str">
        <f>MID(D50,1,2)</f>
        <v>21</v>
      </c>
      <c r="AC12" s="150" t="str">
        <f>MID(E50,5,2)</f>
        <v>23</v>
      </c>
    </row>
    <row r="13" spans="1:29" x14ac:dyDescent="0.35">
      <c r="A13" s="124" t="s">
        <v>85</v>
      </c>
      <c r="B13" s="112" t="s">
        <v>103</v>
      </c>
      <c r="C13" s="112" t="s">
        <v>552</v>
      </c>
      <c r="D13" s="112" t="s">
        <v>551</v>
      </c>
      <c r="E13" s="113" t="s">
        <v>289</v>
      </c>
      <c r="G13" s="116" t="s">
        <v>85</v>
      </c>
      <c r="H13" s="119" t="s">
        <v>147</v>
      </c>
      <c r="I13" s="117" t="s">
        <v>148</v>
      </c>
      <c r="J13" s="117" t="s">
        <v>482</v>
      </c>
      <c r="K13" s="116" t="s">
        <v>116</v>
      </c>
      <c r="O13" s="149" t="str">
        <f t="shared" ref="O13:O21" si="0">MID(B13,4,2)</f>
        <v>86</v>
      </c>
      <c r="P13" s="135" t="str">
        <f t="shared" ref="P13:P21" si="1">MID(D13,1,2)</f>
        <v>88</v>
      </c>
      <c r="Q13" s="150" t="str">
        <f t="shared" ref="Q13:Q21" si="2">MID(E13,5,2)</f>
        <v>90</v>
      </c>
      <c r="R13" s="149" t="str">
        <f t="shared" ref="R13:R21" si="3">MID(H13,4,2)</f>
        <v>92</v>
      </c>
      <c r="S13" s="135" t="str">
        <f t="shared" ref="S13:S21" si="4">MID(J13,1,2)</f>
        <v>94</v>
      </c>
      <c r="T13" s="150" t="str">
        <f t="shared" ref="T13:T21" si="5">MID(K13,5,2)</f>
        <v>98</v>
      </c>
      <c r="U13" s="149" t="str">
        <f t="shared" ref="U13:U21" si="6">MID(B32,4,2)</f>
        <v>92</v>
      </c>
      <c r="V13" s="135" t="str">
        <f t="shared" ref="V13:V21" si="7">MID(D32,1,2)</f>
        <v>94</v>
      </c>
      <c r="W13" s="150" t="str">
        <f t="shared" ref="W13:W21" si="8">MID(E32,5,2)</f>
        <v>99</v>
      </c>
      <c r="X13" s="149" t="str">
        <f t="shared" ref="X13:X21" si="9">MID(H32,4,2)</f>
        <v>90</v>
      </c>
      <c r="Y13" s="135" t="str">
        <f t="shared" ref="Y13:Y21" si="10">MID(J32,1,2)</f>
        <v>93</v>
      </c>
      <c r="Z13" s="150" t="str">
        <f t="shared" ref="Z13:Z21" si="11">MID(K32,5,2)</f>
        <v>95</v>
      </c>
      <c r="AA13" s="149" t="str">
        <f t="shared" ref="AA13:AA21" si="12">MID(B51,4,2)</f>
        <v>21</v>
      </c>
      <c r="AB13" s="135" t="str">
        <f t="shared" ref="AB13:AB21" si="13">MID(D51,1,2)</f>
        <v>23</v>
      </c>
      <c r="AC13" s="150" t="str">
        <f t="shared" ref="AC13:AC20" si="14">MID(E51,5,2)</f>
        <v>25</v>
      </c>
    </row>
    <row r="14" spans="1:29" x14ac:dyDescent="0.35">
      <c r="A14" s="124" t="s">
        <v>86</v>
      </c>
      <c r="B14" s="112" t="s">
        <v>113</v>
      </c>
      <c r="C14" s="112" t="s">
        <v>551</v>
      </c>
      <c r="D14" s="112" t="s">
        <v>553</v>
      </c>
      <c r="E14" s="113" t="s">
        <v>152</v>
      </c>
      <c r="G14" s="116" t="s">
        <v>86</v>
      </c>
      <c r="H14" s="119" t="s">
        <v>147</v>
      </c>
      <c r="I14" s="117" t="s">
        <v>148</v>
      </c>
      <c r="J14" s="117" t="s">
        <v>482</v>
      </c>
      <c r="K14" s="116" t="s">
        <v>116</v>
      </c>
      <c r="O14" s="149" t="str">
        <f t="shared" si="0"/>
        <v>88</v>
      </c>
      <c r="P14" s="135" t="str">
        <f t="shared" si="1"/>
        <v>90</v>
      </c>
      <c r="Q14" s="150" t="str">
        <f t="shared" si="2"/>
        <v>92</v>
      </c>
      <c r="R14" s="149" t="str">
        <f t="shared" si="3"/>
        <v>92</v>
      </c>
      <c r="S14" s="135" t="str">
        <f t="shared" si="4"/>
        <v>94</v>
      </c>
      <c r="T14" s="150" t="str">
        <f t="shared" si="5"/>
        <v>98</v>
      </c>
      <c r="U14" s="149" t="str">
        <f t="shared" si="6"/>
        <v>92</v>
      </c>
      <c r="V14" s="135" t="str">
        <f t="shared" si="7"/>
        <v>94</v>
      </c>
      <c r="W14" s="150" t="str">
        <f t="shared" si="8"/>
        <v>99</v>
      </c>
      <c r="X14" s="149" t="str">
        <f t="shared" si="9"/>
        <v>90</v>
      </c>
      <c r="Y14" s="135" t="str">
        <f t="shared" si="10"/>
        <v>93</v>
      </c>
      <c r="Z14" s="150" t="str">
        <f t="shared" si="11"/>
        <v>95</v>
      </c>
      <c r="AA14" s="149" t="str">
        <f t="shared" si="12"/>
        <v>33</v>
      </c>
      <c r="AB14" s="135" t="str">
        <f t="shared" si="13"/>
        <v>40</v>
      </c>
      <c r="AC14" s="150" t="str">
        <f t="shared" si="14"/>
        <v>58</v>
      </c>
    </row>
    <row r="15" spans="1:29" x14ac:dyDescent="0.35">
      <c r="A15" s="124" t="s">
        <v>87</v>
      </c>
      <c r="B15" s="112" t="s">
        <v>113</v>
      </c>
      <c r="C15" s="112" t="s">
        <v>551</v>
      </c>
      <c r="D15" s="112" t="s">
        <v>553</v>
      </c>
      <c r="E15" s="113" t="s">
        <v>152</v>
      </c>
      <c r="G15" s="116" t="s">
        <v>87</v>
      </c>
      <c r="H15" s="119" t="s">
        <v>147</v>
      </c>
      <c r="I15" s="117" t="s">
        <v>148</v>
      </c>
      <c r="J15" s="117" t="s">
        <v>482</v>
      </c>
      <c r="K15" s="116" t="s">
        <v>116</v>
      </c>
      <c r="O15" s="149" t="str">
        <f t="shared" si="0"/>
        <v>88</v>
      </c>
      <c r="P15" s="135" t="str">
        <f t="shared" si="1"/>
        <v>90</v>
      </c>
      <c r="Q15" s="150" t="str">
        <f t="shared" si="2"/>
        <v>92</v>
      </c>
      <c r="R15" s="149" t="str">
        <f t="shared" si="3"/>
        <v>92</v>
      </c>
      <c r="S15" s="135" t="str">
        <f t="shared" si="4"/>
        <v>94</v>
      </c>
      <c r="T15" s="150" t="str">
        <f t="shared" si="5"/>
        <v>98</v>
      </c>
      <c r="U15" s="149" t="str">
        <f t="shared" si="6"/>
        <v>92</v>
      </c>
      <c r="V15" s="135" t="str">
        <f t="shared" si="7"/>
        <v>94</v>
      </c>
      <c r="W15" s="150" t="str">
        <f t="shared" si="8"/>
        <v>99</v>
      </c>
      <c r="X15" s="149" t="str">
        <f t="shared" si="9"/>
        <v>90</v>
      </c>
      <c r="Y15" s="135" t="str">
        <f t="shared" si="10"/>
        <v>93</v>
      </c>
      <c r="Z15" s="150" t="str">
        <f t="shared" si="11"/>
        <v>95</v>
      </c>
      <c r="AA15" s="149" t="str">
        <f t="shared" si="12"/>
        <v>40</v>
      </c>
      <c r="AB15" s="135" t="str">
        <f t="shared" si="13"/>
        <v>58</v>
      </c>
      <c r="AC15" s="150" t="str">
        <f t="shared" si="14"/>
        <v>63</v>
      </c>
    </row>
    <row r="16" spans="1:29" x14ac:dyDescent="0.35">
      <c r="A16" s="124" t="s">
        <v>88</v>
      </c>
      <c r="B16" s="112" t="s">
        <v>530</v>
      </c>
      <c r="C16" s="112" t="s">
        <v>553</v>
      </c>
      <c r="D16" s="112" t="s">
        <v>148</v>
      </c>
      <c r="E16" s="113" t="s">
        <v>106</v>
      </c>
      <c r="G16" s="116" t="s">
        <v>88</v>
      </c>
      <c r="H16" s="119" t="s">
        <v>147</v>
      </c>
      <c r="I16" s="117" t="s">
        <v>148</v>
      </c>
      <c r="J16" s="117" t="s">
        <v>482</v>
      </c>
      <c r="K16" s="116" t="s">
        <v>116</v>
      </c>
      <c r="O16" s="149" t="str">
        <f t="shared" si="0"/>
        <v>90</v>
      </c>
      <c r="P16" s="135" t="str">
        <f t="shared" si="1"/>
        <v>92</v>
      </c>
      <c r="Q16" s="150" t="str">
        <f t="shared" si="2"/>
        <v>94</v>
      </c>
      <c r="R16" s="149" t="str">
        <f t="shared" si="3"/>
        <v>92</v>
      </c>
      <c r="S16" s="135" t="str">
        <f t="shared" si="4"/>
        <v>94</v>
      </c>
      <c r="T16" s="150" t="str">
        <f t="shared" si="5"/>
        <v>98</v>
      </c>
      <c r="U16" s="149" t="str">
        <f t="shared" si="6"/>
        <v>92</v>
      </c>
      <c r="V16" s="135" t="str">
        <f t="shared" si="7"/>
        <v>94</v>
      </c>
      <c r="W16" s="150" t="str">
        <f t="shared" si="8"/>
        <v>99</v>
      </c>
      <c r="X16" s="149" t="str">
        <f t="shared" si="9"/>
        <v>92</v>
      </c>
      <c r="Y16" s="135" t="str">
        <f t="shared" si="10"/>
        <v>95</v>
      </c>
      <c r="Z16" s="150" t="str">
        <f t="shared" si="11"/>
        <v>97</v>
      </c>
      <c r="AA16" s="149" t="str">
        <f t="shared" si="12"/>
        <v>58</v>
      </c>
      <c r="AB16" s="135" t="str">
        <f t="shared" si="13"/>
        <v>63</v>
      </c>
      <c r="AC16" s="150" t="str">
        <f t="shared" si="14"/>
        <v>67</v>
      </c>
    </row>
    <row r="17" spans="1:29" x14ac:dyDescent="0.35">
      <c r="A17" s="124" t="s">
        <v>89</v>
      </c>
      <c r="B17" s="112" t="s">
        <v>530</v>
      </c>
      <c r="C17" s="112" t="s">
        <v>553</v>
      </c>
      <c r="D17" s="112" t="s">
        <v>148</v>
      </c>
      <c r="E17" s="113" t="s">
        <v>106</v>
      </c>
      <c r="G17" s="116" t="s">
        <v>89</v>
      </c>
      <c r="H17" s="119" t="s">
        <v>147</v>
      </c>
      <c r="I17" s="117" t="s">
        <v>148</v>
      </c>
      <c r="J17" s="117" t="s">
        <v>482</v>
      </c>
      <c r="K17" s="116" t="s">
        <v>116</v>
      </c>
      <c r="O17" s="149" t="str">
        <f t="shared" si="0"/>
        <v>90</v>
      </c>
      <c r="P17" s="135" t="str">
        <f t="shared" si="1"/>
        <v>92</v>
      </c>
      <c r="Q17" s="150" t="str">
        <f t="shared" si="2"/>
        <v>94</v>
      </c>
      <c r="R17" s="149" t="str">
        <f t="shared" si="3"/>
        <v>92</v>
      </c>
      <c r="S17" s="135" t="str">
        <f t="shared" si="4"/>
        <v>94</v>
      </c>
      <c r="T17" s="150" t="str">
        <f t="shared" si="5"/>
        <v>98</v>
      </c>
      <c r="U17" s="149" t="str">
        <f t="shared" si="6"/>
        <v>92</v>
      </c>
      <c r="V17" s="135" t="str">
        <f t="shared" si="7"/>
        <v>94</v>
      </c>
      <c r="W17" s="150" t="str">
        <f t="shared" si="8"/>
        <v>99</v>
      </c>
      <c r="X17" s="149" t="str">
        <f t="shared" si="9"/>
        <v>92</v>
      </c>
      <c r="Y17" s="135" t="str">
        <f t="shared" si="10"/>
        <v>95</v>
      </c>
      <c r="Z17" s="150" t="str">
        <f t="shared" si="11"/>
        <v>97</v>
      </c>
      <c r="AA17" s="149" t="str">
        <f t="shared" si="12"/>
        <v>78</v>
      </c>
      <c r="AB17" s="135" t="str">
        <f t="shared" si="13"/>
        <v>83</v>
      </c>
      <c r="AC17" s="150" t="str">
        <f t="shared" si="14"/>
        <v>92</v>
      </c>
    </row>
    <row r="18" spans="1:29" x14ac:dyDescent="0.35">
      <c r="A18" s="124" t="s">
        <v>90</v>
      </c>
      <c r="B18" s="112" t="s">
        <v>147</v>
      </c>
      <c r="C18" s="112" t="s">
        <v>148</v>
      </c>
      <c r="D18" s="112" t="s">
        <v>554</v>
      </c>
      <c r="E18" s="113" t="s">
        <v>108</v>
      </c>
      <c r="G18" s="116" t="s">
        <v>90</v>
      </c>
      <c r="H18" s="119" t="s">
        <v>147</v>
      </c>
      <c r="I18" s="117" t="s">
        <v>148</v>
      </c>
      <c r="J18" s="117" t="s">
        <v>482</v>
      </c>
      <c r="K18" s="116" t="s">
        <v>116</v>
      </c>
      <c r="O18" s="149" t="str">
        <f t="shared" si="0"/>
        <v>92</v>
      </c>
      <c r="P18" s="135" t="str">
        <f t="shared" si="1"/>
        <v>94</v>
      </c>
      <c r="Q18" s="150" t="str">
        <f t="shared" si="2"/>
        <v>96</v>
      </c>
      <c r="R18" s="149" t="str">
        <f t="shared" si="3"/>
        <v>92</v>
      </c>
      <c r="S18" s="135" t="str">
        <f t="shared" si="4"/>
        <v>94</v>
      </c>
      <c r="T18" s="150" t="str">
        <f t="shared" si="5"/>
        <v>98</v>
      </c>
      <c r="U18" s="149" t="str">
        <f t="shared" si="6"/>
        <v>92</v>
      </c>
      <c r="V18" s="135" t="str">
        <f t="shared" si="7"/>
        <v>94</v>
      </c>
      <c r="W18" s="150" t="str">
        <f t="shared" si="8"/>
        <v>99</v>
      </c>
      <c r="X18" s="149" t="str">
        <f t="shared" si="9"/>
        <v>92</v>
      </c>
      <c r="Y18" s="135" t="str">
        <f t="shared" si="10"/>
        <v>95</v>
      </c>
      <c r="Z18" s="150" t="str">
        <f t="shared" si="11"/>
        <v>97</v>
      </c>
      <c r="AA18" s="149" t="str">
        <f t="shared" si="12"/>
        <v>80</v>
      </c>
      <c r="AB18" s="135" t="str">
        <f t="shared" si="13"/>
        <v>86</v>
      </c>
      <c r="AC18" s="150" t="str">
        <f t="shared" si="14"/>
        <v>95</v>
      </c>
    </row>
    <row r="19" spans="1:29" x14ac:dyDescent="0.35">
      <c r="A19" s="124" t="s">
        <v>91</v>
      </c>
      <c r="B19" s="112" t="s">
        <v>147</v>
      </c>
      <c r="C19" s="112" t="s">
        <v>148</v>
      </c>
      <c r="D19" s="112" t="s">
        <v>554</v>
      </c>
      <c r="E19" s="113" t="s">
        <v>108</v>
      </c>
      <c r="G19" s="116" t="s">
        <v>91</v>
      </c>
      <c r="H19" s="119" t="s">
        <v>147</v>
      </c>
      <c r="I19" s="117" t="s">
        <v>148</v>
      </c>
      <c r="J19" s="117" t="s">
        <v>482</v>
      </c>
      <c r="K19" s="116" t="s">
        <v>116</v>
      </c>
      <c r="O19" s="149" t="str">
        <f t="shared" si="0"/>
        <v>92</v>
      </c>
      <c r="P19" s="135" t="str">
        <f t="shared" si="1"/>
        <v>94</v>
      </c>
      <c r="Q19" s="150" t="str">
        <f t="shared" si="2"/>
        <v>96</v>
      </c>
      <c r="R19" s="149" t="str">
        <f t="shared" si="3"/>
        <v>92</v>
      </c>
      <c r="S19" s="135" t="str">
        <f t="shared" si="4"/>
        <v>94</v>
      </c>
      <c r="T19" s="150" t="str">
        <f t="shared" si="5"/>
        <v>98</v>
      </c>
      <c r="U19" s="149" t="str">
        <f t="shared" si="6"/>
        <v>92</v>
      </c>
      <c r="V19" s="135" t="str">
        <f t="shared" si="7"/>
        <v>94</v>
      </c>
      <c r="W19" s="150" t="str">
        <f t="shared" si="8"/>
        <v>99</v>
      </c>
      <c r="X19" s="149" t="str">
        <f t="shared" si="9"/>
        <v>92</v>
      </c>
      <c r="Y19" s="135" t="str">
        <f t="shared" si="10"/>
        <v>95</v>
      </c>
      <c r="Z19" s="150" t="str">
        <f t="shared" si="11"/>
        <v>97</v>
      </c>
      <c r="AA19" s="149" t="str">
        <f t="shared" si="12"/>
        <v>80</v>
      </c>
      <c r="AB19" s="135" t="str">
        <f t="shared" si="13"/>
        <v>86</v>
      </c>
      <c r="AC19" s="150" t="str">
        <f t="shared" si="14"/>
        <v>95</v>
      </c>
    </row>
    <row r="20" spans="1:29" x14ac:dyDescent="0.35">
      <c r="A20" s="124" t="s">
        <v>92</v>
      </c>
      <c r="B20" s="112" t="s">
        <v>155</v>
      </c>
      <c r="C20" s="112" t="s">
        <v>555</v>
      </c>
      <c r="D20" s="112" t="s">
        <v>463</v>
      </c>
      <c r="E20" s="113" t="s">
        <v>112</v>
      </c>
      <c r="G20" s="116" t="s">
        <v>92</v>
      </c>
      <c r="H20" s="119" t="s">
        <v>147</v>
      </c>
      <c r="I20" s="117" t="s">
        <v>148</v>
      </c>
      <c r="J20" s="117" t="s">
        <v>482</v>
      </c>
      <c r="K20" s="116" t="s">
        <v>116</v>
      </c>
      <c r="O20" s="149" t="str">
        <f t="shared" si="0"/>
        <v>91</v>
      </c>
      <c r="P20" s="135" t="str">
        <f t="shared" si="1"/>
        <v>93</v>
      </c>
      <c r="Q20" s="150" t="str">
        <f t="shared" si="2"/>
        <v>97</v>
      </c>
      <c r="R20" s="149" t="str">
        <f t="shared" si="3"/>
        <v>92</v>
      </c>
      <c r="S20" s="135" t="str">
        <f t="shared" si="4"/>
        <v>94</v>
      </c>
      <c r="T20" s="150" t="str">
        <f t="shared" si="5"/>
        <v>98</v>
      </c>
      <c r="U20" s="149" t="str">
        <f t="shared" si="6"/>
        <v>92</v>
      </c>
      <c r="V20" s="135" t="str">
        <f t="shared" si="7"/>
        <v>94</v>
      </c>
      <c r="W20" s="150" t="str">
        <f t="shared" si="8"/>
        <v>99</v>
      </c>
      <c r="X20" s="149" t="str">
        <f t="shared" si="9"/>
        <v>94</v>
      </c>
      <c r="Y20" s="135" t="str">
        <f t="shared" si="10"/>
        <v>97</v>
      </c>
      <c r="Z20" s="150" t="str">
        <f t="shared" si="11"/>
        <v>99</v>
      </c>
      <c r="AA20" s="149" t="str">
        <f t="shared" si="12"/>
        <v>82</v>
      </c>
      <c r="AB20" s="135" t="str">
        <f t="shared" si="13"/>
        <v>88</v>
      </c>
      <c r="AC20" s="150" t="str">
        <f t="shared" si="14"/>
        <v>97</v>
      </c>
    </row>
    <row r="21" spans="1:29" ht="21.75" thickBot="1" x14ac:dyDescent="0.4">
      <c r="A21" s="125" t="s">
        <v>93</v>
      </c>
      <c r="B21" s="114" t="s">
        <v>147</v>
      </c>
      <c r="C21" s="114" t="s">
        <v>148</v>
      </c>
      <c r="D21" s="114" t="s">
        <v>482</v>
      </c>
      <c r="E21" s="115" t="s">
        <v>116</v>
      </c>
      <c r="G21" s="120" t="s">
        <v>93</v>
      </c>
      <c r="H21" s="121" t="s">
        <v>147</v>
      </c>
      <c r="I21" s="122" t="s">
        <v>148</v>
      </c>
      <c r="J21" s="122" t="s">
        <v>482</v>
      </c>
      <c r="K21" s="120" t="s">
        <v>116</v>
      </c>
      <c r="O21" s="151" t="str">
        <f t="shared" si="0"/>
        <v>92</v>
      </c>
      <c r="P21" s="152" t="str">
        <f t="shared" si="1"/>
        <v>94</v>
      </c>
      <c r="Q21" s="153" t="str">
        <f t="shared" si="2"/>
        <v>98</v>
      </c>
      <c r="R21" s="151" t="str">
        <f t="shared" si="3"/>
        <v>92</v>
      </c>
      <c r="S21" s="152" t="str">
        <f t="shared" si="4"/>
        <v>94</v>
      </c>
      <c r="T21" s="153" t="str">
        <f t="shared" si="5"/>
        <v>98</v>
      </c>
      <c r="U21" s="151" t="str">
        <f t="shared" si="6"/>
        <v>92</v>
      </c>
      <c r="V21" s="152" t="str">
        <f t="shared" si="7"/>
        <v>94</v>
      </c>
      <c r="W21" s="153" t="str">
        <f t="shared" si="8"/>
        <v>99</v>
      </c>
      <c r="X21" s="151" t="str">
        <f t="shared" si="9"/>
        <v>94</v>
      </c>
      <c r="Y21" s="152" t="str">
        <f t="shared" si="10"/>
        <v>97</v>
      </c>
      <c r="Z21" s="153" t="str">
        <f t="shared" si="11"/>
        <v>99</v>
      </c>
      <c r="AA21" s="151" t="str">
        <f t="shared" si="12"/>
        <v>88</v>
      </c>
      <c r="AB21" s="152" t="str">
        <f t="shared" si="13"/>
        <v>97</v>
      </c>
      <c r="AC21" s="153" t="str">
        <f>MID(E59,5,3)</f>
        <v>99%</v>
      </c>
    </row>
    <row r="22" spans="1:29" ht="21.75" thickBot="1" x14ac:dyDescent="0.4"/>
    <row r="23" spans="1:29" ht="21.75" customHeight="1" x14ac:dyDescent="0.35">
      <c r="A23" s="402" t="s">
        <v>145</v>
      </c>
      <c r="B23" s="403"/>
      <c r="C23" s="403"/>
      <c r="D23" s="403"/>
      <c r="E23" s="404"/>
      <c r="F23" s="135"/>
      <c r="G23" s="402" t="s">
        <v>150</v>
      </c>
      <c r="H23" s="403"/>
      <c r="I23" s="403"/>
      <c r="J23" s="403"/>
      <c r="K23" s="404"/>
    </row>
    <row r="24" spans="1:29" x14ac:dyDescent="0.35">
      <c r="A24" s="405" t="s">
        <v>76</v>
      </c>
      <c r="B24" s="406"/>
      <c r="C24" s="406"/>
      <c r="D24" s="406" t="s">
        <v>77</v>
      </c>
      <c r="E24" s="407"/>
      <c r="F24" s="135"/>
      <c r="G24" s="405" t="s">
        <v>76</v>
      </c>
      <c r="H24" s="406"/>
      <c r="I24" s="406"/>
      <c r="J24" s="406" t="s">
        <v>77</v>
      </c>
      <c r="K24" s="407"/>
    </row>
    <row r="25" spans="1:29" ht="21" customHeight="1" x14ac:dyDescent="0.35">
      <c r="A25" s="408" t="s">
        <v>146</v>
      </c>
      <c r="B25" s="409"/>
      <c r="C25" s="409"/>
      <c r="D25" s="409" t="s">
        <v>209</v>
      </c>
      <c r="E25" s="410"/>
      <c r="F25" s="135"/>
      <c r="G25" s="408" t="s">
        <v>151</v>
      </c>
      <c r="H25" s="409"/>
      <c r="I25" s="409"/>
      <c r="J25" s="409" t="s">
        <v>210</v>
      </c>
      <c r="K25" s="410"/>
    </row>
    <row r="26" spans="1:29" ht="21.75" thickBot="1" x14ac:dyDescent="0.4">
      <c r="A26" s="408"/>
      <c r="B26" s="409"/>
      <c r="C26" s="409"/>
      <c r="D26" s="409"/>
      <c r="E26" s="410"/>
      <c r="F26" s="135"/>
      <c r="G26" s="408"/>
      <c r="H26" s="409"/>
      <c r="I26" s="409"/>
      <c r="J26" s="409"/>
      <c r="K26" s="410"/>
    </row>
    <row r="27" spans="1:29" ht="21.75" thickBot="1" x14ac:dyDescent="0.4">
      <c r="A27" s="399" t="s">
        <v>79</v>
      </c>
      <c r="B27" s="400"/>
      <c r="C27" s="400"/>
      <c r="D27" s="400"/>
      <c r="E27" s="401"/>
      <c r="F27" s="135"/>
      <c r="G27" s="399" t="s">
        <v>79</v>
      </c>
      <c r="H27" s="400"/>
      <c r="I27" s="400"/>
      <c r="J27" s="400"/>
      <c r="K27" s="401"/>
    </row>
    <row r="28" spans="1:29" ht="21.75" thickBot="1" x14ac:dyDescent="0.4">
      <c r="A28" s="126" t="s">
        <v>80</v>
      </c>
      <c r="B28" s="127" t="s">
        <v>61</v>
      </c>
      <c r="C28" s="128" t="s">
        <v>59</v>
      </c>
      <c r="D28" s="129" t="s">
        <v>57</v>
      </c>
      <c r="E28" s="130" t="s">
        <v>81</v>
      </c>
      <c r="F28" s="135"/>
      <c r="G28" s="126" t="s">
        <v>80</v>
      </c>
      <c r="H28" s="127" t="s">
        <v>61</v>
      </c>
      <c r="I28" s="128" t="s">
        <v>59</v>
      </c>
      <c r="J28" s="129" t="s">
        <v>57</v>
      </c>
      <c r="K28" s="130" t="s">
        <v>81</v>
      </c>
    </row>
    <row r="29" spans="1:29" x14ac:dyDescent="0.35">
      <c r="A29" s="116" t="s">
        <v>82</v>
      </c>
      <c r="B29" s="117"/>
      <c r="C29" s="117"/>
      <c r="D29" s="117"/>
      <c r="E29" s="116"/>
      <c r="G29" s="123" t="s">
        <v>82</v>
      </c>
      <c r="H29" s="110"/>
      <c r="I29" s="110"/>
      <c r="J29" s="110"/>
      <c r="K29" s="111"/>
    </row>
    <row r="30" spans="1:29" x14ac:dyDescent="0.35">
      <c r="A30" s="116" t="s">
        <v>83</v>
      </c>
      <c r="B30" s="117"/>
      <c r="C30" s="117"/>
      <c r="D30" s="117"/>
      <c r="E30" s="116"/>
      <c r="G30" s="124" t="s">
        <v>83</v>
      </c>
      <c r="H30" s="112"/>
      <c r="I30" s="112"/>
      <c r="J30" s="112"/>
      <c r="K30" s="113"/>
    </row>
    <row r="31" spans="1:29" x14ac:dyDescent="0.35">
      <c r="A31" s="116" t="s">
        <v>84</v>
      </c>
      <c r="B31" s="119" t="s">
        <v>147</v>
      </c>
      <c r="C31" s="117" t="s">
        <v>148</v>
      </c>
      <c r="D31" s="117" t="s">
        <v>149</v>
      </c>
      <c r="E31" s="116" t="s">
        <v>141</v>
      </c>
      <c r="G31" s="124" t="s">
        <v>84</v>
      </c>
      <c r="H31" s="163" t="s">
        <v>530</v>
      </c>
      <c r="I31" s="156" t="s">
        <v>153</v>
      </c>
      <c r="J31" s="112" t="s">
        <v>142</v>
      </c>
      <c r="K31" s="113" t="s">
        <v>107</v>
      </c>
    </row>
    <row r="32" spans="1:29" x14ac:dyDescent="0.35">
      <c r="A32" s="116" t="s">
        <v>85</v>
      </c>
      <c r="B32" s="119" t="s">
        <v>147</v>
      </c>
      <c r="C32" s="117" t="s">
        <v>148</v>
      </c>
      <c r="D32" s="117" t="s">
        <v>149</v>
      </c>
      <c r="E32" s="116" t="s">
        <v>141</v>
      </c>
      <c r="G32" s="124" t="s">
        <v>85</v>
      </c>
      <c r="H32" s="163" t="s">
        <v>530</v>
      </c>
      <c r="I32" s="156" t="s">
        <v>153</v>
      </c>
      <c r="J32" s="112" t="s">
        <v>142</v>
      </c>
      <c r="K32" s="113" t="s">
        <v>107</v>
      </c>
    </row>
    <row r="33" spans="1:11" x14ac:dyDescent="0.35">
      <c r="A33" s="116" t="s">
        <v>86</v>
      </c>
      <c r="B33" s="119" t="s">
        <v>147</v>
      </c>
      <c r="C33" s="117" t="s">
        <v>148</v>
      </c>
      <c r="D33" s="117" t="s">
        <v>149</v>
      </c>
      <c r="E33" s="116" t="s">
        <v>141</v>
      </c>
      <c r="G33" s="124" t="s">
        <v>86</v>
      </c>
      <c r="H33" s="163" t="s">
        <v>530</v>
      </c>
      <c r="I33" s="156" t="s">
        <v>153</v>
      </c>
      <c r="J33" s="112" t="s">
        <v>142</v>
      </c>
      <c r="K33" s="113" t="s">
        <v>107</v>
      </c>
    </row>
    <row r="34" spans="1:11" x14ac:dyDescent="0.35">
      <c r="A34" s="116" t="s">
        <v>87</v>
      </c>
      <c r="B34" s="119" t="s">
        <v>147</v>
      </c>
      <c r="C34" s="117" t="s">
        <v>148</v>
      </c>
      <c r="D34" s="117" t="s">
        <v>149</v>
      </c>
      <c r="E34" s="116" t="s">
        <v>141</v>
      </c>
      <c r="G34" s="124" t="s">
        <v>87</v>
      </c>
      <c r="H34" s="163" t="s">
        <v>530</v>
      </c>
      <c r="I34" s="156" t="s">
        <v>153</v>
      </c>
      <c r="J34" s="112" t="s">
        <v>142</v>
      </c>
      <c r="K34" s="113" t="s">
        <v>107</v>
      </c>
    </row>
    <row r="35" spans="1:11" x14ac:dyDescent="0.35">
      <c r="A35" s="116" t="s">
        <v>88</v>
      </c>
      <c r="B35" s="119" t="s">
        <v>147</v>
      </c>
      <c r="C35" s="117" t="s">
        <v>148</v>
      </c>
      <c r="D35" s="117" t="s">
        <v>149</v>
      </c>
      <c r="E35" s="116" t="s">
        <v>141</v>
      </c>
      <c r="G35" s="124" t="s">
        <v>88</v>
      </c>
      <c r="H35" s="163" t="s">
        <v>147</v>
      </c>
      <c r="I35" s="156" t="s">
        <v>156</v>
      </c>
      <c r="J35" s="112" t="s">
        <v>143</v>
      </c>
      <c r="K35" s="113" t="s">
        <v>112</v>
      </c>
    </row>
    <row r="36" spans="1:11" x14ac:dyDescent="0.35">
      <c r="A36" s="116" t="s">
        <v>89</v>
      </c>
      <c r="B36" s="119" t="s">
        <v>147</v>
      </c>
      <c r="C36" s="117" t="s">
        <v>148</v>
      </c>
      <c r="D36" s="117" t="s">
        <v>149</v>
      </c>
      <c r="E36" s="116" t="s">
        <v>141</v>
      </c>
      <c r="G36" s="124" t="s">
        <v>89</v>
      </c>
      <c r="H36" s="163" t="s">
        <v>147</v>
      </c>
      <c r="I36" s="156" t="s">
        <v>156</v>
      </c>
      <c r="J36" s="112" t="s">
        <v>143</v>
      </c>
      <c r="K36" s="113" t="s">
        <v>112</v>
      </c>
    </row>
    <row r="37" spans="1:11" x14ac:dyDescent="0.35">
      <c r="A37" s="116" t="s">
        <v>90</v>
      </c>
      <c r="B37" s="119" t="s">
        <v>147</v>
      </c>
      <c r="C37" s="117" t="s">
        <v>148</v>
      </c>
      <c r="D37" s="117" t="s">
        <v>149</v>
      </c>
      <c r="E37" s="116" t="s">
        <v>141</v>
      </c>
      <c r="G37" s="124" t="s">
        <v>90</v>
      </c>
      <c r="H37" s="163" t="s">
        <v>147</v>
      </c>
      <c r="I37" s="156" t="s">
        <v>156</v>
      </c>
      <c r="J37" s="112" t="s">
        <v>143</v>
      </c>
      <c r="K37" s="113" t="s">
        <v>112</v>
      </c>
    </row>
    <row r="38" spans="1:11" x14ac:dyDescent="0.35">
      <c r="A38" s="116" t="s">
        <v>91</v>
      </c>
      <c r="B38" s="119" t="s">
        <v>147</v>
      </c>
      <c r="C38" s="117" t="s">
        <v>148</v>
      </c>
      <c r="D38" s="117" t="s">
        <v>149</v>
      </c>
      <c r="E38" s="116" t="s">
        <v>141</v>
      </c>
      <c r="G38" s="124" t="s">
        <v>91</v>
      </c>
      <c r="H38" s="163" t="s">
        <v>147</v>
      </c>
      <c r="I38" s="156" t="s">
        <v>156</v>
      </c>
      <c r="J38" s="112" t="s">
        <v>143</v>
      </c>
      <c r="K38" s="113" t="s">
        <v>112</v>
      </c>
    </row>
    <row r="39" spans="1:11" x14ac:dyDescent="0.35">
      <c r="A39" s="116" t="s">
        <v>92</v>
      </c>
      <c r="B39" s="119" t="s">
        <v>147</v>
      </c>
      <c r="C39" s="117" t="s">
        <v>148</v>
      </c>
      <c r="D39" s="117" t="s">
        <v>149</v>
      </c>
      <c r="E39" s="116" t="s">
        <v>141</v>
      </c>
      <c r="G39" s="124" t="s">
        <v>92</v>
      </c>
      <c r="H39" s="163" t="s">
        <v>531</v>
      </c>
      <c r="I39" s="156" t="s">
        <v>157</v>
      </c>
      <c r="J39" s="112" t="s">
        <v>144</v>
      </c>
      <c r="K39" s="113" t="s">
        <v>141</v>
      </c>
    </row>
    <row r="40" spans="1:11" ht="21.75" thickBot="1" x14ac:dyDescent="0.4">
      <c r="A40" s="120" t="s">
        <v>93</v>
      </c>
      <c r="B40" s="121" t="s">
        <v>147</v>
      </c>
      <c r="C40" s="122" t="s">
        <v>148</v>
      </c>
      <c r="D40" s="122" t="s">
        <v>149</v>
      </c>
      <c r="E40" s="120" t="s">
        <v>141</v>
      </c>
      <c r="G40" s="125" t="s">
        <v>93</v>
      </c>
      <c r="H40" s="164" t="s">
        <v>531</v>
      </c>
      <c r="I40" s="157" t="s">
        <v>157</v>
      </c>
      <c r="J40" s="114" t="s">
        <v>144</v>
      </c>
      <c r="K40" s="115" t="s">
        <v>141</v>
      </c>
    </row>
    <row r="41" spans="1:11" ht="21.75" thickBot="1" x14ac:dyDescent="0.4"/>
    <row r="42" spans="1:11" ht="15.75" customHeight="1" x14ac:dyDescent="0.35">
      <c r="A42" s="402" t="s">
        <v>197</v>
      </c>
      <c r="B42" s="403"/>
      <c r="C42" s="403"/>
      <c r="D42" s="403"/>
      <c r="E42" s="404"/>
      <c r="G42" s="402" t="s">
        <v>556</v>
      </c>
      <c r="H42" s="403"/>
      <c r="I42" s="403"/>
      <c r="J42" s="403"/>
      <c r="K42" s="404"/>
    </row>
    <row r="43" spans="1:11" x14ac:dyDescent="0.35">
      <c r="A43" s="405" t="s">
        <v>76</v>
      </c>
      <c r="B43" s="406"/>
      <c r="C43" s="406"/>
      <c r="D43" s="406" t="s">
        <v>77</v>
      </c>
      <c r="E43" s="407"/>
      <c r="G43" s="405" t="s">
        <v>76</v>
      </c>
      <c r="H43" s="406"/>
      <c r="I43" s="406"/>
      <c r="J43" s="406" t="s">
        <v>77</v>
      </c>
      <c r="K43" s="407"/>
    </row>
    <row r="44" spans="1:11" ht="15" customHeight="1" x14ac:dyDescent="0.35">
      <c r="A44" s="408" t="s">
        <v>159</v>
      </c>
      <c r="B44" s="409"/>
      <c r="C44" s="409"/>
      <c r="D44" s="409" t="s">
        <v>96</v>
      </c>
      <c r="E44" s="410"/>
      <c r="G44" s="408" t="s">
        <v>558</v>
      </c>
      <c r="H44" s="409"/>
      <c r="I44" s="409"/>
      <c r="J44" s="409" t="s">
        <v>557</v>
      </c>
      <c r="K44" s="410"/>
    </row>
    <row r="45" spans="1:11" ht="21.75" thickBot="1" x14ac:dyDescent="0.4">
      <c r="A45" s="408"/>
      <c r="B45" s="409"/>
      <c r="C45" s="409"/>
      <c r="D45" s="409"/>
      <c r="E45" s="410"/>
      <c r="G45" s="408"/>
      <c r="H45" s="409"/>
      <c r="I45" s="409"/>
      <c r="J45" s="409"/>
      <c r="K45" s="410"/>
    </row>
    <row r="46" spans="1:11" ht="21.75" thickBot="1" x14ac:dyDescent="0.4">
      <c r="A46" s="399" t="s">
        <v>79</v>
      </c>
      <c r="B46" s="400"/>
      <c r="C46" s="400"/>
      <c r="D46" s="400"/>
      <c r="E46" s="401"/>
      <c r="G46" s="399" t="s">
        <v>79</v>
      </c>
      <c r="H46" s="400"/>
      <c r="I46" s="400"/>
      <c r="J46" s="400"/>
      <c r="K46" s="401"/>
    </row>
    <row r="47" spans="1:11" ht="21.75" thickBot="1" x14ac:dyDescent="0.4">
      <c r="A47" s="126" t="s">
        <v>80</v>
      </c>
      <c r="B47" s="127" t="s">
        <v>61</v>
      </c>
      <c r="C47" s="128" t="s">
        <v>59</v>
      </c>
      <c r="D47" s="129" t="s">
        <v>57</v>
      </c>
      <c r="E47" s="130" t="s">
        <v>81</v>
      </c>
      <c r="G47" s="126" t="s">
        <v>80</v>
      </c>
      <c r="H47" s="127" t="s">
        <v>61</v>
      </c>
      <c r="I47" s="128" t="s">
        <v>59</v>
      </c>
      <c r="J47" s="129" t="s">
        <v>57</v>
      </c>
      <c r="K47" s="130" t="s">
        <v>81</v>
      </c>
    </row>
    <row r="48" spans="1:11" x14ac:dyDescent="0.35">
      <c r="A48" s="116" t="s">
        <v>82</v>
      </c>
      <c r="B48" s="117"/>
      <c r="C48" s="117"/>
      <c r="D48" s="117"/>
      <c r="E48" s="116"/>
      <c r="G48" s="123" t="s">
        <v>82</v>
      </c>
      <c r="H48" s="110"/>
      <c r="I48" s="110"/>
      <c r="J48" s="110"/>
      <c r="K48" s="111"/>
    </row>
    <row r="49" spans="1:38" x14ac:dyDescent="0.35">
      <c r="A49" s="116" t="s">
        <v>83</v>
      </c>
      <c r="B49" s="117"/>
      <c r="C49" s="117"/>
      <c r="D49" s="117"/>
      <c r="E49" s="116"/>
      <c r="G49" s="124" t="s">
        <v>83</v>
      </c>
      <c r="H49" s="112"/>
      <c r="I49" s="112"/>
      <c r="J49" s="112"/>
      <c r="K49" s="113"/>
    </row>
    <row r="50" spans="1:38" x14ac:dyDescent="0.35">
      <c r="A50" s="116" t="s">
        <v>84</v>
      </c>
      <c r="B50" s="119" t="s">
        <v>252</v>
      </c>
      <c r="C50" s="117" t="s">
        <v>450</v>
      </c>
      <c r="D50" s="117" t="s">
        <v>424</v>
      </c>
      <c r="E50" s="116" t="s">
        <v>251</v>
      </c>
      <c r="G50" s="124" t="s">
        <v>84</v>
      </c>
      <c r="H50" s="112" t="s">
        <v>559</v>
      </c>
      <c r="I50" s="112" t="s">
        <v>569</v>
      </c>
      <c r="J50" s="112" t="s">
        <v>572</v>
      </c>
      <c r="K50" s="113" t="s">
        <v>573</v>
      </c>
    </row>
    <row r="51" spans="1:38" x14ac:dyDescent="0.35">
      <c r="A51" s="116" t="s">
        <v>85</v>
      </c>
      <c r="B51" s="119" t="s">
        <v>294</v>
      </c>
      <c r="C51" s="117" t="s">
        <v>424</v>
      </c>
      <c r="D51" s="117" t="s">
        <v>451</v>
      </c>
      <c r="E51" s="116" t="s">
        <v>170</v>
      </c>
      <c r="G51" s="124" t="s">
        <v>85</v>
      </c>
      <c r="H51" s="112" t="s">
        <v>560</v>
      </c>
      <c r="I51" s="112" t="s">
        <v>570</v>
      </c>
      <c r="J51" s="112" t="s">
        <v>571</v>
      </c>
      <c r="K51" s="113" t="s">
        <v>574</v>
      </c>
    </row>
    <row r="52" spans="1:38" x14ac:dyDescent="0.35">
      <c r="A52" s="116" t="s">
        <v>86</v>
      </c>
      <c r="B52" s="119" t="s">
        <v>291</v>
      </c>
      <c r="C52" s="117" t="s">
        <v>360</v>
      </c>
      <c r="D52" s="117" t="s">
        <v>359</v>
      </c>
      <c r="E52" s="116" t="s">
        <v>174</v>
      </c>
      <c r="G52" s="124" t="s">
        <v>86</v>
      </c>
      <c r="H52" s="112" t="s">
        <v>561</v>
      </c>
      <c r="I52" s="112" t="s">
        <v>572</v>
      </c>
      <c r="J52" s="112" t="s">
        <v>575</v>
      </c>
      <c r="K52" s="113" t="s">
        <v>576</v>
      </c>
    </row>
    <row r="53" spans="1:38" x14ac:dyDescent="0.35">
      <c r="A53" s="116" t="s">
        <v>87</v>
      </c>
      <c r="B53" s="119" t="s">
        <v>362</v>
      </c>
      <c r="C53" s="117" t="s">
        <v>359</v>
      </c>
      <c r="D53" s="117" t="s">
        <v>361</v>
      </c>
      <c r="E53" s="116" t="s">
        <v>287</v>
      </c>
      <c r="G53" s="124" t="s">
        <v>87</v>
      </c>
      <c r="H53" s="112" t="s">
        <v>562</v>
      </c>
      <c r="I53" s="112" t="s">
        <v>571</v>
      </c>
      <c r="J53" s="112" t="s">
        <v>577</v>
      </c>
      <c r="K53" s="113" t="s">
        <v>578</v>
      </c>
    </row>
    <row r="54" spans="1:38" x14ac:dyDescent="0.35">
      <c r="A54" s="116" t="s">
        <v>88</v>
      </c>
      <c r="B54" s="119" t="s">
        <v>162</v>
      </c>
      <c r="C54" s="117" t="s">
        <v>361</v>
      </c>
      <c r="D54" s="117" t="s">
        <v>364</v>
      </c>
      <c r="E54" s="116" t="s">
        <v>363</v>
      </c>
      <c r="G54" s="124" t="s">
        <v>88</v>
      </c>
      <c r="H54" s="112" t="s">
        <v>563</v>
      </c>
      <c r="I54" s="112" t="s">
        <v>575</v>
      </c>
      <c r="J54" s="112" t="s">
        <v>579</v>
      </c>
      <c r="K54" s="113" t="s">
        <v>580</v>
      </c>
    </row>
    <row r="55" spans="1:38" x14ac:dyDescent="0.35">
      <c r="A55" s="116" t="s">
        <v>89</v>
      </c>
      <c r="B55" s="119" t="s">
        <v>367</v>
      </c>
      <c r="C55" s="117" t="s">
        <v>366</v>
      </c>
      <c r="D55" s="117" t="s">
        <v>365</v>
      </c>
      <c r="E55" s="116" t="s">
        <v>152</v>
      </c>
      <c r="G55" s="124" t="s">
        <v>89</v>
      </c>
      <c r="H55" s="112" t="s">
        <v>564</v>
      </c>
      <c r="I55" s="112" t="s">
        <v>577</v>
      </c>
      <c r="J55" s="112" t="s">
        <v>581</v>
      </c>
      <c r="K55" s="113" t="s">
        <v>582</v>
      </c>
    </row>
    <row r="56" spans="1:38" x14ac:dyDescent="0.35">
      <c r="A56" s="116" t="s">
        <v>90</v>
      </c>
      <c r="B56" s="119" t="s">
        <v>370</v>
      </c>
      <c r="C56" s="117" t="s">
        <v>369</v>
      </c>
      <c r="D56" s="117" t="s">
        <v>368</v>
      </c>
      <c r="E56" s="116" t="s">
        <v>107</v>
      </c>
      <c r="G56" s="124" t="s">
        <v>90</v>
      </c>
      <c r="H56" s="112" t="s">
        <v>565</v>
      </c>
      <c r="I56" s="112" t="s">
        <v>579</v>
      </c>
      <c r="J56" s="112" t="s">
        <v>583</v>
      </c>
      <c r="K56" s="113" t="s">
        <v>584</v>
      </c>
    </row>
    <row r="57" spans="1:38" x14ac:dyDescent="0.35">
      <c r="A57" s="116" t="s">
        <v>91</v>
      </c>
      <c r="B57" s="119" t="s">
        <v>370</v>
      </c>
      <c r="C57" s="117" t="s">
        <v>369</v>
      </c>
      <c r="D57" s="117" t="s">
        <v>368</v>
      </c>
      <c r="E57" s="116" t="s">
        <v>107</v>
      </c>
      <c r="G57" s="124" t="s">
        <v>91</v>
      </c>
      <c r="H57" s="112" t="s">
        <v>566</v>
      </c>
      <c r="I57" s="112" t="s">
        <v>585</v>
      </c>
      <c r="J57" s="112" t="s">
        <v>586</v>
      </c>
      <c r="K57" s="113" t="s">
        <v>587</v>
      </c>
    </row>
    <row r="58" spans="1:38" x14ac:dyDescent="0.35">
      <c r="A58" s="116" t="s">
        <v>92</v>
      </c>
      <c r="B58" s="119" t="s">
        <v>373</v>
      </c>
      <c r="C58" s="117" t="s">
        <v>372</v>
      </c>
      <c r="D58" s="117" t="s">
        <v>371</v>
      </c>
      <c r="E58" s="116" t="s">
        <v>112</v>
      </c>
      <c r="G58" s="124" t="s">
        <v>92</v>
      </c>
      <c r="H58" s="112" t="s">
        <v>567</v>
      </c>
      <c r="I58" s="112" t="s">
        <v>586</v>
      </c>
      <c r="J58" s="112" t="s">
        <v>588</v>
      </c>
      <c r="K58" s="113" t="s">
        <v>589</v>
      </c>
    </row>
    <row r="59" spans="1:38" ht="21.75" thickBot="1" x14ac:dyDescent="0.4">
      <c r="A59" s="120" t="s">
        <v>93</v>
      </c>
      <c r="B59" s="121" t="s">
        <v>113</v>
      </c>
      <c r="C59" s="122" t="s">
        <v>371</v>
      </c>
      <c r="D59" s="168" t="s">
        <v>144</v>
      </c>
      <c r="E59" s="169" t="s">
        <v>141</v>
      </c>
      <c r="G59" s="125" t="s">
        <v>93</v>
      </c>
      <c r="H59" s="114" t="s">
        <v>568</v>
      </c>
      <c r="I59" s="112" t="s">
        <v>588</v>
      </c>
      <c r="J59" s="114" t="s">
        <v>590</v>
      </c>
      <c r="K59" s="115" t="s">
        <v>591</v>
      </c>
    </row>
    <row r="61" spans="1:38" s="227" customFormat="1" ht="53.45" customHeight="1" x14ac:dyDescent="0.25">
      <c r="A61" s="295" t="s">
        <v>596</v>
      </c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17"/>
      <c r="N61" s="218"/>
      <c r="O61" s="218"/>
      <c r="P61" s="218"/>
      <c r="Q61" s="218"/>
      <c r="R61" s="218"/>
      <c r="S61" s="218"/>
      <c r="T61" s="219"/>
      <c r="U61" s="219"/>
      <c r="V61" s="219"/>
      <c r="W61" s="219"/>
      <c r="X61" s="219"/>
      <c r="Y61" s="219"/>
      <c r="Z61" s="220"/>
      <c r="AA61" s="220"/>
      <c r="AB61" s="221"/>
      <c r="AC61" s="221"/>
      <c r="AD61" s="222"/>
      <c r="AE61" s="223"/>
      <c r="AF61" s="221"/>
      <c r="AG61" s="221"/>
      <c r="AH61" s="224"/>
      <c r="AI61" s="225"/>
      <c r="AJ61" s="219"/>
      <c r="AK61" s="219"/>
      <c r="AL61" s="226"/>
    </row>
  </sheetData>
  <mergeCells count="45">
    <mergeCell ref="J3:K3"/>
    <mergeCell ref="A61:L61"/>
    <mergeCell ref="A1:B3"/>
    <mergeCell ref="C1:I3"/>
    <mergeCell ref="G46:K46"/>
    <mergeCell ref="G42:K42"/>
    <mergeCell ref="G43:I43"/>
    <mergeCell ref="J43:K43"/>
    <mergeCell ref="G44:I45"/>
    <mergeCell ref="J44:K45"/>
    <mergeCell ref="A44:C45"/>
    <mergeCell ref="D44:E45"/>
    <mergeCell ref="A46:E46"/>
    <mergeCell ref="A42:E42"/>
    <mergeCell ref="A43:C43"/>
    <mergeCell ref="D43:E43"/>
    <mergeCell ref="O11:Q11"/>
    <mergeCell ref="R11:T11"/>
    <mergeCell ref="U11:W11"/>
    <mergeCell ref="X11:Z11"/>
    <mergeCell ref="AA11:AC11"/>
    <mergeCell ref="A25:C26"/>
    <mergeCell ref="D25:E26"/>
    <mergeCell ref="G25:I26"/>
    <mergeCell ref="J25:K26"/>
    <mergeCell ref="A27:E27"/>
    <mergeCell ref="G27:K27"/>
    <mergeCell ref="A23:E23"/>
    <mergeCell ref="G23:K23"/>
    <mergeCell ref="A24:C24"/>
    <mergeCell ref="D24:E24"/>
    <mergeCell ref="G24:I24"/>
    <mergeCell ref="J24:K24"/>
    <mergeCell ref="A4:E4"/>
    <mergeCell ref="G4:K4"/>
    <mergeCell ref="A5:C5"/>
    <mergeCell ref="D5:E5"/>
    <mergeCell ref="G5:I5"/>
    <mergeCell ref="J5:K5"/>
    <mergeCell ref="A6:C7"/>
    <mergeCell ref="D6:E7"/>
    <mergeCell ref="G6:I7"/>
    <mergeCell ref="J6:K7"/>
    <mergeCell ref="A8:E8"/>
    <mergeCell ref="G8:K8"/>
  </mergeCells>
  <dataValidations count="7">
    <dataValidation type="list" allowBlank="1" showInputMessage="1" showErrorMessage="1" sqref="AL61">
      <formula1>Estado1</formula1>
    </dataValidation>
    <dataValidation type="whole" allowBlank="1" showInputMessage="1" showErrorMessage="1" sqref="AE61">
      <formula1>0</formula1>
      <formula2>5000000000</formula2>
    </dataValidation>
    <dataValidation type="whole" allowBlank="1" showInputMessage="1" showErrorMessage="1" sqref="AD61">
      <formula1>0</formula1>
      <formula2>30000000</formula2>
    </dataValidation>
    <dataValidation type="whole" allowBlank="1" showInputMessage="1" showErrorMessage="1" sqref="U61:V61">
      <formula1>0</formula1>
      <formula2>100</formula2>
    </dataValidation>
    <dataValidation type="whole" allowBlank="1" showInputMessage="1" showErrorMessage="1" sqref="Z61">
      <formula1>0</formula1>
      <formula2>10</formula2>
    </dataValidation>
    <dataValidation type="whole" allowBlank="1" showInputMessage="1" showErrorMessage="1" sqref="A61">
      <formula1>1</formula1>
      <formula2>2000</formula2>
    </dataValidation>
    <dataValidation type="list" allowBlank="1" showInputMessage="1" showErrorMessage="1" sqref="X61:Y61 O61:T61">
      <formula1>RPTA</formula1>
    </dataValidation>
  </dataValidations>
  <pageMargins left="0.7" right="0.7" top="0.75" bottom="0.75" header="0.3" footer="0.3"/>
  <pageSetup scale="51" orientation="portrait" horizontalDpi="4294967295" verticalDpi="4294967295" r:id="rId1"/>
  <drawing r:id="rId2"/>
  <picture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AL61"/>
  <sheetViews>
    <sheetView showGridLines="0" zoomScale="60" zoomScaleNormal="60" workbookViewId="0">
      <selection activeCell="K1" sqref="K1"/>
    </sheetView>
  </sheetViews>
  <sheetFormatPr baseColWidth="10" defaultColWidth="11.42578125" defaultRowHeight="21" x14ac:dyDescent="0.35"/>
  <cols>
    <col min="1" max="1" width="16.140625" style="118" bestFit="1" customWidth="1"/>
    <col min="2" max="2" width="11.5703125" style="118" bestFit="1" customWidth="1"/>
    <col min="3" max="3" width="18.28515625" style="118" bestFit="1" customWidth="1"/>
    <col min="4" max="4" width="20.140625" style="118" bestFit="1" customWidth="1"/>
    <col min="5" max="5" width="13.7109375" style="118" bestFit="1" customWidth="1"/>
    <col min="6" max="6" width="11.42578125" style="118"/>
    <col min="7" max="7" width="16.140625" style="118" bestFit="1" customWidth="1"/>
    <col min="8" max="8" width="11.5703125" style="118" bestFit="1" customWidth="1"/>
    <col min="9" max="9" width="19" style="118" bestFit="1" customWidth="1"/>
    <col min="10" max="10" width="20.140625" style="118" bestFit="1" customWidth="1"/>
    <col min="11" max="11" width="17.42578125" style="118" customWidth="1"/>
    <col min="12" max="14" width="11.42578125" style="118"/>
    <col min="15" max="29" width="8.7109375" style="118" customWidth="1"/>
    <col min="30" max="16384" width="11.42578125" style="118"/>
  </cols>
  <sheetData>
    <row r="1" spans="1:29" customFormat="1" ht="42" customHeight="1" x14ac:dyDescent="0.35">
      <c r="A1" s="434"/>
      <c r="B1" s="435"/>
      <c r="C1" s="442" t="s">
        <v>610</v>
      </c>
      <c r="D1" s="442"/>
      <c r="E1" s="442"/>
      <c r="F1" s="442"/>
      <c r="G1" s="442"/>
      <c r="H1" s="442"/>
      <c r="I1" s="442"/>
      <c r="J1" s="233" t="s">
        <v>592</v>
      </c>
      <c r="K1" s="234">
        <v>42858</v>
      </c>
      <c r="L1" s="118"/>
    </row>
    <row r="2" spans="1:29" customFormat="1" ht="42" customHeight="1" x14ac:dyDescent="0.35">
      <c r="A2" s="436"/>
      <c r="B2" s="437"/>
      <c r="C2" s="443"/>
      <c r="D2" s="443"/>
      <c r="E2" s="443"/>
      <c r="F2" s="443"/>
      <c r="G2" s="443"/>
      <c r="H2" s="443"/>
      <c r="I2" s="443"/>
      <c r="J2" s="215" t="s">
        <v>597</v>
      </c>
      <c r="K2" s="235" t="s">
        <v>593</v>
      </c>
      <c r="L2" s="118"/>
    </row>
    <row r="3" spans="1:29" customFormat="1" ht="42" customHeight="1" thickBot="1" x14ac:dyDescent="0.4">
      <c r="A3" s="438"/>
      <c r="B3" s="439"/>
      <c r="C3" s="444"/>
      <c r="D3" s="444"/>
      <c r="E3" s="444"/>
      <c r="F3" s="444"/>
      <c r="G3" s="444"/>
      <c r="H3" s="444"/>
      <c r="I3" s="444"/>
      <c r="J3" s="440" t="s">
        <v>594</v>
      </c>
      <c r="K3" s="441"/>
      <c r="L3" s="118"/>
    </row>
    <row r="4" spans="1:29" ht="21.75" customHeight="1" x14ac:dyDescent="0.35">
      <c r="A4" s="420" t="s">
        <v>94</v>
      </c>
      <c r="B4" s="421"/>
      <c r="C4" s="421"/>
      <c r="D4" s="421"/>
      <c r="E4" s="422"/>
      <c r="F4" s="135"/>
      <c r="G4" s="420" t="s">
        <v>95</v>
      </c>
      <c r="H4" s="421"/>
      <c r="I4" s="421"/>
      <c r="J4" s="421"/>
      <c r="K4" s="422"/>
    </row>
    <row r="5" spans="1:29" x14ac:dyDescent="0.35">
      <c r="A5" s="405" t="s">
        <v>76</v>
      </c>
      <c r="B5" s="406"/>
      <c r="C5" s="406"/>
      <c r="D5" s="406" t="s">
        <v>77</v>
      </c>
      <c r="E5" s="407"/>
      <c r="F5" s="135"/>
      <c r="G5" s="405" t="s">
        <v>76</v>
      </c>
      <c r="H5" s="406"/>
      <c r="I5" s="406"/>
      <c r="J5" s="406" t="s">
        <v>77</v>
      </c>
      <c r="K5" s="407"/>
    </row>
    <row r="6" spans="1:29" ht="21" customHeight="1" x14ac:dyDescent="0.35">
      <c r="A6" s="408" t="s">
        <v>78</v>
      </c>
      <c r="B6" s="409"/>
      <c r="C6" s="409"/>
      <c r="D6" s="409" t="s">
        <v>207</v>
      </c>
      <c r="E6" s="410"/>
      <c r="F6" s="135"/>
      <c r="G6" s="408" t="s">
        <v>96</v>
      </c>
      <c r="H6" s="409"/>
      <c r="I6" s="409"/>
      <c r="J6" s="409" t="s">
        <v>208</v>
      </c>
      <c r="K6" s="410"/>
    </row>
    <row r="7" spans="1:29" ht="21.75" thickBot="1" x14ac:dyDescent="0.4">
      <c r="A7" s="408"/>
      <c r="B7" s="409"/>
      <c r="C7" s="409"/>
      <c r="D7" s="409"/>
      <c r="E7" s="410"/>
      <c r="F7" s="135"/>
      <c r="G7" s="408"/>
      <c r="H7" s="409"/>
      <c r="I7" s="409"/>
      <c r="J7" s="409"/>
      <c r="K7" s="410"/>
    </row>
    <row r="8" spans="1:29" ht="21.75" thickBot="1" x14ac:dyDescent="0.4">
      <c r="A8" s="399" t="s">
        <v>79</v>
      </c>
      <c r="B8" s="400"/>
      <c r="C8" s="400"/>
      <c r="D8" s="400"/>
      <c r="E8" s="401"/>
      <c r="F8" s="135"/>
      <c r="G8" s="399" t="s">
        <v>79</v>
      </c>
      <c r="H8" s="400"/>
      <c r="I8" s="400"/>
      <c r="J8" s="400"/>
      <c r="K8" s="401"/>
    </row>
    <row r="9" spans="1:29" ht="21.75" thickBot="1" x14ac:dyDescent="0.4">
      <c r="A9" s="126" t="s">
        <v>80</v>
      </c>
      <c r="B9" s="127" t="s">
        <v>61</v>
      </c>
      <c r="C9" s="128" t="s">
        <v>59</v>
      </c>
      <c r="D9" s="129" t="s">
        <v>57</v>
      </c>
      <c r="E9" s="130" t="s">
        <v>81</v>
      </c>
      <c r="F9" s="135"/>
      <c r="G9" s="126" t="s">
        <v>80</v>
      </c>
      <c r="H9" s="127" t="s">
        <v>61</v>
      </c>
      <c r="I9" s="128" t="s">
        <v>59</v>
      </c>
      <c r="J9" s="129" t="s">
        <v>57</v>
      </c>
      <c r="K9" s="130" t="s">
        <v>81</v>
      </c>
    </row>
    <row r="10" spans="1:29" x14ac:dyDescent="0.35">
      <c r="A10" s="116" t="s">
        <v>82</v>
      </c>
      <c r="B10" s="117"/>
      <c r="C10" s="117"/>
      <c r="D10" s="117"/>
      <c r="E10" s="116"/>
      <c r="G10" s="124" t="s">
        <v>82</v>
      </c>
      <c r="H10" s="112"/>
      <c r="I10" s="112"/>
      <c r="J10" s="112"/>
      <c r="K10" s="113"/>
    </row>
    <row r="11" spans="1:29" x14ac:dyDescent="0.35">
      <c r="A11" s="116" t="s">
        <v>83</v>
      </c>
      <c r="B11" s="117"/>
      <c r="C11" s="117"/>
      <c r="D11" s="117"/>
      <c r="E11" s="116"/>
      <c r="G11" s="124" t="s">
        <v>83</v>
      </c>
      <c r="H11" s="112"/>
      <c r="I11" s="112"/>
      <c r="J11" s="112"/>
      <c r="K11" s="113"/>
      <c r="O11" s="411">
        <v>1</v>
      </c>
      <c r="P11" s="411"/>
      <c r="Q11" s="411"/>
      <c r="R11" s="411">
        <v>4</v>
      </c>
      <c r="S11" s="411"/>
      <c r="T11" s="411"/>
      <c r="U11" s="411">
        <v>6</v>
      </c>
      <c r="V11" s="411"/>
      <c r="W11" s="411"/>
      <c r="X11" s="411">
        <v>7</v>
      </c>
      <c r="Y11" s="411"/>
      <c r="Z11" s="411"/>
      <c r="AA11" s="411">
        <v>11</v>
      </c>
      <c r="AB11" s="411"/>
      <c r="AC11" s="411"/>
    </row>
    <row r="12" spans="1:29" x14ac:dyDescent="0.35">
      <c r="A12" s="124" t="s">
        <v>84</v>
      </c>
      <c r="B12" s="112" t="s">
        <v>103</v>
      </c>
      <c r="C12" s="112" t="s">
        <v>552</v>
      </c>
      <c r="D12" s="112" t="s">
        <v>551</v>
      </c>
      <c r="E12" s="113" t="s">
        <v>289</v>
      </c>
      <c r="G12" s="124" t="s">
        <v>84</v>
      </c>
      <c r="H12" s="112" t="s">
        <v>513</v>
      </c>
      <c r="I12" s="112" t="s">
        <v>512</v>
      </c>
      <c r="J12" s="112" t="s">
        <v>511</v>
      </c>
      <c r="K12" s="113" t="s">
        <v>401</v>
      </c>
      <c r="O12" s="149" t="str">
        <f>MID(B12,4,2)</f>
        <v>86</v>
      </c>
      <c r="P12" s="135" t="str">
        <f>MID(D12,1,2)</f>
        <v>88</v>
      </c>
      <c r="Q12" s="150" t="str">
        <f>MID(E12,5,2)</f>
        <v>90</v>
      </c>
      <c r="R12" s="149" t="str">
        <f>MID(H12,4,2)</f>
        <v>62</v>
      </c>
      <c r="S12" s="135" t="str">
        <f>MID(J12,1,2)</f>
        <v>77</v>
      </c>
      <c r="T12" s="150" t="str">
        <f>MID(K12,5,2)</f>
        <v>84</v>
      </c>
      <c r="U12" s="149" t="str">
        <f>MID(B31,4,2)</f>
        <v>92</v>
      </c>
      <c r="V12" s="135" t="str">
        <f>MID(D31,1,2)</f>
        <v>94</v>
      </c>
      <c r="W12" s="150" t="str">
        <f>MID(E31,5,2)</f>
        <v>99</v>
      </c>
      <c r="X12" s="149" t="str">
        <f>MID(H31,4,2)</f>
        <v>90</v>
      </c>
      <c r="Y12" s="135" t="str">
        <f>MID(J31,1,2)</f>
        <v>93</v>
      </c>
      <c r="Z12" s="150" t="str">
        <f>MID(K31,5,2)</f>
        <v>95</v>
      </c>
      <c r="AA12" s="149" t="str">
        <f>MID(B50,4,2)</f>
        <v>10</v>
      </c>
      <c r="AB12" s="135" t="str">
        <f>MID(D50,1,2)</f>
        <v>15</v>
      </c>
      <c r="AC12" s="150" t="str">
        <f>MID(E50,5,2)</f>
        <v>18</v>
      </c>
    </row>
    <row r="13" spans="1:29" x14ac:dyDescent="0.35">
      <c r="A13" s="124" t="s">
        <v>85</v>
      </c>
      <c r="B13" s="112" t="s">
        <v>103</v>
      </c>
      <c r="C13" s="112" t="s">
        <v>552</v>
      </c>
      <c r="D13" s="112" t="s">
        <v>551</v>
      </c>
      <c r="E13" s="113" t="s">
        <v>289</v>
      </c>
      <c r="G13" s="124" t="s">
        <v>85</v>
      </c>
      <c r="H13" s="112" t="s">
        <v>373</v>
      </c>
      <c r="I13" s="112" t="s">
        <v>385</v>
      </c>
      <c r="J13" s="163" t="s">
        <v>537</v>
      </c>
      <c r="K13" s="165" t="s">
        <v>141</v>
      </c>
      <c r="O13" s="149" t="str">
        <f t="shared" ref="O13:O21" si="0">MID(B13,4,2)</f>
        <v>86</v>
      </c>
      <c r="P13" s="135" t="str">
        <f t="shared" ref="P13:P21" si="1">MID(D13,1,2)</f>
        <v>88</v>
      </c>
      <c r="Q13" s="150" t="str">
        <f t="shared" ref="Q13:Q21" si="2">MID(E13,5,2)</f>
        <v>90</v>
      </c>
      <c r="R13" s="149" t="str">
        <f t="shared" ref="R13:R21" si="3">MID(H13,4,2)</f>
        <v>82</v>
      </c>
      <c r="S13" s="135" t="str">
        <f t="shared" ref="S13:S21" si="4">MID(J13,1,2)</f>
        <v>92</v>
      </c>
      <c r="T13" s="150" t="str">
        <f t="shared" ref="T13:T21" si="5">MID(K13,5,2)</f>
        <v>99</v>
      </c>
      <c r="U13" s="149" t="str">
        <f t="shared" ref="U13:U21" si="6">MID(B32,4,2)</f>
        <v>92</v>
      </c>
      <c r="V13" s="135" t="str">
        <f t="shared" ref="V13:V21" si="7">MID(D32,1,2)</f>
        <v>94</v>
      </c>
      <c r="W13" s="150" t="str">
        <f t="shared" ref="W13:W21" si="8">MID(E32,5,2)</f>
        <v>99</v>
      </c>
      <c r="X13" s="149" t="str">
        <f t="shared" ref="X13:X21" si="9">MID(H32,4,2)</f>
        <v>90</v>
      </c>
      <c r="Y13" s="135" t="str">
        <f t="shared" ref="Y13:Y21" si="10">MID(J32,1,2)</f>
        <v>93</v>
      </c>
      <c r="Z13" s="150" t="str">
        <f t="shared" ref="Z13:Z21" si="11">MID(K32,5,2)</f>
        <v>95</v>
      </c>
      <c r="AA13" s="149" t="str">
        <f t="shared" ref="AA13:AA21" si="12">MID(B51,4,2)</f>
        <v>15</v>
      </c>
      <c r="AB13" s="135" t="str">
        <f t="shared" ref="AB13:AB21" si="13">MID(D51,1,2)</f>
        <v>18</v>
      </c>
      <c r="AC13" s="150" t="str">
        <f t="shared" ref="AC13:AC20" si="14">MID(E51,5,2)</f>
        <v>23</v>
      </c>
    </row>
    <row r="14" spans="1:29" x14ac:dyDescent="0.35">
      <c r="A14" s="124" t="s">
        <v>86</v>
      </c>
      <c r="B14" s="112" t="s">
        <v>113</v>
      </c>
      <c r="C14" s="112" t="s">
        <v>551</v>
      </c>
      <c r="D14" s="112" t="s">
        <v>553</v>
      </c>
      <c r="E14" s="113" t="s">
        <v>152</v>
      </c>
      <c r="G14" s="124" t="s">
        <v>86</v>
      </c>
      <c r="H14" s="112" t="s">
        <v>373</v>
      </c>
      <c r="I14" s="112" t="s">
        <v>385</v>
      </c>
      <c r="J14" s="163" t="s">
        <v>537</v>
      </c>
      <c r="K14" s="165" t="s">
        <v>141</v>
      </c>
      <c r="O14" s="149" t="str">
        <f t="shared" si="0"/>
        <v>88</v>
      </c>
      <c r="P14" s="135" t="str">
        <f t="shared" si="1"/>
        <v>90</v>
      </c>
      <c r="Q14" s="150" t="str">
        <f t="shared" si="2"/>
        <v>92</v>
      </c>
      <c r="R14" s="149" t="str">
        <f t="shared" si="3"/>
        <v>82</v>
      </c>
      <c r="S14" s="135" t="str">
        <f t="shared" si="4"/>
        <v>92</v>
      </c>
      <c r="T14" s="150" t="str">
        <f t="shared" si="5"/>
        <v>99</v>
      </c>
      <c r="U14" s="149" t="str">
        <f t="shared" si="6"/>
        <v>92</v>
      </c>
      <c r="V14" s="135" t="str">
        <f t="shared" si="7"/>
        <v>94</v>
      </c>
      <c r="W14" s="150" t="str">
        <f t="shared" si="8"/>
        <v>99</v>
      </c>
      <c r="X14" s="149" t="str">
        <f t="shared" si="9"/>
        <v>90</v>
      </c>
      <c r="Y14" s="135" t="str">
        <f t="shared" si="10"/>
        <v>93</v>
      </c>
      <c r="Z14" s="150" t="str">
        <f t="shared" si="11"/>
        <v>95</v>
      </c>
      <c r="AA14" s="149" t="str">
        <f t="shared" si="12"/>
        <v>18</v>
      </c>
      <c r="AB14" s="135" t="str">
        <f t="shared" si="13"/>
        <v>23</v>
      </c>
      <c r="AC14" s="150" t="str">
        <f t="shared" si="14"/>
        <v>31</v>
      </c>
    </row>
    <row r="15" spans="1:29" x14ac:dyDescent="0.35">
      <c r="A15" s="124" t="s">
        <v>87</v>
      </c>
      <c r="B15" s="112" t="s">
        <v>113</v>
      </c>
      <c r="C15" s="112" t="s">
        <v>551</v>
      </c>
      <c r="D15" s="112" t="s">
        <v>553</v>
      </c>
      <c r="E15" s="113" t="s">
        <v>152</v>
      </c>
      <c r="G15" s="124" t="s">
        <v>87</v>
      </c>
      <c r="H15" s="112" t="s">
        <v>373</v>
      </c>
      <c r="I15" s="112" t="s">
        <v>385</v>
      </c>
      <c r="J15" s="163" t="s">
        <v>537</v>
      </c>
      <c r="K15" s="165" t="s">
        <v>141</v>
      </c>
      <c r="O15" s="149" t="str">
        <f t="shared" si="0"/>
        <v>88</v>
      </c>
      <c r="P15" s="135" t="str">
        <f t="shared" si="1"/>
        <v>90</v>
      </c>
      <c r="Q15" s="150" t="str">
        <f t="shared" si="2"/>
        <v>92</v>
      </c>
      <c r="R15" s="149" t="str">
        <f t="shared" si="3"/>
        <v>82</v>
      </c>
      <c r="S15" s="135" t="str">
        <f t="shared" si="4"/>
        <v>92</v>
      </c>
      <c r="T15" s="150" t="str">
        <f t="shared" si="5"/>
        <v>99</v>
      </c>
      <c r="U15" s="149" t="str">
        <f t="shared" si="6"/>
        <v>92</v>
      </c>
      <c r="V15" s="135" t="str">
        <f t="shared" si="7"/>
        <v>94</v>
      </c>
      <c r="W15" s="150" t="str">
        <f t="shared" si="8"/>
        <v>99</v>
      </c>
      <c r="X15" s="149" t="str">
        <f t="shared" si="9"/>
        <v>90</v>
      </c>
      <c r="Y15" s="135" t="str">
        <f t="shared" si="10"/>
        <v>93</v>
      </c>
      <c r="Z15" s="150" t="str">
        <f t="shared" si="11"/>
        <v>95</v>
      </c>
      <c r="AA15" s="149" t="str">
        <f t="shared" si="12"/>
        <v>23</v>
      </c>
      <c r="AB15" s="135" t="str">
        <f t="shared" si="13"/>
        <v>31</v>
      </c>
      <c r="AC15" s="150" t="str">
        <f t="shared" si="14"/>
        <v>41</v>
      </c>
    </row>
    <row r="16" spans="1:29" x14ac:dyDescent="0.35">
      <c r="A16" s="124" t="s">
        <v>88</v>
      </c>
      <c r="B16" s="112" t="s">
        <v>530</v>
      </c>
      <c r="C16" s="112" t="s">
        <v>553</v>
      </c>
      <c r="D16" s="112" t="s">
        <v>148</v>
      </c>
      <c r="E16" s="113" t="s">
        <v>106</v>
      </c>
      <c r="G16" s="124" t="s">
        <v>88</v>
      </c>
      <c r="H16" s="112" t="s">
        <v>373</v>
      </c>
      <c r="I16" s="112" t="s">
        <v>385</v>
      </c>
      <c r="J16" s="163" t="s">
        <v>537</v>
      </c>
      <c r="K16" s="165" t="s">
        <v>141</v>
      </c>
      <c r="O16" s="149" t="str">
        <f t="shared" si="0"/>
        <v>90</v>
      </c>
      <c r="P16" s="135" t="str">
        <f t="shared" si="1"/>
        <v>92</v>
      </c>
      <c r="Q16" s="150" t="str">
        <f t="shared" si="2"/>
        <v>94</v>
      </c>
      <c r="R16" s="149" t="str">
        <f t="shared" si="3"/>
        <v>82</v>
      </c>
      <c r="S16" s="135" t="str">
        <f t="shared" si="4"/>
        <v>92</v>
      </c>
      <c r="T16" s="150" t="str">
        <f t="shared" si="5"/>
        <v>99</v>
      </c>
      <c r="U16" s="149" t="str">
        <f t="shared" si="6"/>
        <v>92</v>
      </c>
      <c r="V16" s="135" t="str">
        <f t="shared" si="7"/>
        <v>94</v>
      </c>
      <c r="W16" s="150" t="str">
        <f t="shared" si="8"/>
        <v>99</v>
      </c>
      <c r="X16" s="149" t="str">
        <f t="shared" si="9"/>
        <v>92</v>
      </c>
      <c r="Y16" s="135" t="str">
        <f t="shared" si="10"/>
        <v>95</v>
      </c>
      <c r="Z16" s="150" t="str">
        <f t="shared" si="11"/>
        <v>97</v>
      </c>
      <c r="AA16" s="149" t="str">
        <f t="shared" si="12"/>
        <v>31</v>
      </c>
      <c r="AB16" s="135" t="str">
        <f t="shared" si="13"/>
        <v>41</v>
      </c>
      <c r="AC16" s="150" t="str">
        <f t="shared" si="14"/>
        <v>51</v>
      </c>
    </row>
    <row r="17" spans="1:29" x14ac:dyDescent="0.35">
      <c r="A17" s="124" t="s">
        <v>89</v>
      </c>
      <c r="B17" s="112" t="s">
        <v>530</v>
      </c>
      <c r="C17" s="112" t="s">
        <v>553</v>
      </c>
      <c r="D17" s="112" t="s">
        <v>148</v>
      </c>
      <c r="E17" s="113" t="s">
        <v>106</v>
      </c>
      <c r="G17" s="124" t="s">
        <v>89</v>
      </c>
      <c r="H17" s="112" t="s">
        <v>373</v>
      </c>
      <c r="I17" s="112" t="s">
        <v>385</v>
      </c>
      <c r="J17" s="163" t="s">
        <v>537</v>
      </c>
      <c r="K17" s="165" t="s">
        <v>141</v>
      </c>
      <c r="O17" s="149" t="str">
        <f t="shared" si="0"/>
        <v>90</v>
      </c>
      <c r="P17" s="135" t="str">
        <f t="shared" si="1"/>
        <v>92</v>
      </c>
      <c r="Q17" s="150" t="str">
        <f t="shared" si="2"/>
        <v>94</v>
      </c>
      <c r="R17" s="149" t="str">
        <f t="shared" si="3"/>
        <v>82</v>
      </c>
      <c r="S17" s="135" t="str">
        <f t="shared" si="4"/>
        <v>92</v>
      </c>
      <c r="T17" s="150" t="str">
        <f t="shared" si="5"/>
        <v>99</v>
      </c>
      <c r="U17" s="149" t="str">
        <f t="shared" si="6"/>
        <v>92</v>
      </c>
      <c r="V17" s="135" t="str">
        <f t="shared" si="7"/>
        <v>94</v>
      </c>
      <c r="W17" s="150" t="str">
        <f t="shared" si="8"/>
        <v>99</v>
      </c>
      <c r="X17" s="149" t="str">
        <f t="shared" si="9"/>
        <v>92</v>
      </c>
      <c r="Y17" s="135" t="str">
        <f t="shared" si="10"/>
        <v>95</v>
      </c>
      <c r="Z17" s="150" t="str">
        <f t="shared" si="11"/>
        <v>97</v>
      </c>
      <c r="AA17" s="149" t="str">
        <f t="shared" si="12"/>
        <v>41</v>
      </c>
      <c r="AB17" s="135" t="str">
        <f t="shared" si="13"/>
        <v>51</v>
      </c>
      <c r="AC17" s="150" t="str">
        <f t="shared" si="14"/>
        <v>61</v>
      </c>
    </row>
    <row r="18" spans="1:29" x14ac:dyDescent="0.35">
      <c r="A18" s="124" t="s">
        <v>90</v>
      </c>
      <c r="B18" s="112" t="s">
        <v>147</v>
      </c>
      <c r="C18" s="112" t="s">
        <v>148</v>
      </c>
      <c r="D18" s="112" t="s">
        <v>554</v>
      </c>
      <c r="E18" s="113" t="s">
        <v>108</v>
      </c>
      <c r="G18" s="124" t="s">
        <v>90</v>
      </c>
      <c r="H18" s="112" t="s">
        <v>373</v>
      </c>
      <c r="I18" s="112" t="s">
        <v>385</v>
      </c>
      <c r="J18" s="163" t="s">
        <v>537</v>
      </c>
      <c r="K18" s="165" t="s">
        <v>141</v>
      </c>
      <c r="O18" s="149" t="str">
        <f t="shared" si="0"/>
        <v>92</v>
      </c>
      <c r="P18" s="135" t="str">
        <f t="shared" si="1"/>
        <v>94</v>
      </c>
      <c r="Q18" s="150" t="str">
        <f t="shared" si="2"/>
        <v>96</v>
      </c>
      <c r="R18" s="149" t="str">
        <f t="shared" si="3"/>
        <v>82</v>
      </c>
      <c r="S18" s="135" t="str">
        <f t="shared" si="4"/>
        <v>92</v>
      </c>
      <c r="T18" s="150" t="str">
        <f t="shared" si="5"/>
        <v>99</v>
      </c>
      <c r="U18" s="149" t="str">
        <f t="shared" si="6"/>
        <v>92</v>
      </c>
      <c r="V18" s="135" t="str">
        <f t="shared" si="7"/>
        <v>94</v>
      </c>
      <c r="W18" s="150" t="str">
        <f t="shared" si="8"/>
        <v>99</v>
      </c>
      <c r="X18" s="149" t="str">
        <f t="shared" si="9"/>
        <v>92</v>
      </c>
      <c r="Y18" s="135" t="str">
        <f t="shared" si="10"/>
        <v>95</v>
      </c>
      <c r="Z18" s="150" t="str">
        <f t="shared" si="11"/>
        <v>97</v>
      </c>
      <c r="AA18" s="149" t="str">
        <f t="shared" si="12"/>
        <v>51</v>
      </c>
      <c r="AB18" s="135" t="str">
        <f t="shared" si="13"/>
        <v>61</v>
      </c>
      <c r="AC18" s="150" t="str">
        <f t="shared" si="14"/>
        <v>72</v>
      </c>
    </row>
    <row r="19" spans="1:29" x14ac:dyDescent="0.35">
      <c r="A19" s="124" t="s">
        <v>91</v>
      </c>
      <c r="B19" s="112" t="s">
        <v>147</v>
      </c>
      <c r="C19" s="112" t="s">
        <v>148</v>
      </c>
      <c r="D19" s="112" t="s">
        <v>554</v>
      </c>
      <c r="E19" s="113" t="s">
        <v>108</v>
      </c>
      <c r="G19" s="124" t="s">
        <v>91</v>
      </c>
      <c r="H19" s="112" t="s">
        <v>373</v>
      </c>
      <c r="I19" s="112" t="s">
        <v>385</v>
      </c>
      <c r="J19" s="163" t="s">
        <v>537</v>
      </c>
      <c r="K19" s="165" t="s">
        <v>141</v>
      </c>
      <c r="O19" s="149" t="str">
        <f t="shared" si="0"/>
        <v>92</v>
      </c>
      <c r="P19" s="135" t="str">
        <f t="shared" si="1"/>
        <v>94</v>
      </c>
      <c r="Q19" s="150" t="str">
        <f t="shared" si="2"/>
        <v>96</v>
      </c>
      <c r="R19" s="149" t="str">
        <f t="shared" si="3"/>
        <v>82</v>
      </c>
      <c r="S19" s="135" t="str">
        <f t="shared" si="4"/>
        <v>92</v>
      </c>
      <c r="T19" s="150" t="str">
        <f t="shared" si="5"/>
        <v>99</v>
      </c>
      <c r="U19" s="149" t="str">
        <f t="shared" si="6"/>
        <v>92</v>
      </c>
      <c r="V19" s="135" t="str">
        <f t="shared" si="7"/>
        <v>94</v>
      </c>
      <c r="W19" s="150" t="str">
        <f t="shared" si="8"/>
        <v>99</v>
      </c>
      <c r="X19" s="149" t="str">
        <f t="shared" si="9"/>
        <v>92</v>
      </c>
      <c r="Y19" s="135" t="str">
        <f t="shared" si="10"/>
        <v>95</v>
      </c>
      <c r="Z19" s="150" t="str">
        <f t="shared" si="11"/>
        <v>97</v>
      </c>
      <c r="AA19" s="149" t="str">
        <f t="shared" si="12"/>
        <v>61</v>
      </c>
      <c r="AB19" s="135" t="str">
        <f t="shared" si="13"/>
        <v>72</v>
      </c>
      <c r="AC19" s="150" t="str">
        <f t="shared" si="14"/>
        <v>82</v>
      </c>
    </row>
    <row r="20" spans="1:29" x14ac:dyDescent="0.35">
      <c r="A20" s="124" t="s">
        <v>92</v>
      </c>
      <c r="B20" s="112" t="s">
        <v>155</v>
      </c>
      <c r="C20" s="112" t="s">
        <v>555</v>
      </c>
      <c r="D20" s="112" t="s">
        <v>463</v>
      </c>
      <c r="E20" s="113" t="s">
        <v>112</v>
      </c>
      <c r="G20" s="124" t="s">
        <v>92</v>
      </c>
      <c r="H20" s="112" t="s">
        <v>373</v>
      </c>
      <c r="I20" s="112" t="s">
        <v>385</v>
      </c>
      <c r="J20" s="163" t="s">
        <v>537</v>
      </c>
      <c r="K20" s="165" t="s">
        <v>141</v>
      </c>
      <c r="O20" s="149" t="str">
        <f t="shared" si="0"/>
        <v>91</v>
      </c>
      <c r="P20" s="135" t="str">
        <f t="shared" si="1"/>
        <v>93</v>
      </c>
      <c r="Q20" s="150" t="str">
        <f t="shared" si="2"/>
        <v>97</v>
      </c>
      <c r="R20" s="149" t="str">
        <f t="shared" si="3"/>
        <v>82</v>
      </c>
      <c r="S20" s="135" t="str">
        <f t="shared" si="4"/>
        <v>92</v>
      </c>
      <c r="T20" s="150" t="str">
        <f t="shared" si="5"/>
        <v>99</v>
      </c>
      <c r="U20" s="149" t="str">
        <f t="shared" si="6"/>
        <v>92</v>
      </c>
      <c r="V20" s="135" t="str">
        <f t="shared" si="7"/>
        <v>94</v>
      </c>
      <c r="W20" s="150" t="str">
        <f t="shared" si="8"/>
        <v>99</v>
      </c>
      <c r="X20" s="149" t="str">
        <f t="shared" si="9"/>
        <v>94</v>
      </c>
      <c r="Y20" s="135" t="str">
        <f t="shared" si="10"/>
        <v>97</v>
      </c>
      <c r="Z20" s="150" t="str">
        <f t="shared" si="11"/>
        <v>99</v>
      </c>
      <c r="AA20" s="149" t="str">
        <f t="shared" si="12"/>
        <v>72</v>
      </c>
      <c r="AB20" s="135" t="str">
        <f t="shared" si="13"/>
        <v>82</v>
      </c>
      <c r="AC20" s="150" t="str">
        <f t="shared" si="14"/>
        <v>92</v>
      </c>
    </row>
    <row r="21" spans="1:29" ht="21.75" thickBot="1" x14ac:dyDescent="0.4">
      <c r="A21" s="125" t="s">
        <v>93</v>
      </c>
      <c r="B21" s="114" t="s">
        <v>147</v>
      </c>
      <c r="C21" s="114" t="s">
        <v>148</v>
      </c>
      <c r="D21" s="114" t="s">
        <v>482</v>
      </c>
      <c r="E21" s="115" t="s">
        <v>116</v>
      </c>
      <c r="G21" s="125" t="s">
        <v>93</v>
      </c>
      <c r="H21" s="114" t="s">
        <v>373</v>
      </c>
      <c r="I21" s="114" t="s">
        <v>385</v>
      </c>
      <c r="J21" s="163" t="s">
        <v>537</v>
      </c>
      <c r="K21" s="165" t="s">
        <v>141</v>
      </c>
      <c r="O21" s="151" t="str">
        <f t="shared" si="0"/>
        <v>92</v>
      </c>
      <c r="P21" s="152" t="str">
        <f t="shared" si="1"/>
        <v>94</v>
      </c>
      <c r="Q21" s="153" t="str">
        <f t="shared" si="2"/>
        <v>98</v>
      </c>
      <c r="R21" s="151" t="str">
        <f t="shared" si="3"/>
        <v>82</v>
      </c>
      <c r="S21" s="152" t="str">
        <f t="shared" si="4"/>
        <v>92</v>
      </c>
      <c r="T21" s="153" t="str">
        <f t="shared" si="5"/>
        <v>99</v>
      </c>
      <c r="U21" s="151" t="str">
        <f t="shared" si="6"/>
        <v>92</v>
      </c>
      <c r="V21" s="152" t="str">
        <f t="shared" si="7"/>
        <v>94</v>
      </c>
      <c r="W21" s="153" t="str">
        <f t="shared" si="8"/>
        <v>99</v>
      </c>
      <c r="X21" s="151" t="str">
        <f t="shared" si="9"/>
        <v>94</v>
      </c>
      <c r="Y21" s="152" t="str">
        <f t="shared" si="10"/>
        <v>97</v>
      </c>
      <c r="Z21" s="153" t="str">
        <f t="shared" si="11"/>
        <v>99</v>
      </c>
      <c r="AA21" s="151" t="str">
        <f t="shared" si="12"/>
        <v>82</v>
      </c>
      <c r="AB21" s="152" t="str">
        <f t="shared" si="13"/>
        <v>92</v>
      </c>
      <c r="AC21" s="153" t="str">
        <f>MID(E59,5,3)</f>
        <v>99%</v>
      </c>
    </row>
    <row r="22" spans="1:29" ht="21.75" thickBot="1" x14ac:dyDescent="0.4"/>
    <row r="23" spans="1:29" ht="44.25" customHeight="1" x14ac:dyDescent="0.35">
      <c r="A23" s="402" t="s">
        <v>145</v>
      </c>
      <c r="B23" s="403"/>
      <c r="C23" s="403"/>
      <c r="D23" s="403"/>
      <c r="E23" s="404"/>
      <c r="F23" s="135"/>
      <c r="G23" s="402" t="s">
        <v>150</v>
      </c>
      <c r="H23" s="403"/>
      <c r="I23" s="403"/>
      <c r="J23" s="403"/>
      <c r="K23" s="404"/>
    </row>
    <row r="24" spans="1:29" x14ac:dyDescent="0.35">
      <c r="A24" s="405" t="s">
        <v>76</v>
      </c>
      <c r="B24" s="406"/>
      <c r="C24" s="406"/>
      <c r="D24" s="406" t="s">
        <v>77</v>
      </c>
      <c r="E24" s="407"/>
      <c r="F24" s="135"/>
      <c r="G24" s="405" t="s">
        <v>76</v>
      </c>
      <c r="H24" s="406"/>
      <c r="I24" s="406"/>
      <c r="J24" s="406" t="s">
        <v>77</v>
      </c>
      <c r="K24" s="407"/>
    </row>
    <row r="25" spans="1:29" ht="15" customHeight="1" x14ac:dyDescent="0.35">
      <c r="A25" s="408" t="s">
        <v>146</v>
      </c>
      <c r="B25" s="409"/>
      <c r="C25" s="409"/>
      <c r="D25" s="409" t="s">
        <v>209</v>
      </c>
      <c r="E25" s="410"/>
      <c r="F25" s="135"/>
      <c r="G25" s="408" t="s">
        <v>151</v>
      </c>
      <c r="H25" s="409"/>
      <c r="I25" s="409"/>
      <c r="J25" s="409" t="s">
        <v>210</v>
      </c>
      <c r="K25" s="410"/>
    </row>
    <row r="26" spans="1:29" ht="21.75" thickBot="1" x14ac:dyDescent="0.4">
      <c r="A26" s="408"/>
      <c r="B26" s="409"/>
      <c r="C26" s="409"/>
      <c r="D26" s="409"/>
      <c r="E26" s="410"/>
      <c r="F26" s="135"/>
      <c r="G26" s="408"/>
      <c r="H26" s="409"/>
      <c r="I26" s="409"/>
      <c r="J26" s="409"/>
      <c r="K26" s="410"/>
    </row>
    <row r="27" spans="1:29" ht="21.75" thickBot="1" x14ac:dyDescent="0.4">
      <c r="A27" s="399" t="s">
        <v>79</v>
      </c>
      <c r="B27" s="400"/>
      <c r="C27" s="400"/>
      <c r="D27" s="400"/>
      <c r="E27" s="401"/>
      <c r="F27" s="135"/>
      <c r="G27" s="399" t="s">
        <v>79</v>
      </c>
      <c r="H27" s="400"/>
      <c r="I27" s="400"/>
      <c r="J27" s="400"/>
      <c r="K27" s="401"/>
    </row>
    <row r="28" spans="1:29" ht="21.75" thickBot="1" x14ac:dyDescent="0.4">
      <c r="A28" s="126" t="s">
        <v>80</v>
      </c>
      <c r="B28" s="127" t="s">
        <v>61</v>
      </c>
      <c r="C28" s="128" t="s">
        <v>59</v>
      </c>
      <c r="D28" s="129" t="s">
        <v>57</v>
      </c>
      <c r="E28" s="130" t="s">
        <v>81</v>
      </c>
      <c r="F28" s="135"/>
      <c r="G28" s="126" t="s">
        <v>80</v>
      </c>
      <c r="H28" s="127" t="s">
        <v>61</v>
      </c>
      <c r="I28" s="128" t="s">
        <v>59</v>
      </c>
      <c r="J28" s="129" t="s">
        <v>57</v>
      </c>
      <c r="K28" s="130" t="s">
        <v>81</v>
      </c>
    </row>
    <row r="29" spans="1:29" x14ac:dyDescent="0.35">
      <c r="A29" s="116" t="s">
        <v>82</v>
      </c>
      <c r="B29" s="117"/>
      <c r="C29" s="117"/>
      <c r="D29" s="117"/>
      <c r="E29" s="116"/>
      <c r="G29" s="123" t="s">
        <v>82</v>
      </c>
      <c r="H29" s="110"/>
      <c r="I29" s="110"/>
      <c r="J29" s="110"/>
      <c r="K29" s="111"/>
    </row>
    <row r="30" spans="1:29" x14ac:dyDescent="0.35">
      <c r="A30" s="116" t="s">
        <v>83</v>
      </c>
      <c r="B30" s="117"/>
      <c r="C30" s="117"/>
      <c r="D30" s="117"/>
      <c r="E30" s="116"/>
      <c r="G30" s="124" t="s">
        <v>83</v>
      </c>
      <c r="H30" s="112"/>
      <c r="I30" s="112"/>
      <c r="J30" s="112"/>
      <c r="K30" s="113"/>
    </row>
    <row r="31" spans="1:29" x14ac:dyDescent="0.35">
      <c r="A31" s="116" t="s">
        <v>84</v>
      </c>
      <c r="B31" s="119" t="s">
        <v>147</v>
      </c>
      <c r="C31" s="117" t="s">
        <v>148</v>
      </c>
      <c r="D31" s="117" t="s">
        <v>149</v>
      </c>
      <c r="E31" s="116" t="s">
        <v>141</v>
      </c>
      <c r="G31" s="124" t="s">
        <v>84</v>
      </c>
      <c r="H31" s="163" t="s">
        <v>530</v>
      </c>
      <c r="I31" s="156" t="s">
        <v>153</v>
      </c>
      <c r="J31" s="112" t="s">
        <v>142</v>
      </c>
      <c r="K31" s="113" t="s">
        <v>107</v>
      </c>
    </row>
    <row r="32" spans="1:29" x14ac:dyDescent="0.35">
      <c r="A32" s="116" t="s">
        <v>85</v>
      </c>
      <c r="B32" s="119" t="s">
        <v>147</v>
      </c>
      <c r="C32" s="117" t="s">
        <v>148</v>
      </c>
      <c r="D32" s="117" t="s">
        <v>149</v>
      </c>
      <c r="E32" s="116" t="s">
        <v>141</v>
      </c>
      <c r="G32" s="124" t="s">
        <v>85</v>
      </c>
      <c r="H32" s="163" t="s">
        <v>530</v>
      </c>
      <c r="I32" s="156" t="s">
        <v>153</v>
      </c>
      <c r="J32" s="112" t="s">
        <v>142</v>
      </c>
      <c r="K32" s="113" t="s">
        <v>107</v>
      </c>
    </row>
    <row r="33" spans="1:11" x14ac:dyDescent="0.35">
      <c r="A33" s="116" t="s">
        <v>86</v>
      </c>
      <c r="B33" s="119" t="s">
        <v>147</v>
      </c>
      <c r="C33" s="117" t="s">
        <v>148</v>
      </c>
      <c r="D33" s="117" t="s">
        <v>149</v>
      </c>
      <c r="E33" s="116" t="s">
        <v>141</v>
      </c>
      <c r="G33" s="124" t="s">
        <v>86</v>
      </c>
      <c r="H33" s="163" t="s">
        <v>530</v>
      </c>
      <c r="I33" s="156" t="s">
        <v>153</v>
      </c>
      <c r="J33" s="112" t="s">
        <v>142</v>
      </c>
      <c r="K33" s="113" t="s">
        <v>107</v>
      </c>
    </row>
    <row r="34" spans="1:11" x14ac:dyDescent="0.35">
      <c r="A34" s="116" t="s">
        <v>87</v>
      </c>
      <c r="B34" s="119" t="s">
        <v>147</v>
      </c>
      <c r="C34" s="117" t="s">
        <v>148</v>
      </c>
      <c r="D34" s="117" t="s">
        <v>149</v>
      </c>
      <c r="E34" s="116" t="s">
        <v>141</v>
      </c>
      <c r="G34" s="124" t="s">
        <v>87</v>
      </c>
      <c r="H34" s="163" t="s">
        <v>530</v>
      </c>
      <c r="I34" s="156" t="s">
        <v>153</v>
      </c>
      <c r="J34" s="112" t="s">
        <v>142</v>
      </c>
      <c r="K34" s="113" t="s">
        <v>107</v>
      </c>
    </row>
    <row r="35" spans="1:11" x14ac:dyDescent="0.35">
      <c r="A35" s="116" t="s">
        <v>88</v>
      </c>
      <c r="B35" s="119" t="s">
        <v>147</v>
      </c>
      <c r="C35" s="117" t="s">
        <v>148</v>
      </c>
      <c r="D35" s="117" t="s">
        <v>149</v>
      </c>
      <c r="E35" s="116" t="s">
        <v>141</v>
      </c>
      <c r="G35" s="124" t="s">
        <v>88</v>
      </c>
      <c r="H35" s="163" t="s">
        <v>147</v>
      </c>
      <c r="I35" s="156" t="s">
        <v>156</v>
      </c>
      <c r="J35" s="112" t="s">
        <v>143</v>
      </c>
      <c r="K35" s="113" t="s">
        <v>112</v>
      </c>
    </row>
    <row r="36" spans="1:11" x14ac:dyDescent="0.35">
      <c r="A36" s="116" t="s">
        <v>89</v>
      </c>
      <c r="B36" s="119" t="s">
        <v>147</v>
      </c>
      <c r="C36" s="117" t="s">
        <v>148</v>
      </c>
      <c r="D36" s="117" t="s">
        <v>149</v>
      </c>
      <c r="E36" s="116" t="s">
        <v>141</v>
      </c>
      <c r="G36" s="124" t="s">
        <v>89</v>
      </c>
      <c r="H36" s="163" t="s">
        <v>147</v>
      </c>
      <c r="I36" s="156" t="s">
        <v>156</v>
      </c>
      <c r="J36" s="112" t="s">
        <v>143</v>
      </c>
      <c r="K36" s="113" t="s">
        <v>112</v>
      </c>
    </row>
    <row r="37" spans="1:11" x14ac:dyDescent="0.35">
      <c r="A37" s="116" t="s">
        <v>90</v>
      </c>
      <c r="B37" s="119" t="s">
        <v>147</v>
      </c>
      <c r="C37" s="117" t="s">
        <v>148</v>
      </c>
      <c r="D37" s="117" t="s">
        <v>149</v>
      </c>
      <c r="E37" s="116" t="s">
        <v>141</v>
      </c>
      <c r="G37" s="124" t="s">
        <v>90</v>
      </c>
      <c r="H37" s="163" t="s">
        <v>147</v>
      </c>
      <c r="I37" s="156" t="s">
        <v>156</v>
      </c>
      <c r="J37" s="112" t="s">
        <v>143</v>
      </c>
      <c r="K37" s="113" t="s">
        <v>112</v>
      </c>
    </row>
    <row r="38" spans="1:11" x14ac:dyDescent="0.35">
      <c r="A38" s="116" t="s">
        <v>91</v>
      </c>
      <c r="B38" s="119" t="s">
        <v>147</v>
      </c>
      <c r="C38" s="117" t="s">
        <v>148</v>
      </c>
      <c r="D38" s="117" t="s">
        <v>149</v>
      </c>
      <c r="E38" s="116" t="s">
        <v>141</v>
      </c>
      <c r="G38" s="124" t="s">
        <v>91</v>
      </c>
      <c r="H38" s="163" t="s">
        <v>147</v>
      </c>
      <c r="I38" s="156" t="s">
        <v>156</v>
      </c>
      <c r="J38" s="112" t="s">
        <v>143</v>
      </c>
      <c r="K38" s="113" t="s">
        <v>112</v>
      </c>
    </row>
    <row r="39" spans="1:11" x14ac:dyDescent="0.35">
      <c r="A39" s="116" t="s">
        <v>92</v>
      </c>
      <c r="B39" s="119" t="s">
        <v>147</v>
      </c>
      <c r="C39" s="117" t="s">
        <v>148</v>
      </c>
      <c r="D39" s="117" t="s">
        <v>149</v>
      </c>
      <c r="E39" s="116" t="s">
        <v>141</v>
      </c>
      <c r="G39" s="124" t="s">
        <v>92</v>
      </c>
      <c r="H39" s="163" t="s">
        <v>531</v>
      </c>
      <c r="I39" s="156" t="s">
        <v>157</v>
      </c>
      <c r="J39" s="112" t="s">
        <v>144</v>
      </c>
      <c r="K39" s="113" t="s">
        <v>141</v>
      </c>
    </row>
    <row r="40" spans="1:11" ht="21.75" thickBot="1" x14ac:dyDescent="0.4">
      <c r="A40" s="120" t="s">
        <v>93</v>
      </c>
      <c r="B40" s="121" t="s">
        <v>147</v>
      </c>
      <c r="C40" s="122" t="s">
        <v>148</v>
      </c>
      <c r="D40" s="122" t="s">
        <v>149</v>
      </c>
      <c r="E40" s="120" t="s">
        <v>141</v>
      </c>
      <c r="G40" s="125" t="s">
        <v>93</v>
      </c>
      <c r="H40" s="164" t="s">
        <v>531</v>
      </c>
      <c r="I40" s="157" t="s">
        <v>157</v>
      </c>
      <c r="J40" s="114" t="s">
        <v>144</v>
      </c>
      <c r="K40" s="115" t="s">
        <v>141</v>
      </c>
    </row>
    <row r="41" spans="1:11" ht="21.75" thickBot="1" x14ac:dyDescent="0.4"/>
    <row r="42" spans="1:11" ht="15.75" customHeight="1" x14ac:dyDescent="0.35">
      <c r="A42" s="402" t="s">
        <v>197</v>
      </c>
      <c r="B42" s="403"/>
      <c r="C42" s="403"/>
      <c r="D42" s="403"/>
      <c r="E42" s="404"/>
      <c r="G42" s="402" t="s">
        <v>556</v>
      </c>
      <c r="H42" s="403"/>
      <c r="I42" s="403"/>
      <c r="J42" s="403"/>
      <c r="K42" s="404"/>
    </row>
    <row r="43" spans="1:11" x14ac:dyDescent="0.35">
      <c r="A43" s="405" t="s">
        <v>76</v>
      </c>
      <c r="B43" s="406"/>
      <c r="C43" s="406"/>
      <c r="D43" s="406" t="s">
        <v>77</v>
      </c>
      <c r="E43" s="407"/>
      <c r="G43" s="405" t="s">
        <v>76</v>
      </c>
      <c r="H43" s="406"/>
      <c r="I43" s="406"/>
      <c r="J43" s="406" t="s">
        <v>77</v>
      </c>
      <c r="K43" s="407"/>
    </row>
    <row r="44" spans="1:11" ht="15" customHeight="1" x14ac:dyDescent="0.35">
      <c r="A44" s="408" t="s">
        <v>159</v>
      </c>
      <c r="B44" s="409"/>
      <c r="C44" s="409"/>
      <c r="D44" s="409" t="s">
        <v>96</v>
      </c>
      <c r="E44" s="410"/>
      <c r="G44" s="408" t="s">
        <v>558</v>
      </c>
      <c r="H44" s="409"/>
      <c r="I44" s="409"/>
      <c r="J44" s="409" t="s">
        <v>557</v>
      </c>
      <c r="K44" s="410"/>
    </row>
    <row r="45" spans="1:11" ht="21.75" thickBot="1" x14ac:dyDescent="0.4">
      <c r="A45" s="408"/>
      <c r="B45" s="409"/>
      <c r="C45" s="409"/>
      <c r="D45" s="409"/>
      <c r="E45" s="410"/>
      <c r="G45" s="408"/>
      <c r="H45" s="409"/>
      <c r="I45" s="409"/>
      <c r="J45" s="409"/>
      <c r="K45" s="410"/>
    </row>
    <row r="46" spans="1:11" ht="21.75" thickBot="1" x14ac:dyDescent="0.4">
      <c r="A46" s="399" t="s">
        <v>79</v>
      </c>
      <c r="B46" s="400"/>
      <c r="C46" s="400"/>
      <c r="D46" s="400"/>
      <c r="E46" s="401"/>
      <c r="G46" s="399" t="s">
        <v>79</v>
      </c>
      <c r="H46" s="400"/>
      <c r="I46" s="400"/>
      <c r="J46" s="400"/>
      <c r="K46" s="401"/>
    </row>
    <row r="47" spans="1:11" ht="21.75" thickBot="1" x14ac:dyDescent="0.4">
      <c r="A47" s="126" t="s">
        <v>80</v>
      </c>
      <c r="B47" s="127" t="s">
        <v>61</v>
      </c>
      <c r="C47" s="128" t="s">
        <v>59</v>
      </c>
      <c r="D47" s="129" t="s">
        <v>57</v>
      </c>
      <c r="E47" s="130" t="s">
        <v>81</v>
      </c>
      <c r="G47" s="126" t="s">
        <v>80</v>
      </c>
      <c r="H47" s="127" t="s">
        <v>61</v>
      </c>
      <c r="I47" s="128" t="s">
        <v>59</v>
      </c>
      <c r="J47" s="129" t="s">
        <v>57</v>
      </c>
      <c r="K47" s="130" t="s">
        <v>81</v>
      </c>
    </row>
    <row r="48" spans="1:11" x14ac:dyDescent="0.35">
      <c r="A48" s="116" t="s">
        <v>82</v>
      </c>
      <c r="B48" s="117"/>
      <c r="C48" s="117"/>
      <c r="D48" s="117"/>
      <c r="E48" s="116"/>
      <c r="G48" s="123" t="s">
        <v>82</v>
      </c>
      <c r="H48" s="110"/>
      <c r="I48" s="110"/>
      <c r="J48" s="110"/>
      <c r="K48" s="111"/>
    </row>
    <row r="49" spans="1:38" x14ac:dyDescent="0.35">
      <c r="A49" s="116" t="s">
        <v>83</v>
      </c>
      <c r="B49" s="117"/>
      <c r="C49" s="117"/>
      <c r="D49" s="117"/>
      <c r="E49" s="116"/>
      <c r="G49" s="124" t="s">
        <v>83</v>
      </c>
      <c r="H49" s="112"/>
      <c r="I49" s="112"/>
      <c r="J49" s="112"/>
      <c r="K49" s="113"/>
    </row>
    <row r="50" spans="1:38" x14ac:dyDescent="0.35">
      <c r="A50" s="116" t="s">
        <v>84</v>
      </c>
      <c r="B50" s="119" t="s">
        <v>252</v>
      </c>
      <c r="C50" s="117" t="s">
        <v>249</v>
      </c>
      <c r="D50" s="117" t="s">
        <v>177</v>
      </c>
      <c r="E50" s="116" t="s">
        <v>239</v>
      </c>
      <c r="G50" s="124" t="s">
        <v>84</v>
      </c>
      <c r="H50" s="112" t="s">
        <v>559</v>
      </c>
      <c r="I50" s="112" t="s">
        <v>569</v>
      </c>
      <c r="J50" s="112" t="s">
        <v>572</v>
      </c>
      <c r="K50" s="113" t="s">
        <v>573</v>
      </c>
    </row>
    <row r="51" spans="1:38" x14ac:dyDescent="0.35">
      <c r="A51" s="116" t="s">
        <v>85</v>
      </c>
      <c r="B51" s="119" t="s">
        <v>178</v>
      </c>
      <c r="C51" s="117" t="s">
        <v>177</v>
      </c>
      <c r="D51" s="117" t="s">
        <v>452</v>
      </c>
      <c r="E51" s="116" t="s">
        <v>251</v>
      </c>
      <c r="G51" s="124" t="s">
        <v>85</v>
      </c>
      <c r="H51" s="112" t="s">
        <v>560</v>
      </c>
      <c r="I51" s="112" t="s">
        <v>570</v>
      </c>
      <c r="J51" s="112" t="s">
        <v>571</v>
      </c>
      <c r="K51" s="113" t="s">
        <v>574</v>
      </c>
    </row>
    <row r="52" spans="1:38" x14ac:dyDescent="0.35">
      <c r="A52" s="116" t="s">
        <v>86</v>
      </c>
      <c r="B52" s="119" t="s">
        <v>180</v>
      </c>
      <c r="C52" s="117" t="s">
        <v>452</v>
      </c>
      <c r="D52" s="117" t="s">
        <v>374</v>
      </c>
      <c r="E52" s="116" t="s">
        <v>349</v>
      </c>
      <c r="G52" s="124" t="s">
        <v>86</v>
      </c>
      <c r="H52" s="112" t="s">
        <v>561</v>
      </c>
      <c r="I52" s="112" t="s">
        <v>572</v>
      </c>
      <c r="J52" s="112" t="s">
        <v>575</v>
      </c>
      <c r="K52" s="113" t="s">
        <v>576</v>
      </c>
    </row>
    <row r="53" spans="1:38" x14ac:dyDescent="0.35">
      <c r="A53" s="116" t="s">
        <v>87</v>
      </c>
      <c r="B53" s="119" t="s">
        <v>376</v>
      </c>
      <c r="C53" s="117" t="s">
        <v>374</v>
      </c>
      <c r="D53" s="117" t="s">
        <v>375</v>
      </c>
      <c r="E53" s="116" t="s">
        <v>262</v>
      </c>
      <c r="G53" s="124" t="s">
        <v>87</v>
      </c>
      <c r="H53" s="112" t="s">
        <v>562</v>
      </c>
      <c r="I53" s="112" t="s">
        <v>571</v>
      </c>
      <c r="J53" s="112" t="s">
        <v>577</v>
      </c>
      <c r="K53" s="113" t="s">
        <v>578</v>
      </c>
    </row>
    <row r="54" spans="1:38" x14ac:dyDescent="0.35">
      <c r="A54" s="116" t="s">
        <v>88</v>
      </c>
      <c r="B54" s="119" t="s">
        <v>377</v>
      </c>
      <c r="C54" s="117" t="s">
        <v>375</v>
      </c>
      <c r="D54" s="117" t="s">
        <v>265</v>
      </c>
      <c r="E54" s="116" t="s">
        <v>264</v>
      </c>
      <c r="G54" s="124" t="s">
        <v>88</v>
      </c>
      <c r="H54" s="112" t="s">
        <v>563</v>
      </c>
      <c r="I54" s="112" t="s">
        <v>575</v>
      </c>
      <c r="J54" s="112" t="s">
        <v>579</v>
      </c>
      <c r="K54" s="113" t="s">
        <v>580</v>
      </c>
    </row>
    <row r="55" spans="1:38" x14ac:dyDescent="0.35">
      <c r="A55" s="116" t="s">
        <v>89</v>
      </c>
      <c r="B55" s="119" t="s">
        <v>267</v>
      </c>
      <c r="C55" s="117" t="s">
        <v>265</v>
      </c>
      <c r="D55" s="117" t="s">
        <v>379</v>
      </c>
      <c r="E55" s="116" t="s">
        <v>378</v>
      </c>
      <c r="G55" s="124" t="s">
        <v>89</v>
      </c>
      <c r="H55" s="112" t="s">
        <v>564</v>
      </c>
      <c r="I55" s="112" t="s">
        <v>577</v>
      </c>
      <c r="J55" s="112" t="s">
        <v>581</v>
      </c>
      <c r="K55" s="113" t="s">
        <v>582</v>
      </c>
    </row>
    <row r="56" spans="1:38" x14ac:dyDescent="0.35">
      <c r="A56" s="116" t="s">
        <v>90</v>
      </c>
      <c r="B56" s="119" t="s">
        <v>270</v>
      </c>
      <c r="C56" s="117" t="s">
        <v>379</v>
      </c>
      <c r="D56" s="117" t="s">
        <v>381</v>
      </c>
      <c r="E56" s="116" t="s">
        <v>380</v>
      </c>
      <c r="G56" s="124" t="s">
        <v>90</v>
      </c>
      <c r="H56" s="112" t="s">
        <v>565</v>
      </c>
      <c r="I56" s="112" t="s">
        <v>579</v>
      </c>
      <c r="J56" s="112" t="s">
        <v>583</v>
      </c>
      <c r="K56" s="113" t="s">
        <v>584</v>
      </c>
    </row>
    <row r="57" spans="1:38" x14ac:dyDescent="0.35">
      <c r="A57" s="116" t="s">
        <v>91</v>
      </c>
      <c r="B57" s="119" t="s">
        <v>384</v>
      </c>
      <c r="C57" s="117" t="s">
        <v>381</v>
      </c>
      <c r="D57" s="117" t="s">
        <v>383</v>
      </c>
      <c r="E57" s="116" t="s">
        <v>382</v>
      </c>
      <c r="G57" s="124" t="s">
        <v>91</v>
      </c>
      <c r="H57" s="112" t="s">
        <v>566</v>
      </c>
      <c r="I57" s="112" t="s">
        <v>585</v>
      </c>
      <c r="J57" s="112" t="s">
        <v>586</v>
      </c>
      <c r="K57" s="113" t="s">
        <v>587</v>
      </c>
    </row>
    <row r="58" spans="1:38" x14ac:dyDescent="0.35">
      <c r="A58" s="116" t="s">
        <v>92</v>
      </c>
      <c r="B58" s="119" t="s">
        <v>386</v>
      </c>
      <c r="C58" s="117" t="s">
        <v>383</v>
      </c>
      <c r="D58" s="117" t="s">
        <v>385</v>
      </c>
      <c r="E58" s="116" t="s">
        <v>152</v>
      </c>
      <c r="G58" s="124" t="s">
        <v>92</v>
      </c>
      <c r="H58" s="112" t="s">
        <v>567</v>
      </c>
      <c r="I58" s="112" t="s">
        <v>586</v>
      </c>
      <c r="J58" s="112" t="s">
        <v>588</v>
      </c>
      <c r="K58" s="113" t="s">
        <v>589</v>
      </c>
    </row>
    <row r="59" spans="1:38" ht="21.75" thickBot="1" x14ac:dyDescent="0.4">
      <c r="A59" s="120" t="s">
        <v>93</v>
      </c>
      <c r="B59" s="121" t="s">
        <v>373</v>
      </c>
      <c r="C59" s="122" t="s">
        <v>385</v>
      </c>
      <c r="D59" s="168" t="s">
        <v>537</v>
      </c>
      <c r="E59" s="169" t="s">
        <v>141</v>
      </c>
      <c r="G59" s="125" t="s">
        <v>93</v>
      </c>
      <c r="H59" s="114" t="s">
        <v>568</v>
      </c>
      <c r="I59" s="112" t="s">
        <v>588</v>
      </c>
      <c r="J59" s="114" t="s">
        <v>590</v>
      </c>
      <c r="K59" s="115" t="s">
        <v>591</v>
      </c>
    </row>
    <row r="61" spans="1:38" s="227" customFormat="1" ht="53.45" customHeight="1" x14ac:dyDescent="0.25">
      <c r="A61" s="295" t="s">
        <v>596</v>
      </c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17"/>
      <c r="N61" s="218"/>
      <c r="O61" s="218"/>
      <c r="P61" s="218"/>
      <c r="Q61" s="218"/>
      <c r="R61" s="218"/>
      <c r="S61" s="218"/>
      <c r="T61" s="219"/>
      <c r="U61" s="219"/>
      <c r="V61" s="219"/>
      <c r="W61" s="219"/>
      <c r="X61" s="219"/>
      <c r="Y61" s="219"/>
      <c r="Z61" s="220"/>
      <c r="AA61" s="220"/>
      <c r="AB61" s="221"/>
      <c r="AC61" s="221"/>
      <c r="AD61" s="222"/>
      <c r="AE61" s="223"/>
      <c r="AF61" s="221"/>
      <c r="AG61" s="221"/>
      <c r="AH61" s="224"/>
      <c r="AI61" s="225"/>
      <c r="AJ61" s="219"/>
      <c r="AK61" s="219"/>
      <c r="AL61" s="226"/>
    </row>
  </sheetData>
  <mergeCells count="45">
    <mergeCell ref="J3:K3"/>
    <mergeCell ref="A61:L61"/>
    <mergeCell ref="A1:B3"/>
    <mergeCell ref="C1:I3"/>
    <mergeCell ref="G46:K46"/>
    <mergeCell ref="G42:K42"/>
    <mergeCell ref="G43:I43"/>
    <mergeCell ref="J43:K43"/>
    <mergeCell ref="G44:I45"/>
    <mergeCell ref="J44:K45"/>
    <mergeCell ref="A44:C45"/>
    <mergeCell ref="D44:E45"/>
    <mergeCell ref="A46:E46"/>
    <mergeCell ref="A42:E42"/>
    <mergeCell ref="A43:C43"/>
    <mergeCell ref="D43:E43"/>
    <mergeCell ref="O11:Q11"/>
    <mergeCell ref="R11:T11"/>
    <mergeCell ref="U11:W11"/>
    <mergeCell ref="X11:Z11"/>
    <mergeCell ref="AA11:AC11"/>
    <mergeCell ref="A25:C26"/>
    <mergeCell ref="D25:E26"/>
    <mergeCell ref="G25:I26"/>
    <mergeCell ref="J25:K26"/>
    <mergeCell ref="A27:E27"/>
    <mergeCell ref="G27:K27"/>
    <mergeCell ref="A23:E23"/>
    <mergeCell ref="G23:K23"/>
    <mergeCell ref="A24:C24"/>
    <mergeCell ref="D24:E24"/>
    <mergeCell ref="G24:I24"/>
    <mergeCell ref="J24:K24"/>
    <mergeCell ref="A4:E4"/>
    <mergeCell ref="G4:K4"/>
    <mergeCell ref="A5:C5"/>
    <mergeCell ref="D5:E5"/>
    <mergeCell ref="G5:I5"/>
    <mergeCell ref="J5:K5"/>
    <mergeCell ref="A6:C7"/>
    <mergeCell ref="D6:E7"/>
    <mergeCell ref="G6:I7"/>
    <mergeCell ref="J6:K7"/>
    <mergeCell ref="A8:E8"/>
    <mergeCell ref="G8:K8"/>
  </mergeCells>
  <dataValidations count="7">
    <dataValidation type="list" allowBlank="1" showInputMessage="1" showErrorMessage="1" sqref="X61:Y61 O61:T61">
      <formula1>RPTA</formula1>
    </dataValidation>
    <dataValidation type="whole" allowBlank="1" showInputMessage="1" showErrorMessage="1" sqref="A61">
      <formula1>1</formula1>
      <formula2>2000</formula2>
    </dataValidation>
    <dataValidation type="whole" allowBlank="1" showInputMessage="1" showErrorMessage="1" sqref="Z61">
      <formula1>0</formula1>
      <formula2>10</formula2>
    </dataValidation>
    <dataValidation type="whole" allowBlank="1" showInputMessage="1" showErrorMessage="1" sqref="U61:V61">
      <formula1>0</formula1>
      <formula2>100</formula2>
    </dataValidation>
    <dataValidation type="whole" allowBlank="1" showInputMessage="1" showErrorMessage="1" sqref="AD61">
      <formula1>0</formula1>
      <formula2>30000000</formula2>
    </dataValidation>
    <dataValidation type="whole" allowBlank="1" showInputMessage="1" showErrorMessage="1" sqref="AE61">
      <formula1>0</formula1>
      <formula2>5000000000</formula2>
    </dataValidation>
    <dataValidation type="list" allowBlank="1" showInputMessage="1" showErrorMessage="1" sqref="AL61">
      <formula1>Estado1</formula1>
    </dataValidation>
  </dataValidations>
  <pageMargins left="0.94" right="0.44" top="0.74803149606299213" bottom="0.4" header="0.31496062992125984" footer="0.31496062992125984"/>
  <pageSetup scale="49" orientation="portrait" horizontalDpi="4294967295" verticalDpi="4294967295" r:id="rId1"/>
  <drawing r:id="rId2"/>
  <picture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AL61"/>
  <sheetViews>
    <sheetView showGridLines="0" zoomScale="60" zoomScaleNormal="60" workbookViewId="0">
      <selection activeCell="K1" sqref="K1"/>
    </sheetView>
  </sheetViews>
  <sheetFormatPr baseColWidth="10" defaultColWidth="11.42578125" defaultRowHeight="21" x14ac:dyDescent="0.35"/>
  <cols>
    <col min="1" max="1" width="16.140625" style="118" bestFit="1" customWidth="1"/>
    <col min="2" max="2" width="11.5703125" style="118" bestFit="1" customWidth="1"/>
    <col min="3" max="3" width="18.28515625" style="118" bestFit="1" customWidth="1"/>
    <col min="4" max="4" width="20.140625" style="118" bestFit="1" customWidth="1"/>
    <col min="5" max="5" width="13.7109375" style="118" bestFit="1" customWidth="1"/>
    <col min="6" max="6" width="5" style="118" customWidth="1"/>
    <col min="7" max="7" width="16.140625" style="118" bestFit="1" customWidth="1"/>
    <col min="8" max="8" width="11.5703125" style="118" bestFit="1" customWidth="1"/>
    <col min="9" max="9" width="19" style="118" bestFit="1" customWidth="1"/>
    <col min="10" max="10" width="18.28515625" style="118" bestFit="1" customWidth="1"/>
    <col min="11" max="11" width="17.28515625" style="118" customWidth="1"/>
    <col min="12" max="14" width="11.42578125" style="118"/>
    <col min="15" max="29" width="8.7109375" style="118" customWidth="1"/>
    <col min="30" max="16384" width="11.42578125" style="118"/>
  </cols>
  <sheetData>
    <row r="1" spans="1:29" customFormat="1" ht="42" customHeight="1" x14ac:dyDescent="0.35">
      <c r="A1" s="434"/>
      <c r="B1" s="435"/>
      <c r="C1" s="240" t="s">
        <v>611</v>
      </c>
      <c r="D1" s="240"/>
      <c r="E1" s="240"/>
      <c r="F1" s="240"/>
      <c r="G1" s="240"/>
      <c r="H1" s="240"/>
      <c r="I1" s="241"/>
      <c r="J1" s="233" t="s">
        <v>592</v>
      </c>
      <c r="K1" s="234">
        <v>42858</v>
      </c>
      <c r="L1" s="118"/>
    </row>
    <row r="2" spans="1:29" customFormat="1" ht="42" customHeight="1" x14ac:dyDescent="0.35">
      <c r="A2" s="436"/>
      <c r="B2" s="437"/>
      <c r="C2" s="243"/>
      <c r="D2" s="243"/>
      <c r="E2" s="243"/>
      <c r="F2" s="243"/>
      <c r="G2" s="243"/>
      <c r="H2" s="243"/>
      <c r="I2" s="244"/>
      <c r="J2" s="215" t="s">
        <v>597</v>
      </c>
      <c r="K2" s="235" t="s">
        <v>593</v>
      </c>
      <c r="L2" s="118"/>
    </row>
    <row r="3" spans="1:29" customFormat="1" ht="42" customHeight="1" thickBot="1" x14ac:dyDescent="0.4">
      <c r="A3" s="438"/>
      <c r="B3" s="439"/>
      <c r="C3" s="246"/>
      <c r="D3" s="246"/>
      <c r="E3" s="246"/>
      <c r="F3" s="246"/>
      <c r="G3" s="246"/>
      <c r="H3" s="246"/>
      <c r="I3" s="247"/>
      <c r="J3" s="248" t="s">
        <v>594</v>
      </c>
      <c r="K3" s="249"/>
      <c r="L3" s="118"/>
    </row>
    <row r="4" spans="1:29" ht="21.75" customHeight="1" x14ac:dyDescent="0.35">
      <c r="A4" s="420" t="s">
        <v>94</v>
      </c>
      <c r="B4" s="421"/>
      <c r="C4" s="421"/>
      <c r="D4" s="421"/>
      <c r="E4" s="422"/>
      <c r="F4" s="135"/>
      <c r="G4" s="420" t="s">
        <v>95</v>
      </c>
      <c r="H4" s="421"/>
      <c r="I4" s="421"/>
      <c r="J4" s="421"/>
      <c r="K4" s="422"/>
    </row>
    <row r="5" spans="1:29" x14ac:dyDescent="0.35">
      <c r="A5" s="405" t="s">
        <v>76</v>
      </c>
      <c r="B5" s="406"/>
      <c r="C5" s="406"/>
      <c r="D5" s="406" t="s">
        <v>77</v>
      </c>
      <c r="E5" s="407"/>
      <c r="F5" s="135"/>
      <c r="G5" s="405" t="s">
        <v>76</v>
      </c>
      <c r="H5" s="406"/>
      <c r="I5" s="406"/>
      <c r="J5" s="406" t="s">
        <v>77</v>
      </c>
      <c r="K5" s="407"/>
    </row>
    <row r="6" spans="1:29" ht="15" customHeight="1" x14ac:dyDescent="0.35">
      <c r="A6" s="408" t="s">
        <v>78</v>
      </c>
      <c r="B6" s="409"/>
      <c r="C6" s="409"/>
      <c r="D6" s="409" t="s">
        <v>207</v>
      </c>
      <c r="E6" s="410"/>
      <c r="F6" s="135"/>
      <c r="G6" s="408" t="s">
        <v>96</v>
      </c>
      <c r="H6" s="409"/>
      <c r="I6" s="409"/>
      <c r="J6" s="409" t="s">
        <v>208</v>
      </c>
      <c r="K6" s="410"/>
    </row>
    <row r="7" spans="1:29" ht="21.75" thickBot="1" x14ac:dyDescent="0.4">
      <c r="A7" s="408"/>
      <c r="B7" s="409"/>
      <c r="C7" s="409"/>
      <c r="D7" s="409"/>
      <c r="E7" s="410"/>
      <c r="F7" s="135"/>
      <c r="G7" s="408"/>
      <c r="H7" s="409"/>
      <c r="I7" s="409"/>
      <c r="J7" s="409"/>
      <c r="K7" s="410"/>
    </row>
    <row r="8" spans="1:29" ht="21.75" thickBot="1" x14ac:dyDescent="0.4">
      <c r="A8" s="399" t="s">
        <v>79</v>
      </c>
      <c r="B8" s="400"/>
      <c r="C8" s="400"/>
      <c r="D8" s="400"/>
      <c r="E8" s="401"/>
      <c r="F8" s="135"/>
      <c r="G8" s="399" t="s">
        <v>79</v>
      </c>
      <c r="H8" s="400"/>
      <c r="I8" s="400"/>
      <c r="J8" s="400"/>
      <c r="K8" s="401"/>
    </row>
    <row r="9" spans="1:29" ht="21.75" thickBot="1" x14ac:dyDescent="0.4">
      <c r="A9" s="126" t="s">
        <v>80</v>
      </c>
      <c r="B9" s="127" t="s">
        <v>61</v>
      </c>
      <c r="C9" s="128" t="s">
        <v>59</v>
      </c>
      <c r="D9" s="129" t="s">
        <v>57</v>
      </c>
      <c r="E9" s="130" t="s">
        <v>81</v>
      </c>
      <c r="F9" s="135"/>
      <c r="G9" s="126" t="s">
        <v>80</v>
      </c>
      <c r="H9" s="127" t="s">
        <v>61</v>
      </c>
      <c r="I9" s="128" t="s">
        <v>59</v>
      </c>
      <c r="J9" s="129" t="s">
        <v>57</v>
      </c>
      <c r="K9" s="130" t="s">
        <v>81</v>
      </c>
    </row>
    <row r="10" spans="1:29" x14ac:dyDescent="0.35">
      <c r="A10" s="116" t="s">
        <v>82</v>
      </c>
      <c r="B10" s="117"/>
      <c r="C10" s="117"/>
      <c r="D10" s="117"/>
      <c r="E10" s="116"/>
      <c r="G10" s="123" t="s">
        <v>82</v>
      </c>
      <c r="H10" s="110"/>
      <c r="I10" s="110"/>
      <c r="J10" s="110"/>
      <c r="K10" s="111"/>
    </row>
    <row r="11" spans="1:29" x14ac:dyDescent="0.35">
      <c r="A11" s="116" t="s">
        <v>83</v>
      </c>
      <c r="B11" s="117"/>
      <c r="C11" s="117"/>
      <c r="D11" s="117"/>
      <c r="E11" s="116"/>
      <c r="G11" s="124" t="s">
        <v>83</v>
      </c>
      <c r="H11" s="112"/>
      <c r="I11" s="112"/>
      <c r="J11" s="112"/>
      <c r="K11" s="113"/>
      <c r="O11" s="411">
        <v>1</v>
      </c>
      <c r="P11" s="411"/>
      <c r="Q11" s="411"/>
      <c r="R11" s="411">
        <v>4</v>
      </c>
      <c r="S11" s="411"/>
      <c r="T11" s="411"/>
      <c r="U11" s="411">
        <v>6</v>
      </c>
      <c r="V11" s="411"/>
      <c r="W11" s="411"/>
      <c r="X11" s="411">
        <v>7</v>
      </c>
      <c r="Y11" s="411"/>
      <c r="Z11" s="411"/>
      <c r="AA11" s="411">
        <v>11</v>
      </c>
      <c r="AB11" s="411"/>
      <c r="AC11" s="411"/>
    </row>
    <row r="12" spans="1:29" x14ac:dyDescent="0.35">
      <c r="A12" s="124" t="s">
        <v>84</v>
      </c>
      <c r="B12" s="112" t="s">
        <v>103</v>
      </c>
      <c r="C12" s="112" t="s">
        <v>552</v>
      </c>
      <c r="D12" s="112" t="s">
        <v>551</v>
      </c>
      <c r="E12" s="113" t="s">
        <v>289</v>
      </c>
      <c r="G12" s="124" t="s">
        <v>84</v>
      </c>
      <c r="H12" s="112" t="s">
        <v>214</v>
      </c>
      <c r="I12" s="112" t="s">
        <v>215</v>
      </c>
      <c r="J12" s="112" t="s">
        <v>215</v>
      </c>
      <c r="K12" s="113" t="s">
        <v>216</v>
      </c>
      <c r="O12" s="149" t="str">
        <f>MID(B12,4,2)</f>
        <v>86</v>
      </c>
      <c r="P12" s="135" t="str">
        <f>MID(D12,1,2)</f>
        <v>88</v>
      </c>
      <c r="Q12" s="150" t="str">
        <f>MID(E12,5,2)</f>
        <v>90</v>
      </c>
      <c r="R12" s="149" t="str">
        <f>MID(H12,4,2)</f>
        <v>0%</v>
      </c>
      <c r="S12" s="135" t="str">
        <f>MID(J12,1,2)</f>
        <v>0%</v>
      </c>
      <c r="T12" s="150" t="str">
        <f>MID(K12,5,2)</f>
        <v>0%</v>
      </c>
      <c r="U12" s="149" t="str">
        <f>MID(B31,4,2)</f>
        <v>92</v>
      </c>
      <c r="V12" s="135" t="str">
        <f>MID(D31,1,2)</f>
        <v>94</v>
      </c>
      <c r="W12" s="150" t="str">
        <f>MID(E31,5,2)</f>
        <v>99</v>
      </c>
      <c r="X12" s="149" t="str">
        <f>MID(H31,4,2)</f>
        <v>90</v>
      </c>
      <c r="Y12" s="135" t="str">
        <f>MID(J31,1,2)</f>
        <v>93</v>
      </c>
      <c r="Z12" s="150" t="str">
        <f>MID(K31,5,2)</f>
        <v>95</v>
      </c>
      <c r="AA12" s="149" t="str">
        <f>MID(B50,4,2)</f>
        <v>0%</v>
      </c>
      <c r="AB12" s="135" t="str">
        <f>MID(D50,1,2)</f>
        <v>0%</v>
      </c>
      <c r="AC12" s="150" t="str">
        <f>MID(E50,5,2)</f>
        <v>0%</v>
      </c>
    </row>
    <row r="13" spans="1:29" x14ac:dyDescent="0.35">
      <c r="A13" s="124" t="s">
        <v>85</v>
      </c>
      <c r="B13" s="112" t="s">
        <v>103</v>
      </c>
      <c r="C13" s="112" t="s">
        <v>552</v>
      </c>
      <c r="D13" s="112" t="s">
        <v>551</v>
      </c>
      <c r="E13" s="113" t="s">
        <v>289</v>
      </c>
      <c r="G13" s="124" t="s">
        <v>85</v>
      </c>
      <c r="H13" s="112" t="s">
        <v>280</v>
      </c>
      <c r="I13" s="112" t="s">
        <v>516</v>
      </c>
      <c r="J13" s="112" t="s">
        <v>515</v>
      </c>
      <c r="K13" s="113" t="s">
        <v>514</v>
      </c>
      <c r="O13" s="149" t="str">
        <f t="shared" ref="O13:O21" si="0">MID(B13,4,2)</f>
        <v>86</v>
      </c>
      <c r="P13" s="135" t="str">
        <f t="shared" ref="P13:P21" si="1">MID(D13,1,2)</f>
        <v>88</v>
      </c>
      <c r="Q13" s="150" t="str">
        <f t="shared" ref="Q13:Q21" si="2">MID(E13,5,2)</f>
        <v>90</v>
      </c>
      <c r="R13" s="149" t="str">
        <f t="shared" ref="R13:R21" si="3">MID(H13,4,2)</f>
        <v>29</v>
      </c>
      <c r="S13" s="135" t="str">
        <f t="shared" ref="S13:S21" si="4">MID(J13,1,2)</f>
        <v>40</v>
      </c>
      <c r="T13" s="150" t="str">
        <f t="shared" ref="T13:T21" si="5">MID(K13,5,2)</f>
        <v>59</v>
      </c>
      <c r="U13" s="149" t="str">
        <f t="shared" ref="U13:U21" si="6">MID(B32,4,2)</f>
        <v>92</v>
      </c>
      <c r="V13" s="135" t="str">
        <f t="shared" ref="V13:V21" si="7">MID(D32,1,2)</f>
        <v>94</v>
      </c>
      <c r="W13" s="150" t="str">
        <f t="shared" ref="W13:W21" si="8">MID(E32,5,2)</f>
        <v>99</v>
      </c>
      <c r="X13" s="149" t="str">
        <f t="shared" ref="X13:X21" si="9">MID(H32,4,2)</f>
        <v>90</v>
      </c>
      <c r="Y13" s="135" t="str">
        <f t="shared" ref="Y13:Y21" si="10">MID(J32,1,2)</f>
        <v>93</v>
      </c>
      <c r="Z13" s="150" t="str">
        <f t="shared" ref="Z13:Z21" si="11">MID(K32,5,2)</f>
        <v>95</v>
      </c>
      <c r="AA13" s="149" t="str">
        <f t="shared" ref="AA13:AA21" si="12">MID(B51,4,2)</f>
        <v>0%</v>
      </c>
      <c r="AB13" s="135" t="str">
        <f t="shared" ref="AB13:AB21" si="13">MID(D51,1,2)</f>
        <v>0%</v>
      </c>
      <c r="AC13" s="150" t="str">
        <f t="shared" ref="AC13:AC20" si="14">MID(E51,5,2)</f>
        <v>0%</v>
      </c>
    </row>
    <row r="14" spans="1:29" x14ac:dyDescent="0.35">
      <c r="A14" s="124" t="s">
        <v>86</v>
      </c>
      <c r="B14" s="112" t="s">
        <v>113</v>
      </c>
      <c r="C14" s="112" t="s">
        <v>551</v>
      </c>
      <c r="D14" s="112" t="s">
        <v>553</v>
      </c>
      <c r="E14" s="113" t="s">
        <v>152</v>
      </c>
      <c r="G14" s="124" t="s">
        <v>86</v>
      </c>
      <c r="H14" s="112" t="s">
        <v>100</v>
      </c>
      <c r="I14" s="112" t="s">
        <v>101</v>
      </c>
      <c r="J14" s="156" t="s">
        <v>102</v>
      </c>
      <c r="K14" s="158" t="s">
        <v>226</v>
      </c>
      <c r="O14" s="149" t="str">
        <f t="shared" si="0"/>
        <v>88</v>
      </c>
      <c r="P14" s="135" t="str">
        <f t="shared" si="1"/>
        <v>90</v>
      </c>
      <c r="Q14" s="150" t="str">
        <f t="shared" si="2"/>
        <v>92</v>
      </c>
      <c r="R14" s="149" t="str">
        <f t="shared" si="3"/>
        <v>85</v>
      </c>
      <c r="S14" s="135" t="str">
        <f t="shared" si="4"/>
        <v>90</v>
      </c>
      <c r="T14" s="150" t="str">
        <f t="shared" si="5"/>
        <v>10</v>
      </c>
      <c r="U14" s="149" t="str">
        <f t="shared" si="6"/>
        <v>92</v>
      </c>
      <c r="V14" s="135" t="str">
        <f t="shared" si="7"/>
        <v>94</v>
      </c>
      <c r="W14" s="150" t="str">
        <f t="shared" si="8"/>
        <v>99</v>
      </c>
      <c r="X14" s="149" t="str">
        <f t="shared" si="9"/>
        <v>90</v>
      </c>
      <c r="Y14" s="135" t="str">
        <f t="shared" si="10"/>
        <v>93</v>
      </c>
      <c r="Z14" s="150" t="str">
        <f t="shared" si="11"/>
        <v>95</v>
      </c>
      <c r="AA14" s="149" t="str">
        <f t="shared" si="12"/>
        <v>0%</v>
      </c>
      <c r="AB14" s="135" t="str">
        <f t="shared" si="13"/>
        <v>0%</v>
      </c>
      <c r="AC14" s="150" t="str">
        <f t="shared" si="14"/>
        <v>0%</v>
      </c>
    </row>
    <row r="15" spans="1:29" x14ac:dyDescent="0.35">
      <c r="A15" s="124" t="s">
        <v>87</v>
      </c>
      <c r="B15" s="112" t="s">
        <v>113</v>
      </c>
      <c r="C15" s="112" t="s">
        <v>551</v>
      </c>
      <c r="D15" s="112" t="s">
        <v>553</v>
      </c>
      <c r="E15" s="113" t="s">
        <v>152</v>
      </c>
      <c r="G15" s="124" t="s">
        <v>87</v>
      </c>
      <c r="H15" s="112" t="s">
        <v>100</v>
      </c>
      <c r="I15" s="112" t="s">
        <v>101</v>
      </c>
      <c r="J15" s="156" t="s">
        <v>102</v>
      </c>
      <c r="K15" s="158" t="s">
        <v>226</v>
      </c>
      <c r="O15" s="149" t="str">
        <f t="shared" si="0"/>
        <v>88</v>
      </c>
      <c r="P15" s="135" t="str">
        <f t="shared" si="1"/>
        <v>90</v>
      </c>
      <c r="Q15" s="150" t="str">
        <f t="shared" si="2"/>
        <v>92</v>
      </c>
      <c r="R15" s="149" t="str">
        <f t="shared" si="3"/>
        <v>85</v>
      </c>
      <c r="S15" s="135" t="str">
        <f t="shared" si="4"/>
        <v>90</v>
      </c>
      <c r="T15" s="150" t="str">
        <f t="shared" si="5"/>
        <v>10</v>
      </c>
      <c r="U15" s="149" t="str">
        <f t="shared" si="6"/>
        <v>92</v>
      </c>
      <c r="V15" s="135" t="str">
        <f t="shared" si="7"/>
        <v>94</v>
      </c>
      <c r="W15" s="150" t="str">
        <f t="shared" si="8"/>
        <v>99</v>
      </c>
      <c r="X15" s="149" t="str">
        <f t="shared" si="9"/>
        <v>90</v>
      </c>
      <c r="Y15" s="135" t="str">
        <f t="shared" si="10"/>
        <v>93</v>
      </c>
      <c r="Z15" s="150" t="str">
        <f t="shared" si="11"/>
        <v>95</v>
      </c>
      <c r="AA15" s="149" t="str">
        <f t="shared" si="12"/>
        <v>6%</v>
      </c>
      <c r="AB15" s="135" t="str">
        <f t="shared" si="13"/>
        <v>11</v>
      </c>
      <c r="AC15" s="150" t="str">
        <f t="shared" si="14"/>
        <v>16</v>
      </c>
    </row>
    <row r="16" spans="1:29" x14ac:dyDescent="0.35">
      <c r="A16" s="124" t="s">
        <v>88</v>
      </c>
      <c r="B16" s="112" t="s">
        <v>530</v>
      </c>
      <c r="C16" s="112" t="s">
        <v>553</v>
      </c>
      <c r="D16" s="112" t="s">
        <v>148</v>
      </c>
      <c r="E16" s="113" t="s">
        <v>106</v>
      </c>
      <c r="G16" s="124" t="s">
        <v>88</v>
      </c>
      <c r="H16" s="112" t="s">
        <v>100</v>
      </c>
      <c r="I16" s="112" t="s">
        <v>101</v>
      </c>
      <c r="J16" s="156" t="s">
        <v>102</v>
      </c>
      <c r="K16" s="158" t="s">
        <v>226</v>
      </c>
      <c r="O16" s="149" t="str">
        <f t="shared" si="0"/>
        <v>90</v>
      </c>
      <c r="P16" s="135" t="str">
        <f t="shared" si="1"/>
        <v>92</v>
      </c>
      <c r="Q16" s="150" t="str">
        <f t="shared" si="2"/>
        <v>94</v>
      </c>
      <c r="R16" s="149" t="str">
        <f t="shared" si="3"/>
        <v>85</v>
      </c>
      <c r="S16" s="135" t="str">
        <f t="shared" si="4"/>
        <v>90</v>
      </c>
      <c r="T16" s="150" t="str">
        <f t="shared" si="5"/>
        <v>10</v>
      </c>
      <c r="U16" s="149" t="str">
        <f t="shared" si="6"/>
        <v>92</v>
      </c>
      <c r="V16" s="135" t="str">
        <f t="shared" si="7"/>
        <v>94</v>
      </c>
      <c r="W16" s="150" t="str">
        <f t="shared" si="8"/>
        <v>99</v>
      </c>
      <c r="X16" s="149" t="str">
        <f t="shared" si="9"/>
        <v>92</v>
      </c>
      <c r="Y16" s="135" t="str">
        <f t="shared" si="10"/>
        <v>95</v>
      </c>
      <c r="Z16" s="150" t="str">
        <f t="shared" si="11"/>
        <v>97</v>
      </c>
      <c r="AA16" s="149" t="str">
        <f t="shared" si="12"/>
        <v>1%</v>
      </c>
      <c r="AB16" s="135" t="str">
        <f t="shared" si="13"/>
        <v>16</v>
      </c>
      <c r="AC16" s="150" t="str">
        <f t="shared" si="14"/>
        <v>22</v>
      </c>
    </row>
    <row r="17" spans="1:29" x14ac:dyDescent="0.35">
      <c r="A17" s="124" t="s">
        <v>89</v>
      </c>
      <c r="B17" s="112" t="s">
        <v>530</v>
      </c>
      <c r="C17" s="112" t="s">
        <v>553</v>
      </c>
      <c r="D17" s="112" t="s">
        <v>148</v>
      </c>
      <c r="E17" s="113" t="s">
        <v>106</v>
      </c>
      <c r="G17" s="124" t="s">
        <v>89</v>
      </c>
      <c r="H17" s="112" t="s">
        <v>100</v>
      </c>
      <c r="I17" s="112" t="s">
        <v>101</v>
      </c>
      <c r="J17" s="156" t="s">
        <v>102</v>
      </c>
      <c r="K17" s="158" t="s">
        <v>226</v>
      </c>
      <c r="O17" s="149" t="str">
        <f t="shared" si="0"/>
        <v>90</v>
      </c>
      <c r="P17" s="135" t="str">
        <f t="shared" si="1"/>
        <v>92</v>
      </c>
      <c r="Q17" s="150" t="str">
        <f t="shared" si="2"/>
        <v>94</v>
      </c>
      <c r="R17" s="149" t="str">
        <f t="shared" si="3"/>
        <v>85</v>
      </c>
      <c r="S17" s="135" t="str">
        <f t="shared" si="4"/>
        <v>90</v>
      </c>
      <c r="T17" s="150" t="str">
        <f t="shared" si="5"/>
        <v>10</v>
      </c>
      <c r="U17" s="149" t="str">
        <f t="shared" si="6"/>
        <v>92</v>
      </c>
      <c r="V17" s="135" t="str">
        <f t="shared" si="7"/>
        <v>94</v>
      </c>
      <c r="W17" s="150" t="str">
        <f t="shared" si="8"/>
        <v>99</v>
      </c>
      <c r="X17" s="149" t="str">
        <f t="shared" si="9"/>
        <v>92</v>
      </c>
      <c r="Y17" s="135" t="str">
        <f t="shared" si="10"/>
        <v>95</v>
      </c>
      <c r="Z17" s="150" t="str">
        <f t="shared" si="11"/>
        <v>97</v>
      </c>
      <c r="AA17" s="149" t="str">
        <f t="shared" si="12"/>
        <v>6%</v>
      </c>
      <c r="AB17" s="135" t="str">
        <f t="shared" si="13"/>
        <v>22</v>
      </c>
      <c r="AC17" s="150" t="str">
        <f t="shared" si="14"/>
        <v>48</v>
      </c>
    </row>
    <row r="18" spans="1:29" x14ac:dyDescent="0.35">
      <c r="A18" s="124" t="s">
        <v>90</v>
      </c>
      <c r="B18" s="112" t="s">
        <v>147</v>
      </c>
      <c r="C18" s="112" t="s">
        <v>148</v>
      </c>
      <c r="D18" s="112" t="s">
        <v>554</v>
      </c>
      <c r="E18" s="113" t="s">
        <v>108</v>
      </c>
      <c r="G18" s="124" t="s">
        <v>90</v>
      </c>
      <c r="H18" s="112" t="s">
        <v>100</v>
      </c>
      <c r="I18" s="112" t="s">
        <v>101</v>
      </c>
      <c r="J18" s="156" t="s">
        <v>102</v>
      </c>
      <c r="K18" s="158" t="s">
        <v>226</v>
      </c>
      <c r="O18" s="149" t="str">
        <f t="shared" si="0"/>
        <v>92</v>
      </c>
      <c r="P18" s="135" t="str">
        <f t="shared" si="1"/>
        <v>94</v>
      </c>
      <c r="Q18" s="150" t="str">
        <f t="shared" si="2"/>
        <v>96</v>
      </c>
      <c r="R18" s="149" t="str">
        <f t="shared" si="3"/>
        <v>85</v>
      </c>
      <c r="S18" s="135" t="str">
        <f t="shared" si="4"/>
        <v>90</v>
      </c>
      <c r="T18" s="150" t="str">
        <f t="shared" si="5"/>
        <v>10</v>
      </c>
      <c r="U18" s="149" t="str">
        <f t="shared" si="6"/>
        <v>92</v>
      </c>
      <c r="V18" s="135" t="str">
        <f t="shared" si="7"/>
        <v>94</v>
      </c>
      <c r="W18" s="150" t="str">
        <f t="shared" si="8"/>
        <v>99</v>
      </c>
      <c r="X18" s="149" t="str">
        <f t="shared" si="9"/>
        <v>92</v>
      </c>
      <c r="Y18" s="135" t="str">
        <f t="shared" si="10"/>
        <v>95</v>
      </c>
      <c r="Z18" s="150" t="str">
        <f t="shared" si="11"/>
        <v>97</v>
      </c>
      <c r="AA18" s="149" t="str">
        <f t="shared" si="12"/>
        <v>2%</v>
      </c>
      <c r="AB18" s="135" t="str">
        <f t="shared" si="13"/>
        <v>48</v>
      </c>
      <c r="AC18" s="150" t="str">
        <f t="shared" si="14"/>
        <v>56</v>
      </c>
    </row>
    <row r="19" spans="1:29" x14ac:dyDescent="0.35">
      <c r="A19" s="124" t="s">
        <v>91</v>
      </c>
      <c r="B19" s="112" t="s">
        <v>147</v>
      </c>
      <c r="C19" s="112" t="s">
        <v>148</v>
      </c>
      <c r="D19" s="112" t="s">
        <v>554</v>
      </c>
      <c r="E19" s="113" t="s">
        <v>108</v>
      </c>
      <c r="G19" s="124" t="s">
        <v>91</v>
      </c>
      <c r="H19" s="112" t="s">
        <v>100</v>
      </c>
      <c r="I19" s="112" t="s">
        <v>101</v>
      </c>
      <c r="J19" s="156" t="s">
        <v>102</v>
      </c>
      <c r="K19" s="158" t="s">
        <v>226</v>
      </c>
      <c r="O19" s="149" t="str">
        <f t="shared" si="0"/>
        <v>92</v>
      </c>
      <c r="P19" s="135" t="str">
        <f t="shared" si="1"/>
        <v>94</v>
      </c>
      <c r="Q19" s="150" t="str">
        <f t="shared" si="2"/>
        <v>96</v>
      </c>
      <c r="R19" s="149" t="str">
        <f t="shared" si="3"/>
        <v>85</v>
      </c>
      <c r="S19" s="135" t="str">
        <f t="shared" si="4"/>
        <v>90</v>
      </c>
      <c r="T19" s="150" t="str">
        <f t="shared" si="5"/>
        <v>10</v>
      </c>
      <c r="U19" s="149" t="str">
        <f t="shared" si="6"/>
        <v>92</v>
      </c>
      <c r="V19" s="135" t="str">
        <f t="shared" si="7"/>
        <v>94</v>
      </c>
      <c r="W19" s="150" t="str">
        <f t="shared" si="8"/>
        <v>99</v>
      </c>
      <c r="X19" s="149" t="str">
        <f t="shared" si="9"/>
        <v>92</v>
      </c>
      <c r="Y19" s="135" t="str">
        <f t="shared" si="10"/>
        <v>95</v>
      </c>
      <c r="Z19" s="150" t="str">
        <f t="shared" si="11"/>
        <v>97</v>
      </c>
      <c r="AA19" s="149" t="str">
        <f t="shared" si="12"/>
        <v>8%</v>
      </c>
      <c r="AB19" s="135" t="str">
        <f t="shared" si="13"/>
        <v>56</v>
      </c>
      <c r="AC19" s="150" t="str">
        <f t="shared" si="14"/>
        <v>78</v>
      </c>
    </row>
    <row r="20" spans="1:29" x14ac:dyDescent="0.35">
      <c r="A20" s="124" t="s">
        <v>92</v>
      </c>
      <c r="B20" s="112" t="s">
        <v>155</v>
      </c>
      <c r="C20" s="112" t="s">
        <v>555</v>
      </c>
      <c r="D20" s="112" t="s">
        <v>463</v>
      </c>
      <c r="E20" s="113" t="s">
        <v>112</v>
      </c>
      <c r="G20" s="124" t="s">
        <v>92</v>
      </c>
      <c r="H20" s="112" t="s">
        <v>100</v>
      </c>
      <c r="I20" s="112" t="s">
        <v>101</v>
      </c>
      <c r="J20" s="156" t="s">
        <v>102</v>
      </c>
      <c r="K20" s="158" t="s">
        <v>226</v>
      </c>
      <c r="O20" s="149" t="str">
        <f t="shared" si="0"/>
        <v>91</v>
      </c>
      <c r="P20" s="135" t="str">
        <f t="shared" si="1"/>
        <v>93</v>
      </c>
      <c r="Q20" s="150" t="str">
        <f t="shared" si="2"/>
        <v>97</v>
      </c>
      <c r="R20" s="149" t="str">
        <f t="shared" si="3"/>
        <v>85</v>
      </c>
      <c r="S20" s="135" t="str">
        <f t="shared" si="4"/>
        <v>90</v>
      </c>
      <c r="T20" s="150" t="str">
        <f t="shared" si="5"/>
        <v>10</v>
      </c>
      <c r="U20" s="149" t="str">
        <f t="shared" si="6"/>
        <v>92</v>
      </c>
      <c r="V20" s="135" t="str">
        <f t="shared" si="7"/>
        <v>94</v>
      </c>
      <c r="W20" s="150" t="str">
        <f t="shared" si="8"/>
        <v>99</v>
      </c>
      <c r="X20" s="149" t="str">
        <f t="shared" si="9"/>
        <v>94</v>
      </c>
      <c r="Y20" s="135" t="str">
        <f t="shared" si="10"/>
        <v>97</v>
      </c>
      <c r="Z20" s="150" t="str">
        <f t="shared" si="11"/>
        <v>99</v>
      </c>
      <c r="AA20" s="149" t="str">
        <f t="shared" si="12"/>
        <v>6%</v>
      </c>
      <c r="AB20" s="135" t="str">
        <f t="shared" si="13"/>
        <v>78</v>
      </c>
      <c r="AC20" s="150" t="str">
        <f t="shared" si="14"/>
        <v>84</v>
      </c>
    </row>
    <row r="21" spans="1:29" ht="21.75" thickBot="1" x14ac:dyDescent="0.4">
      <c r="A21" s="125" t="s">
        <v>93</v>
      </c>
      <c r="B21" s="114" t="s">
        <v>147</v>
      </c>
      <c r="C21" s="114" t="s">
        <v>148</v>
      </c>
      <c r="D21" s="114" t="s">
        <v>482</v>
      </c>
      <c r="E21" s="115" t="s">
        <v>116</v>
      </c>
      <c r="G21" s="125" t="s">
        <v>93</v>
      </c>
      <c r="H21" s="114" t="s">
        <v>100</v>
      </c>
      <c r="I21" s="114" t="s">
        <v>101</v>
      </c>
      <c r="J21" s="157" t="s">
        <v>102</v>
      </c>
      <c r="K21" s="159" t="s">
        <v>226</v>
      </c>
      <c r="O21" s="151" t="str">
        <f t="shared" si="0"/>
        <v>92</v>
      </c>
      <c r="P21" s="152" t="str">
        <f t="shared" si="1"/>
        <v>94</v>
      </c>
      <c r="Q21" s="153" t="str">
        <f t="shared" si="2"/>
        <v>98</v>
      </c>
      <c r="R21" s="151" t="str">
        <f t="shared" si="3"/>
        <v>85</v>
      </c>
      <c r="S21" s="152" t="str">
        <f t="shared" si="4"/>
        <v>90</v>
      </c>
      <c r="T21" s="153" t="str">
        <f t="shared" si="5"/>
        <v>10</v>
      </c>
      <c r="U21" s="151" t="str">
        <f t="shared" si="6"/>
        <v>92</v>
      </c>
      <c r="V21" s="152" t="str">
        <f t="shared" si="7"/>
        <v>94</v>
      </c>
      <c r="W21" s="153" t="str">
        <f t="shared" si="8"/>
        <v>99</v>
      </c>
      <c r="X21" s="151" t="str">
        <f t="shared" si="9"/>
        <v>94</v>
      </c>
      <c r="Y21" s="152" t="str">
        <f t="shared" si="10"/>
        <v>97</v>
      </c>
      <c r="Z21" s="153" t="str">
        <f t="shared" si="11"/>
        <v>99</v>
      </c>
      <c r="AA21" s="151" t="str">
        <f t="shared" si="12"/>
        <v>8%</v>
      </c>
      <c r="AB21" s="152" t="str">
        <f t="shared" si="13"/>
        <v>84</v>
      </c>
      <c r="AC21" s="153" t="str">
        <f>MID(E59,5,3)</f>
        <v>99%</v>
      </c>
    </row>
    <row r="22" spans="1:29" ht="21.75" thickBot="1" x14ac:dyDescent="0.4">
      <c r="G22" s="134"/>
      <c r="H22" s="135"/>
      <c r="I22" s="135"/>
      <c r="J22" s="135"/>
      <c r="K22" s="135"/>
    </row>
    <row r="23" spans="1:29" ht="21.75" customHeight="1" x14ac:dyDescent="0.35">
      <c r="A23" s="402" t="s">
        <v>145</v>
      </c>
      <c r="B23" s="403"/>
      <c r="C23" s="403"/>
      <c r="D23" s="403"/>
      <c r="E23" s="404"/>
      <c r="F23" s="135"/>
      <c r="G23" s="402" t="s">
        <v>150</v>
      </c>
      <c r="H23" s="403"/>
      <c r="I23" s="403"/>
      <c r="J23" s="403"/>
      <c r="K23" s="404"/>
    </row>
    <row r="24" spans="1:29" x14ac:dyDescent="0.35">
      <c r="A24" s="405" t="s">
        <v>76</v>
      </c>
      <c r="B24" s="406"/>
      <c r="C24" s="406"/>
      <c r="D24" s="406" t="s">
        <v>77</v>
      </c>
      <c r="E24" s="407"/>
      <c r="F24" s="135"/>
      <c r="G24" s="405" t="s">
        <v>76</v>
      </c>
      <c r="H24" s="406"/>
      <c r="I24" s="406"/>
      <c r="J24" s="406" t="s">
        <v>77</v>
      </c>
      <c r="K24" s="407"/>
    </row>
    <row r="25" spans="1:29" ht="15" customHeight="1" x14ac:dyDescent="0.35">
      <c r="A25" s="408" t="s">
        <v>146</v>
      </c>
      <c r="B25" s="409"/>
      <c r="C25" s="409"/>
      <c r="D25" s="409" t="s">
        <v>209</v>
      </c>
      <c r="E25" s="410"/>
      <c r="F25" s="135"/>
      <c r="G25" s="408" t="s">
        <v>151</v>
      </c>
      <c r="H25" s="409"/>
      <c r="I25" s="409"/>
      <c r="J25" s="409" t="s">
        <v>210</v>
      </c>
      <c r="K25" s="410"/>
    </row>
    <row r="26" spans="1:29" ht="21.75" thickBot="1" x14ac:dyDescent="0.4">
      <c r="A26" s="408"/>
      <c r="B26" s="409"/>
      <c r="C26" s="409"/>
      <c r="D26" s="409"/>
      <c r="E26" s="410"/>
      <c r="F26" s="135"/>
      <c r="G26" s="408"/>
      <c r="H26" s="409"/>
      <c r="I26" s="409"/>
      <c r="J26" s="409"/>
      <c r="K26" s="410"/>
    </row>
    <row r="27" spans="1:29" ht="21.75" thickBot="1" x14ac:dyDescent="0.4">
      <c r="A27" s="399" t="s">
        <v>79</v>
      </c>
      <c r="B27" s="400"/>
      <c r="C27" s="400"/>
      <c r="D27" s="400"/>
      <c r="E27" s="401"/>
      <c r="F27" s="135"/>
      <c r="G27" s="399" t="s">
        <v>79</v>
      </c>
      <c r="H27" s="400"/>
      <c r="I27" s="400"/>
      <c r="J27" s="400"/>
      <c r="K27" s="401"/>
    </row>
    <row r="28" spans="1:29" ht="21.75" thickBot="1" x14ac:dyDescent="0.4">
      <c r="A28" s="126" t="s">
        <v>80</v>
      </c>
      <c r="B28" s="127" t="s">
        <v>61</v>
      </c>
      <c r="C28" s="128" t="s">
        <v>59</v>
      </c>
      <c r="D28" s="129" t="s">
        <v>57</v>
      </c>
      <c r="E28" s="130" t="s">
        <v>81</v>
      </c>
      <c r="F28" s="135"/>
      <c r="G28" s="126" t="s">
        <v>80</v>
      </c>
      <c r="H28" s="127" t="s">
        <v>61</v>
      </c>
      <c r="I28" s="128" t="s">
        <v>59</v>
      </c>
      <c r="J28" s="129" t="s">
        <v>57</v>
      </c>
      <c r="K28" s="130" t="s">
        <v>81</v>
      </c>
    </row>
    <row r="29" spans="1:29" x14ac:dyDescent="0.35">
      <c r="A29" s="116" t="s">
        <v>82</v>
      </c>
      <c r="B29" s="117"/>
      <c r="C29" s="117"/>
      <c r="D29" s="117"/>
      <c r="E29" s="116"/>
      <c r="G29" s="123" t="s">
        <v>82</v>
      </c>
      <c r="H29" s="110"/>
      <c r="I29" s="110"/>
      <c r="J29" s="110"/>
      <c r="K29" s="111"/>
    </row>
    <row r="30" spans="1:29" x14ac:dyDescent="0.35">
      <c r="A30" s="116" t="s">
        <v>83</v>
      </c>
      <c r="B30" s="117"/>
      <c r="C30" s="117"/>
      <c r="D30" s="117"/>
      <c r="E30" s="116"/>
      <c r="G30" s="124" t="s">
        <v>83</v>
      </c>
      <c r="H30" s="112"/>
      <c r="I30" s="112"/>
      <c r="J30" s="112"/>
      <c r="K30" s="113"/>
    </row>
    <row r="31" spans="1:29" x14ac:dyDescent="0.35">
      <c r="A31" s="116" t="s">
        <v>84</v>
      </c>
      <c r="B31" s="119" t="s">
        <v>147</v>
      </c>
      <c r="C31" s="117" t="s">
        <v>148</v>
      </c>
      <c r="D31" s="117" t="s">
        <v>149</v>
      </c>
      <c r="E31" s="116" t="s">
        <v>141</v>
      </c>
      <c r="G31" s="124" t="s">
        <v>84</v>
      </c>
      <c r="H31" s="163" t="s">
        <v>530</v>
      </c>
      <c r="I31" s="156" t="s">
        <v>153</v>
      </c>
      <c r="J31" s="112" t="s">
        <v>142</v>
      </c>
      <c r="K31" s="113" t="s">
        <v>107</v>
      </c>
    </row>
    <row r="32" spans="1:29" x14ac:dyDescent="0.35">
      <c r="A32" s="116" t="s">
        <v>85</v>
      </c>
      <c r="B32" s="119" t="s">
        <v>147</v>
      </c>
      <c r="C32" s="117" t="s">
        <v>148</v>
      </c>
      <c r="D32" s="117" t="s">
        <v>149</v>
      </c>
      <c r="E32" s="116" t="s">
        <v>141</v>
      </c>
      <c r="G32" s="124" t="s">
        <v>85</v>
      </c>
      <c r="H32" s="163" t="s">
        <v>530</v>
      </c>
      <c r="I32" s="156" t="s">
        <v>153</v>
      </c>
      <c r="J32" s="112" t="s">
        <v>142</v>
      </c>
      <c r="K32" s="113" t="s">
        <v>107</v>
      </c>
    </row>
    <row r="33" spans="1:11" x14ac:dyDescent="0.35">
      <c r="A33" s="116" t="s">
        <v>86</v>
      </c>
      <c r="B33" s="119" t="s">
        <v>147</v>
      </c>
      <c r="C33" s="117" t="s">
        <v>148</v>
      </c>
      <c r="D33" s="117" t="s">
        <v>149</v>
      </c>
      <c r="E33" s="116" t="s">
        <v>141</v>
      </c>
      <c r="G33" s="124" t="s">
        <v>86</v>
      </c>
      <c r="H33" s="163" t="s">
        <v>530</v>
      </c>
      <c r="I33" s="156" t="s">
        <v>153</v>
      </c>
      <c r="J33" s="112" t="s">
        <v>142</v>
      </c>
      <c r="K33" s="113" t="s">
        <v>107</v>
      </c>
    </row>
    <row r="34" spans="1:11" x14ac:dyDescent="0.35">
      <c r="A34" s="116" t="s">
        <v>87</v>
      </c>
      <c r="B34" s="119" t="s">
        <v>147</v>
      </c>
      <c r="C34" s="117" t="s">
        <v>148</v>
      </c>
      <c r="D34" s="117" t="s">
        <v>149</v>
      </c>
      <c r="E34" s="116" t="s">
        <v>141</v>
      </c>
      <c r="G34" s="124" t="s">
        <v>87</v>
      </c>
      <c r="H34" s="163" t="s">
        <v>530</v>
      </c>
      <c r="I34" s="156" t="s">
        <v>153</v>
      </c>
      <c r="J34" s="112" t="s">
        <v>142</v>
      </c>
      <c r="K34" s="113" t="s">
        <v>107</v>
      </c>
    </row>
    <row r="35" spans="1:11" x14ac:dyDescent="0.35">
      <c r="A35" s="116" t="s">
        <v>88</v>
      </c>
      <c r="B35" s="119" t="s">
        <v>147</v>
      </c>
      <c r="C35" s="117" t="s">
        <v>148</v>
      </c>
      <c r="D35" s="117" t="s">
        <v>149</v>
      </c>
      <c r="E35" s="116" t="s">
        <v>141</v>
      </c>
      <c r="G35" s="124" t="s">
        <v>88</v>
      </c>
      <c r="H35" s="163" t="s">
        <v>147</v>
      </c>
      <c r="I35" s="156" t="s">
        <v>156</v>
      </c>
      <c r="J35" s="112" t="s">
        <v>143</v>
      </c>
      <c r="K35" s="113" t="s">
        <v>112</v>
      </c>
    </row>
    <row r="36" spans="1:11" x14ac:dyDescent="0.35">
      <c r="A36" s="116" t="s">
        <v>89</v>
      </c>
      <c r="B36" s="119" t="s">
        <v>147</v>
      </c>
      <c r="C36" s="117" t="s">
        <v>148</v>
      </c>
      <c r="D36" s="117" t="s">
        <v>149</v>
      </c>
      <c r="E36" s="116" t="s">
        <v>141</v>
      </c>
      <c r="G36" s="124" t="s">
        <v>89</v>
      </c>
      <c r="H36" s="163" t="s">
        <v>147</v>
      </c>
      <c r="I36" s="156" t="s">
        <v>156</v>
      </c>
      <c r="J36" s="112" t="s">
        <v>143</v>
      </c>
      <c r="K36" s="113" t="s">
        <v>112</v>
      </c>
    </row>
    <row r="37" spans="1:11" x14ac:dyDescent="0.35">
      <c r="A37" s="116" t="s">
        <v>90</v>
      </c>
      <c r="B37" s="119" t="s">
        <v>147</v>
      </c>
      <c r="C37" s="117" t="s">
        <v>148</v>
      </c>
      <c r="D37" s="117" t="s">
        <v>149</v>
      </c>
      <c r="E37" s="116" t="s">
        <v>141</v>
      </c>
      <c r="G37" s="124" t="s">
        <v>90</v>
      </c>
      <c r="H37" s="163" t="s">
        <v>147</v>
      </c>
      <c r="I37" s="156" t="s">
        <v>156</v>
      </c>
      <c r="J37" s="112" t="s">
        <v>143</v>
      </c>
      <c r="K37" s="113" t="s">
        <v>112</v>
      </c>
    </row>
    <row r="38" spans="1:11" x14ac:dyDescent="0.35">
      <c r="A38" s="116" t="s">
        <v>91</v>
      </c>
      <c r="B38" s="119" t="s">
        <v>147</v>
      </c>
      <c r="C38" s="117" t="s">
        <v>148</v>
      </c>
      <c r="D38" s="117" t="s">
        <v>149</v>
      </c>
      <c r="E38" s="116" t="s">
        <v>141</v>
      </c>
      <c r="G38" s="124" t="s">
        <v>91</v>
      </c>
      <c r="H38" s="163" t="s">
        <v>147</v>
      </c>
      <c r="I38" s="156" t="s">
        <v>156</v>
      </c>
      <c r="J38" s="112" t="s">
        <v>143</v>
      </c>
      <c r="K38" s="113" t="s">
        <v>112</v>
      </c>
    </row>
    <row r="39" spans="1:11" x14ac:dyDescent="0.35">
      <c r="A39" s="116" t="s">
        <v>92</v>
      </c>
      <c r="B39" s="119" t="s">
        <v>147</v>
      </c>
      <c r="C39" s="117" t="s">
        <v>148</v>
      </c>
      <c r="D39" s="117" t="s">
        <v>149</v>
      </c>
      <c r="E39" s="116" t="s">
        <v>141</v>
      </c>
      <c r="G39" s="124" t="s">
        <v>92</v>
      </c>
      <c r="H39" s="163" t="s">
        <v>531</v>
      </c>
      <c r="I39" s="156" t="s">
        <v>157</v>
      </c>
      <c r="J39" s="112" t="s">
        <v>144</v>
      </c>
      <c r="K39" s="113" t="s">
        <v>141</v>
      </c>
    </row>
    <row r="40" spans="1:11" ht="21.75" thickBot="1" x14ac:dyDescent="0.4">
      <c r="A40" s="120" t="s">
        <v>93</v>
      </c>
      <c r="B40" s="121" t="s">
        <v>147</v>
      </c>
      <c r="C40" s="122" t="s">
        <v>148</v>
      </c>
      <c r="D40" s="122" t="s">
        <v>149</v>
      </c>
      <c r="E40" s="120" t="s">
        <v>141</v>
      </c>
      <c r="G40" s="125" t="s">
        <v>93</v>
      </c>
      <c r="H40" s="164" t="s">
        <v>531</v>
      </c>
      <c r="I40" s="157" t="s">
        <v>157</v>
      </c>
      <c r="J40" s="114" t="s">
        <v>144</v>
      </c>
      <c r="K40" s="115" t="s">
        <v>141</v>
      </c>
    </row>
    <row r="41" spans="1:11" ht="21.75" thickBot="1" x14ac:dyDescent="0.4"/>
    <row r="42" spans="1:11" ht="15.75" customHeight="1" x14ac:dyDescent="0.35">
      <c r="A42" s="402" t="s">
        <v>197</v>
      </c>
      <c r="B42" s="403"/>
      <c r="C42" s="403"/>
      <c r="D42" s="403"/>
      <c r="E42" s="404"/>
      <c r="G42" s="402" t="s">
        <v>556</v>
      </c>
      <c r="H42" s="403"/>
      <c r="I42" s="403"/>
      <c r="J42" s="403"/>
      <c r="K42" s="404"/>
    </row>
    <row r="43" spans="1:11" x14ac:dyDescent="0.35">
      <c r="A43" s="405" t="s">
        <v>76</v>
      </c>
      <c r="B43" s="406"/>
      <c r="C43" s="406"/>
      <c r="D43" s="406" t="s">
        <v>77</v>
      </c>
      <c r="E43" s="407"/>
      <c r="G43" s="405" t="s">
        <v>76</v>
      </c>
      <c r="H43" s="406"/>
      <c r="I43" s="406"/>
      <c r="J43" s="406" t="s">
        <v>77</v>
      </c>
      <c r="K43" s="407"/>
    </row>
    <row r="44" spans="1:11" ht="15" customHeight="1" x14ac:dyDescent="0.35">
      <c r="A44" s="408" t="s">
        <v>159</v>
      </c>
      <c r="B44" s="409"/>
      <c r="C44" s="409"/>
      <c r="D44" s="409" t="s">
        <v>96</v>
      </c>
      <c r="E44" s="410"/>
      <c r="G44" s="408" t="s">
        <v>558</v>
      </c>
      <c r="H44" s="409"/>
      <c r="I44" s="409"/>
      <c r="J44" s="409" t="s">
        <v>557</v>
      </c>
      <c r="K44" s="410"/>
    </row>
    <row r="45" spans="1:11" ht="21.75" thickBot="1" x14ac:dyDescent="0.4">
      <c r="A45" s="408"/>
      <c r="B45" s="409"/>
      <c r="C45" s="409"/>
      <c r="D45" s="409"/>
      <c r="E45" s="410"/>
      <c r="G45" s="408"/>
      <c r="H45" s="409"/>
      <c r="I45" s="409"/>
      <c r="J45" s="409"/>
      <c r="K45" s="410"/>
    </row>
    <row r="46" spans="1:11" ht="21.75" thickBot="1" x14ac:dyDescent="0.4">
      <c r="A46" s="399" t="s">
        <v>79</v>
      </c>
      <c r="B46" s="400"/>
      <c r="C46" s="400"/>
      <c r="D46" s="400"/>
      <c r="E46" s="401"/>
      <c r="G46" s="399" t="s">
        <v>79</v>
      </c>
      <c r="H46" s="400"/>
      <c r="I46" s="400"/>
      <c r="J46" s="400"/>
      <c r="K46" s="401"/>
    </row>
    <row r="47" spans="1:11" ht="21.75" thickBot="1" x14ac:dyDescent="0.4">
      <c r="A47" s="126" t="s">
        <v>80</v>
      </c>
      <c r="B47" s="127" t="s">
        <v>61</v>
      </c>
      <c r="C47" s="128" t="s">
        <v>59</v>
      </c>
      <c r="D47" s="129" t="s">
        <v>57</v>
      </c>
      <c r="E47" s="130" t="s">
        <v>81</v>
      </c>
      <c r="G47" s="126" t="s">
        <v>80</v>
      </c>
      <c r="H47" s="127" t="s">
        <v>61</v>
      </c>
      <c r="I47" s="128" t="s">
        <v>59</v>
      </c>
      <c r="J47" s="129" t="s">
        <v>57</v>
      </c>
      <c r="K47" s="130" t="s">
        <v>81</v>
      </c>
    </row>
    <row r="48" spans="1:11" x14ac:dyDescent="0.35">
      <c r="A48" s="116" t="s">
        <v>82</v>
      </c>
      <c r="B48" s="117"/>
      <c r="C48" s="117"/>
      <c r="D48" s="117"/>
      <c r="E48" s="116"/>
      <c r="G48" s="123" t="s">
        <v>82</v>
      </c>
      <c r="H48" s="110"/>
      <c r="I48" s="110"/>
      <c r="J48" s="110"/>
      <c r="K48" s="111"/>
    </row>
    <row r="49" spans="1:38" x14ac:dyDescent="0.35">
      <c r="A49" s="116" t="s">
        <v>83</v>
      </c>
      <c r="B49" s="117"/>
      <c r="C49" s="117"/>
      <c r="D49" s="117"/>
      <c r="E49" s="116"/>
      <c r="G49" s="124" t="s">
        <v>83</v>
      </c>
      <c r="H49" s="112"/>
      <c r="I49" s="112"/>
      <c r="J49" s="112"/>
      <c r="K49" s="113"/>
    </row>
    <row r="50" spans="1:38" x14ac:dyDescent="0.35">
      <c r="A50" s="116" t="s">
        <v>84</v>
      </c>
      <c r="B50" s="119" t="s">
        <v>214</v>
      </c>
      <c r="C50" s="117" t="s">
        <v>215</v>
      </c>
      <c r="D50" s="117" t="s">
        <v>215</v>
      </c>
      <c r="E50" s="116" t="s">
        <v>216</v>
      </c>
      <c r="G50" s="124" t="s">
        <v>84</v>
      </c>
      <c r="H50" s="112" t="s">
        <v>559</v>
      </c>
      <c r="I50" s="112" t="s">
        <v>569</v>
      </c>
      <c r="J50" s="112" t="s">
        <v>572</v>
      </c>
      <c r="K50" s="113" t="s">
        <v>573</v>
      </c>
    </row>
    <row r="51" spans="1:38" x14ac:dyDescent="0.35">
      <c r="A51" s="116" t="s">
        <v>85</v>
      </c>
      <c r="B51" s="119" t="s">
        <v>214</v>
      </c>
      <c r="C51" s="117" t="s">
        <v>215</v>
      </c>
      <c r="D51" s="117" t="s">
        <v>215</v>
      </c>
      <c r="E51" s="116" t="s">
        <v>216</v>
      </c>
      <c r="G51" s="124" t="s">
        <v>85</v>
      </c>
      <c r="H51" s="112" t="s">
        <v>560</v>
      </c>
      <c r="I51" s="112" t="s">
        <v>570</v>
      </c>
      <c r="J51" s="112" t="s">
        <v>571</v>
      </c>
      <c r="K51" s="113" t="s">
        <v>574</v>
      </c>
    </row>
    <row r="52" spans="1:38" x14ac:dyDescent="0.35">
      <c r="A52" s="116" t="s">
        <v>86</v>
      </c>
      <c r="B52" s="119" t="s">
        <v>214</v>
      </c>
      <c r="C52" s="117" t="s">
        <v>215</v>
      </c>
      <c r="D52" s="117" t="s">
        <v>215</v>
      </c>
      <c r="E52" s="116" t="s">
        <v>216</v>
      </c>
      <c r="G52" s="124" t="s">
        <v>86</v>
      </c>
      <c r="H52" s="112" t="s">
        <v>561</v>
      </c>
      <c r="I52" s="112" t="s">
        <v>572</v>
      </c>
      <c r="J52" s="112" t="s">
        <v>575</v>
      </c>
      <c r="K52" s="113" t="s">
        <v>576</v>
      </c>
    </row>
    <row r="53" spans="1:38" x14ac:dyDescent="0.35">
      <c r="A53" s="116" t="s">
        <v>87</v>
      </c>
      <c r="B53" s="119" t="s">
        <v>260</v>
      </c>
      <c r="C53" s="117" t="s">
        <v>393</v>
      </c>
      <c r="D53" s="117" t="s">
        <v>392</v>
      </c>
      <c r="E53" s="116" t="s">
        <v>273</v>
      </c>
      <c r="G53" s="124" t="s">
        <v>87</v>
      </c>
      <c r="H53" s="112" t="s">
        <v>562</v>
      </c>
      <c r="I53" s="112" t="s">
        <v>571</v>
      </c>
      <c r="J53" s="112" t="s">
        <v>577</v>
      </c>
      <c r="K53" s="113" t="s">
        <v>578</v>
      </c>
    </row>
    <row r="54" spans="1:38" x14ac:dyDescent="0.35">
      <c r="A54" s="116" t="s">
        <v>88</v>
      </c>
      <c r="B54" s="119" t="s">
        <v>394</v>
      </c>
      <c r="C54" s="117" t="s">
        <v>392</v>
      </c>
      <c r="D54" s="117" t="s">
        <v>275</v>
      </c>
      <c r="E54" s="116" t="s">
        <v>274</v>
      </c>
      <c r="G54" s="124" t="s">
        <v>88</v>
      </c>
      <c r="H54" s="112" t="s">
        <v>563</v>
      </c>
      <c r="I54" s="112" t="s">
        <v>575</v>
      </c>
      <c r="J54" s="112" t="s">
        <v>579</v>
      </c>
      <c r="K54" s="113" t="s">
        <v>580</v>
      </c>
    </row>
    <row r="55" spans="1:38" x14ac:dyDescent="0.35">
      <c r="A55" s="116" t="s">
        <v>89</v>
      </c>
      <c r="B55" s="119" t="s">
        <v>395</v>
      </c>
      <c r="C55" s="117" t="s">
        <v>275</v>
      </c>
      <c r="D55" s="117" t="s">
        <v>396</v>
      </c>
      <c r="E55" s="116" t="s">
        <v>295</v>
      </c>
      <c r="G55" s="124" t="s">
        <v>89</v>
      </c>
      <c r="H55" s="112" t="s">
        <v>564</v>
      </c>
      <c r="I55" s="112" t="s">
        <v>577</v>
      </c>
      <c r="J55" s="112" t="s">
        <v>581</v>
      </c>
      <c r="K55" s="113" t="s">
        <v>582</v>
      </c>
    </row>
    <row r="56" spans="1:38" x14ac:dyDescent="0.35">
      <c r="A56" s="116" t="s">
        <v>90</v>
      </c>
      <c r="B56" s="119" t="s">
        <v>397</v>
      </c>
      <c r="C56" s="117" t="s">
        <v>396</v>
      </c>
      <c r="D56" s="117" t="s">
        <v>311</v>
      </c>
      <c r="E56" s="116" t="s">
        <v>310</v>
      </c>
      <c r="G56" s="124" t="s">
        <v>90</v>
      </c>
      <c r="H56" s="112" t="s">
        <v>565</v>
      </c>
      <c r="I56" s="112" t="s">
        <v>579</v>
      </c>
      <c r="J56" s="112" t="s">
        <v>583</v>
      </c>
      <c r="K56" s="113" t="s">
        <v>584</v>
      </c>
    </row>
    <row r="57" spans="1:38" x14ac:dyDescent="0.35">
      <c r="A57" s="116" t="s">
        <v>91</v>
      </c>
      <c r="B57" s="119" t="s">
        <v>400</v>
      </c>
      <c r="C57" s="117" t="s">
        <v>311</v>
      </c>
      <c r="D57" s="117" t="s">
        <v>399</v>
      </c>
      <c r="E57" s="116" t="s">
        <v>398</v>
      </c>
      <c r="G57" s="124" t="s">
        <v>91</v>
      </c>
      <c r="H57" s="112" t="s">
        <v>566</v>
      </c>
      <c r="I57" s="112" t="s">
        <v>585</v>
      </c>
      <c r="J57" s="112" t="s">
        <v>586</v>
      </c>
      <c r="K57" s="113" t="s">
        <v>587</v>
      </c>
    </row>
    <row r="58" spans="1:38" x14ac:dyDescent="0.35">
      <c r="A58" s="116" t="s">
        <v>92</v>
      </c>
      <c r="B58" s="119" t="s">
        <v>403</v>
      </c>
      <c r="C58" s="117" t="s">
        <v>399</v>
      </c>
      <c r="D58" s="117" t="s">
        <v>402</v>
      </c>
      <c r="E58" s="116" t="s">
        <v>401</v>
      </c>
      <c r="G58" s="124" t="s">
        <v>92</v>
      </c>
      <c r="H58" s="112" t="s">
        <v>567</v>
      </c>
      <c r="I58" s="112" t="s">
        <v>586</v>
      </c>
      <c r="J58" s="112" t="s">
        <v>588</v>
      </c>
      <c r="K58" s="113" t="s">
        <v>589</v>
      </c>
    </row>
    <row r="59" spans="1:38" ht="21.75" thickBot="1" x14ac:dyDescent="0.4">
      <c r="A59" s="120" t="s">
        <v>93</v>
      </c>
      <c r="B59" s="121" t="s">
        <v>404</v>
      </c>
      <c r="C59" s="122" t="s">
        <v>402</v>
      </c>
      <c r="D59" s="168" t="s">
        <v>540</v>
      </c>
      <c r="E59" s="169" t="s">
        <v>141</v>
      </c>
      <c r="G59" s="125" t="s">
        <v>93</v>
      </c>
      <c r="H59" s="114" t="s">
        <v>568</v>
      </c>
      <c r="I59" s="112" t="s">
        <v>588</v>
      </c>
      <c r="J59" s="114" t="s">
        <v>590</v>
      </c>
      <c r="K59" s="115" t="s">
        <v>591</v>
      </c>
    </row>
    <row r="61" spans="1:38" s="227" customFormat="1" ht="53.45" customHeight="1" x14ac:dyDescent="0.25">
      <c r="A61" s="295" t="s">
        <v>596</v>
      </c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17"/>
      <c r="N61" s="218"/>
      <c r="O61" s="218"/>
      <c r="P61" s="218"/>
      <c r="Q61" s="218"/>
      <c r="R61" s="218"/>
      <c r="S61" s="218"/>
      <c r="T61" s="219"/>
      <c r="U61" s="219"/>
      <c r="V61" s="219"/>
      <c r="W61" s="219"/>
      <c r="X61" s="219"/>
      <c r="Y61" s="219"/>
      <c r="Z61" s="220"/>
      <c r="AA61" s="220"/>
      <c r="AB61" s="221"/>
      <c r="AC61" s="221"/>
      <c r="AD61" s="222"/>
      <c r="AE61" s="223"/>
      <c r="AF61" s="221"/>
      <c r="AG61" s="221"/>
      <c r="AH61" s="224"/>
      <c r="AI61" s="225"/>
      <c r="AJ61" s="219"/>
      <c r="AK61" s="219"/>
      <c r="AL61" s="226"/>
    </row>
  </sheetData>
  <mergeCells count="45">
    <mergeCell ref="J3:K3"/>
    <mergeCell ref="A61:L61"/>
    <mergeCell ref="A1:B3"/>
    <mergeCell ref="C1:I3"/>
    <mergeCell ref="G46:K46"/>
    <mergeCell ref="G42:K42"/>
    <mergeCell ref="G43:I43"/>
    <mergeCell ref="J43:K43"/>
    <mergeCell ref="G44:I45"/>
    <mergeCell ref="J44:K45"/>
    <mergeCell ref="A27:E27"/>
    <mergeCell ref="A44:C45"/>
    <mergeCell ref="D44:E45"/>
    <mergeCell ref="A46:E46"/>
    <mergeCell ref="A42:E42"/>
    <mergeCell ref="A43:C43"/>
    <mergeCell ref="O11:Q11"/>
    <mergeCell ref="R11:T11"/>
    <mergeCell ref="U11:W11"/>
    <mergeCell ref="X11:Z11"/>
    <mergeCell ref="AA11:AC11"/>
    <mergeCell ref="D43:E43"/>
    <mergeCell ref="A23:E23"/>
    <mergeCell ref="A24:C24"/>
    <mergeCell ref="D24:E24"/>
    <mergeCell ref="A25:C26"/>
    <mergeCell ref="D25:E26"/>
    <mergeCell ref="A6:C7"/>
    <mergeCell ref="D6:E7"/>
    <mergeCell ref="A8:E8"/>
    <mergeCell ref="A4:E4"/>
    <mergeCell ref="A5:C5"/>
    <mergeCell ref="D5:E5"/>
    <mergeCell ref="G25:I26"/>
    <mergeCell ref="J25:K26"/>
    <mergeCell ref="G27:K27"/>
    <mergeCell ref="G4:K4"/>
    <mergeCell ref="G5:I5"/>
    <mergeCell ref="J5:K5"/>
    <mergeCell ref="G6:I7"/>
    <mergeCell ref="J6:K7"/>
    <mergeCell ref="G8:K8"/>
    <mergeCell ref="G23:K23"/>
    <mergeCell ref="G24:I24"/>
    <mergeCell ref="J24:K24"/>
  </mergeCells>
  <dataValidations count="7">
    <dataValidation type="list" allowBlank="1" showInputMessage="1" showErrorMessage="1" sqref="AL61">
      <formula1>Estado1</formula1>
    </dataValidation>
    <dataValidation type="whole" allowBlank="1" showInputMessage="1" showErrorMessage="1" sqref="AE61">
      <formula1>0</formula1>
      <formula2>5000000000</formula2>
    </dataValidation>
    <dataValidation type="whole" allowBlank="1" showInputMessage="1" showErrorMessage="1" sqref="AD61">
      <formula1>0</formula1>
      <formula2>30000000</formula2>
    </dataValidation>
    <dataValidation type="whole" allowBlank="1" showInputMessage="1" showErrorMessage="1" sqref="U61:V61">
      <formula1>0</formula1>
      <formula2>100</formula2>
    </dataValidation>
    <dataValidation type="whole" allowBlank="1" showInputMessage="1" showErrorMessage="1" sqref="Z61">
      <formula1>0</formula1>
      <formula2>10</formula2>
    </dataValidation>
    <dataValidation type="whole" allowBlank="1" showInputMessage="1" showErrorMessage="1" sqref="A61">
      <formula1>1</formula1>
      <formula2>2000</formula2>
    </dataValidation>
    <dataValidation type="list" allowBlank="1" showInputMessage="1" showErrorMessage="1" sqref="X61:Y61 O61:T61">
      <formula1>RPTA</formula1>
    </dataValidation>
  </dataValidations>
  <pageMargins left="0.56999999999999995" right="0.43" top="0.74803149606299213" bottom="0.74803149606299213" header="0.31496062992125984" footer="0.31496062992125984"/>
  <pageSetup scale="49" orientation="portrait" horizontalDpi="4294967295" verticalDpi="4294967295" r:id="rId1"/>
  <drawing r:id="rId2"/>
  <picture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AL61"/>
  <sheetViews>
    <sheetView showGridLines="0" zoomScale="60" zoomScaleNormal="60" workbookViewId="0">
      <selection activeCell="K1" sqref="K1"/>
    </sheetView>
  </sheetViews>
  <sheetFormatPr baseColWidth="10" defaultColWidth="11.42578125" defaultRowHeight="21" x14ac:dyDescent="0.35"/>
  <cols>
    <col min="1" max="1" width="16.140625" style="118" bestFit="1" customWidth="1"/>
    <col min="2" max="2" width="11.5703125" style="118" bestFit="1" customWidth="1"/>
    <col min="3" max="3" width="18.28515625" style="118" bestFit="1" customWidth="1"/>
    <col min="4" max="4" width="20.140625" style="118" bestFit="1" customWidth="1"/>
    <col min="5" max="5" width="13.7109375" style="118" bestFit="1" customWidth="1"/>
    <col min="6" max="6" width="5" style="118" customWidth="1"/>
    <col min="7" max="7" width="16.140625" style="118" bestFit="1" customWidth="1"/>
    <col min="8" max="8" width="11.5703125" style="118" bestFit="1" customWidth="1"/>
    <col min="9" max="9" width="19" style="118" bestFit="1" customWidth="1"/>
    <col min="10" max="10" width="18.28515625" style="118" bestFit="1" customWidth="1"/>
    <col min="11" max="11" width="17.28515625" style="118" customWidth="1"/>
    <col min="12" max="14" width="11.42578125" style="118"/>
    <col min="15" max="29" width="8.7109375" style="118" customWidth="1"/>
    <col min="30" max="16384" width="11.42578125" style="118"/>
  </cols>
  <sheetData>
    <row r="1" spans="1:29" customFormat="1" ht="42" customHeight="1" x14ac:dyDescent="0.35">
      <c r="A1" s="434"/>
      <c r="B1" s="435"/>
      <c r="C1" s="240" t="s">
        <v>612</v>
      </c>
      <c r="D1" s="240"/>
      <c r="E1" s="240"/>
      <c r="F1" s="240"/>
      <c r="G1" s="240"/>
      <c r="H1" s="240"/>
      <c r="I1" s="241"/>
      <c r="J1" s="233" t="s">
        <v>592</v>
      </c>
      <c r="K1" s="234">
        <v>42858</v>
      </c>
      <c r="L1" s="118"/>
    </row>
    <row r="2" spans="1:29" customFormat="1" ht="42" customHeight="1" x14ac:dyDescent="0.35">
      <c r="A2" s="436"/>
      <c r="B2" s="437"/>
      <c r="C2" s="243"/>
      <c r="D2" s="243"/>
      <c r="E2" s="243"/>
      <c r="F2" s="243"/>
      <c r="G2" s="243"/>
      <c r="H2" s="243"/>
      <c r="I2" s="244"/>
      <c r="J2" s="215" t="s">
        <v>597</v>
      </c>
      <c r="K2" s="235" t="s">
        <v>593</v>
      </c>
      <c r="L2" s="118"/>
    </row>
    <row r="3" spans="1:29" customFormat="1" ht="42" customHeight="1" thickBot="1" x14ac:dyDescent="0.4">
      <c r="A3" s="438"/>
      <c r="B3" s="439"/>
      <c r="C3" s="246"/>
      <c r="D3" s="246"/>
      <c r="E3" s="246"/>
      <c r="F3" s="246"/>
      <c r="G3" s="246"/>
      <c r="H3" s="246"/>
      <c r="I3" s="247"/>
      <c r="J3" s="248" t="s">
        <v>594</v>
      </c>
      <c r="K3" s="249"/>
      <c r="L3" s="118"/>
    </row>
    <row r="4" spans="1:29" ht="21.75" customHeight="1" x14ac:dyDescent="0.35">
      <c r="A4" s="420" t="s">
        <v>94</v>
      </c>
      <c r="B4" s="421"/>
      <c r="C4" s="421"/>
      <c r="D4" s="421"/>
      <c r="E4" s="422"/>
      <c r="F4" s="135"/>
      <c r="G4" s="420" t="s">
        <v>95</v>
      </c>
      <c r="H4" s="421"/>
      <c r="I4" s="421"/>
      <c r="J4" s="421"/>
      <c r="K4" s="422"/>
    </row>
    <row r="5" spans="1:29" x14ac:dyDescent="0.35">
      <c r="A5" s="405" t="s">
        <v>76</v>
      </c>
      <c r="B5" s="406"/>
      <c r="C5" s="406"/>
      <c r="D5" s="406" t="s">
        <v>77</v>
      </c>
      <c r="E5" s="407"/>
      <c r="F5" s="135"/>
      <c r="G5" s="405" t="s">
        <v>76</v>
      </c>
      <c r="H5" s="406"/>
      <c r="I5" s="406"/>
      <c r="J5" s="406" t="s">
        <v>77</v>
      </c>
      <c r="K5" s="407"/>
    </row>
    <row r="6" spans="1:29" ht="15" customHeight="1" x14ac:dyDescent="0.35">
      <c r="A6" s="408" t="s">
        <v>78</v>
      </c>
      <c r="B6" s="409"/>
      <c r="C6" s="409"/>
      <c r="D6" s="409" t="s">
        <v>207</v>
      </c>
      <c r="E6" s="410"/>
      <c r="F6" s="135"/>
      <c r="G6" s="408" t="s">
        <v>96</v>
      </c>
      <c r="H6" s="409"/>
      <c r="I6" s="409"/>
      <c r="J6" s="409" t="s">
        <v>208</v>
      </c>
      <c r="K6" s="410"/>
    </row>
    <row r="7" spans="1:29" ht="21.75" thickBot="1" x14ac:dyDescent="0.4">
      <c r="A7" s="408"/>
      <c r="B7" s="409"/>
      <c r="C7" s="409"/>
      <c r="D7" s="409"/>
      <c r="E7" s="410"/>
      <c r="F7" s="135"/>
      <c r="G7" s="408"/>
      <c r="H7" s="409"/>
      <c r="I7" s="409"/>
      <c r="J7" s="409"/>
      <c r="K7" s="410"/>
    </row>
    <row r="8" spans="1:29" ht="21.75" thickBot="1" x14ac:dyDescent="0.4">
      <c r="A8" s="399" t="s">
        <v>79</v>
      </c>
      <c r="B8" s="400"/>
      <c r="C8" s="400"/>
      <c r="D8" s="400"/>
      <c r="E8" s="401"/>
      <c r="F8" s="135"/>
      <c r="G8" s="399" t="s">
        <v>79</v>
      </c>
      <c r="H8" s="400"/>
      <c r="I8" s="400"/>
      <c r="J8" s="400"/>
      <c r="K8" s="401"/>
    </row>
    <row r="9" spans="1:29" ht="21.75" thickBot="1" x14ac:dyDescent="0.4">
      <c r="A9" s="126" t="s">
        <v>80</v>
      </c>
      <c r="B9" s="127" t="s">
        <v>61</v>
      </c>
      <c r="C9" s="128" t="s">
        <v>59</v>
      </c>
      <c r="D9" s="129" t="s">
        <v>57</v>
      </c>
      <c r="E9" s="130" t="s">
        <v>81</v>
      </c>
      <c r="F9" s="135"/>
      <c r="G9" s="126" t="s">
        <v>80</v>
      </c>
      <c r="H9" s="127" t="s">
        <v>61</v>
      </c>
      <c r="I9" s="128" t="s">
        <v>59</v>
      </c>
      <c r="J9" s="129" t="s">
        <v>57</v>
      </c>
      <c r="K9" s="130" t="s">
        <v>81</v>
      </c>
    </row>
    <row r="10" spans="1:29" x14ac:dyDescent="0.35">
      <c r="A10" s="116" t="s">
        <v>82</v>
      </c>
      <c r="B10" s="117"/>
      <c r="C10" s="117"/>
      <c r="D10" s="117"/>
      <c r="E10" s="116"/>
      <c r="G10" s="123" t="s">
        <v>82</v>
      </c>
      <c r="H10" s="110"/>
      <c r="I10" s="110"/>
      <c r="J10" s="110"/>
      <c r="K10" s="111"/>
    </row>
    <row r="11" spans="1:29" x14ac:dyDescent="0.35">
      <c r="A11" s="116" t="s">
        <v>83</v>
      </c>
      <c r="B11" s="117"/>
      <c r="C11" s="117"/>
      <c r="D11" s="117"/>
      <c r="E11" s="116"/>
      <c r="G11" s="124" t="s">
        <v>83</v>
      </c>
      <c r="H11" s="112"/>
      <c r="I11" s="112"/>
      <c r="J11" s="112"/>
      <c r="K11" s="113"/>
      <c r="O11" s="411">
        <v>1</v>
      </c>
      <c r="P11" s="411"/>
      <c r="Q11" s="411"/>
      <c r="R11" s="411">
        <v>4</v>
      </c>
      <c r="S11" s="411"/>
      <c r="T11" s="411"/>
      <c r="U11" s="411">
        <v>6</v>
      </c>
      <c r="V11" s="411"/>
      <c r="W11" s="411"/>
      <c r="X11" s="411">
        <v>7</v>
      </c>
      <c r="Y11" s="411"/>
      <c r="Z11" s="411"/>
      <c r="AA11" s="411">
        <v>11</v>
      </c>
      <c r="AB11" s="411"/>
      <c r="AC11" s="411"/>
    </row>
    <row r="12" spans="1:29" x14ac:dyDescent="0.35">
      <c r="A12" s="124" t="s">
        <v>84</v>
      </c>
      <c r="B12" s="112" t="s">
        <v>103</v>
      </c>
      <c r="C12" s="112" t="s">
        <v>552</v>
      </c>
      <c r="D12" s="112" t="s">
        <v>551</v>
      </c>
      <c r="E12" s="113" t="s">
        <v>289</v>
      </c>
      <c r="G12" s="124" t="s">
        <v>84</v>
      </c>
      <c r="H12" s="112" t="s">
        <v>214</v>
      </c>
      <c r="I12" s="112" t="s">
        <v>215</v>
      </c>
      <c r="J12" s="156" t="s">
        <v>215</v>
      </c>
      <c r="K12" s="165" t="s">
        <v>216</v>
      </c>
      <c r="O12" s="149" t="str">
        <f>MID(B12,4,2)</f>
        <v>86</v>
      </c>
      <c r="P12" s="135" t="str">
        <f>MID(D12,1,2)</f>
        <v>88</v>
      </c>
      <c r="Q12" s="150" t="str">
        <f>MID(E12,5,2)</f>
        <v>90</v>
      </c>
      <c r="R12" s="149" t="str">
        <f>MID(H12,4,2)</f>
        <v>0%</v>
      </c>
      <c r="S12" s="135" t="str">
        <f>MID(J12,1,2)</f>
        <v>0%</v>
      </c>
      <c r="T12" s="150" t="str">
        <f>MID(K12,5,2)</f>
        <v>0%</v>
      </c>
      <c r="U12" s="149" t="str">
        <f>MID(B31,4,2)</f>
        <v>92</v>
      </c>
      <c r="V12" s="135" t="str">
        <f>MID(D31,1,2)</f>
        <v>94</v>
      </c>
      <c r="W12" s="150" t="str">
        <f>MID(E31,5,2)</f>
        <v>99</v>
      </c>
      <c r="X12" s="149" t="str">
        <f>MID(H31,4,2)</f>
        <v>90</v>
      </c>
      <c r="Y12" s="135" t="str">
        <f>MID(J31,1,2)</f>
        <v>93</v>
      </c>
      <c r="Z12" s="150" t="str">
        <f>MID(K31,5,2)</f>
        <v>95</v>
      </c>
      <c r="AA12" s="149" t="str">
        <f>MID(B50,4,2)</f>
        <v>0%</v>
      </c>
      <c r="AB12" s="135" t="str">
        <f>MID(D50,1,2)</f>
        <v>0%</v>
      </c>
      <c r="AC12" s="150" t="str">
        <f>MID(E50,5,2)</f>
        <v>0%</v>
      </c>
    </row>
    <row r="13" spans="1:29" x14ac:dyDescent="0.35">
      <c r="A13" s="124" t="s">
        <v>85</v>
      </c>
      <c r="B13" s="112" t="s">
        <v>103</v>
      </c>
      <c r="C13" s="112" t="s">
        <v>552</v>
      </c>
      <c r="D13" s="112" t="s">
        <v>551</v>
      </c>
      <c r="E13" s="113" t="s">
        <v>289</v>
      </c>
      <c r="G13" s="124" t="s">
        <v>85</v>
      </c>
      <c r="H13" s="112" t="s">
        <v>113</v>
      </c>
      <c r="I13" s="112" t="s">
        <v>114</v>
      </c>
      <c r="J13" s="112" t="s">
        <v>115</v>
      </c>
      <c r="K13" s="113" t="s">
        <v>116</v>
      </c>
      <c r="O13" s="149" t="str">
        <f t="shared" ref="O13:O21" si="0">MID(B13,4,2)</f>
        <v>86</v>
      </c>
      <c r="P13" s="135" t="str">
        <f t="shared" ref="P13:P21" si="1">MID(D13,1,2)</f>
        <v>88</v>
      </c>
      <c r="Q13" s="150" t="str">
        <f t="shared" ref="Q13:Q21" si="2">MID(E13,5,2)</f>
        <v>90</v>
      </c>
      <c r="R13" s="149" t="str">
        <f t="shared" ref="R13:R21" si="3">MID(H13,4,2)</f>
        <v>88</v>
      </c>
      <c r="S13" s="135" t="str">
        <f t="shared" ref="S13:S21" si="4">MID(J13,1,2)</f>
        <v>93</v>
      </c>
      <c r="T13" s="150" t="str">
        <f t="shared" ref="T13:T21" si="5">MID(K13,5,2)</f>
        <v>98</v>
      </c>
      <c r="U13" s="149" t="str">
        <f t="shared" ref="U13:U21" si="6">MID(B32,4,2)</f>
        <v>92</v>
      </c>
      <c r="V13" s="135" t="str">
        <f t="shared" ref="V13:V21" si="7">MID(D32,1,2)</f>
        <v>94</v>
      </c>
      <c r="W13" s="150" t="str">
        <f t="shared" ref="W13:W21" si="8">MID(E32,5,2)</f>
        <v>99</v>
      </c>
      <c r="X13" s="149" t="str">
        <f t="shared" ref="X13:X21" si="9">MID(H32,4,2)</f>
        <v>90</v>
      </c>
      <c r="Y13" s="135" t="str">
        <f t="shared" ref="Y13:Y21" si="10">MID(J32,1,2)</f>
        <v>93</v>
      </c>
      <c r="Z13" s="150" t="str">
        <f t="shared" ref="Z13:Z21" si="11">MID(K32,5,2)</f>
        <v>95</v>
      </c>
      <c r="AA13" s="149" t="str">
        <f t="shared" ref="AA13:AA21" si="12">MID(B51,4,2)</f>
        <v>0%</v>
      </c>
      <c r="AB13" s="135" t="str">
        <f t="shared" ref="AB13:AB21" si="13">MID(D51,1,2)</f>
        <v>0%</v>
      </c>
      <c r="AC13" s="150" t="str">
        <f t="shared" ref="AC13:AC20" si="14">MID(E51,5,2)</f>
        <v>0%</v>
      </c>
    </row>
    <row r="14" spans="1:29" x14ac:dyDescent="0.35">
      <c r="A14" s="124" t="s">
        <v>86</v>
      </c>
      <c r="B14" s="112" t="s">
        <v>113</v>
      </c>
      <c r="C14" s="112" t="s">
        <v>551</v>
      </c>
      <c r="D14" s="112" t="s">
        <v>553</v>
      </c>
      <c r="E14" s="113" t="s">
        <v>152</v>
      </c>
      <c r="G14" s="124" t="s">
        <v>86</v>
      </c>
      <c r="H14" s="112" t="s">
        <v>113</v>
      </c>
      <c r="I14" s="112" t="s">
        <v>114</v>
      </c>
      <c r="J14" s="112" t="s">
        <v>115</v>
      </c>
      <c r="K14" s="113" t="s">
        <v>116</v>
      </c>
      <c r="O14" s="149" t="str">
        <f t="shared" si="0"/>
        <v>88</v>
      </c>
      <c r="P14" s="135" t="str">
        <f t="shared" si="1"/>
        <v>90</v>
      </c>
      <c r="Q14" s="150" t="str">
        <f t="shared" si="2"/>
        <v>92</v>
      </c>
      <c r="R14" s="149" t="str">
        <f t="shared" si="3"/>
        <v>88</v>
      </c>
      <c r="S14" s="135" t="str">
        <f t="shared" si="4"/>
        <v>93</v>
      </c>
      <c r="T14" s="150" t="str">
        <f t="shared" si="5"/>
        <v>98</v>
      </c>
      <c r="U14" s="149" t="str">
        <f t="shared" si="6"/>
        <v>92</v>
      </c>
      <c r="V14" s="135" t="str">
        <f t="shared" si="7"/>
        <v>94</v>
      </c>
      <c r="W14" s="150" t="str">
        <f t="shared" si="8"/>
        <v>99</v>
      </c>
      <c r="X14" s="149" t="str">
        <f t="shared" si="9"/>
        <v>90</v>
      </c>
      <c r="Y14" s="135" t="str">
        <f t="shared" si="10"/>
        <v>93</v>
      </c>
      <c r="Z14" s="150" t="str">
        <f t="shared" si="11"/>
        <v>95</v>
      </c>
      <c r="AA14" s="149" t="str">
        <f t="shared" si="12"/>
        <v>1%</v>
      </c>
      <c r="AB14" s="135" t="str">
        <f t="shared" si="13"/>
        <v>3%</v>
      </c>
      <c r="AC14" s="150" t="str">
        <f t="shared" si="14"/>
        <v>4%</v>
      </c>
    </row>
    <row r="15" spans="1:29" x14ac:dyDescent="0.35">
      <c r="A15" s="124" t="s">
        <v>87</v>
      </c>
      <c r="B15" s="112" t="s">
        <v>113</v>
      </c>
      <c r="C15" s="112" t="s">
        <v>551</v>
      </c>
      <c r="D15" s="112" t="s">
        <v>553</v>
      </c>
      <c r="E15" s="113" t="s">
        <v>152</v>
      </c>
      <c r="G15" s="124" t="s">
        <v>87</v>
      </c>
      <c r="H15" s="112" t="s">
        <v>137</v>
      </c>
      <c r="I15" s="112" t="s">
        <v>99</v>
      </c>
      <c r="J15" s="112" t="s">
        <v>149</v>
      </c>
      <c r="K15" s="113" t="s">
        <v>141</v>
      </c>
      <c r="O15" s="149" t="str">
        <f t="shared" si="0"/>
        <v>88</v>
      </c>
      <c r="P15" s="135" t="str">
        <f t="shared" si="1"/>
        <v>90</v>
      </c>
      <c r="Q15" s="150" t="str">
        <f t="shared" si="2"/>
        <v>92</v>
      </c>
      <c r="R15" s="149" t="str">
        <f t="shared" si="3"/>
        <v>89</v>
      </c>
      <c r="S15" s="135" t="str">
        <f t="shared" si="4"/>
        <v>94</v>
      </c>
      <c r="T15" s="150" t="str">
        <f t="shared" si="5"/>
        <v>99</v>
      </c>
      <c r="U15" s="149" t="str">
        <f t="shared" si="6"/>
        <v>92</v>
      </c>
      <c r="V15" s="135" t="str">
        <f t="shared" si="7"/>
        <v>94</v>
      </c>
      <c r="W15" s="150" t="str">
        <f t="shared" si="8"/>
        <v>99</v>
      </c>
      <c r="X15" s="149" t="str">
        <f t="shared" si="9"/>
        <v>90</v>
      </c>
      <c r="Y15" s="135" t="str">
        <f t="shared" si="10"/>
        <v>93</v>
      </c>
      <c r="Z15" s="150" t="str">
        <f t="shared" si="11"/>
        <v>95</v>
      </c>
      <c r="AA15" s="149" t="str">
        <f t="shared" si="12"/>
        <v>3%</v>
      </c>
      <c r="AB15" s="135" t="str">
        <f t="shared" si="13"/>
        <v>4%</v>
      </c>
      <c r="AC15" s="150" t="str">
        <f t="shared" si="14"/>
        <v>7%</v>
      </c>
    </row>
    <row r="16" spans="1:29" x14ac:dyDescent="0.35">
      <c r="A16" s="124" t="s">
        <v>88</v>
      </c>
      <c r="B16" s="112" t="s">
        <v>530</v>
      </c>
      <c r="C16" s="112" t="s">
        <v>553</v>
      </c>
      <c r="D16" s="112" t="s">
        <v>148</v>
      </c>
      <c r="E16" s="113" t="s">
        <v>106</v>
      </c>
      <c r="G16" s="124" t="s">
        <v>88</v>
      </c>
      <c r="H16" s="112" t="s">
        <v>137</v>
      </c>
      <c r="I16" s="112" t="s">
        <v>99</v>
      </c>
      <c r="J16" s="112" t="s">
        <v>149</v>
      </c>
      <c r="K16" s="113" t="s">
        <v>141</v>
      </c>
      <c r="O16" s="149" t="str">
        <f t="shared" si="0"/>
        <v>90</v>
      </c>
      <c r="P16" s="135" t="str">
        <f t="shared" si="1"/>
        <v>92</v>
      </c>
      <c r="Q16" s="150" t="str">
        <f t="shared" si="2"/>
        <v>94</v>
      </c>
      <c r="R16" s="149" t="str">
        <f t="shared" si="3"/>
        <v>89</v>
      </c>
      <c r="S16" s="135" t="str">
        <f t="shared" si="4"/>
        <v>94</v>
      </c>
      <c r="T16" s="150" t="str">
        <f t="shared" si="5"/>
        <v>99</v>
      </c>
      <c r="U16" s="149" t="str">
        <f t="shared" si="6"/>
        <v>92</v>
      </c>
      <c r="V16" s="135" t="str">
        <f t="shared" si="7"/>
        <v>94</v>
      </c>
      <c r="W16" s="150" t="str">
        <f t="shared" si="8"/>
        <v>99</v>
      </c>
      <c r="X16" s="149" t="str">
        <f t="shared" si="9"/>
        <v>92</v>
      </c>
      <c r="Y16" s="135" t="str">
        <f t="shared" si="10"/>
        <v>95</v>
      </c>
      <c r="Z16" s="150" t="str">
        <f t="shared" si="11"/>
        <v>97</v>
      </c>
      <c r="AA16" s="149" t="str">
        <f t="shared" si="12"/>
        <v>4%</v>
      </c>
      <c r="AB16" s="135" t="str">
        <f t="shared" si="13"/>
        <v>7%</v>
      </c>
      <c r="AC16" s="150" t="str">
        <f t="shared" si="14"/>
        <v>9%</v>
      </c>
    </row>
    <row r="17" spans="1:29" x14ac:dyDescent="0.35">
      <c r="A17" s="124" t="s">
        <v>89</v>
      </c>
      <c r="B17" s="112" t="s">
        <v>530</v>
      </c>
      <c r="C17" s="112" t="s">
        <v>553</v>
      </c>
      <c r="D17" s="112" t="s">
        <v>148</v>
      </c>
      <c r="E17" s="113" t="s">
        <v>106</v>
      </c>
      <c r="G17" s="124" t="s">
        <v>89</v>
      </c>
      <c r="H17" s="112" t="s">
        <v>137</v>
      </c>
      <c r="I17" s="112" t="s">
        <v>99</v>
      </c>
      <c r="J17" s="112" t="s">
        <v>149</v>
      </c>
      <c r="K17" s="113" t="s">
        <v>141</v>
      </c>
      <c r="O17" s="149" t="str">
        <f t="shared" si="0"/>
        <v>90</v>
      </c>
      <c r="P17" s="135" t="str">
        <f t="shared" si="1"/>
        <v>92</v>
      </c>
      <c r="Q17" s="150" t="str">
        <f t="shared" si="2"/>
        <v>94</v>
      </c>
      <c r="R17" s="149" t="str">
        <f t="shared" si="3"/>
        <v>89</v>
      </c>
      <c r="S17" s="135" t="str">
        <f t="shared" si="4"/>
        <v>94</v>
      </c>
      <c r="T17" s="150" t="str">
        <f t="shared" si="5"/>
        <v>99</v>
      </c>
      <c r="U17" s="149" t="str">
        <f t="shared" si="6"/>
        <v>92</v>
      </c>
      <c r="V17" s="135" t="str">
        <f t="shared" si="7"/>
        <v>94</v>
      </c>
      <c r="W17" s="150" t="str">
        <f t="shared" si="8"/>
        <v>99</v>
      </c>
      <c r="X17" s="149" t="str">
        <f t="shared" si="9"/>
        <v>92</v>
      </c>
      <c r="Y17" s="135" t="str">
        <f t="shared" si="10"/>
        <v>95</v>
      </c>
      <c r="Z17" s="150" t="str">
        <f t="shared" si="11"/>
        <v>97</v>
      </c>
      <c r="AA17" s="149" t="str">
        <f t="shared" si="12"/>
        <v>7%</v>
      </c>
      <c r="AB17" s="135" t="str">
        <f t="shared" si="13"/>
        <v>9%</v>
      </c>
      <c r="AC17" s="150" t="str">
        <f t="shared" si="14"/>
        <v>14</v>
      </c>
    </row>
    <row r="18" spans="1:29" x14ac:dyDescent="0.35">
      <c r="A18" s="124" t="s">
        <v>90</v>
      </c>
      <c r="B18" s="112" t="s">
        <v>147</v>
      </c>
      <c r="C18" s="112" t="s">
        <v>148</v>
      </c>
      <c r="D18" s="112" t="s">
        <v>554</v>
      </c>
      <c r="E18" s="113" t="s">
        <v>108</v>
      </c>
      <c r="G18" s="124" t="s">
        <v>90</v>
      </c>
      <c r="H18" s="112" t="s">
        <v>137</v>
      </c>
      <c r="I18" s="112" t="s">
        <v>99</v>
      </c>
      <c r="J18" s="112" t="s">
        <v>149</v>
      </c>
      <c r="K18" s="113" t="s">
        <v>141</v>
      </c>
      <c r="O18" s="149" t="str">
        <f t="shared" si="0"/>
        <v>92</v>
      </c>
      <c r="P18" s="135" t="str">
        <f t="shared" si="1"/>
        <v>94</v>
      </c>
      <c r="Q18" s="150" t="str">
        <f t="shared" si="2"/>
        <v>96</v>
      </c>
      <c r="R18" s="149" t="str">
        <f t="shared" si="3"/>
        <v>89</v>
      </c>
      <c r="S18" s="135" t="str">
        <f t="shared" si="4"/>
        <v>94</v>
      </c>
      <c r="T18" s="150" t="str">
        <f t="shared" si="5"/>
        <v>99</v>
      </c>
      <c r="U18" s="149" t="str">
        <f t="shared" si="6"/>
        <v>92</v>
      </c>
      <c r="V18" s="135" t="str">
        <f t="shared" si="7"/>
        <v>94</v>
      </c>
      <c r="W18" s="150" t="str">
        <f t="shared" si="8"/>
        <v>99</v>
      </c>
      <c r="X18" s="149" t="str">
        <f t="shared" si="9"/>
        <v>92</v>
      </c>
      <c r="Y18" s="135" t="str">
        <f t="shared" si="10"/>
        <v>95</v>
      </c>
      <c r="Z18" s="150" t="str">
        <f t="shared" si="11"/>
        <v>97</v>
      </c>
      <c r="AA18" s="149" t="str">
        <f t="shared" si="12"/>
        <v>9%</v>
      </c>
      <c r="AB18" s="135" t="str">
        <f t="shared" si="13"/>
        <v>14</v>
      </c>
      <c r="AC18" s="150" t="str">
        <f t="shared" si="14"/>
        <v>24</v>
      </c>
    </row>
    <row r="19" spans="1:29" x14ac:dyDescent="0.35">
      <c r="A19" s="124" t="s">
        <v>91</v>
      </c>
      <c r="B19" s="112" t="s">
        <v>147</v>
      </c>
      <c r="C19" s="112" t="s">
        <v>148</v>
      </c>
      <c r="D19" s="112" t="s">
        <v>554</v>
      </c>
      <c r="E19" s="113" t="s">
        <v>108</v>
      </c>
      <c r="G19" s="124" t="s">
        <v>91</v>
      </c>
      <c r="H19" s="112" t="s">
        <v>137</v>
      </c>
      <c r="I19" s="112" t="s">
        <v>99</v>
      </c>
      <c r="J19" s="112" t="s">
        <v>149</v>
      </c>
      <c r="K19" s="113" t="s">
        <v>141</v>
      </c>
      <c r="O19" s="149" t="str">
        <f t="shared" si="0"/>
        <v>92</v>
      </c>
      <c r="P19" s="135" t="str">
        <f t="shared" si="1"/>
        <v>94</v>
      </c>
      <c r="Q19" s="150" t="str">
        <f t="shared" si="2"/>
        <v>96</v>
      </c>
      <c r="R19" s="149" t="str">
        <f t="shared" si="3"/>
        <v>89</v>
      </c>
      <c r="S19" s="135" t="str">
        <f t="shared" si="4"/>
        <v>94</v>
      </c>
      <c r="T19" s="150" t="str">
        <f t="shared" si="5"/>
        <v>99</v>
      </c>
      <c r="U19" s="149" t="str">
        <f t="shared" si="6"/>
        <v>92</v>
      </c>
      <c r="V19" s="135" t="str">
        <f t="shared" si="7"/>
        <v>94</v>
      </c>
      <c r="W19" s="150" t="str">
        <f t="shared" si="8"/>
        <v>99</v>
      </c>
      <c r="X19" s="149" t="str">
        <f t="shared" si="9"/>
        <v>92</v>
      </c>
      <c r="Y19" s="135" t="str">
        <f t="shared" si="10"/>
        <v>95</v>
      </c>
      <c r="Z19" s="150" t="str">
        <f t="shared" si="11"/>
        <v>97</v>
      </c>
      <c r="AA19" s="149" t="str">
        <f t="shared" si="12"/>
        <v>24</v>
      </c>
      <c r="AB19" s="135" t="str">
        <f t="shared" si="13"/>
        <v>34</v>
      </c>
      <c r="AC19" s="150" t="str">
        <f t="shared" si="14"/>
        <v>52</v>
      </c>
    </row>
    <row r="20" spans="1:29" x14ac:dyDescent="0.35">
      <c r="A20" s="124" t="s">
        <v>92</v>
      </c>
      <c r="B20" s="112" t="s">
        <v>155</v>
      </c>
      <c r="C20" s="112" t="s">
        <v>555</v>
      </c>
      <c r="D20" s="112" t="s">
        <v>463</v>
      </c>
      <c r="E20" s="113" t="s">
        <v>112</v>
      </c>
      <c r="G20" s="124" t="s">
        <v>92</v>
      </c>
      <c r="H20" s="112" t="s">
        <v>137</v>
      </c>
      <c r="I20" s="112" t="s">
        <v>99</v>
      </c>
      <c r="J20" s="112" t="s">
        <v>149</v>
      </c>
      <c r="K20" s="113" t="s">
        <v>141</v>
      </c>
      <c r="O20" s="149" t="str">
        <f t="shared" si="0"/>
        <v>91</v>
      </c>
      <c r="P20" s="135" t="str">
        <f t="shared" si="1"/>
        <v>93</v>
      </c>
      <c r="Q20" s="150" t="str">
        <f t="shared" si="2"/>
        <v>97</v>
      </c>
      <c r="R20" s="149" t="str">
        <f t="shared" si="3"/>
        <v>89</v>
      </c>
      <c r="S20" s="135" t="str">
        <f t="shared" si="4"/>
        <v>94</v>
      </c>
      <c r="T20" s="150" t="str">
        <f t="shared" si="5"/>
        <v>99</v>
      </c>
      <c r="U20" s="149" t="str">
        <f t="shared" si="6"/>
        <v>92</v>
      </c>
      <c r="V20" s="135" t="str">
        <f t="shared" si="7"/>
        <v>94</v>
      </c>
      <c r="W20" s="150" t="str">
        <f t="shared" si="8"/>
        <v>99</v>
      </c>
      <c r="X20" s="149" t="str">
        <f t="shared" si="9"/>
        <v>94</v>
      </c>
      <c r="Y20" s="135" t="str">
        <f t="shared" si="10"/>
        <v>97</v>
      </c>
      <c r="Z20" s="150" t="str">
        <f t="shared" si="11"/>
        <v>99</v>
      </c>
      <c r="AA20" s="149" t="str">
        <f t="shared" si="12"/>
        <v>34</v>
      </c>
      <c r="AB20" s="135" t="str">
        <f t="shared" si="13"/>
        <v>52</v>
      </c>
      <c r="AC20" s="150" t="str">
        <f t="shared" si="14"/>
        <v>67</v>
      </c>
    </row>
    <row r="21" spans="1:29" ht="21.75" thickBot="1" x14ac:dyDescent="0.4">
      <c r="A21" s="125" t="s">
        <v>93</v>
      </c>
      <c r="B21" s="114" t="s">
        <v>147</v>
      </c>
      <c r="C21" s="114" t="s">
        <v>148</v>
      </c>
      <c r="D21" s="114" t="s">
        <v>482</v>
      </c>
      <c r="E21" s="115" t="s">
        <v>116</v>
      </c>
      <c r="G21" s="125" t="s">
        <v>93</v>
      </c>
      <c r="H21" s="114" t="s">
        <v>137</v>
      </c>
      <c r="I21" s="114" t="s">
        <v>99</v>
      </c>
      <c r="J21" s="114" t="s">
        <v>149</v>
      </c>
      <c r="K21" s="115" t="s">
        <v>141</v>
      </c>
      <c r="O21" s="151" t="str">
        <f t="shared" si="0"/>
        <v>92</v>
      </c>
      <c r="P21" s="152" t="str">
        <f t="shared" si="1"/>
        <v>94</v>
      </c>
      <c r="Q21" s="153" t="str">
        <f t="shared" si="2"/>
        <v>98</v>
      </c>
      <c r="R21" s="151" t="str">
        <f t="shared" si="3"/>
        <v>89</v>
      </c>
      <c r="S21" s="152" t="str">
        <f t="shared" si="4"/>
        <v>94</v>
      </c>
      <c r="T21" s="153" t="str">
        <f t="shared" si="5"/>
        <v>99</v>
      </c>
      <c r="U21" s="151" t="str">
        <f t="shared" si="6"/>
        <v>92</v>
      </c>
      <c r="V21" s="152" t="str">
        <f t="shared" si="7"/>
        <v>94</v>
      </c>
      <c r="W21" s="153" t="str">
        <f t="shared" si="8"/>
        <v>99</v>
      </c>
      <c r="X21" s="151" t="str">
        <f t="shared" si="9"/>
        <v>94</v>
      </c>
      <c r="Y21" s="152" t="str">
        <f t="shared" si="10"/>
        <v>97</v>
      </c>
      <c r="Z21" s="153" t="str">
        <f t="shared" si="11"/>
        <v>99</v>
      </c>
      <c r="AA21" s="151" t="str">
        <f t="shared" si="12"/>
        <v>67</v>
      </c>
      <c r="AB21" s="152" t="str">
        <f t="shared" si="13"/>
        <v>78</v>
      </c>
      <c r="AC21" s="153" t="str">
        <f>MID(E59,5,3)</f>
        <v>99%</v>
      </c>
    </row>
    <row r="22" spans="1:29" ht="21.75" thickBot="1" x14ac:dyDescent="0.4">
      <c r="G22" s="134"/>
      <c r="H22" s="135"/>
      <c r="I22" s="135"/>
      <c r="J22" s="135"/>
      <c r="K22" s="135"/>
    </row>
    <row r="23" spans="1:29" ht="21.75" customHeight="1" x14ac:dyDescent="0.35">
      <c r="A23" s="402" t="s">
        <v>145</v>
      </c>
      <c r="B23" s="403"/>
      <c r="C23" s="403"/>
      <c r="D23" s="403"/>
      <c r="E23" s="404"/>
      <c r="F23" s="135"/>
      <c r="G23" s="402" t="s">
        <v>150</v>
      </c>
      <c r="H23" s="403"/>
      <c r="I23" s="403"/>
      <c r="J23" s="403"/>
      <c r="K23" s="404"/>
    </row>
    <row r="24" spans="1:29" x14ac:dyDescent="0.35">
      <c r="A24" s="405" t="s">
        <v>76</v>
      </c>
      <c r="B24" s="406"/>
      <c r="C24" s="406"/>
      <c r="D24" s="406" t="s">
        <v>77</v>
      </c>
      <c r="E24" s="407"/>
      <c r="F24" s="135"/>
      <c r="G24" s="405" t="s">
        <v>76</v>
      </c>
      <c r="H24" s="406"/>
      <c r="I24" s="406"/>
      <c r="J24" s="406" t="s">
        <v>77</v>
      </c>
      <c r="K24" s="407"/>
    </row>
    <row r="25" spans="1:29" ht="15" customHeight="1" x14ac:dyDescent="0.35">
      <c r="A25" s="408" t="s">
        <v>146</v>
      </c>
      <c r="B25" s="409"/>
      <c r="C25" s="409"/>
      <c r="D25" s="409" t="s">
        <v>209</v>
      </c>
      <c r="E25" s="410"/>
      <c r="F25" s="135"/>
      <c r="G25" s="408" t="s">
        <v>151</v>
      </c>
      <c r="H25" s="409"/>
      <c r="I25" s="409"/>
      <c r="J25" s="409" t="s">
        <v>210</v>
      </c>
      <c r="K25" s="410"/>
    </row>
    <row r="26" spans="1:29" ht="21.75" thickBot="1" x14ac:dyDescent="0.4">
      <c r="A26" s="408"/>
      <c r="B26" s="409"/>
      <c r="C26" s="409"/>
      <c r="D26" s="409"/>
      <c r="E26" s="410"/>
      <c r="F26" s="135"/>
      <c r="G26" s="408"/>
      <c r="H26" s="409"/>
      <c r="I26" s="409"/>
      <c r="J26" s="409"/>
      <c r="K26" s="410"/>
    </row>
    <row r="27" spans="1:29" ht="21.75" thickBot="1" x14ac:dyDescent="0.4">
      <c r="A27" s="399" t="s">
        <v>79</v>
      </c>
      <c r="B27" s="400"/>
      <c r="C27" s="400"/>
      <c r="D27" s="400"/>
      <c r="E27" s="401"/>
      <c r="F27" s="135"/>
      <c r="G27" s="399" t="s">
        <v>79</v>
      </c>
      <c r="H27" s="400"/>
      <c r="I27" s="400"/>
      <c r="J27" s="400"/>
      <c r="K27" s="401"/>
    </row>
    <row r="28" spans="1:29" ht="21.75" thickBot="1" x14ac:dyDescent="0.4">
      <c r="A28" s="126" t="s">
        <v>80</v>
      </c>
      <c r="B28" s="127" t="s">
        <v>61</v>
      </c>
      <c r="C28" s="128" t="s">
        <v>59</v>
      </c>
      <c r="D28" s="129" t="s">
        <v>57</v>
      </c>
      <c r="E28" s="130" t="s">
        <v>81</v>
      </c>
      <c r="F28" s="135"/>
      <c r="G28" s="126" t="s">
        <v>80</v>
      </c>
      <c r="H28" s="127" t="s">
        <v>61</v>
      </c>
      <c r="I28" s="128" t="s">
        <v>59</v>
      </c>
      <c r="J28" s="129" t="s">
        <v>57</v>
      </c>
      <c r="K28" s="130" t="s">
        <v>81</v>
      </c>
    </row>
    <row r="29" spans="1:29" x14ac:dyDescent="0.35">
      <c r="A29" s="116" t="s">
        <v>82</v>
      </c>
      <c r="B29" s="117"/>
      <c r="C29" s="117"/>
      <c r="D29" s="117"/>
      <c r="E29" s="116"/>
      <c r="G29" s="123" t="s">
        <v>82</v>
      </c>
      <c r="H29" s="110"/>
      <c r="I29" s="110"/>
      <c r="J29" s="110"/>
      <c r="K29" s="111"/>
    </row>
    <row r="30" spans="1:29" x14ac:dyDescent="0.35">
      <c r="A30" s="116" t="s">
        <v>83</v>
      </c>
      <c r="B30" s="117"/>
      <c r="C30" s="117"/>
      <c r="D30" s="117"/>
      <c r="E30" s="116"/>
      <c r="G30" s="124" t="s">
        <v>83</v>
      </c>
      <c r="H30" s="112"/>
      <c r="I30" s="112"/>
      <c r="J30" s="112"/>
      <c r="K30" s="113"/>
    </row>
    <row r="31" spans="1:29" x14ac:dyDescent="0.35">
      <c r="A31" s="116" t="s">
        <v>84</v>
      </c>
      <c r="B31" s="119" t="s">
        <v>147</v>
      </c>
      <c r="C31" s="117" t="s">
        <v>148</v>
      </c>
      <c r="D31" s="117" t="s">
        <v>149</v>
      </c>
      <c r="E31" s="116" t="s">
        <v>141</v>
      </c>
      <c r="G31" s="124" t="s">
        <v>84</v>
      </c>
      <c r="H31" s="163" t="s">
        <v>530</v>
      </c>
      <c r="I31" s="156" t="s">
        <v>153</v>
      </c>
      <c r="J31" s="112" t="s">
        <v>142</v>
      </c>
      <c r="K31" s="113" t="s">
        <v>107</v>
      </c>
    </row>
    <row r="32" spans="1:29" x14ac:dyDescent="0.35">
      <c r="A32" s="116" t="s">
        <v>85</v>
      </c>
      <c r="B32" s="119" t="s">
        <v>147</v>
      </c>
      <c r="C32" s="117" t="s">
        <v>148</v>
      </c>
      <c r="D32" s="117" t="s">
        <v>149</v>
      </c>
      <c r="E32" s="116" t="s">
        <v>141</v>
      </c>
      <c r="G32" s="124" t="s">
        <v>85</v>
      </c>
      <c r="H32" s="163" t="s">
        <v>530</v>
      </c>
      <c r="I32" s="156" t="s">
        <v>153</v>
      </c>
      <c r="J32" s="112" t="s">
        <v>142</v>
      </c>
      <c r="K32" s="113" t="s">
        <v>107</v>
      </c>
    </row>
    <row r="33" spans="1:11" x14ac:dyDescent="0.35">
      <c r="A33" s="116" t="s">
        <v>86</v>
      </c>
      <c r="B33" s="119" t="s">
        <v>147</v>
      </c>
      <c r="C33" s="117" t="s">
        <v>148</v>
      </c>
      <c r="D33" s="117" t="s">
        <v>149</v>
      </c>
      <c r="E33" s="116" t="s">
        <v>141</v>
      </c>
      <c r="G33" s="124" t="s">
        <v>86</v>
      </c>
      <c r="H33" s="163" t="s">
        <v>530</v>
      </c>
      <c r="I33" s="156" t="s">
        <v>153</v>
      </c>
      <c r="J33" s="112" t="s">
        <v>142</v>
      </c>
      <c r="K33" s="113" t="s">
        <v>107</v>
      </c>
    </row>
    <row r="34" spans="1:11" x14ac:dyDescent="0.35">
      <c r="A34" s="116" t="s">
        <v>87</v>
      </c>
      <c r="B34" s="119" t="s">
        <v>147</v>
      </c>
      <c r="C34" s="117" t="s">
        <v>148</v>
      </c>
      <c r="D34" s="117" t="s">
        <v>149</v>
      </c>
      <c r="E34" s="116" t="s">
        <v>141</v>
      </c>
      <c r="G34" s="124" t="s">
        <v>87</v>
      </c>
      <c r="H34" s="163" t="s">
        <v>530</v>
      </c>
      <c r="I34" s="156" t="s">
        <v>153</v>
      </c>
      <c r="J34" s="112" t="s">
        <v>142</v>
      </c>
      <c r="K34" s="113" t="s">
        <v>107</v>
      </c>
    </row>
    <row r="35" spans="1:11" x14ac:dyDescent="0.35">
      <c r="A35" s="116" t="s">
        <v>88</v>
      </c>
      <c r="B35" s="119" t="s">
        <v>147</v>
      </c>
      <c r="C35" s="117" t="s">
        <v>148</v>
      </c>
      <c r="D35" s="117" t="s">
        <v>149</v>
      </c>
      <c r="E35" s="116" t="s">
        <v>141</v>
      </c>
      <c r="G35" s="124" t="s">
        <v>88</v>
      </c>
      <c r="H35" s="163" t="s">
        <v>147</v>
      </c>
      <c r="I35" s="156" t="s">
        <v>156</v>
      </c>
      <c r="J35" s="112" t="s">
        <v>143</v>
      </c>
      <c r="K35" s="113" t="s">
        <v>112</v>
      </c>
    </row>
    <row r="36" spans="1:11" x14ac:dyDescent="0.35">
      <c r="A36" s="116" t="s">
        <v>89</v>
      </c>
      <c r="B36" s="119" t="s">
        <v>147</v>
      </c>
      <c r="C36" s="117" t="s">
        <v>148</v>
      </c>
      <c r="D36" s="117" t="s">
        <v>149</v>
      </c>
      <c r="E36" s="116" t="s">
        <v>141</v>
      </c>
      <c r="G36" s="124" t="s">
        <v>89</v>
      </c>
      <c r="H36" s="163" t="s">
        <v>147</v>
      </c>
      <c r="I36" s="156" t="s">
        <v>156</v>
      </c>
      <c r="J36" s="112" t="s">
        <v>143</v>
      </c>
      <c r="K36" s="113" t="s">
        <v>112</v>
      </c>
    </row>
    <row r="37" spans="1:11" x14ac:dyDescent="0.35">
      <c r="A37" s="116" t="s">
        <v>90</v>
      </c>
      <c r="B37" s="119" t="s">
        <v>147</v>
      </c>
      <c r="C37" s="117" t="s">
        <v>148</v>
      </c>
      <c r="D37" s="117" t="s">
        <v>149</v>
      </c>
      <c r="E37" s="116" t="s">
        <v>141</v>
      </c>
      <c r="G37" s="124" t="s">
        <v>90</v>
      </c>
      <c r="H37" s="163" t="s">
        <v>147</v>
      </c>
      <c r="I37" s="156" t="s">
        <v>156</v>
      </c>
      <c r="J37" s="112" t="s">
        <v>143</v>
      </c>
      <c r="K37" s="113" t="s">
        <v>112</v>
      </c>
    </row>
    <row r="38" spans="1:11" x14ac:dyDescent="0.35">
      <c r="A38" s="116" t="s">
        <v>91</v>
      </c>
      <c r="B38" s="119" t="s">
        <v>147</v>
      </c>
      <c r="C38" s="117" t="s">
        <v>148</v>
      </c>
      <c r="D38" s="117" t="s">
        <v>149</v>
      </c>
      <c r="E38" s="116" t="s">
        <v>141</v>
      </c>
      <c r="G38" s="124" t="s">
        <v>91</v>
      </c>
      <c r="H38" s="163" t="s">
        <v>147</v>
      </c>
      <c r="I38" s="156" t="s">
        <v>156</v>
      </c>
      <c r="J38" s="112" t="s">
        <v>143</v>
      </c>
      <c r="K38" s="113" t="s">
        <v>112</v>
      </c>
    </row>
    <row r="39" spans="1:11" x14ac:dyDescent="0.35">
      <c r="A39" s="116" t="s">
        <v>92</v>
      </c>
      <c r="B39" s="119" t="s">
        <v>147</v>
      </c>
      <c r="C39" s="117" t="s">
        <v>148</v>
      </c>
      <c r="D39" s="117" t="s">
        <v>149</v>
      </c>
      <c r="E39" s="116" t="s">
        <v>141</v>
      </c>
      <c r="G39" s="124" t="s">
        <v>92</v>
      </c>
      <c r="H39" s="163" t="s">
        <v>531</v>
      </c>
      <c r="I39" s="156" t="s">
        <v>157</v>
      </c>
      <c r="J39" s="112" t="s">
        <v>144</v>
      </c>
      <c r="K39" s="113" t="s">
        <v>141</v>
      </c>
    </row>
    <row r="40" spans="1:11" ht="21.75" thickBot="1" x14ac:dyDescent="0.4">
      <c r="A40" s="120" t="s">
        <v>93</v>
      </c>
      <c r="B40" s="121" t="s">
        <v>147</v>
      </c>
      <c r="C40" s="122" t="s">
        <v>148</v>
      </c>
      <c r="D40" s="122" t="s">
        <v>149</v>
      </c>
      <c r="E40" s="120" t="s">
        <v>141</v>
      </c>
      <c r="G40" s="125" t="s">
        <v>93</v>
      </c>
      <c r="H40" s="164" t="s">
        <v>531</v>
      </c>
      <c r="I40" s="157" t="s">
        <v>157</v>
      </c>
      <c r="J40" s="114" t="s">
        <v>144</v>
      </c>
      <c r="K40" s="115" t="s">
        <v>141</v>
      </c>
    </row>
    <row r="41" spans="1:11" ht="21.75" thickBot="1" x14ac:dyDescent="0.4"/>
    <row r="42" spans="1:11" ht="15.75" customHeight="1" x14ac:dyDescent="0.35">
      <c r="A42" s="402" t="s">
        <v>197</v>
      </c>
      <c r="B42" s="403"/>
      <c r="C42" s="403"/>
      <c r="D42" s="403"/>
      <c r="E42" s="404"/>
      <c r="G42" s="402" t="s">
        <v>556</v>
      </c>
      <c r="H42" s="403"/>
      <c r="I42" s="403"/>
      <c r="J42" s="403"/>
      <c r="K42" s="404"/>
    </row>
    <row r="43" spans="1:11" x14ac:dyDescent="0.35">
      <c r="A43" s="405" t="s">
        <v>76</v>
      </c>
      <c r="B43" s="406"/>
      <c r="C43" s="406"/>
      <c r="D43" s="406" t="s">
        <v>77</v>
      </c>
      <c r="E43" s="407"/>
      <c r="G43" s="405" t="s">
        <v>76</v>
      </c>
      <c r="H43" s="406"/>
      <c r="I43" s="406"/>
      <c r="J43" s="406" t="s">
        <v>77</v>
      </c>
      <c r="K43" s="407"/>
    </row>
    <row r="44" spans="1:11" ht="15" customHeight="1" x14ac:dyDescent="0.35">
      <c r="A44" s="408" t="s">
        <v>159</v>
      </c>
      <c r="B44" s="409"/>
      <c r="C44" s="409"/>
      <c r="D44" s="409" t="s">
        <v>96</v>
      </c>
      <c r="E44" s="410"/>
      <c r="G44" s="408" t="s">
        <v>558</v>
      </c>
      <c r="H44" s="409"/>
      <c r="I44" s="409"/>
      <c r="J44" s="409" t="s">
        <v>557</v>
      </c>
      <c r="K44" s="410"/>
    </row>
    <row r="45" spans="1:11" ht="21.75" thickBot="1" x14ac:dyDescent="0.4">
      <c r="A45" s="408"/>
      <c r="B45" s="409"/>
      <c r="C45" s="409"/>
      <c r="D45" s="409"/>
      <c r="E45" s="410"/>
      <c r="G45" s="408"/>
      <c r="H45" s="409"/>
      <c r="I45" s="409"/>
      <c r="J45" s="409"/>
      <c r="K45" s="410"/>
    </row>
    <row r="46" spans="1:11" ht="21.75" thickBot="1" x14ac:dyDescent="0.4">
      <c r="A46" s="399" t="s">
        <v>79</v>
      </c>
      <c r="B46" s="400"/>
      <c r="C46" s="400"/>
      <c r="D46" s="400"/>
      <c r="E46" s="401"/>
      <c r="G46" s="399" t="s">
        <v>79</v>
      </c>
      <c r="H46" s="400"/>
      <c r="I46" s="400"/>
      <c r="J46" s="400"/>
      <c r="K46" s="401"/>
    </row>
    <row r="47" spans="1:11" ht="21.75" thickBot="1" x14ac:dyDescent="0.4">
      <c r="A47" s="126" t="s">
        <v>80</v>
      </c>
      <c r="B47" s="127" t="s">
        <v>61</v>
      </c>
      <c r="C47" s="128" t="s">
        <v>59</v>
      </c>
      <c r="D47" s="129" t="s">
        <v>57</v>
      </c>
      <c r="E47" s="130" t="s">
        <v>81</v>
      </c>
      <c r="G47" s="126" t="s">
        <v>80</v>
      </c>
      <c r="H47" s="127" t="s">
        <v>61</v>
      </c>
      <c r="I47" s="128" t="s">
        <v>59</v>
      </c>
      <c r="J47" s="129" t="s">
        <v>57</v>
      </c>
      <c r="K47" s="130" t="s">
        <v>81</v>
      </c>
    </row>
    <row r="48" spans="1:11" x14ac:dyDescent="0.35">
      <c r="A48" s="116" t="s">
        <v>82</v>
      </c>
      <c r="B48" s="117"/>
      <c r="C48" s="117"/>
      <c r="D48" s="117"/>
      <c r="E48" s="116"/>
      <c r="G48" s="123" t="s">
        <v>82</v>
      </c>
      <c r="H48" s="110"/>
      <c r="I48" s="110"/>
      <c r="J48" s="110"/>
      <c r="K48" s="111"/>
    </row>
    <row r="49" spans="1:38" x14ac:dyDescent="0.35">
      <c r="A49" s="116" t="s">
        <v>83</v>
      </c>
      <c r="B49" s="117"/>
      <c r="C49" s="117"/>
      <c r="D49" s="117"/>
      <c r="E49" s="116"/>
      <c r="G49" s="124" t="s">
        <v>83</v>
      </c>
      <c r="H49" s="112"/>
      <c r="I49" s="112"/>
      <c r="J49" s="112"/>
      <c r="K49" s="113"/>
    </row>
    <row r="50" spans="1:38" x14ac:dyDescent="0.35">
      <c r="A50" s="116" t="s">
        <v>84</v>
      </c>
      <c r="B50" s="119" t="s">
        <v>214</v>
      </c>
      <c r="C50" s="117" t="s">
        <v>215</v>
      </c>
      <c r="D50" s="117" t="s">
        <v>215</v>
      </c>
      <c r="E50" s="116" t="s">
        <v>216</v>
      </c>
      <c r="G50" s="124" t="s">
        <v>84</v>
      </c>
      <c r="H50" s="112" t="s">
        <v>559</v>
      </c>
      <c r="I50" s="112" t="s">
        <v>569</v>
      </c>
      <c r="J50" s="112" t="s">
        <v>572</v>
      </c>
      <c r="K50" s="113" t="s">
        <v>573</v>
      </c>
    </row>
    <row r="51" spans="1:38" x14ac:dyDescent="0.35">
      <c r="A51" s="116" t="s">
        <v>85</v>
      </c>
      <c r="B51" s="119" t="s">
        <v>214</v>
      </c>
      <c r="C51" s="117" t="s">
        <v>215</v>
      </c>
      <c r="D51" s="117" t="s">
        <v>215</v>
      </c>
      <c r="E51" s="116" t="s">
        <v>216</v>
      </c>
      <c r="G51" s="124" t="s">
        <v>85</v>
      </c>
      <c r="H51" s="112" t="s">
        <v>560</v>
      </c>
      <c r="I51" s="112" t="s">
        <v>570</v>
      </c>
      <c r="J51" s="112" t="s">
        <v>571</v>
      </c>
      <c r="K51" s="113" t="s">
        <v>574</v>
      </c>
    </row>
    <row r="52" spans="1:38" x14ac:dyDescent="0.35">
      <c r="A52" s="116" t="s">
        <v>86</v>
      </c>
      <c r="B52" s="119" t="s">
        <v>221</v>
      </c>
      <c r="C52" s="117" t="s">
        <v>236</v>
      </c>
      <c r="D52" s="117" t="s">
        <v>212</v>
      </c>
      <c r="E52" s="116" t="s">
        <v>211</v>
      </c>
      <c r="G52" s="124" t="s">
        <v>86</v>
      </c>
      <c r="H52" s="112" t="s">
        <v>561</v>
      </c>
      <c r="I52" s="112" t="s">
        <v>572</v>
      </c>
      <c r="J52" s="112" t="s">
        <v>575</v>
      </c>
      <c r="K52" s="113" t="s">
        <v>576</v>
      </c>
    </row>
    <row r="53" spans="1:38" x14ac:dyDescent="0.35">
      <c r="A53" s="116" t="s">
        <v>87</v>
      </c>
      <c r="B53" s="119" t="s">
        <v>225</v>
      </c>
      <c r="C53" s="117" t="s">
        <v>212</v>
      </c>
      <c r="D53" s="117" t="s">
        <v>258</v>
      </c>
      <c r="E53" s="116" t="s">
        <v>405</v>
      </c>
      <c r="G53" s="124" t="s">
        <v>87</v>
      </c>
      <c r="H53" s="112" t="s">
        <v>562</v>
      </c>
      <c r="I53" s="112" t="s">
        <v>571</v>
      </c>
      <c r="J53" s="112" t="s">
        <v>577</v>
      </c>
      <c r="K53" s="113" t="s">
        <v>578</v>
      </c>
    </row>
    <row r="54" spans="1:38" x14ac:dyDescent="0.35">
      <c r="A54" s="116" t="s">
        <v>88</v>
      </c>
      <c r="B54" s="119" t="s">
        <v>220</v>
      </c>
      <c r="C54" s="117" t="s">
        <v>258</v>
      </c>
      <c r="D54" s="117" t="s">
        <v>406</v>
      </c>
      <c r="E54" s="116" t="s">
        <v>223</v>
      </c>
      <c r="G54" s="124" t="s">
        <v>88</v>
      </c>
      <c r="H54" s="112" t="s">
        <v>563</v>
      </c>
      <c r="I54" s="112" t="s">
        <v>575</v>
      </c>
      <c r="J54" s="112" t="s">
        <v>579</v>
      </c>
      <c r="K54" s="113" t="s">
        <v>580</v>
      </c>
    </row>
    <row r="55" spans="1:38" x14ac:dyDescent="0.35">
      <c r="A55" s="116" t="s">
        <v>89</v>
      </c>
      <c r="B55" s="119" t="s">
        <v>230</v>
      </c>
      <c r="C55" s="117" t="s">
        <v>406</v>
      </c>
      <c r="D55" s="117" t="s">
        <v>218</v>
      </c>
      <c r="E55" s="116" t="s">
        <v>217</v>
      </c>
      <c r="G55" s="124" t="s">
        <v>89</v>
      </c>
      <c r="H55" s="112" t="s">
        <v>564</v>
      </c>
      <c r="I55" s="112" t="s">
        <v>577</v>
      </c>
      <c r="J55" s="112" t="s">
        <v>581</v>
      </c>
      <c r="K55" s="113" t="s">
        <v>582</v>
      </c>
    </row>
    <row r="56" spans="1:38" x14ac:dyDescent="0.35">
      <c r="A56" s="116" t="s">
        <v>90</v>
      </c>
      <c r="B56" s="119" t="s">
        <v>222</v>
      </c>
      <c r="C56" s="117" t="s">
        <v>218</v>
      </c>
      <c r="D56" s="117" t="s">
        <v>407</v>
      </c>
      <c r="E56" s="116" t="s">
        <v>245</v>
      </c>
      <c r="G56" s="124" t="s">
        <v>90</v>
      </c>
      <c r="H56" s="112" t="s">
        <v>565</v>
      </c>
      <c r="I56" s="112" t="s">
        <v>579</v>
      </c>
      <c r="J56" s="112" t="s">
        <v>583</v>
      </c>
      <c r="K56" s="113" t="s">
        <v>584</v>
      </c>
    </row>
    <row r="57" spans="1:38" x14ac:dyDescent="0.35">
      <c r="A57" s="116" t="s">
        <v>91</v>
      </c>
      <c r="B57" s="119" t="s">
        <v>410</v>
      </c>
      <c r="C57" s="117" t="s">
        <v>409</v>
      </c>
      <c r="D57" s="117" t="s">
        <v>408</v>
      </c>
      <c r="E57" s="116" t="s">
        <v>173</v>
      </c>
      <c r="G57" s="124" t="s">
        <v>91</v>
      </c>
      <c r="H57" s="112" t="s">
        <v>566</v>
      </c>
      <c r="I57" s="112" t="s">
        <v>585</v>
      </c>
      <c r="J57" s="112" t="s">
        <v>586</v>
      </c>
      <c r="K57" s="113" t="s">
        <v>587</v>
      </c>
    </row>
    <row r="58" spans="1:38" x14ac:dyDescent="0.35">
      <c r="A58" s="116" t="s">
        <v>92</v>
      </c>
      <c r="B58" s="119" t="s">
        <v>412</v>
      </c>
      <c r="C58" s="117" t="s">
        <v>408</v>
      </c>
      <c r="D58" s="117" t="s">
        <v>411</v>
      </c>
      <c r="E58" s="116" t="s">
        <v>363</v>
      </c>
      <c r="G58" s="124" t="s">
        <v>92</v>
      </c>
      <c r="H58" s="112" t="s">
        <v>567</v>
      </c>
      <c r="I58" s="112" t="s">
        <v>586</v>
      </c>
      <c r="J58" s="112" t="s">
        <v>588</v>
      </c>
      <c r="K58" s="113" t="s">
        <v>589</v>
      </c>
    </row>
    <row r="59" spans="1:38" ht="21.75" thickBot="1" x14ac:dyDescent="0.4">
      <c r="A59" s="120" t="s">
        <v>93</v>
      </c>
      <c r="B59" s="121" t="s">
        <v>414</v>
      </c>
      <c r="C59" s="122" t="s">
        <v>413</v>
      </c>
      <c r="D59" s="168" t="s">
        <v>541</v>
      </c>
      <c r="E59" s="169" t="s">
        <v>141</v>
      </c>
      <c r="G59" s="125" t="s">
        <v>93</v>
      </c>
      <c r="H59" s="114" t="s">
        <v>568</v>
      </c>
      <c r="I59" s="112" t="s">
        <v>588</v>
      </c>
      <c r="J59" s="114" t="s">
        <v>590</v>
      </c>
      <c r="K59" s="115" t="s">
        <v>591</v>
      </c>
    </row>
    <row r="61" spans="1:38" s="227" customFormat="1" ht="53.45" customHeight="1" x14ac:dyDescent="0.25">
      <c r="A61" s="295" t="s">
        <v>596</v>
      </c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17"/>
      <c r="N61" s="218"/>
      <c r="O61" s="218"/>
      <c r="P61" s="218"/>
      <c r="Q61" s="218"/>
      <c r="R61" s="218"/>
      <c r="S61" s="218"/>
      <c r="T61" s="219"/>
      <c r="U61" s="219"/>
      <c r="V61" s="219"/>
      <c r="W61" s="219"/>
      <c r="X61" s="219"/>
      <c r="Y61" s="219"/>
      <c r="Z61" s="220"/>
      <c r="AA61" s="220"/>
      <c r="AB61" s="221"/>
      <c r="AC61" s="221"/>
      <c r="AD61" s="222"/>
      <c r="AE61" s="223"/>
      <c r="AF61" s="221"/>
      <c r="AG61" s="221"/>
      <c r="AH61" s="224"/>
      <c r="AI61" s="225"/>
      <c r="AJ61" s="219"/>
      <c r="AK61" s="219"/>
      <c r="AL61" s="226"/>
    </row>
  </sheetData>
  <mergeCells count="45">
    <mergeCell ref="J3:K3"/>
    <mergeCell ref="A61:L61"/>
    <mergeCell ref="A1:B3"/>
    <mergeCell ref="C1:I3"/>
    <mergeCell ref="G46:K46"/>
    <mergeCell ref="G42:K42"/>
    <mergeCell ref="G43:I43"/>
    <mergeCell ref="J43:K43"/>
    <mergeCell ref="G44:I45"/>
    <mergeCell ref="J44:K45"/>
    <mergeCell ref="A27:E27"/>
    <mergeCell ref="A44:C45"/>
    <mergeCell ref="D44:E45"/>
    <mergeCell ref="A46:E46"/>
    <mergeCell ref="A42:E42"/>
    <mergeCell ref="A43:C43"/>
    <mergeCell ref="O11:Q11"/>
    <mergeCell ref="R11:T11"/>
    <mergeCell ref="U11:W11"/>
    <mergeCell ref="X11:Z11"/>
    <mergeCell ref="AA11:AC11"/>
    <mergeCell ref="D43:E43"/>
    <mergeCell ref="A23:E23"/>
    <mergeCell ref="A24:C24"/>
    <mergeCell ref="D24:E24"/>
    <mergeCell ref="A25:C26"/>
    <mergeCell ref="D25:E26"/>
    <mergeCell ref="A6:C7"/>
    <mergeCell ref="D6:E7"/>
    <mergeCell ref="A8:E8"/>
    <mergeCell ref="A4:E4"/>
    <mergeCell ref="A5:C5"/>
    <mergeCell ref="D5:E5"/>
    <mergeCell ref="G25:I26"/>
    <mergeCell ref="J25:K26"/>
    <mergeCell ref="G27:K27"/>
    <mergeCell ref="G4:K4"/>
    <mergeCell ref="G5:I5"/>
    <mergeCell ref="J5:K5"/>
    <mergeCell ref="G6:I7"/>
    <mergeCell ref="J6:K7"/>
    <mergeCell ref="G8:K8"/>
    <mergeCell ref="G23:K23"/>
    <mergeCell ref="G24:I24"/>
    <mergeCell ref="J24:K24"/>
  </mergeCells>
  <dataValidations count="7">
    <dataValidation type="list" allowBlank="1" showInputMessage="1" showErrorMessage="1" sqref="X61:Y61 O61:T61">
      <formula1>RPTA</formula1>
    </dataValidation>
    <dataValidation type="whole" allowBlank="1" showInputMessage="1" showErrorMessage="1" sqref="A61">
      <formula1>1</formula1>
      <formula2>2000</formula2>
    </dataValidation>
    <dataValidation type="whole" allowBlank="1" showInputMessage="1" showErrorMessage="1" sqref="Z61">
      <formula1>0</formula1>
      <formula2>10</formula2>
    </dataValidation>
    <dataValidation type="whole" allowBlank="1" showInputMessage="1" showErrorMessage="1" sqref="U61:V61">
      <formula1>0</formula1>
      <formula2>100</formula2>
    </dataValidation>
    <dataValidation type="whole" allowBlank="1" showInputMessage="1" showErrorMessage="1" sqref="AD61">
      <formula1>0</formula1>
      <formula2>30000000</formula2>
    </dataValidation>
    <dataValidation type="whole" allowBlank="1" showInputMessage="1" showErrorMessage="1" sqref="AE61">
      <formula1>0</formula1>
      <formula2>5000000000</formula2>
    </dataValidation>
    <dataValidation type="list" allowBlank="1" showInputMessage="1" showErrorMessage="1" sqref="AL61">
      <formula1>Estado1</formula1>
    </dataValidation>
  </dataValidations>
  <pageMargins left="0.70866141732283472" right="0.37" top="0.74803149606299213" bottom="0.74803149606299213" header="0.31496062992125984" footer="0.31496062992125984"/>
  <pageSetup scale="49" orientation="portrait" horizontalDpi="4294967295" verticalDpi="4294967295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L63"/>
  <sheetViews>
    <sheetView zoomScale="60" zoomScaleNormal="60" workbookViewId="0">
      <selection activeCell="L1" sqref="L1"/>
    </sheetView>
  </sheetViews>
  <sheetFormatPr baseColWidth="10" defaultColWidth="11.42578125" defaultRowHeight="18.75" x14ac:dyDescent="0.25"/>
  <cols>
    <col min="1" max="1" width="2" style="1" customWidth="1"/>
    <col min="2" max="2" width="14.7109375" style="79" customWidth="1"/>
    <col min="3" max="6" width="20.7109375" style="2" customWidth="1"/>
    <col min="7" max="7" width="3.140625" style="2" customWidth="1"/>
    <col min="8" max="8" width="14.7109375" style="79" customWidth="1"/>
    <col min="9" max="12" width="20.7109375" style="2" customWidth="1"/>
    <col min="13" max="13" width="1.85546875" style="1" customWidth="1"/>
    <col min="14" max="16384" width="11.42578125" style="1"/>
  </cols>
  <sheetData>
    <row r="1" spans="1:13" customFormat="1" ht="42" customHeight="1" x14ac:dyDescent="0.25">
      <c r="A1" s="334"/>
      <c r="B1" s="337"/>
      <c r="C1" s="338"/>
      <c r="D1" s="239" t="s">
        <v>595</v>
      </c>
      <c r="E1" s="240"/>
      <c r="F1" s="240"/>
      <c r="G1" s="240"/>
      <c r="H1" s="240"/>
      <c r="I1" s="240"/>
      <c r="J1" s="241"/>
      <c r="K1" s="233" t="s">
        <v>592</v>
      </c>
      <c r="L1" s="234">
        <v>42858</v>
      </c>
    </row>
    <row r="2" spans="1:13" customFormat="1" ht="42" customHeight="1" x14ac:dyDescent="0.25">
      <c r="A2" s="335"/>
      <c r="B2" s="339"/>
      <c r="C2" s="340"/>
      <c r="D2" s="242"/>
      <c r="E2" s="243"/>
      <c r="F2" s="243"/>
      <c r="G2" s="243"/>
      <c r="H2" s="243"/>
      <c r="I2" s="243"/>
      <c r="J2" s="244"/>
      <c r="K2" s="215" t="s">
        <v>597</v>
      </c>
      <c r="L2" s="235" t="s">
        <v>593</v>
      </c>
    </row>
    <row r="3" spans="1:13" customFormat="1" ht="42" customHeight="1" thickBot="1" x14ac:dyDescent="0.3">
      <c r="A3" s="336"/>
      <c r="B3" s="341"/>
      <c r="C3" s="342"/>
      <c r="D3" s="245"/>
      <c r="E3" s="246"/>
      <c r="F3" s="246"/>
      <c r="G3" s="246"/>
      <c r="H3" s="246"/>
      <c r="I3" s="246"/>
      <c r="J3" s="247"/>
      <c r="K3" s="248" t="s">
        <v>594</v>
      </c>
      <c r="L3" s="249"/>
    </row>
    <row r="4" spans="1:13" ht="11.25" customHeight="1" thickTop="1" thickBot="1" x14ac:dyDescent="0.3">
      <c r="A4" s="93"/>
      <c r="B4" s="90"/>
      <c r="C4" s="85"/>
      <c r="D4" s="85"/>
      <c r="E4" s="85"/>
      <c r="F4" s="85"/>
      <c r="G4" s="85"/>
      <c r="H4" s="90"/>
      <c r="I4" s="85"/>
      <c r="J4" s="85"/>
      <c r="K4" s="85"/>
      <c r="L4" s="85"/>
      <c r="M4" s="94"/>
    </row>
    <row r="5" spans="1:13" ht="34.5" customHeight="1" x14ac:dyDescent="0.25">
      <c r="A5" s="95"/>
      <c r="B5" s="322" t="s">
        <v>94</v>
      </c>
      <c r="C5" s="323"/>
      <c r="D5" s="323"/>
      <c r="E5" s="323"/>
      <c r="F5" s="324"/>
      <c r="G5" s="85"/>
      <c r="H5" s="81"/>
      <c r="I5" s="82"/>
      <c r="J5" s="82"/>
      <c r="K5" s="82"/>
      <c r="L5" s="83"/>
      <c r="M5" s="96"/>
    </row>
    <row r="6" spans="1:13" x14ac:dyDescent="0.25">
      <c r="A6" s="95"/>
      <c r="B6" s="325" t="s">
        <v>76</v>
      </c>
      <c r="C6" s="326"/>
      <c r="D6" s="326"/>
      <c r="E6" s="326" t="s">
        <v>77</v>
      </c>
      <c r="F6" s="327"/>
      <c r="G6" s="85"/>
      <c r="H6" s="84"/>
      <c r="I6" s="85"/>
      <c r="J6" s="85"/>
      <c r="K6" s="85"/>
      <c r="L6" s="86"/>
      <c r="M6" s="96"/>
    </row>
    <row r="7" spans="1:13" x14ac:dyDescent="0.25">
      <c r="A7" s="95"/>
      <c r="B7" s="328" t="s">
        <v>78</v>
      </c>
      <c r="C7" s="329"/>
      <c r="D7" s="329"/>
      <c r="E7" s="329" t="s">
        <v>207</v>
      </c>
      <c r="F7" s="330"/>
      <c r="G7" s="85"/>
      <c r="H7" s="84"/>
      <c r="I7" s="85"/>
      <c r="J7" s="85"/>
      <c r="K7" s="85"/>
      <c r="L7" s="86"/>
      <c r="M7" s="96"/>
    </row>
    <row r="8" spans="1:13" ht="19.5" thickBot="1" x14ac:dyDescent="0.3">
      <c r="A8" s="95"/>
      <c r="B8" s="328"/>
      <c r="C8" s="329"/>
      <c r="D8" s="329"/>
      <c r="E8" s="329"/>
      <c r="F8" s="330"/>
      <c r="G8" s="85"/>
      <c r="H8" s="84"/>
      <c r="I8" s="85"/>
      <c r="J8" s="85"/>
      <c r="K8" s="85"/>
      <c r="L8" s="86"/>
      <c r="M8" s="96"/>
    </row>
    <row r="9" spans="1:13" ht="19.5" thickBot="1" x14ac:dyDescent="0.3">
      <c r="A9" s="95"/>
      <c r="B9" s="331" t="s">
        <v>79</v>
      </c>
      <c r="C9" s="332"/>
      <c r="D9" s="332"/>
      <c r="E9" s="332"/>
      <c r="F9" s="333"/>
      <c r="G9" s="85"/>
      <c r="H9" s="84"/>
      <c r="I9" s="85"/>
      <c r="J9" s="85"/>
      <c r="K9" s="85"/>
      <c r="L9" s="86"/>
      <c r="M9" s="96"/>
    </row>
    <row r="10" spans="1:13" ht="19.5" thickBot="1" x14ac:dyDescent="0.3">
      <c r="A10" s="95"/>
      <c r="B10" s="99" t="s">
        <v>80</v>
      </c>
      <c r="C10" s="100" t="s">
        <v>61</v>
      </c>
      <c r="D10" s="101" t="s">
        <v>59</v>
      </c>
      <c r="E10" s="102" t="s">
        <v>57</v>
      </c>
      <c r="F10" s="80" t="s">
        <v>81</v>
      </c>
      <c r="G10" s="85"/>
      <c r="H10" s="84"/>
      <c r="I10" s="85"/>
      <c r="J10" s="85"/>
      <c r="K10" s="85"/>
      <c r="L10" s="86"/>
      <c r="M10" s="96"/>
    </row>
    <row r="11" spans="1:13" ht="30" customHeight="1" x14ac:dyDescent="0.25">
      <c r="A11" s="95"/>
      <c r="B11" s="103" t="s">
        <v>82</v>
      </c>
      <c r="C11" s="110"/>
      <c r="D11" s="110"/>
      <c r="E11" s="110"/>
      <c r="F11" s="111"/>
      <c r="G11" s="85"/>
      <c r="H11" s="313" t="s">
        <v>206</v>
      </c>
      <c r="I11" s="314"/>
      <c r="J11" s="314"/>
      <c r="K11" s="314"/>
      <c r="L11" s="315"/>
      <c r="M11" s="96"/>
    </row>
    <row r="12" spans="1:13" ht="30" customHeight="1" x14ac:dyDescent="0.25">
      <c r="A12" s="95"/>
      <c r="B12" s="106" t="s">
        <v>83</v>
      </c>
      <c r="C12" s="112"/>
      <c r="D12" s="112"/>
      <c r="E12" s="112"/>
      <c r="F12" s="113"/>
      <c r="G12" s="85"/>
      <c r="H12" s="316"/>
      <c r="I12" s="317"/>
      <c r="J12" s="317"/>
      <c r="K12" s="317"/>
      <c r="L12" s="318"/>
      <c r="M12" s="96"/>
    </row>
    <row r="13" spans="1:13" ht="30" customHeight="1" thickBot="1" x14ac:dyDescent="0.3">
      <c r="A13" s="95"/>
      <c r="B13" s="106" t="s">
        <v>84</v>
      </c>
      <c r="C13" s="112" t="s">
        <v>98</v>
      </c>
      <c r="D13" s="112" t="s">
        <v>97</v>
      </c>
      <c r="E13" s="112" t="s">
        <v>99</v>
      </c>
      <c r="F13" s="113" t="s">
        <v>106</v>
      </c>
      <c r="G13" s="85"/>
      <c r="H13" s="319" t="s">
        <v>205</v>
      </c>
      <c r="I13" s="320"/>
      <c r="J13" s="320"/>
      <c r="K13" s="320"/>
      <c r="L13" s="321"/>
      <c r="M13" s="96"/>
    </row>
    <row r="14" spans="1:13" ht="30" customHeight="1" x14ac:dyDescent="0.25">
      <c r="A14" s="95"/>
      <c r="B14" s="106" t="s">
        <v>85</v>
      </c>
      <c r="C14" s="112" t="s">
        <v>98</v>
      </c>
      <c r="D14" s="112" t="s">
        <v>97</v>
      </c>
      <c r="E14" s="112" t="s">
        <v>99</v>
      </c>
      <c r="F14" s="113" t="s">
        <v>106</v>
      </c>
      <c r="G14" s="85"/>
      <c r="H14" s="84"/>
      <c r="I14" s="85"/>
      <c r="J14" s="85"/>
      <c r="K14" s="85"/>
      <c r="L14" s="86"/>
      <c r="M14" s="96"/>
    </row>
    <row r="15" spans="1:13" ht="30" customHeight="1" x14ac:dyDescent="0.25">
      <c r="A15" s="95"/>
      <c r="B15" s="106" t="s">
        <v>86</v>
      </c>
      <c r="C15" s="112" t="s">
        <v>98</v>
      </c>
      <c r="D15" s="112" t="s">
        <v>97</v>
      </c>
      <c r="E15" s="112" t="s">
        <v>99</v>
      </c>
      <c r="F15" s="113" t="s">
        <v>106</v>
      </c>
      <c r="G15" s="85"/>
      <c r="H15" s="84"/>
      <c r="I15" s="85"/>
      <c r="J15" s="85"/>
      <c r="K15" s="85"/>
      <c r="L15" s="86"/>
      <c r="M15" s="96"/>
    </row>
    <row r="16" spans="1:13" ht="30" customHeight="1" x14ac:dyDescent="0.25">
      <c r="A16" s="95"/>
      <c r="B16" s="106" t="s">
        <v>87</v>
      </c>
      <c r="C16" s="112" t="s">
        <v>100</v>
      </c>
      <c r="D16" s="112" t="s">
        <v>101</v>
      </c>
      <c r="E16" s="112" t="s">
        <v>102</v>
      </c>
      <c r="F16" s="113" t="s">
        <v>107</v>
      </c>
      <c r="G16" s="85"/>
      <c r="H16" s="84"/>
      <c r="I16" s="85"/>
      <c r="J16" s="85"/>
      <c r="K16" s="85"/>
      <c r="L16" s="86"/>
      <c r="M16" s="96"/>
    </row>
    <row r="17" spans="1:13" ht="30" customHeight="1" x14ac:dyDescent="0.25">
      <c r="A17" s="95"/>
      <c r="B17" s="106" t="s">
        <v>88</v>
      </c>
      <c r="C17" s="112" t="s">
        <v>100</v>
      </c>
      <c r="D17" s="112" t="s">
        <v>101</v>
      </c>
      <c r="E17" s="112" t="s">
        <v>102</v>
      </c>
      <c r="F17" s="113" t="s">
        <v>107</v>
      </c>
      <c r="G17" s="85"/>
      <c r="H17" s="84"/>
      <c r="I17" s="85"/>
      <c r="J17" s="85"/>
      <c r="K17" s="85"/>
      <c r="L17" s="86"/>
      <c r="M17" s="96"/>
    </row>
    <row r="18" spans="1:13" ht="30" customHeight="1" x14ac:dyDescent="0.25">
      <c r="A18" s="95"/>
      <c r="B18" s="106" t="s">
        <v>89</v>
      </c>
      <c r="C18" s="112" t="s">
        <v>103</v>
      </c>
      <c r="D18" s="112" t="s">
        <v>104</v>
      </c>
      <c r="E18" s="112" t="s">
        <v>105</v>
      </c>
      <c r="F18" s="113" t="s">
        <v>108</v>
      </c>
      <c r="G18" s="85"/>
      <c r="H18" s="84"/>
      <c r="I18" s="85"/>
      <c r="J18" s="85"/>
      <c r="K18" s="85"/>
      <c r="L18" s="86"/>
      <c r="M18" s="96"/>
    </row>
    <row r="19" spans="1:13" ht="30" customHeight="1" x14ac:dyDescent="0.25">
      <c r="A19" s="95"/>
      <c r="B19" s="106" t="s">
        <v>90</v>
      </c>
      <c r="C19" s="112" t="s">
        <v>103</v>
      </c>
      <c r="D19" s="112" t="s">
        <v>104</v>
      </c>
      <c r="E19" s="112" t="s">
        <v>105</v>
      </c>
      <c r="F19" s="113" t="s">
        <v>108</v>
      </c>
      <c r="G19" s="85"/>
      <c r="H19" s="84"/>
      <c r="I19" s="85"/>
      <c r="J19" s="85"/>
      <c r="K19" s="85"/>
      <c r="L19" s="86"/>
      <c r="M19" s="96"/>
    </row>
    <row r="20" spans="1:13" ht="30" customHeight="1" x14ac:dyDescent="0.25">
      <c r="A20" s="95"/>
      <c r="B20" s="106" t="s">
        <v>91</v>
      </c>
      <c r="C20" s="112" t="s">
        <v>109</v>
      </c>
      <c r="D20" s="112" t="s">
        <v>110</v>
      </c>
      <c r="E20" s="112" t="s">
        <v>111</v>
      </c>
      <c r="F20" s="113" t="s">
        <v>112</v>
      </c>
      <c r="G20" s="85"/>
      <c r="H20" s="84"/>
      <c r="I20" s="85"/>
      <c r="J20" s="85"/>
      <c r="K20" s="85"/>
      <c r="L20" s="86"/>
      <c r="M20" s="96"/>
    </row>
    <row r="21" spans="1:13" ht="30" customHeight="1" x14ac:dyDescent="0.25">
      <c r="A21" s="95"/>
      <c r="B21" s="106" t="s">
        <v>92</v>
      </c>
      <c r="C21" s="112" t="s">
        <v>109</v>
      </c>
      <c r="D21" s="112" t="s">
        <v>110</v>
      </c>
      <c r="E21" s="112" t="s">
        <v>111</v>
      </c>
      <c r="F21" s="113" t="s">
        <v>112</v>
      </c>
      <c r="G21" s="85"/>
      <c r="H21" s="84"/>
      <c r="I21" s="85"/>
      <c r="J21" s="85"/>
      <c r="K21" s="85"/>
      <c r="L21" s="86"/>
      <c r="M21" s="96"/>
    </row>
    <row r="22" spans="1:13" ht="30" customHeight="1" thickBot="1" x14ac:dyDescent="0.3">
      <c r="A22" s="95"/>
      <c r="B22" s="109" t="s">
        <v>93</v>
      </c>
      <c r="C22" s="114" t="s">
        <v>113</v>
      </c>
      <c r="D22" s="114" t="s">
        <v>114</v>
      </c>
      <c r="E22" s="114" t="s">
        <v>115</v>
      </c>
      <c r="F22" s="115" t="s">
        <v>116</v>
      </c>
      <c r="G22" s="85"/>
      <c r="H22" s="87"/>
      <c r="I22" s="88"/>
      <c r="J22" s="88"/>
      <c r="K22" s="88"/>
      <c r="L22" s="89"/>
      <c r="M22" s="96"/>
    </row>
    <row r="23" spans="1:13" ht="19.5" thickBot="1" x14ac:dyDescent="0.3">
      <c r="A23" s="95"/>
      <c r="B23" s="90"/>
      <c r="C23" s="85"/>
      <c r="D23" s="85"/>
      <c r="E23" s="85"/>
      <c r="F23" s="85"/>
      <c r="G23" s="85"/>
      <c r="H23" s="90"/>
      <c r="I23" s="85"/>
      <c r="J23" s="85"/>
      <c r="K23" s="85"/>
      <c r="L23" s="85"/>
      <c r="M23" s="96"/>
    </row>
    <row r="24" spans="1:13" ht="37.5" customHeight="1" x14ac:dyDescent="0.25">
      <c r="A24" s="95"/>
      <c r="B24" s="322" t="s">
        <v>95</v>
      </c>
      <c r="C24" s="323"/>
      <c r="D24" s="323"/>
      <c r="E24" s="323"/>
      <c r="F24" s="324"/>
      <c r="G24" s="85"/>
      <c r="H24" s="322" t="s">
        <v>145</v>
      </c>
      <c r="I24" s="323"/>
      <c r="J24" s="323"/>
      <c r="K24" s="323"/>
      <c r="L24" s="324"/>
      <c r="M24" s="96"/>
    </row>
    <row r="25" spans="1:13" x14ac:dyDescent="0.25">
      <c r="A25" s="95"/>
      <c r="B25" s="325" t="s">
        <v>76</v>
      </c>
      <c r="C25" s="326"/>
      <c r="D25" s="326"/>
      <c r="E25" s="326" t="s">
        <v>77</v>
      </c>
      <c r="F25" s="327"/>
      <c r="G25" s="85"/>
      <c r="H25" s="325" t="s">
        <v>76</v>
      </c>
      <c r="I25" s="326"/>
      <c r="J25" s="326"/>
      <c r="K25" s="326" t="s">
        <v>77</v>
      </c>
      <c r="L25" s="327"/>
      <c r="M25" s="96"/>
    </row>
    <row r="26" spans="1:13" ht="15" customHeight="1" x14ac:dyDescent="0.25">
      <c r="A26" s="95"/>
      <c r="B26" s="328" t="s">
        <v>96</v>
      </c>
      <c r="C26" s="329"/>
      <c r="D26" s="329"/>
      <c r="E26" s="329" t="s">
        <v>208</v>
      </c>
      <c r="F26" s="330"/>
      <c r="G26" s="85"/>
      <c r="H26" s="328" t="s">
        <v>146</v>
      </c>
      <c r="I26" s="329"/>
      <c r="J26" s="329"/>
      <c r="K26" s="329" t="s">
        <v>209</v>
      </c>
      <c r="L26" s="330"/>
      <c r="M26" s="96"/>
    </row>
    <row r="27" spans="1:13" ht="19.5" thickBot="1" x14ac:dyDescent="0.3">
      <c r="A27" s="95"/>
      <c r="B27" s="328"/>
      <c r="C27" s="329"/>
      <c r="D27" s="329"/>
      <c r="E27" s="329"/>
      <c r="F27" s="330"/>
      <c r="G27" s="85"/>
      <c r="H27" s="328"/>
      <c r="I27" s="329"/>
      <c r="J27" s="329"/>
      <c r="K27" s="329"/>
      <c r="L27" s="330"/>
      <c r="M27" s="96"/>
    </row>
    <row r="28" spans="1:13" ht="19.5" thickBot="1" x14ac:dyDescent="0.3">
      <c r="A28" s="95"/>
      <c r="B28" s="331" t="s">
        <v>79</v>
      </c>
      <c r="C28" s="332"/>
      <c r="D28" s="332"/>
      <c r="E28" s="332"/>
      <c r="F28" s="333"/>
      <c r="G28" s="85"/>
      <c r="H28" s="331" t="s">
        <v>79</v>
      </c>
      <c r="I28" s="332"/>
      <c r="J28" s="332"/>
      <c r="K28" s="332"/>
      <c r="L28" s="333"/>
      <c r="M28" s="96"/>
    </row>
    <row r="29" spans="1:13" ht="19.5" thickBot="1" x14ac:dyDescent="0.3">
      <c r="A29" s="95"/>
      <c r="B29" s="99" t="s">
        <v>80</v>
      </c>
      <c r="C29" s="100" t="s">
        <v>61</v>
      </c>
      <c r="D29" s="101" t="s">
        <v>59</v>
      </c>
      <c r="E29" s="102" t="s">
        <v>57</v>
      </c>
      <c r="F29" s="80" t="s">
        <v>81</v>
      </c>
      <c r="G29" s="85"/>
      <c r="H29" s="99" t="s">
        <v>80</v>
      </c>
      <c r="I29" s="100" t="s">
        <v>61</v>
      </c>
      <c r="J29" s="101" t="s">
        <v>59</v>
      </c>
      <c r="K29" s="102" t="s">
        <v>57</v>
      </c>
      <c r="L29" s="80" t="s">
        <v>81</v>
      </c>
      <c r="M29" s="96"/>
    </row>
    <row r="30" spans="1:13" ht="30" customHeight="1" x14ac:dyDescent="0.25">
      <c r="A30" s="95"/>
      <c r="B30" s="103" t="s">
        <v>82</v>
      </c>
      <c r="C30" s="110"/>
      <c r="D30" s="110"/>
      <c r="E30" s="110"/>
      <c r="F30" s="111"/>
      <c r="G30" s="85"/>
      <c r="H30" s="103" t="s">
        <v>82</v>
      </c>
      <c r="I30" s="104"/>
      <c r="J30" s="104"/>
      <c r="K30" s="104"/>
      <c r="L30" s="105"/>
      <c r="M30" s="96"/>
    </row>
    <row r="31" spans="1:13" ht="30" customHeight="1" x14ac:dyDescent="0.25">
      <c r="A31" s="95"/>
      <c r="B31" s="106" t="s">
        <v>83</v>
      </c>
      <c r="C31" s="112"/>
      <c r="D31" s="112"/>
      <c r="E31" s="112"/>
      <c r="F31" s="113"/>
      <c r="G31" s="85"/>
      <c r="H31" s="106" t="s">
        <v>83</v>
      </c>
      <c r="I31" s="107"/>
      <c r="J31" s="107"/>
      <c r="K31" s="107"/>
      <c r="L31" s="108"/>
      <c r="M31" s="96"/>
    </row>
    <row r="32" spans="1:13" ht="30" customHeight="1" x14ac:dyDescent="0.25">
      <c r="A32" s="95"/>
      <c r="B32" s="106" t="s">
        <v>84</v>
      </c>
      <c r="C32" s="112" t="s">
        <v>118</v>
      </c>
      <c r="D32" s="112" t="s">
        <v>119</v>
      </c>
      <c r="E32" s="112" t="s">
        <v>123</v>
      </c>
      <c r="F32" s="113" t="s">
        <v>117</v>
      </c>
      <c r="G32" s="85"/>
      <c r="H32" s="106" t="s">
        <v>84</v>
      </c>
      <c r="I32" s="112" t="s">
        <v>147</v>
      </c>
      <c r="J32" s="112" t="s">
        <v>148</v>
      </c>
      <c r="K32" s="112" t="s">
        <v>149</v>
      </c>
      <c r="L32" s="113" t="s">
        <v>141</v>
      </c>
      <c r="M32" s="96"/>
    </row>
    <row r="33" spans="1:13" ht="30" customHeight="1" x14ac:dyDescent="0.25">
      <c r="A33" s="95"/>
      <c r="B33" s="106" t="s">
        <v>85</v>
      </c>
      <c r="C33" s="112" t="s">
        <v>120</v>
      </c>
      <c r="D33" s="112" t="s">
        <v>121</v>
      </c>
      <c r="E33" s="112" t="s">
        <v>122</v>
      </c>
      <c r="F33" s="113" t="s">
        <v>164</v>
      </c>
      <c r="G33" s="85"/>
      <c r="H33" s="106" t="s">
        <v>85</v>
      </c>
      <c r="I33" s="112" t="s">
        <v>147</v>
      </c>
      <c r="J33" s="112" t="s">
        <v>148</v>
      </c>
      <c r="K33" s="112" t="s">
        <v>149</v>
      </c>
      <c r="L33" s="113" t="s">
        <v>141</v>
      </c>
      <c r="M33" s="96"/>
    </row>
    <row r="34" spans="1:13" ht="30" customHeight="1" x14ac:dyDescent="0.25">
      <c r="A34" s="95"/>
      <c r="B34" s="106" t="s">
        <v>86</v>
      </c>
      <c r="C34" s="112" t="s">
        <v>168</v>
      </c>
      <c r="D34" s="112" t="s">
        <v>122</v>
      </c>
      <c r="E34" s="112" t="s">
        <v>125</v>
      </c>
      <c r="F34" s="113" t="s">
        <v>124</v>
      </c>
      <c r="G34" s="85"/>
      <c r="H34" s="106" t="s">
        <v>86</v>
      </c>
      <c r="I34" s="112" t="s">
        <v>147</v>
      </c>
      <c r="J34" s="112" t="s">
        <v>148</v>
      </c>
      <c r="K34" s="112" t="s">
        <v>149</v>
      </c>
      <c r="L34" s="113" t="s">
        <v>141</v>
      </c>
      <c r="M34" s="96"/>
    </row>
    <row r="35" spans="1:13" ht="30" customHeight="1" x14ac:dyDescent="0.25">
      <c r="A35" s="95"/>
      <c r="B35" s="106" t="s">
        <v>87</v>
      </c>
      <c r="C35" s="112" t="s">
        <v>167</v>
      </c>
      <c r="D35" s="112" t="s">
        <v>166</v>
      </c>
      <c r="E35" s="112" t="s">
        <v>165</v>
      </c>
      <c r="F35" s="113" t="s">
        <v>126</v>
      </c>
      <c r="G35" s="85"/>
      <c r="H35" s="106" t="s">
        <v>87</v>
      </c>
      <c r="I35" s="112" t="s">
        <v>147</v>
      </c>
      <c r="J35" s="112" t="s">
        <v>148</v>
      </c>
      <c r="K35" s="112" t="s">
        <v>149</v>
      </c>
      <c r="L35" s="113" t="s">
        <v>141</v>
      </c>
      <c r="M35" s="96"/>
    </row>
    <row r="36" spans="1:13" ht="30" customHeight="1" x14ac:dyDescent="0.25">
      <c r="A36" s="95"/>
      <c r="B36" s="106" t="s">
        <v>88</v>
      </c>
      <c r="C36" s="112" t="s">
        <v>127</v>
      </c>
      <c r="D36" s="112" t="s">
        <v>128</v>
      </c>
      <c r="E36" s="112" t="s">
        <v>129</v>
      </c>
      <c r="F36" s="113" t="s">
        <v>130</v>
      </c>
      <c r="G36" s="85"/>
      <c r="H36" s="106" t="s">
        <v>88</v>
      </c>
      <c r="I36" s="112" t="s">
        <v>147</v>
      </c>
      <c r="J36" s="112" t="s">
        <v>148</v>
      </c>
      <c r="K36" s="112" t="s">
        <v>149</v>
      </c>
      <c r="L36" s="113" t="s">
        <v>141</v>
      </c>
      <c r="M36" s="96"/>
    </row>
    <row r="37" spans="1:13" ht="30" customHeight="1" x14ac:dyDescent="0.25">
      <c r="A37" s="95"/>
      <c r="B37" s="106" t="s">
        <v>89</v>
      </c>
      <c r="C37" s="112" t="s">
        <v>131</v>
      </c>
      <c r="D37" s="112" t="s">
        <v>132</v>
      </c>
      <c r="E37" s="112" t="s">
        <v>133</v>
      </c>
      <c r="F37" s="113" t="s">
        <v>134</v>
      </c>
      <c r="G37" s="85"/>
      <c r="H37" s="106" t="s">
        <v>89</v>
      </c>
      <c r="I37" s="112" t="s">
        <v>147</v>
      </c>
      <c r="J37" s="112" t="s">
        <v>148</v>
      </c>
      <c r="K37" s="112" t="s">
        <v>149</v>
      </c>
      <c r="L37" s="113" t="s">
        <v>141</v>
      </c>
      <c r="M37" s="96"/>
    </row>
    <row r="38" spans="1:13" ht="30" customHeight="1" x14ac:dyDescent="0.25">
      <c r="A38" s="95"/>
      <c r="B38" s="106" t="s">
        <v>90</v>
      </c>
      <c r="C38" s="112" t="s">
        <v>100</v>
      </c>
      <c r="D38" s="112" t="s">
        <v>133</v>
      </c>
      <c r="E38" s="112" t="s">
        <v>135</v>
      </c>
      <c r="F38" s="113" t="s">
        <v>136</v>
      </c>
      <c r="G38" s="85"/>
      <c r="H38" s="106" t="s">
        <v>90</v>
      </c>
      <c r="I38" s="112" t="s">
        <v>147</v>
      </c>
      <c r="J38" s="112" t="s">
        <v>148</v>
      </c>
      <c r="K38" s="112" t="s">
        <v>149</v>
      </c>
      <c r="L38" s="113" t="s">
        <v>141</v>
      </c>
      <c r="M38" s="96"/>
    </row>
    <row r="39" spans="1:13" ht="30" customHeight="1" x14ac:dyDescent="0.25">
      <c r="A39" s="95"/>
      <c r="B39" s="106" t="s">
        <v>91</v>
      </c>
      <c r="C39" s="112" t="s">
        <v>137</v>
      </c>
      <c r="D39" s="112" t="s">
        <v>135</v>
      </c>
      <c r="E39" s="112" t="s">
        <v>140</v>
      </c>
      <c r="F39" s="113" t="s">
        <v>108</v>
      </c>
      <c r="G39" s="85"/>
      <c r="H39" s="106" t="s">
        <v>91</v>
      </c>
      <c r="I39" s="112" t="s">
        <v>147</v>
      </c>
      <c r="J39" s="112" t="s">
        <v>148</v>
      </c>
      <c r="K39" s="112" t="s">
        <v>149</v>
      </c>
      <c r="L39" s="113" t="s">
        <v>141</v>
      </c>
      <c r="M39" s="96"/>
    </row>
    <row r="40" spans="1:13" ht="30" customHeight="1" x14ac:dyDescent="0.25">
      <c r="A40" s="95"/>
      <c r="B40" s="106" t="s">
        <v>92</v>
      </c>
      <c r="C40" s="112" t="s">
        <v>138</v>
      </c>
      <c r="D40" s="112" t="s">
        <v>142</v>
      </c>
      <c r="E40" s="112" t="s">
        <v>143</v>
      </c>
      <c r="F40" s="113" t="s">
        <v>112</v>
      </c>
      <c r="G40" s="85"/>
      <c r="H40" s="106" t="s">
        <v>92</v>
      </c>
      <c r="I40" s="112" t="s">
        <v>147</v>
      </c>
      <c r="J40" s="112" t="s">
        <v>148</v>
      </c>
      <c r="K40" s="112" t="s">
        <v>149</v>
      </c>
      <c r="L40" s="113" t="s">
        <v>141</v>
      </c>
      <c r="M40" s="96"/>
    </row>
    <row r="41" spans="1:13" ht="30" customHeight="1" thickBot="1" x14ac:dyDescent="0.3">
      <c r="A41" s="95"/>
      <c r="B41" s="109" t="s">
        <v>93</v>
      </c>
      <c r="C41" s="114" t="s">
        <v>139</v>
      </c>
      <c r="D41" s="114" t="s">
        <v>143</v>
      </c>
      <c r="E41" s="114" t="s">
        <v>144</v>
      </c>
      <c r="F41" s="115" t="s">
        <v>141</v>
      </c>
      <c r="G41" s="85"/>
      <c r="H41" s="109" t="s">
        <v>93</v>
      </c>
      <c r="I41" s="114" t="s">
        <v>147</v>
      </c>
      <c r="J41" s="114" t="s">
        <v>148</v>
      </c>
      <c r="K41" s="114" t="s">
        <v>149</v>
      </c>
      <c r="L41" s="115" t="s">
        <v>141</v>
      </c>
      <c r="M41" s="96"/>
    </row>
    <row r="42" spans="1:13" ht="19.5" thickBot="1" x14ac:dyDescent="0.3">
      <c r="A42" s="95"/>
      <c r="B42" s="90"/>
      <c r="C42" s="85"/>
      <c r="D42" s="85"/>
      <c r="E42" s="85"/>
      <c r="F42" s="85"/>
      <c r="G42" s="85"/>
      <c r="H42" s="90"/>
      <c r="I42" s="85"/>
      <c r="J42" s="85"/>
      <c r="K42" s="85"/>
      <c r="L42" s="85"/>
      <c r="M42" s="96"/>
    </row>
    <row r="43" spans="1:13" ht="36" customHeight="1" x14ac:dyDescent="0.25">
      <c r="A43" s="95"/>
      <c r="B43" s="322" t="s">
        <v>150</v>
      </c>
      <c r="C43" s="323"/>
      <c r="D43" s="323"/>
      <c r="E43" s="323"/>
      <c r="F43" s="324"/>
      <c r="G43" s="85"/>
      <c r="H43" s="322" t="s">
        <v>158</v>
      </c>
      <c r="I43" s="323"/>
      <c r="J43" s="323"/>
      <c r="K43" s="323"/>
      <c r="L43" s="324"/>
      <c r="M43" s="96"/>
    </row>
    <row r="44" spans="1:13" x14ac:dyDescent="0.25">
      <c r="A44" s="95"/>
      <c r="B44" s="325" t="s">
        <v>76</v>
      </c>
      <c r="C44" s="326"/>
      <c r="D44" s="326"/>
      <c r="E44" s="326" t="s">
        <v>77</v>
      </c>
      <c r="F44" s="327"/>
      <c r="G44" s="85"/>
      <c r="H44" s="325" t="s">
        <v>76</v>
      </c>
      <c r="I44" s="326"/>
      <c r="J44" s="326"/>
      <c r="K44" s="326" t="s">
        <v>77</v>
      </c>
      <c r="L44" s="327"/>
      <c r="M44" s="96"/>
    </row>
    <row r="45" spans="1:13" ht="21.75" customHeight="1" x14ac:dyDescent="0.25">
      <c r="A45" s="95"/>
      <c r="B45" s="328" t="s">
        <v>151</v>
      </c>
      <c r="C45" s="329"/>
      <c r="D45" s="329"/>
      <c r="E45" s="329" t="s">
        <v>210</v>
      </c>
      <c r="F45" s="330"/>
      <c r="G45" s="85"/>
      <c r="H45" s="328" t="s">
        <v>159</v>
      </c>
      <c r="I45" s="329"/>
      <c r="J45" s="329"/>
      <c r="K45" s="329" t="s">
        <v>96</v>
      </c>
      <c r="L45" s="330"/>
      <c r="M45" s="96"/>
    </row>
    <row r="46" spans="1:13" ht="24" customHeight="1" thickBot="1" x14ac:dyDescent="0.3">
      <c r="A46" s="95"/>
      <c r="B46" s="328"/>
      <c r="C46" s="329"/>
      <c r="D46" s="329"/>
      <c r="E46" s="329"/>
      <c r="F46" s="330"/>
      <c r="G46" s="85"/>
      <c r="H46" s="328"/>
      <c r="I46" s="329"/>
      <c r="J46" s="329"/>
      <c r="K46" s="329"/>
      <c r="L46" s="330"/>
      <c r="M46" s="96"/>
    </row>
    <row r="47" spans="1:13" ht="19.5" thickBot="1" x14ac:dyDescent="0.3">
      <c r="A47" s="95"/>
      <c r="B47" s="331" t="s">
        <v>79</v>
      </c>
      <c r="C47" s="332"/>
      <c r="D47" s="332"/>
      <c r="E47" s="332"/>
      <c r="F47" s="333"/>
      <c r="G47" s="85"/>
      <c r="H47" s="331" t="s">
        <v>79</v>
      </c>
      <c r="I47" s="332"/>
      <c r="J47" s="332"/>
      <c r="K47" s="332"/>
      <c r="L47" s="333"/>
      <c r="M47" s="96"/>
    </row>
    <row r="48" spans="1:13" ht="19.5" thickBot="1" x14ac:dyDescent="0.3">
      <c r="A48" s="95"/>
      <c r="B48" s="99" t="s">
        <v>80</v>
      </c>
      <c r="C48" s="100" t="s">
        <v>61</v>
      </c>
      <c r="D48" s="101" t="s">
        <v>59</v>
      </c>
      <c r="E48" s="102" t="s">
        <v>57</v>
      </c>
      <c r="F48" s="80" t="s">
        <v>81</v>
      </c>
      <c r="G48" s="85"/>
      <c r="H48" s="99" t="s">
        <v>80</v>
      </c>
      <c r="I48" s="100" t="s">
        <v>61</v>
      </c>
      <c r="J48" s="101" t="s">
        <v>59</v>
      </c>
      <c r="K48" s="102" t="s">
        <v>57</v>
      </c>
      <c r="L48" s="80" t="s">
        <v>81</v>
      </c>
      <c r="M48" s="96"/>
    </row>
    <row r="49" spans="1:38" ht="30" customHeight="1" x14ac:dyDescent="0.25">
      <c r="A49" s="95"/>
      <c r="B49" s="103" t="s">
        <v>82</v>
      </c>
      <c r="C49" s="104"/>
      <c r="D49" s="104"/>
      <c r="E49" s="104"/>
      <c r="F49" s="105"/>
      <c r="G49" s="85"/>
      <c r="H49" s="103" t="s">
        <v>82</v>
      </c>
      <c r="I49" s="104"/>
      <c r="J49" s="104"/>
      <c r="K49" s="104"/>
      <c r="L49" s="105"/>
      <c r="M49" s="96"/>
    </row>
    <row r="50" spans="1:38" ht="30" customHeight="1" x14ac:dyDescent="0.25">
      <c r="A50" s="95"/>
      <c r="B50" s="106" t="s">
        <v>83</v>
      </c>
      <c r="C50" s="107"/>
      <c r="D50" s="107"/>
      <c r="E50" s="107"/>
      <c r="F50" s="108"/>
      <c r="G50" s="85"/>
      <c r="H50" s="106" t="s">
        <v>83</v>
      </c>
      <c r="I50" s="107"/>
      <c r="J50" s="107"/>
      <c r="K50" s="107"/>
      <c r="L50" s="108"/>
      <c r="M50" s="96"/>
    </row>
    <row r="51" spans="1:38" ht="30" customHeight="1" x14ac:dyDescent="0.25">
      <c r="A51" s="95"/>
      <c r="B51" s="106" t="s">
        <v>84</v>
      </c>
      <c r="C51" s="112" t="s">
        <v>530</v>
      </c>
      <c r="D51" s="112" t="s">
        <v>153</v>
      </c>
      <c r="E51" s="112" t="s">
        <v>142</v>
      </c>
      <c r="F51" s="113" t="s">
        <v>107</v>
      </c>
      <c r="G51" s="85"/>
      <c r="H51" s="106" t="s">
        <v>84</v>
      </c>
      <c r="I51" s="112" t="s">
        <v>178</v>
      </c>
      <c r="J51" s="112" t="s">
        <v>177</v>
      </c>
      <c r="K51" s="112" t="s">
        <v>176</v>
      </c>
      <c r="L51" s="113" t="s">
        <v>169</v>
      </c>
      <c r="M51" s="96"/>
    </row>
    <row r="52" spans="1:38" ht="30" customHeight="1" x14ac:dyDescent="0.25">
      <c r="A52" s="95"/>
      <c r="B52" s="106" t="s">
        <v>85</v>
      </c>
      <c r="C52" s="112" t="s">
        <v>530</v>
      </c>
      <c r="D52" s="112" t="s">
        <v>153</v>
      </c>
      <c r="E52" s="112" t="s">
        <v>142</v>
      </c>
      <c r="F52" s="113" t="s">
        <v>107</v>
      </c>
      <c r="G52" s="85"/>
      <c r="H52" s="106" t="s">
        <v>85</v>
      </c>
      <c r="I52" s="112" t="s">
        <v>180</v>
      </c>
      <c r="J52" s="112" t="s">
        <v>176</v>
      </c>
      <c r="K52" s="112" t="s">
        <v>179</v>
      </c>
      <c r="L52" s="113" t="s">
        <v>170</v>
      </c>
      <c r="M52" s="96"/>
    </row>
    <row r="53" spans="1:38" ht="30" customHeight="1" x14ac:dyDescent="0.25">
      <c r="A53" s="95"/>
      <c r="B53" s="106" t="s">
        <v>86</v>
      </c>
      <c r="C53" s="112" t="s">
        <v>530</v>
      </c>
      <c r="D53" s="112" t="s">
        <v>153</v>
      </c>
      <c r="E53" s="112" t="s">
        <v>142</v>
      </c>
      <c r="F53" s="113" t="s">
        <v>107</v>
      </c>
      <c r="G53" s="85"/>
      <c r="H53" s="106" t="s">
        <v>86</v>
      </c>
      <c r="I53" s="112" t="s">
        <v>182</v>
      </c>
      <c r="J53" s="112" t="s">
        <v>179</v>
      </c>
      <c r="K53" s="112" t="s">
        <v>181</v>
      </c>
      <c r="L53" s="113" t="s">
        <v>171</v>
      </c>
      <c r="M53" s="96"/>
    </row>
    <row r="54" spans="1:38" ht="30" customHeight="1" x14ac:dyDescent="0.25">
      <c r="A54" s="95"/>
      <c r="B54" s="106" t="s">
        <v>87</v>
      </c>
      <c r="C54" s="112" t="s">
        <v>530</v>
      </c>
      <c r="D54" s="112" t="s">
        <v>153</v>
      </c>
      <c r="E54" s="112" t="s">
        <v>142</v>
      </c>
      <c r="F54" s="113" t="s">
        <v>107</v>
      </c>
      <c r="G54" s="85"/>
      <c r="H54" s="106" t="s">
        <v>87</v>
      </c>
      <c r="I54" s="112" t="s">
        <v>160</v>
      </c>
      <c r="J54" s="112" t="s">
        <v>181</v>
      </c>
      <c r="K54" s="112" t="s">
        <v>183</v>
      </c>
      <c r="L54" s="113" t="s">
        <v>172</v>
      </c>
      <c r="M54" s="96"/>
    </row>
    <row r="55" spans="1:38" ht="30" customHeight="1" x14ac:dyDescent="0.25">
      <c r="A55" s="95"/>
      <c r="B55" s="106" t="s">
        <v>88</v>
      </c>
      <c r="C55" s="112" t="s">
        <v>147</v>
      </c>
      <c r="D55" s="112" t="s">
        <v>156</v>
      </c>
      <c r="E55" s="112" t="s">
        <v>143</v>
      </c>
      <c r="F55" s="113" t="s">
        <v>112</v>
      </c>
      <c r="G55" s="85"/>
      <c r="H55" s="106" t="s">
        <v>88</v>
      </c>
      <c r="I55" s="112" t="s">
        <v>190</v>
      </c>
      <c r="J55" s="112" t="s">
        <v>183</v>
      </c>
      <c r="K55" s="112" t="s">
        <v>184</v>
      </c>
      <c r="L55" s="113" t="s">
        <v>173</v>
      </c>
      <c r="M55" s="96"/>
    </row>
    <row r="56" spans="1:38" ht="30" customHeight="1" x14ac:dyDescent="0.25">
      <c r="A56" s="95"/>
      <c r="B56" s="106" t="s">
        <v>89</v>
      </c>
      <c r="C56" s="112" t="s">
        <v>147</v>
      </c>
      <c r="D56" s="112" t="s">
        <v>156</v>
      </c>
      <c r="E56" s="112" t="s">
        <v>143</v>
      </c>
      <c r="F56" s="113" t="s">
        <v>112</v>
      </c>
      <c r="G56" s="85"/>
      <c r="H56" s="106" t="s">
        <v>89</v>
      </c>
      <c r="I56" s="112" t="s">
        <v>191</v>
      </c>
      <c r="J56" s="112" t="s">
        <v>184</v>
      </c>
      <c r="K56" s="112" t="s">
        <v>185</v>
      </c>
      <c r="L56" s="113" t="s">
        <v>174</v>
      </c>
      <c r="M56" s="96"/>
    </row>
    <row r="57" spans="1:38" ht="30" customHeight="1" x14ac:dyDescent="0.25">
      <c r="A57" s="95"/>
      <c r="B57" s="106" t="s">
        <v>90</v>
      </c>
      <c r="C57" s="112" t="s">
        <v>147</v>
      </c>
      <c r="D57" s="112" t="s">
        <v>156</v>
      </c>
      <c r="E57" s="112" t="s">
        <v>143</v>
      </c>
      <c r="F57" s="113" t="s">
        <v>112</v>
      </c>
      <c r="G57" s="85"/>
      <c r="H57" s="106" t="s">
        <v>90</v>
      </c>
      <c r="I57" s="112" t="s">
        <v>192</v>
      </c>
      <c r="J57" s="112" t="s">
        <v>185</v>
      </c>
      <c r="K57" s="112" t="s">
        <v>186</v>
      </c>
      <c r="L57" s="113" t="s">
        <v>161</v>
      </c>
      <c r="M57" s="96"/>
    </row>
    <row r="58" spans="1:38" ht="30" customHeight="1" x14ac:dyDescent="0.25">
      <c r="A58" s="95"/>
      <c r="B58" s="106" t="s">
        <v>91</v>
      </c>
      <c r="C58" s="112" t="s">
        <v>147</v>
      </c>
      <c r="D58" s="112" t="s">
        <v>156</v>
      </c>
      <c r="E58" s="112" t="s">
        <v>143</v>
      </c>
      <c r="F58" s="113" t="s">
        <v>112</v>
      </c>
      <c r="G58" s="85"/>
      <c r="H58" s="106" t="s">
        <v>91</v>
      </c>
      <c r="I58" s="112" t="s">
        <v>162</v>
      </c>
      <c r="J58" s="112" t="s">
        <v>186</v>
      </c>
      <c r="K58" s="112" t="s">
        <v>187</v>
      </c>
      <c r="L58" s="113" t="s">
        <v>163</v>
      </c>
      <c r="M58" s="96"/>
    </row>
    <row r="59" spans="1:38" ht="30" customHeight="1" x14ac:dyDescent="0.25">
      <c r="A59" s="95"/>
      <c r="B59" s="106" t="s">
        <v>92</v>
      </c>
      <c r="C59" s="112" t="s">
        <v>531</v>
      </c>
      <c r="D59" s="112" t="s">
        <v>157</v>
      </c>
      <c r="E59" s="112" t="s">
        <v>144</v>
      </c>
      <c r="F59" s="113" t="s">
        <v>141</v>
      </c>
      <c r="G59" s="85"/>
      <c r="H59" s="106" t="s">
        <v>92</v>
      </c>
      <c r="I59" s="112" t="s">
        <v>193</v>
      </c>
      <c r="J59" s="112" t="s">
        <v>187</v>
      </c>
      <c r="K59" s="112" t="s">
        <v>188</v>
      </c>
      <c r="L59" s="113" t="s">
        <v>175</v>
      </c>
      <c r="M59" s="96"/>
    </row>
    <row r="60" spans="1:38" ht="30" customHeight="1" thickBot="1" x14ac:dyDescent="0.3">
      <c r="A60" s="95"/>
      <c r="B60" s="109" t="s">
        <v>93</v>
      </c>
      <c r="C60" s="114" t="s">
        <v>531</v>
      </c>
      <c r="D60" s="114" t="s">
        <v>157</v>
      </c>
      <c r="E60" s="114" t="s">
        <v>144</v>
      </c>
      <c r="F60" s="115" t="s">
        <v>141</v>
      </c>
      <c r="G60" s="85"/>
      <c r="H60" s="109" t="s">
        <v>93</v>
      </c>
      <c r="I60" s="114" t="s">
        <v>194</v>
      </c>
      <c r="J60" s="114" t="s">
        <v>188</v>
      </c>
      <c r="K60" s="114" t="s">
        <v>189</v>
      </c>
      <c r="L60" s="115" t="s">
        <v>116</v>
      </c>
      <c r="M60" s="96"/>
    </row>
    <row r="61" spans="1:38" ht="12" customHeight="1" thickBot="1" x14ac:dyDescent="0.3">
      <c r="A61" s="97"/>
      <c r="B61" s="92"/>
      <c r="C61" s="91"/>
      <c r="D61" s="91"/>
      <c r="E61" s="91"/>
      <c r="F61" s="91"/>
      <c r="G61" s="91"/>
      <c r="H61" s="92"/>
      <c r="I61" s="91"/>
      <c r="J61" s="91"/>
      <c r="K61" s="91"/>
      <c r="L61" s="91"/>
      <c r="M61" s="98"/>
    </row>
    <row r="62" spans="1:38" ht="19.5" thickTop="1" x14ac:dyDescent="0.25"/>
    <row r="63" spans="1:38" s="227" customFormat="1" ht="53.45" customHeight="1" x14ac:dyDescent="0.25">
      <c r="A63" s="295" t="s">
        <v>596</v>
      </c>
      <c r="B63" s="296"/>
      <c r="C63" s="296"/>
      <c r="D63" s="296"/>
      <c r="E63" s="296"/>
      <c r="F63" s="296"/>
      <c r="G63" s="296"/>
      <c r="H63" s="296"/>
      <c r="I63" s="296"/>
      <c r="J63" s="296"/>
      <c r="K63" s="296"/>
      <c r="L63" s="296"/>
      <c r="M63" s="217"/>
      <c r="N63" s="218"/>
      <c r="O63" s="218"/>
      <c r="P63" s="218"/>
      <c r="Q63" s="218"/>
      <c r="R63" s="218"/>
      <c r="S63" s="218"/>
      <c r="T63" s="219"/>
      <c r="U63" s="219"/>
      <c r="V63" s="219"/>
      <c r="W63" s="219"/>
      <c r="X63" s="219"/>
      <c r="Y63" s="219"/>
      <c r="Z63" s="220"/>
      <c r="AA63" s="220"/>
      <c r="AB63" s="221"/>
      <c r="AC63" s="221"/>
      <c r="AD63" s="222"/>
      <c r="AE63" s="223"/>
      <c r="AF63" s="221"/>
      <c r="AG63" s="221"/>
      <c r="AH63" s="224"/>
      <c r="AI63" s="225"/>
      <c r="AJ63" s="219"/>
      <c r="AK63" s="219"/>
      <c r="AL63" s="226"/>
    </row>
  </sheetData>
  <mergeCells count="37">
    <mergeCell ref="A63:L63"/>
    <mergeCell ref="A1:A3"/>
    <mergeCell ref="K3:L3"/>
    <mergeCell ref="B1:C3"/>
    <mergeCell ref="D1:J3"/>
    <mergeCell ref="B28:F28"/>
    <mergeCell ref="B7:D8"/>
    <mergeCell ref="E7:F8"/>
    <mergeCell ref="B9:F9"/>
    <mergeCell ref="B5:F5"/>
    <mergeCell ref="B6:D6"/>
    <mergeCell ref="E6:F6"/>
    <mergeCell ref="B24:F24"/>
    <mergeCell ref="B25:D25"/>
    <mergeCell ref="E25:F25"/>
    <mergeCell ref="B26:D27"/>
    <mergeCell ref="E26:F27"/>
    <mergeCell ref="H45:J46"/>
    <mergeCell ref="K45:L46"/>
    <mergeCell ref="H47:L47"/>
    <mergeCell ref="B43:F43"/>
    <mergeCell ref="B44:D44"/>
    <mergeCell ref="E44:F44"/>
    <mergeCell ref="B45:D46"/>
    <mergeCell ref="E45:F46"/>
    <mergeCell ref="B47:F47"/>
    <mergeCell ref="H11:L12"/>
    <mergeCell ref="H13:L13"/>
    <mergeCell ref="H43:L43"/>
    <mergeCell ref="H44:J44"/>
    <mergeCell ref="K44:L44"/>
    <mergeCell ref="H24:L24"/>
    <mergeCell ref="H25:J25"/>
    <mergeCell ref="K25:L25"/>
    <mergeCell ref="H26:J27"/>
    <mergeCell ref="K26:L27"/>
    <mergeCell ref="H28:L28"/>
  </mergeCells>
  <dataValidations count="7">
    <dataValidation type="list" allowBlank="1" showInputMessage="1" showErrorMessage="1" sqref="X63:Y63 O63:T63">
      <formula1>RPTA</formula1>
    </dataValidation>
    <dataValidation type="whole" allowBlank="1" showInputMessage="1" showErrorMessage="1" sqref="A63">
      <formula1>1</formula1>
      <formula2>2000</formula2>
    </dataValidation>
    <dataValidation type="whole" allowBlank="1" showInputMessage="1" showErrorMessage="1" sqref="Z63">
      <formula1>0</formula1>
      <formula2>10</formula2>
    </dataValidation>
    <dataValidation type="whole" allowBlank="1" showInputMessage="1" showErrorMessage="1" sqref="U63:V63">
      <formula1>0</formula1>
      <formula2>100</formula2>
    </dataValidation>
    <dataValidation type="whole" allowBlank="1" showInputMessage="1" showErrorMessage="1" sqref="AD63">
      <formula1>0</formula1>
      <formula2>30000000</formula2>
    </dataValidation>
    <dataValidation type="whole" allowBlank="1" showInputMessage="1" showErrorMessage="1" sqref="AE63">
      <formula1>0</formula1>
      <formula2>5000000000</formula2>
    </dataValidation>
    <dataValidation type="list" allowBlank="1" showInputMessage="1" showErrorMessage="1" sqref="AL63">
      <formula1>Estado1</formula1>
    </dataValidation>
  </dataValidations>
  <printOptions horizontalCentered="1"/>
  <pageMargins left="0.35433070866141736" right="0.23622047244094491" top="0.39370078740157483" bottom="0.31" header="0.31496062992125984" footer="0.24"/>
  <pageSetup scale="49" orientation="portrait" horizontalDpi="4294967295" verticalDpi="4294967295" r:id="rId1"/>
  <drawing r:id="rId2"/>
  <picture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AL61"/>
  <sheetViews>
    <sheetView showGridLines="0" zoomScale="60" zoomScaleNormal="60" workbookViewId="0">
      <selection activeCell="K1" sqref="K1"/>
    </sheetView>
  </sheetViews>
  <sheetFormatPr baseColWidth="10" defaultColWidth="11.42578125" defaultRowHeight="21" x14ac:dyDescent="0.35"/>
  <cols>
    <col min="1" max="1" width="16.140625" style="118" bestFit="1" customWidth="1"/>
    <col min="2" max="2" width="11.5703125" style="118" bestFit="1" customWidth="1"/>
    <col min="3" max="3" width="18.28515625" style="118" bestFit="1" customWidth="1"/>
    <col min="4" max="4" width="20.140625" style="118" bestFit="1" customWidth="1"/>
    <col min="5" max="5" width="12.28515625" style="118" bestFit="1" customWidth="1"/>
    <col min="6" max="6" width="6.140625" style="118" customWidth="1"/>
    <col min="7" max="7" width="16.140625" style="118" bestFit="1" customWidth="1"/>
    <col min="8" max="8" width="11.5703125" style="118" bestFit="1" customWidth="1"/>
    <col min="9" max="9" width="19" style="118" bestFit="1" customWidth="1"/>
    <col min="10" max="10" width="18.28515625" style="118" bestFit="1" customWidth="1"/>
    <col min="11" max="11" width="18.7109375" style="118" customWidth="1"/>
    <col min="12" max="14" width="11.42578125" style="118"/>
    <col min="15" max="29" width="8.7109375" style="118" customWidth="1"/>
    <col min="30" max="16384" width="11.42578125" style="118"/>
  </cols>
  <sheetData>
    <row r="1" spans="1:29" customFormat="1" ht="42" customHeight="1" x14ac:dyDescent="0.35">
      <c r="A1" s="434"/>
      <c r="B1" s="435"/>
      <c r="C1" s="442" t="s">
        <v>613</v>
      </c>
      <c r="D1" s="442"/>
      <c r="E1" s="442"/>
      <c r="F1" s="442"/>
      <c r="G1" s="442"/>
      <c r="H1" s="442"/>
      <c r="I1" s="442"/>
      <c r="J1" s="233" t="s">
        <v>592</v>
      </c>
      <c r="K1" s="234">
        <v>42858</v>
      </c>
      <c r="L1" s="118"/>
    </row>
    <row r="2" spans="1:29" customFormat="1" ht="42" customHeight="1" x14ac:dyDescent="0.35">
      <c r="A2" s="436"/>
      <c r="B2" s="437"/>
      <c r="C2" s="443"/>
      <c r="D2" s="443"/>
      <c r="E2" s="443"/>
      <c r="F2" s="443"/>
      <c r="G2" s="443"/>
      <c r="H2" s="443"/>
      <c r="I2" s="443"/>
      <c r="J2" s="215" t="s">
        <v>597</v>
      </c>
      <c r="K2" s="235" t="s">
        <v>593</v>
      </c>
      <c r="L2" s="118"/>
    </row>
    <row r="3" spans="1:29" customFormat="1" ht="42" customHeight="1" thickBot="1" x14ac:dyDescent="0.4">
      <c r="A3" s="438"/>
      <c r="B3" s="439"/>
      <c r="C3" s="444"/>
      <c r="D3" s="444"/>
      <c r="E3" s="444"/>
      <c r="F3" s="444"/>
      <c r="G3" s="444"/>
      <c r="H3" s="444"/>
      <c r="I3" s="444"/>
      <c r="J3" s="440" t="s">
        <v>594</v>
      </c>
      <c r="K3" s="441"/>
      <c r="L3" s="118"/>
    </row>
    <row r="4" spans="1:29" ht="21.75" customHeight="1" x14ac:dyDescent="0.35">
      <c r="A4" s="420" t="s">
        <v>94</v>
      </c>
      <c r="B4" s="421"/>
      <c r="C4" s="421"/>
      <c r="D4" s="421"/>
      <c r="E4" s="422"/>
      <c r="F4" s="135"/>
      <c r="G4" s="420" t="s">
        <v>95</v>
      </c>
      <c r="H4" s="421"/>
      <c r="I4" s="421"/>
      <c r="J4" s="421"/>
      <c r="K4" s="422"/>
    </row>
    <row r="5" spans="1:29" x14ac:dyDescent="0.35">
      <c r="A5" s="405" t="s">
        <v>76</v>
      </c>
      <c r="B5" s="406"/>
      <c r="C5" s="406"/>
      <c r="D5" s="406" t="s">
        <v>77</v>
      </c>
      <c r="E5" s="407"/>
      <c r="F5" s="135"/>
      <c r="G5" s="405" t="s">
        <v>76</v>
      </c>
      <c r="H5" s="406"/>
      <c r="I5" s="406"/>
      <c r="J5" s="406" t="s">
        <v>77</v>
      </c>
      <c r="K5" s="407"/>
    </row>
    <row r="6" spans="1:29" ht="15" customHeight="1" x14ac:dyDescent="0.35">
      <c r="A6" s="408" t="s">
        <v>78</v>
      </c>
      <c r="B6" s="409"/>
      <c r="C6" s="409"/>
      <c r="D6" s="409" t="s">
        <v>207</v>
      </c>
      <c r="E6" s="410"/>
      <c r="F6" s="135"/>
      <c r="G6" s="408" t="s">
        <v>96</v>
      </c>
      <c r="H6" s="409"/>
      <c r="I6" s="409"/>
      <c r="J6" s="409" t="s">
        <v>208</v>
      </c>
      <c r="K6" s="410"/>
    </row>
    <row r="7" spans="1:29" ht="30.6" customHeight="1" thickBot="1" x14ac:dyDescent="0.4">
      <c r="A7" s="408"/>
      <c r="B7" s="409"/>
      <c r="C7" s="409"/>
      <c r="D7" s="409"/>
      <c r="E7" s="410"/>
      <c r="F7" s="135"/>
      <c r="G7" s="408"/>
      <c r="H7" s="409"/>
      <c r="I7" s="409"/>
      <c r="J7" s="409"/>
      <c r="K7" s="410"/>
    </row>
    <row r="8" spans="1:29" ht="21.75" thickBot="1" x14ac:dyDescent="0.4">
      <c r="A8" s="399" t="s">
        <v>79</v>
      </c>
      <c r="B8" s="400"/>
      <c r="C8" s="400"/>
      <c r="D8" s="400"/>
      <c r="E8" s="401"/>
      <c r="F8" s="135"/>
      <c r="G8" s="399" t="s">
        <v>79</v>
      </c>
      <c r="H8" s="400"/>
      <c r="I8" s="400"/>
      <c r="J8" s="400"/>
      <c r="K8" s="401"/>
    </row>
    <row r="9" spans="1:29" ht="21.75" thickBot="1" x14ac:dyDescent="0.4">
      <c r="A9" s="126" t="s">
        <v>80</v>
      </c>
      <c r="B9" s="127" t="s">
        <v>61</v>
      </c>
      <c r="C9" s="128" t="s">
        <v>59</v>
      </c>
      <c r="D9" s="129" t="s">
        <v>57</v>
      </c>
      <c r="E9" s="130" t="s">
        <v>81</v>
      </c>
      <c r="F9" s="135"/>
      <c r="G9" s="126" t="s">
        <v>80</v>
      </c>
      <c r="H9" s="127" t="s">
        <v>61</v>
      </c>
      <c r="I9" s="128" t="s">
        <v>59</v>
      </c>
      <c r="J9" s="129" t="s">
        <v>57</v>
      </c>
      <c r="K9" s="130" t="s">
        <v>81</v>
      </c>
    </row>
    <row r="10" spans="1:29" x14ac:dyDescent="0.35">
      <c r="A10" s="116" t="s">
        <v>82</v>
      </c>
      <c r="B10" s="117"/>
      <c r="C10" s="117"/>
      <c r="D10" s="117"/>
      <c r="E10" s="116"/>
      <c r="G10" s="123" t="s">
        <v>82</v>
      </c>
      <c r="H10" s="110"/>
      <c r="I10" s="110"/>
      <c r="J10" s="110"/>
      <c r="K10" s="111"/>
    </row>
    <row r="11" spans="1:29" x14ac:dyDescent="0.35">
      <c r="A11" s="116" t="s">
        <v>83</v>
      </c>
      <c r="B11" s="117"/>
      <c r="C11" s="117"/>
      <c r="D11" s="117"/>
      <c r="E11" s="116"/>
      <c r="G11" s="124" t="s">
        <v>83</v>
      </c>
      <c r="H11" s="112"/>
      <c r="I11" s="112"/>
      <c r="J11" s="112"/>
      <c r="K11" s="113"/>
      <c r="O11" s="411">
        <v>1</v>
      </c>
      <c r="P11" s="411"/>
      <c r="Q11" s="411"/>
      <c r="R11" s="411">
        <v>4</v>
      </c>
      <c r="S11" s="411"/>
      <c r="T11" s="411"/>
      <c r="U11" s="411">
        <v>6</v>
      </c>
      <c r="V11" s="411"/>
      <c r="W11" s="411"/>
      <c r="X11" s="411">
        <v>7</v>
      </c>
      <c r="Y11" s="411"/>
      <c r="Z11" s="411"/>
      <c r="AA11" s="411">
        <v>11</v>
      </c>
      <c r="AB11" s="411"/>
      <c r="AC11" s="411"/>
    </row>
    <row r="12" spans="1:29" x14ac:dyDescent="0.35">
      <c r="A12" s="124" t="s">
        <v>84</v>
      </c>
      <c r="B12" s="112" t="s">
        <v>103</v>
      </c>
      <c r="C12" s="112" t="s">
        <v>552</v>
      </c>
      <c r="D12" s="112" t="s">
        <v>551</v>
      </c>
      <c r="E12" s="113" t="s">
        <v>289</v>
      </c>
      <c r="G12" s="124" t="s">
        <v>84</v>
      </c>
      <c r="H12" s="112" t="s">
        <v>520</v>
      </c>
      <c r="I12" s="112" t="s">
        <v>519</v>
      </c>
      <c r="J12" s="112" t="s">
        <v>518</v>
      </c>
      <c r="K12" s="113" t="s">
        <v>517</v>
      </c>
      <c r="O12" s="149" t="str">
        <f>MID(B12,4,2)</f>
        <v>86</v>
      </c>
      <c r="P12" s="135" t="str">
        <f>MID(D12,1,2)</f>
        <v>88</v>
      </c>
      <c r="Q12" s="150" t="str">
        <f>MID(E12,5,2)</f>
        <v>90</v>
      </c>
      <c r="R12" s="149" t="str">
        <f>MID(H12,4,2)</f>
        <v>46</v>
      </c>
      <c r="S12" s="135" t="str">
        <f>MID(J12,1,2)</f>
        <v>56</v>
      </c>
      <c r="T12" s="150" t="str">
        <f>MID(K12,5,2)</f>
        <v>66</v>
      </c>
      <c r="U12" s="149" t="str">
        <f>MID(B31,4,2)</f>
        <v>92</v>
      </c>
      <c r="V12" s="135" t="str">
        <f>MID(D31,1,2)</f>
        <v>94</v>
      </c>
      <c r="W12" s="150" t="str">
        <f>MID(E31,5,2)</f>
        <v>99</v>
      </c>
      <c r="X12" s="149" t="str">
        <f>MID(H31,4,2)</f>
        <v>90</v>
      </c>
      <c r="Y12" s="135" t="str">
        <f>MID(J31,1,2)</f>
        <v>93</v>
      </c>
      <c r="Z12" s="150" t="str">
        <f>MID(K31,5,2)</f>
        <v>95</v>
      </c>
      <c r="AA12" s="149" t="str">
        <f>MID(B50,4,1)</f>
        <v>4</v>
      </c>
      <c r="AB12" s="135" t="str">
        <f>MID(D50,1,1)</f>
        <v>7</v>
      </c>
      <c r="AC12" s="150" t="str">
        <f>MID(E50,5,2)</f>
        <v>10</v>
      </c>
    </row>
    <row r="13" spans="1:29" x14ac:dyDescent="0.35">
      <c r="A13" s="124" t="s">
        <v>85</v>
      </c>
      <c r="B13" s="112" t="s">
        <v>103</v>
      </c>
      <c r="C13" s="112" t="s">
        <v>552</v>
      </c>
      <c r="D13" s="112" t="s">
        <v>551</v>
      </c>
      <c r="E13" s="113" t="s">
        <v>289</v>
      </c>
      <c r="G13" s="124" t="s">
        <v>85</v>
      </c>
      <c r="H13" s="112" t="s">
        <v>520</v>
      </c>
      <c r="I13" s="112" t="s">
        <v>519</v>
      </c>
      <c r="J13" s="112" t="s">
        <v>518</v>
      </c>
      <c r="K13" s="113" t="s">
        <v>517</v>
      </c>
      <c r="O13" s="149" t="str">
        <f t="shared" ref="O13:O21" si="0">MID(B13,4,2)</f>
        <v>86</v>
      </c>
      <c r="P13" s="135" t="str">
        <f t="shared" ref="P13:P21" si="1">MID(D13,1,2)</f>
        <v>88</v>
      </c>
      <c r="Q13" s="150" t="str">
        <f t="shared" ref="Q13:Q21" si="2">MID(E13,5,2)</f>
        <v>90</v>
      </c>
      <c r="R13" s="149" t="str">
        <f t="shared" ref="R13:R21" si="3">MID(H13,4,2)</f>
        <v>46</v>
      </c>
      <c r="S13" s="135" t="str">
        <f t="shared" ref="S13:S21" si="4">MID(J13,1,2)</f>
        <v>56</v>
      </c>
      <c r="T13" s="150" t="str">
        <f t="shared" ref="T13:T21" si="5">MID(K13,5,2)</f>
        <v>66</v>
      </c>
      <c r="U13" s="149" t="str">
        <f t="shared" ref="U13:U21" si="6">MID(B32,4,2)</f>
        <v>92</v>
      </c>
      <c r="V13" s="135" t="str">
        <f t="shared" ref="V13:V21" si="7">MID(D32,1,2)</f>
        <v>94</v>
      </c>
      <c r="W13" s="150" t="str">
        <f t="shared" ref="W13:W21" si="8">MID(E32,5,2)</f>
        <v>99</v>
      </c>
      <c r="X13" s="149" t="str">
        <f t="shared" ref="X13:X21" si="9">MID(H32,4,2)</f>
        <v>90</v>
      </c>
      <c r="Y13" s="135" t="str">
        <f t="shared" ref="Y13:Y21" si="10">MID(J32,1,2)</f>
        <v>93</v>
      </c>
      <c r="Z13" s="150" t="str">
        <f t="shared" ref="Z13:Z21" si="11">MID(K32,5,2)</f>
        <v>95</v>
      </c>
      <c r="AA13" s="149" t="str">
        <f>MID(B51,4,1)</f>
        <v>7</v>
      </c>
      <c r="AB13" s="135" t="str">
        <f t="shared" ref="AB13:AB21" si="12">MID(D51,1,2)</f>
        <v>10</v>
      </c>
      <c r="AC13" s="150" t="str">
        <f t="shared" ref="AC13:AC20" si="13">MID(E51,5,2)</f>
        <v>20</v>
      </c>
    </row>
    <row r="14" spans="1:29" x14ac:dyDescent="0.35">
      <c r="A14" s="124" t="s">
        <v>86</v>
      </c>
      <c r="B14" s="112" t="s">
        <v>113</v>
      </c>
      <c r="C14" s="112" t="s">
        <v>551</v>
      </c>
      <c r="D14" s="112" t="s">
        <v>553</v>
      </c>
      <c r="E14" s="113" t="s">
        <v>152</v>
      </c>
      <c r="G14" s="124" t="s">
        <v>86</v>
      </c>
      <c r="H14" s="112" t="s">
        <v>520</v>
      </c>
      <c r="I14" s="112" t="s">
        <v>519</v>
      </c>
      <c r="J14" s="112" t="s">
        <v>518</v>
      </c>
      <c r="K14" s="113" t="s">
        <v>517</v>
      </c>
      <c r="O14" s="149" t="str">
        <f t="shared" si="0"/>
        <v>88</v>
      </c>
      <c r="P14" s="135" t="str">
        <f t="shared" si="1"/>
        <v>90</v>
      </c>
      <c r="Q14" s="150" t="str">
        <f t="shared" si="2"/>
        <v>92</v>
      </c>
      <c r="R14" s="149" t="str">
        <f t="shared" si="3"/>
        <v>46</v>
      </c>
      <c r="S14" s="135" t="str">
        <f t="shared" si="4"/>
        <v>56</v>
      </c>
      <c r="T14" s="150" t="str">
        <f t="shared" si="5"/>
        <v>66</v>
      </c>
      <c r="U14" s="149" t="str">
        <f t="shared" si="6"/>
        <v>92</v>
      </c>
      <c r="V14" s="135" t="str">
        <f t="shared" si="7"/>
        <v>94</v>
      </c>
      <c r="W14" s="150" t="str">
        <f t="shared" si="8"/>
        <v>99</v>
      </c>
      <c r="X14" s="149" t="str">
        <f t="shared" si="9"/>
        <v>90</v>
      </c>
      <c r="Y14" s="135" t="str">
        <f t="shared" si="10"/>
        <v>93</v>
      </c>
      <c r="Z14" s="150" t="str">
        <f t="shared" si="11"/>
        <v>95</v>
      </c>
      <c r="AA14" s="149" t="str">
        <f t="shared" ref="AA14:AA21" si="14">MID(B52,4,2)</f>
        <v>10</v>
      </c>
      <c r="AB14" s="135" t="str">
        <f t="shared" si="12"/>
        <v>20</v>
      </c>
      <c r="AC14" s="150" t="str">
        <f t="shared" si="13"/>
        <v>30</v>
      </c>
    </row>
    <row r="15" spans="1:29" x14ac:dyDescent="0.35">
      <c r="A15" s="124" t="s">
        <v>87</v>
      </c>
      <c r="B15" s="112" t="s">
        <v>113</v>
      </c>
      <c r="C15" s="112" t="s">
        <v>551</v>
      </c>
      <c r="D15" s="112" t="s">
        <v>553</v>
      </c>
      <c r="E15" s="113" t="s">
        <v>152</v>
      </c>
      <c r="G15" s="124" t="s">
        <v>87</v>
      </c>
      <c r="H15" s="112" t="s">
        <v>520</v>
      </c>
      <c r="I15" s="112" t="s">
        <v>519</v>
      </c>
      <c r="J15" s="112" t="s">
        <v>518</v>
      </c>
      <c r="K15" s="113" t="s">
        <v>517</v>
      </c>
      <c r="O15" s="149" t="str">
        <f t="shared" si="0"/>
        <v>88</v>
      </c>
      <c r="P15" s="135" t="str">
        <f t="shared" si="1"/>
        <v>90</v>
      </c>
      <c r="Q15" s="150" t="str">
        <f t="shared" si="2"/>
        <v>92</v>
      </c>
      <c r="R15" s="149" t="str">
        <f t="shared" si="3"/>
        <v>46</v>
      </c>
      <c r="S15" s="135" t="str">
        <f t="shared" si="4"/>
        <v>56</v>
      </c>
      <c r="T15" s="150" t="str">
        <f t="shared" si="5"/>
        <v>66</v>
      </c>
      <c r="U15" s="149" t="str">
        <f t="shared" si="6"/>
        <v>92</v>
      </c>
      <c r="V15" s="135" t="str">
        <f t="shared" si="7"/>
        <v>94</v>
      </c>
      <c r="W15" s="150" t="str">
        <f t="shared" si="8"/>
        <v>99</v>
      </c>
      <c r="X15" s="149" t="str">
        <f t="shared" si="9"/>
        <v>90</v>
      </c>
      <c r="Y15" s="135" t="str">
        <f t="shared" si="10"/>
        <v>93</v>
      </c>
      <c r="Z15" s="150" t="str">
        <f t="shared" si="11"/>
        <v>95</v>
      </c>
      <c r="AA15" s="149" t="str">
        <f t="shared" si="14"/>
        <v>20</v>
      </c>
      <c r="AB15" s="135" t="str">
        <f t="shared" si="12"/>
        <v>30</v>
      </c>
      <c r="AC15" s="150" t="str">
        <f t="shared" si="13"/>
        <v>40</v>
      </c>
    </row>
    <row r="16" spans="1:29" x14ac:dyDescent="0.35">
      <c r="A16" s="124" t="s">
        <v>88</v>
      </c>
      <c r="B16" s="112" t="s">
        <v>530</v>
      </c>
      <c r="C16" s="112" t="s">
        <v>553</v>
      </c>
      <c r="D16" s="112" t="s">
        <v>148</v>
      </c>
      <c r="E16" s="113" t="s">
        <v>106</v>
      </c>
      <c r="G16" s="124" t="s">
        <v>88</v>
      </c>
      <c r="H16" s="112" t="s">
        <v>520</v>
      </c>
      <c r="I16" s="112" t="s">
        <v>519</v>
      </c>
      <c r="J16" s="112" t="s">
        <v>518</v>
      </c>
      <c r="K16" s="113" t="s">
        <v>517</v>
      </c>
      <c r="O16" s="149" t="str">
        <f t="shared" si="0"/>
        <v>90</v>
      </c>
      <c r="P16" s="135" t="str">
        <f t="shared" si="1"/>
        <v>92</v>
      </c>
      <c r="Q16" s="150" t="str">
        <f t="shared" si="2"/>
        <v>94</v>
      </c>
      <c r="R16" s="149" t="str">
        <f t="shared" si="3"/>
        <v>46</v>
      </c>
      <c r="S16" s="135" t="str">
        <f t="shared" si="4"/>
        <v>56</v>
      </c>
      <c r="T16" s="150" t="str">
        <f t="shared" si="5"/>
        <v>66</v>
      </c>
      <c r="U16" s="149" t="str">
        <f t="shared" si="6"/>
        <v>92</v>
      </c>
      <c r="V16" s="135" t="str">
        <f t="shared" si="7"/>
        <v>94</v>
      </c>
      <c r="W16" s="150" t="str">
        <f t="shared" si="8"/>
        <v>99</v>
      </c>
      <c r="X16" s="149" t="str">
        <f t="shared" si="9"/>
        <v>92</v>
      </c>
      <c r="Y16" s="135" t="str">
        <f t="shared" si="10"/>
        <v>95</v>
      </c>
      <c r="Z16" s="150" t="str">
        <f t="shared" si="11"/>
        <v>97</v>
      </c>
      <c r="AA16" s="149" t="str">
        <f t="shared" si="14"/>
        <v>30</v>
      </c>
      <c r="AB16" s="135" t="str">
        <f t="shared" si="12"/>
        <v>40</v>
      </c>
      <c r="AC16" s="150" t="str">
        <f t="shared" si="13"/>
        <v>50</v>
      </c>
    </row>
    <row r="17" spans="1:29" x14ac:dyDescent="0.35">
      <c r="A17" s="124" t="s">
        <v>89</v>
      </c>
      <c r="B17" s="112" t="s">
        <v>530</v>
      </c>
      <c r="C17" s="112" t="s">
        <v>553</v>
      </c>
      <c r="D17" s="112" t="s">
        <v>148</v>
      </c>
      <c r="E17" s="113" t="s">
        <v>106</v>
      </c>
      <c r="G17" s="124" t="s">
        <v>89</v>
      </c>
      <c r="H17" s="112" t="s">
        <v>520</v>
      </c>
      <c r="I17" s="112" t="s">
        <v>519</v>
      </c>
      <c r="J17" s="112" t="s">
        <v>518</v>
      </c>
      <c r="K17" s="113" t="s">
        <v>517</v>
      </c>
      <c r="O17" s="149" t="str">
        <f t="shared" si="0"/>
        <v>90</v>
      </c>
      <c r="P17" s="135" t="str">
        <f t="shared" si="1"/>
        <v>92</v>
      </c>
      <c r="Q17" s="150" t="str">
        <f t="shared" si="2"/>
        <v>94</v>
      </c>
      <c r="R17" s="149" t="str">
        <f t="shared" si="3"/>
        <v>46</v>
      </c>
      <c r="S17" s="135" t="str">
        <f t="shared" si="4"/>
        <v>56</v>
      </c>
      <c r="T17" s="150" t="str">
        <f t="shared" si="5"/>
        <v>66</v>
      </c>
      <c r="U17" s="149" t="str">
        <f t="shared" si="6"/>
        <v>92</v>
      </c>
      <c r="V17" s="135" t="str">
        <f t="shared" si="7"/>
        <v>94</v>
      </c>
      <c r="W17" s="150" t="str">
        <f t="shared" si="8"/>
        <v>99</v>
      </c>
      <c r="X17" s="149" t="str">
        <f t="shared" si="9"/>
        <v>92</v>
      </c>
      <c r="Y17" s="135" t="str">
        <f t="shared" si="10"/>
        <v>95</v>
      </c>
      <c r="Z17" s="150" t="str">
        <f t="shared" si="11"/>
        <v>97</v>
      </c>
      <c r="AA17" s="149" t="str">
        <f t="shared" si="14"/>
        <v>40</v>
      </c>
      <c r="AB17" s="135" t="str">
        <f t="shared" si="12"/>
        <v>50</v>
      </c>
      <c r="AC17" s="150" t="str">
        <f t="shared" si="13"/>
        <v>60</v>
      </c>
    </row>
    <row r="18" spans="1:29" x14ac:dyDescent="0.35">
      <c r="A18" s="124" t="s">
        <v>90</v>
      </c>
      <c r="B18" s="112" t="s">
        <v>147</v>
      </c>
      <c r="C18" s="112" t="s">
        <v>148</v>
      </c>
      <c r="D18" s="112" t="s">
        <v>554</v>
      </c>
      <c r="E18" s="113" t="s">
        <v>108</v>
      </c>
      <c r="G18" s="124" t="s">
        <v>90</v>
      </c>
      <c r="H18" s="112" t="s">
        <v>520</v>
      </c>
      <c r="I18" s="112" t="s">
        <v>519</v>
      </c>
      <c r="J18" s="112" t="s">
        <v>518</v>
      </c>
      <c r="K18" s="113" t="s">
        <v>517</v>
      </c>
      <c r="O18" s="149" t="str">
        <f t="shared" si="0"/>
        <v>92</v>
      </c>
      <c r="P18" s="135" t="str">
        <f t="shared" si="1"/>
        <v>94</v>
      </c>
      <c r="Q18" s="150" t="str">
        <f t="shared" si="2"/>
        <v>96</v>
      </c>
      <c r="R18" s="149" t="str">
        <f t="shared" si="3"/>
        <v>46</v>
      </c>
      <c r="S18" s="135" t="str">
        <f t="shared" si="4"/>
        <v>56</v>
      </c>
      <c r="T18" s="150" t="str">
        <f t="shared" si="5"/>
        <v>66</v>
      </c>
      <c r="U18" s="149" t="str">
        <f t="shared" si="6"/>
        <v>92</v>
      </c>
      <c r="V18" s="135" t="str">
        <f t="shared" si="7"/>
        <v>94</v>
      </c>
      <c r="W18" s="150" t="str">
        <f t="shared" si="8"/>
        <v>99</v>
      </c>
      <c r="X18" s="149" t="str">
        <f t="shared" si="9"/>
        <v>92</v>
      </c>
      <c r="Y18" s="135" t="str">
        <f t="shared" si="10"/>
        <v>95</v>
      </c>
      <c r="Z18" s="150" t="str">
        <f t="shared" si="11"/>
        <v>97</v>
      </c>
      <c r="AA18" s="149" t="str">
        <f t="shared" si="14"/>
        <v>50</v>
      </c>
      <c r="AB18" s="135" t="str">
        <f t="shared" si="12"/>
        <v>60</v>
      </c>
      <c r="AC18" s="150" t="str">
        <f t="shared" si="13"/>
        <v>70</v>
      </c>
    </row>
    <row r="19" spans="1:29" x14ac:dyDescent="0.35">
      <c r="A19" s="124" t="s">
        <v>91</v>
      </c>
      <c r="B19" s="112" t="s">
        <v>147</v>
      </c>
      <c r="C19" s="112" t="s">
        <v>148</v>
      </c>
      <c r="D19" s="112" t="s">
        <v>554</v>
      </c>
      <c r="E19" s="113" t="s">
        <v>108</v>
      </c>
      <c r="G19" s="124" t="s">
        <v>91</v>
      </c>
      <c r="H19" s="112" t="s">
        <v>520</v>
      </c>
      <c r="I19" s="112" t="s">
        <v>519</v>
      </c>
      <c r="J19" s="112" t="s">
        <v>518</v>
      </c>
      <c r="K19" s="113" t="s">
        <v>517</v>
      </c>
      <c r="O19" s="149" t="str">
        <f t="shared" si="0"/>
        <v>92</v>
      </c>
      <c r="P19" s="135" t="str">
        <f t="shared" si="1"/>
        <v>94</v>
      </c>
      <c r="Q19" s="150" t="str">
        <f t="shared" si="2"/>
        <v>96</v>
      </c>
      <c r="R19" s="149" t="str">
        <f t="shared" si="3"/>
        <v>46</v>
      </c>
      <c r="S19" s="135" t="str">
        <f t="shared" si="4"/>
        <v>56</v>
      </c>
      <c r="T19" s="150" t="str">
        <f t="shared" si="5"/>
        <v>66</v>
      </c>
      <c r="U19" s="149" t="str">
        <f t="shared" si="6"/>
        <v>92</v>
      </c>
      <c r="V19" s="135" t="str">
        <f t="shared" si="7"/>
        <v>94</v>
      </c>
      <c r="W19" s="150" t="str">
        <f t="shared" si="8"/>
        <v>99</v>
      </c>
      <c r="X19" s="149" t="str">
        <f t="shared" si="9"/>
        <v>92</v>
      </c>
      <c r="Y19" s="135" t="str">
        <f t="shared" si="10"/>
        <v>95</v>
      </c>
      <c r="Z19" s="150" t="str">
        <f t="shared" si="11"/>
        <v>97</v>
      </c>
      <c r="AA19" s="149" t="str">
        <f t="shared" si="14"/>
        <v>60</v>
      </c>
      <c r="AB19" s="135" t="str">
        <f t="shared" si="12"/>
        <v>70</v>
      </c>
      <c r="AC19" s="150" t="str">
        <f t="shared" si="13"/>
        <v>80</v>
      </c>
    </row>
    <row r="20" spans="1:29" x14ac:dyDescent="0.35">
      <c r="A20" s="124" t="s">
        <v>92</v>
      </c>
      <c r="B20" s="112" t="s">
        <v>155</v>
      </c>
      <c r="C20" s="112" t="s">
        <v>555</v>
      </c>
      <c r="D20" s="112" t="s">
        <v>463</v>
      </c>
      <c r="E20" s="113" t="s">
        <v>112</v>
      </c>
      <c r="G20" s="124" t="s">
        <v>92</v>
      </c>
      <c r="H20" s="112" t="s">
        <v>520</v>
      </c>
      <c r="I20" s="112" t="s">
        <v>519</v>
      </c>
      <c r="J20" s="112" t="s">
        <v>518</v>
      </c>
      <c r="K20" s="113" t="s">
        <v>517</v>
      </c>
      <c r="O20" s="149" t="str">
        <f t="shared" si="0"/>
        <v>91</v>
      </c>
      <c r="P20" s="135" t="str">
        <f t="shared" si="1"/>
        <v>93</v>
      </c>
      <c r="Q20" s="150" t="str">
        <f t="shared" si="2"/>
        <v>97</v>
      </c>
      <c r="R20" s="149" t="str">
        <f t="shared" si="3"/>
        <v>46</v>
      </c>
      <c r="S20" s="135" t="str">
        <f t="shared" si="4"/>
        <v>56</v>
      </c>
      <c r="T20" s="150" t="str">
        <f t="shared" si="5"/>
        <v>66</v>
      </c>
      <c r="U20" s="149" t="str">
        <f t="shared" si="6"/>
        <v>92</v>
      </c>
      <c r="V20" s="135" t="str">
        <f t="shared" si="7"/>
        <v>94</v>
      </c>
      <c r="W20" s="150" t="str">
        <f t="shared" si="8"/>
        <v>99</v>
      </c>
      <c r="X20" s="149" t="str">
        <f t="shared" si="9"/>
        <v>94</v>
      </c>
      <c r="Y20" s="135" t="str">
        <f t="shared" si="10"/>
        <v>97</v>
      </c>
      <c r="Z20" s="150" t="str">
        <f t="shared" si="11"/>
        <v>99</v>
      </c>
      <c r="AA20" s="149" t="str">
        <f t="shared" si="14"/>
        <v>70</v>
      </c>
      <c r="AB20" s="135" t="str">
        <f t="shared" si="12"/>
        <v>80</v>
      </c>
      <c r="AC20" s="150" t="str">
        <f t="shared" si="13"/>
        <v>90</v>
      </c>
    </row>
    <row r="21" spans="1:29" ht="21.75" thickBot="1" x14ac:dyDescent="0.4">
      <c r="A21" s="125" t="s">
        <v>93</v>
      </c>
      <c r="B21" s="114" t="s">
        <v>147</v>
      </c>
      <c r="C21" s="114" t="s">
        <v>148</v>
      </c>
      <c r="D21" s="114" t="s">
        <v>482</v>
      </c>
      <c r="E21" s="115" t="s">
        <v>116</v>
      </c>
      <c r="G21" s="125" t="s">
        <v>93</v>
      </c>
      <c r="H21" s="114" t="s">
        <v>520</v>
      </c>
      <c r="I21" s="114" t="s">
        <v>519</v>
      </c>
      <c r="J21" s="114" t="s">
        <v>518</v>
      </c>
      <c r="K21" s="115" t="s">
        <v>517</v>
      </c>
      <c r="O21" s="151" t="str">
        <f t="shared" si="0"/>
        <v>92</v>
      </c>
      <c r="P21" s="152" t="str">
        <f t="shared" si="1"/>
        <v>94</v>
      </c>
      <c r="Q21" s="153" t="str">
        <f t="shared" si="2"/>
        <v>98</v>
      </c>
      <c r="R21" s="151" t="str">
        <f t="shared" si="3"/>
        <v>46</v>
      </c>
      <c r="S21" s="152" t="str">
        <f t="shared" si="4"/>
        <v>56</v>
      </c>
      <c r="T21" s="153" t="str">
        <f t="shared" si="5"/>
        <v>66</v>
      </c>
      <c r="U21" s="151" t="str">
        <f t="shared" si="6"/>
        <v>92</v>
      </c>
      <c r="V21" s="152" t="str">
        <f t="shared" si="7"/>
        <v>94</v>
      </c>
      <c r="W21" s="153" t="str">
        <f t="shared" si="8"/>
        <v>99</v>
      </c>
      <c r="X21" s="151" t="str">
        <f t="shared" si="9"/>
        <v>94</v>
      </c>
      <c r="Y21" s="152" t="str">
        <f t="shared" si="10"/>
        <v>97</v>
      </c>
      <c r="Z21" s="153" t="str">
        <f t="shared" si="11"/>
        <v>99</v>
      </c>
      <c r="AA21" s="151" t="str">
        <f t="shared" si="14"/>
        <v>80</v>
      </c>
      <c r="AB21" s="152" t="str">
        <f t="shared" si="12"/>
        <v>90</v>
      </c>
      <c r="AC21" s="153" t="str">
        <f>MID(E59,5,3)</f>
        <v>99%</v>
      </c>
    </row>
    <row r="22" spans="1:29" ht="21.75" thickBot="1" x14ac:dyDescent="0.4">
      <c r="G22" s="134"/>
      <c r="H22" s="135"/>
      <c r="I22" s="135"/>
      <c r="J22" s="135"/>
      <c r="K22" s="135"/>
    </row>
    <row r="23" spans="1:29" ht="21.75" customHeight="1" x14ac:dyDescent="0.35">
      <c r="A23" s="402" t="s">
        <v>145</v>
      </c>
      <c r="B23" s="403"/>
      <c r="C23" s="403"/>
      <c r="D23" s="403"/>
      <c r="E23" s="404"/>
      <c r="F23" s="135"/>
      <c r="G23" s="402" t="s">
        <v>150</v>
      </c>
      <c r="H23" s="403"/>
      <c r="I23" s="403"/>
      <c r="J23" s="403"/>
      <c r="K23" s="404"/>
    </row>
    <row r="24" spans="1:29" x14ac:dyDescent="0.35">
      <c r="A24" s="405" t="s">
        <v>76</v>
      </c>
      <c r="B24" s="406"/>
      <c r="C24" s="406"/>
      <c r="D24" s="406" t="s">
        <v>77</v>
      </c>
      <c r="E24" s="407"/>
      <c r="F24" s="135"/>
      <c r="G24" s="405" t="s">
        <v>76</v>
      </c>
      <c r="H24" s="406"/>
      <c r="I24" s="406"/>
      <c r="J24" s="406" t="s">
        <v>77</v>
      </c>
      <c r="K24" s="407"/>
    </row>
    <row r="25" spans="1:29" ht="15" customHeight="1" x14ac:dyDescent="0.35">
      <c r="A25" s="408" t="s">
        <v>146</v>
      </c>
      <c r="B25" s="409"/>
      <c r="C25" s="409"/>
      <c r="D25" s="409" t="s">
        <v>209</v>
      </c>
      <c r="E25" s="410"/>
      <c r="F25" s="135"/>
      <c r="G25" s="408" t="s">
        <v>151</v>
      </c>
      <c r="H25" s="409"/>
      <c r="I25" s="409"/>
      <c r="J25" s="409" t="s">
        <v>210</v>
      </c>
      <c r="K25" s="410"/>
    </row>
    <row r="26" spans="1:29" ht="21.75" thickBot="1" x14ac:dyDescent="0.4">
      <c r="A26" s="408"/>
      <c r="B26" s="409"/>
      <c r="C26" s="409"/>
      <c r="D26" s="409"/>
      <c r="E26" s="410"/>
      <c r="F26" s="135"/>
      <c r="G26" s="408"/>
      <c r="H26" s="409"/>
      <c r="I26" s="409"/>
      <c r="J26" s="409"/>
      <c r="K26" s="410"/>
    </row>
    <row r="27" spans="1:29" ht="21.75" thickBot="1" x14ac:dyDescent="0.4">
      <c r="A27" s="399" t="s">
        <v>79</v>
      </c>
      <c r="B27" s="400"/>
      <c r="C27" s="400"/>
      <c r="D27" s="400"/>
      <c r="E27" s="401"/>
      <c r="F27" s="135"/>
      <c r="G27" s="399" t="s">
        <v>79</v>
      </c>
      <c r="H27" s="400"/>
      <c r="I27" s="400"/>
      <c r="J27" s="400"/>
      <c r="K27" s="401"/>
    </row>
    <row r="28" spans="1:29" ht="21.75" thickBot="1" x14ac:dyDescent="0.4">
      <c r="A28" s="126" t="s">
        <v>80</v>
      </c>
      <c r="B28" s="127" t="s">
        <v>61</v>
      </c>
      <c r="C28" s="128" t="s">
        <v>59</v>
      </c>
      <c r="D28" s="129" t="s">
        <v>57</v>
      </c>
      <c r="E28" s="130" t="s">
        <v>81</v>
      </c>
      <c r="F28" s="135"/>
      <c r="G28" s="126" t="s">
        <v>80</v>
      </c>
      <c r="H28" s="127" t="s">
        <v>61</v>
      </c>
      <c r="I28" s="128" t="s">
        <v>59</v>
      </c>
      <c r="J28" s="129" t="s">
        <v>57</v>
      </c>
      <c r="K28" s="130" t="s">
        <v>81</v>
      </c>
    </row>
    <row r="29" spans="1:29" x14ac:dyDescent="0.35">
      <c r="A29" s="116" t="s">
        <v>82</v>
      </c>
      <c r="B29" s="117"/>
      <c r="C29" s="117"/>
      <c r="D29" s="117"/>
      <c r="E29" s="116"/>
      <c r="G29" s="123" t="s">
        <v>82</v>
      </c>
      <c r="H29" s="110"/>
      <c r="I29" s="110"/>
      <c r="J29" s="110"/>
      <c r="K29" s="111"/>
    </row>
    <row r="30" spans="1:29" x14ac:dyDescent="0.35">
      <c r="A30" s="116" t="s">
        <v>83</v>
      </c>
      <c r="B30" s="117"/>
      <c r="C30" s="117"/>
      <c r="D30" s="117"/>
      <c r="E30" s="116"/>
      <c r="G30" s="124" t="s">
        <v>83</v>
      </c>
      <c r="H30" s="112"/>
      <c r="I30" s="112"/>
      <c r="J30" s="112"/>
      <c r="K30" s="113"/>
    </row>
    <row r="31" spans="1:29" x14ac:dyDescent="0.35">
      <c r="A31" s="116" t="s">
        <v>84</v>
      </c>
      <c r="B31" s="119" t="s">
        <v>147</v>
      </c>
      <c r="C31" s="117" t="s">
        <v>148</v>
      </c>
      <c r="D31" s="117" t="s">
        <v>149</v>
      </c>
      <c r="E31" s="116" t="s">
        <v>141</v>
      </c>
      <c r="G31" s="124" t="s">
        <v>84</v>
      </c>
      <c r="H31" s="163" t="s">
        <v>530</v>
      </c>
      <c r="I31" s="156" t="s">
        <v>153</v>
      </c>
      <c r="J31" s="112" t="s">
        <v>142</v>
      </c>
      <c r="K31" s="113" t="s">
        <v>107</v>
      </c>
    </row>
    <row r="32" spans="1:29" x14ac:dyDescent="0.35">
      <c r="A32" s="116" t="s">
        <v>85</v>
      </c>
      <c r="B32" s="119" t="s">
        <v>147</v>
      </c>
      <c r="C32" s="117" t="s">
        <v>148</v>
      </c>
      <c r="D32" s="117" t="s">
        <v>149</v>
      </c>
      <c r="E32" s="116" t="s">
        <v>141</v>
      </c>
      <c r="G32" s="124" t="s">
        <v>85</v>
      </c>
      <c r="H32" s="163" t="s">
        <v>530</v>
      </c>
      <c r="I32" s="156" t="s">
        <v>153</v>
      </c>
      <c r="J32" s="112" t="s">
        <v>142</v>
      </c>
      <c r="K32" s="113" t="s">
        <v>107</v>
      </c>
    </row>
    <row r="33" spans="1:11" x14ac:dyDescent="0.35">
      <c r="A33" s="116" t="s">
        <v>86</v>
      </c>
      <c r="B33" s="119" t="s">
        <v>147</v>
      </c>
      <c r="C33" s="117" t="s">
        <v>148</v>
      </c>
      <c r="D33" s="117" t="s">
        <v>149</v>
      </c>
      <c r="E33" s="116" t="s">
        <v>141</v>
      </c>
      <c r="G33" s="124" t="s">
        <v>86</v>
      </c>
      <c r="H33" s="163" t="s">
        <v>530</v>
      </c>
      <c r="I33" s="156" t="s">
        <v>153</v>
      </c>
      <c r="J33" s="112" t="s">
        <v>142</v>
      </c>
      <c r="K33" s="113" t="s">
        <v>107</v>
      </c>
    </row>
    <row r="34" spans="1:11" x14ac:dyDescent="0.35">
      <c r="A34" s="116" t="s">
        <v>87</v>
      </c>
      <c r="B34" s="119" t="s">
        <v>147</v>
      </c>
      <c r="C34" s="117" t="s">
        <v>148</v>
      </c>
      <c r="D34" s="117" t="s">
        <v>149</v>
      </c>
      <c r="E34" s="116" t="s">
        <v>141</v>
      </c>
      <c r="G34" s="124" t="s">
        <v>87</v>
      </c>
      <c r="H34" s="163" t="s">
        <v>530</v>
      </c>
      <c r="I34" s="156" t="s">
        <v>153</v>
      </c>
      <c r="J34" s="112" t="s">
        <v>142</v>
      </c>
      <c r="K34" s="113" t="s">
        <v>107</v>
      </c>
    </row>
    <row r="35" spans="1:11" x14ac:dyDescent="0.35">
      <c r="A35" s="116" t="s">
        <v>88</v>
      </c>
      <c r="B35" s="119" t="s">
        <v>147</v>
      </c>
      <c r="C35" s="117" t="s">
        <v>148</v>
      </c>
      <c r="D35" s="117" t="s">
        <v>149</v>
      </c>
      <c r="E35" s="116" t="s">
        <v>141</v>
      </c>
      <c r="G35" s="124" t="s">
        <v>88</v>
      </c>
      <c r="H35" s="163" t="s">
        <v>147</v>
      </c>
      <c r="I35" s="156" t="s">
        <v>156</v>
      </c>
      <c r="J35" s="112" t="s">
        <v>143</v>
      </c>
      <c r="K35" s="113" t="s">
        <v>112</v>
      </c>
    </row>
    <row r="36" spans="1:11" x14ac:dyDescent="0.35">
      <c r="A36" s="116" t="s">
        <v>89</v>
      </c>
      <c r="B36" s="119" t="s">
        <v>147</v>
      </c>
      <c r="C36" s="117" t="s">
        <v>148</v>
      </c>
      <c r="D36" s="117" t="s">
        <v>149</v>
      </c>
      <c r="E36" s="116" t="s">
        <v>141</v>
      </c>
      <c r="G36" s="124" t="s">
        <v>89</v>
      </c>
      <c r="H36" s="163" t="s">
        <v>147</v>
      </c>
      <c r="I36" s="156" t="s">
        <v>156</v>
      </c>
      <c r="J36" s="112" t="s">
        <v>143</v>
      </c>
      <c r="K36" s="113" t="s">
        <v>112</v>
      </c>
    </row>
    <row r="37" spans="1:11" x14ac:dyDescent="0.35">
      <c r="A37" s="116" t="s">
        <v>90</v>
      </c>
      <c r="B37" s="119" t="s">
        <v>147</v>
      </c>
      <c r="C37" s="117" t="s">
        <v>148</v>
      </c>
      <c r="D37" s="117" t="s">
        <v>149</v>
      </c>
      <c r="E37" s="116" t="s">
        <v>141</v>
      </c>
      <c r="G37" s="124" t="s">
        <v>90</v>
      </c>
      <c r="H37" s="163" t="s">
        <v>147</v>
      </c>
      <c r="I37" s="156" t="s">
        <v>156</v>
      </c>
      <c r="J37" s="112" t="s">
        <v>143</v>
      </c>
      <c r="K37" s="113" t="s">
        <v>112</v>
      </c>
    </row>
    <row r="38" spans="1:11" x14ac:dyDescent="0.35">
      <c r="A38" s="116" t="s">
        <v>91</v>
      </c>
      <c r="B38" s="119" t="s">
        <v>147</v>
      </c>
      <c r="C38" s="117" t="s">
        <v>148</v>
      </c>
      <c r="D38" s="117" t="s">
        <v>149</v>
      </c>
      <c r="E38" s="116" t="s">
        <v>141</v>
      </c>
      <c r="G38" s="124" t="s">
        <v>91</v>
      </c>
      <c r="H38" s="163" t="s">
        <v>147</v>
      </c>
      <c r="I38" s="156" t="s">
        <v>156</v>
      </c>
      <c r="J38" s="112" t="s">
        <v>143</v>
      </c>
      <c r="K38" s="113" t="s">
        <v>112</v>
      </c>
    </row>
    <row r="39" spans="1:11" x14ac:dyDescent="0.35">
      <c r="A39" s="116" t="s">
        <v>92</v>
      </c>
      <c r="B39" s="119" t="s">
        <v>147</v>
      </c>
      <c r="C39" s="117" t="s">
        <v>148</v>
      </c>
      <c r="D39" s="117" t="s">
        <v>149</v>
      </c>
      <c r="E39" s="116" t="s">
        <v>141</v>
      </c>
      <c r="G39" s="124" t="s">
        <v>92</v>
      </c>
      <c r="H39" s="163" t="s">
        <v>531</v>
      </c>
      <c r="I39" s="156" t="s">
        <v>157</v>
      </c>
      <c r="J39" s="112" t="s">
        <v>144</v>
      </c>
      <c r="K39" s="113" t="s">
        <v>141</v>
      </c>
    </row>
    <row r="40" spans="1:11" ht="21.75" thickBot="1" x14ac:dyDescent="0.4">
      <c r="A40" s="120" t="s">
        <v>93</v>
      </c>
      <c r="B40" s="121" t="s">
        <v>147</v>
      </c>
      <c r="C40" s="122" t="s">
        <v>148</v>
      </c>
      <c r="D40" s="122" t="s">
        <v>149</v>
      </c>
      <c r="E40" s="120" t="s">
        <v>141</v>
      </c>
      <c r="G40" s="125" t="s">
        <v>93</v>
      </c>
      <c r="H40" s="164" t="s">
        <v>531</v>
      </c>
      <c r="I40" s="157" t="s">
        <v>157</v>
      </c>
      <c r="J40" s="114" t="s">
        <v>144</v>
      </c>
      <c r="K40" s="115" t="s">
        <v>141</v>
      </c>
    </row>
    <row r="41" spans="1:11" ht="21.75" thickBot="1" x14ac:dyDescent="0.4"/>
    <row r="42" spans="1:11" ht="15.75" customHeight="1" x14ac:dyDescent="0.35">
      <c r="A42" s="402" t="s">
        <v>197</v>
      </c>
      <c r="B42" s="403"/>
      <c r="C42" s="403"/>
      <c r="D42" s="403"/>
      <c r="E42" s="404"/>
      <c r="G42" s="402" t="s">
        <v>556</v>
      </c>
      <c r="H42" s="403"/>
      <c r="I42" s="403"/>
      <c r="J42" s="403"/>
      <c r="K42" s="404"/>
    </row>
    <row r="43" spans="1:11" x14ac:dyDescent="0.35">
      <c r="A43" s="405" t="s">
        <v>76</v>
      </c>
      <c r="B43" s="406"/>
      <c r="C43" s="406"/>
      <c r="D43" s="406" t="s">
        <v>77</v>
      </c>
      <c r="E43" s="407"/>
      <c r="G43" s="405" t="s">
        <v>76</v>
      </c>
      <c r="H43" s="406"/>
      <c r="I43" s="406"/>
      <c r="J43" s="406" t="s">
        <v>77</v>
      </c>
      <c r="K43" s="407"/>
    </row>
    <row r="44" spans="1:11" ht="15" customHeight="1" x14ac:dyDescent="0.35">
      <c r="A44" s="408" t="s">
        <v>159</v>
      </c>
      <c r="B44" s="409"/>
      <c r="C44" s="409"/>
      <c r="D44" s="409" t="s">
        <v>96</v>
      </c>
      <c r="E44" s="410"/>
      <c r="G44" s="408" t="s">
        <v>558</v>
      </c>
      <c r="H44" s="409"/>
      <c r="I44" s="409"/>
      <c r="J44" s="409" t="s">
        <v>557</v>
      </c>
      <c r="K44" s="410"/>
    </row>
    <row r="45" spans="1:11" ht="21.75" thickBot="1" x14ac:dyDescent="0.4">
      <c r="A45" s="408"/>
      <c r="B45" s="409"/>
      <c r="C45" s="409"/>
      <c r="D45" s="409"/>
      <c r="E45" s="410"/>
      <c r="G45" s="408"/>
      <c r="H45" s="409"/>
      <c r="I45" s="409"/>
      <c r="J45" s="409"/>
      <c r="K45" s="410"/>
    </row>
    <row r="46" spans="1:11" ht="21.75" thickBot="1" x14ac:dyDescent="0.4">
      <c r="A46" s="399" t="s">
        <v>79</v>
      </c>
      <c r="B46" s="400"/>
      <c r="C46" s="400"/>
      <c r="D46" s="400"/>
      <c r="E46" s="401"/>
      <c r="G46" s="399" t="s">
        <v>79</v>
      </c>
      <c r="H46" s="400"/>
      <c r="I46" s="400"/>
      <c r="J46" s="400"/>
      <c r="K46" s="401"/>
    </row>
    <row r="47" spans="1:11" ht="21.75" thickBot="1" x14ac:dyDescent="0.4">
      <c r="A47" s="126" t="s">
        <v>80</v>
      </c>
      <c r="B47" s="127" t="s">
        <v>61</v>
      </c>
      <c r="C47" s="128" t="s">
        <v>59</v>
      </c>
      <c r="D47" s="129" t="s">
        <v>57</v>
      </c>
      <c r="E47" s="130" t="s">
        <v>81</v>
      </c>
      <c r="G47" s="126" t="s">
        <v>80</v>
      </c>
      <c r="H47" s="127" t="s">
        <v>61</v>
      </c>
      <c r="I47" s="128" t="s">
        <v>59</v>
      </c>
      <c r="J47" s="129" t="s">
        <v>57</v>
      </c>
      <c r="K47" s="130" t="s">
        <v>81</v>
      </c>
    </row>
    <row r="48" spans="1:11" x14ac:dyDescent="0.35">
      <c r="A48" s="116" t="s">
        <v>82</v>
      </c>
      <c r="B48" s="117"/>
      <c r="C48" s="117"/>
      <c r="D48" s="117"/>
      <c r="E48" s="116"/>
      <c r="G48" s="123" t="s">
        <v>82</v>
      </c>
      <c r="H48" s="110"/>
      <c r="I48" s="110"/>
      <c r="J48" s="110"/>
      <c r="K48" s="111"/>
    </row>
    <row r="49" spans="1:38" x14ac:dyDescent="0.35">
      <c r="A49" s="116" t="s">
        <v>83</v>
      </c>
      <c r="B49" s="117"/>
      <c r="C49" s="117"/>
      <c r="D49" s="117"/>
      <c r="E49" s="116"/>
      <c r="G49" s="124" t="s">
        <v>83</v>
      </c>
      <c r="H49" s="112"/>
      <c r="I49" s="112"/>
      <c r="J49" s="112"/>
      <c r="K49" s="113"/>
    </row>
    <row r="50" spans="1:38" x14ac:dyDescent="0.35">
      <c r="A50" s="116" t="s">
        <v>84</v>
      </c>
      <c r="B50" s="119" t="s">
        <v>220</v>
      </c>
      <c r="C50" s="117" t="s">
        <v>258</v>
      </c>
      <c r="D50" s="117" t="s">
        <v>257</v>
      </c>
      <c r="E50" s="116" t="s">
        <v>256</v>
      </c>
      <c r="G50" s="124" t="s">
        <v>84</v>
      </c>
      <c r="H50" s="112" t="s">
        <v>559</v>
      </c>
      <c r="I50" s="112" t="s">
        <v>569</v>
      </c>
      <c r="J50" s="112" t="s">
        <v>572</v>
      </c>
      <c r="K50" s="113" t="s">
        <v>573</v>
      </c>
    </row>
    <row r="51" spans="1:38" x14ac:dyDescent="0.35">
      <c r="A51" s="116" t="s">
        <v>85</v>
      </c>
      <c r="B51" s="119" t="s">
        <v>230</v>
      </c>
      <c r="C51" s="117" t="s">
        <v>257</v>
      </c>
      <c r="D51" s="117" t="s">
        <v>259</v>
      </c>
      <c r="E51" s="116" t="s">
        <v>169</v>
      </c>
      <c r="G51" s="124" t="s">
        <v>85</v>
      </c>
      <c r="H51" s="112" t="s">
        <v>560</v>
      </c>
      <c r="I51" s="112" t="s">
        <v>570</v>
      </c>
      <c r="J51" s="112" t="s">
        <v>571</v>
      </c>
      <c r="K51" s="113" t="s">
        <v>574</v>
      </c>
    </row>
    <row r="52" spans="1:38" x14ac:dyDescent="0.35">
      <c r="A52" s="116" t="s">
        <v>86</v>
      </c>
      <c r="B52" s="119" t="s">
        <v>252</v>
      </c>
      <c r="C52" s="117" t="s">
        <v>259</v>
      </c>
      <c r="D52" s="117" t="s">
        <v>417</v>
      </c>
      <c r="E52" s="116" t="s">
        <v>231</v>
      </c>
      <c r="G52" s="124" t="s">
        <v>86</v>
      </c>
      <c r="H52" s="112" t="s">
        <v>561</v>
      </c>
      <c r="I52" s="112" t="s">
        <v>572</v>
      </c>
      <c r="J52" s="112" t="s">
        <v>575</v>
      </c>
      <c r="K52" s="113" t="s">
        <v>576</v>
      </c>
    </row>
    <row r="53" spans="1:38" x14ac:dyDescent="0.35">
      <c r="A53" s="116" t="s">
        <v>87</v>
      </c>
      <c r="B53" s="119" t="s">
        <v>182</v>
      </c>
      <c r="C53" s="117" t="s">
        <v>417</v>
      </c>
      <c r="D53" s="117" t="s">
        <v>418</v>
      </c>
      <c r="E53" s="116" t="s">
        <v>415</v>
      </c>
      <c r="G53" s="124" t="s">
        <v>87</v>
      </c>
      <c r="H53" s="112" t="s">
        <v>562</v>
      </c>
      <c r="I53" s="112" t="s">
        <v>571</v>
      </c>
      <c r="J53" s="112" t="s">
        <v>577</v>
      </c>
      <c r="K53" s="113" t="s">
        <v>578</v>
      </c>
    </row>
    <row r="54" spans="1:38" x14ac:dyDescent="0.35">
      <c r="A54" s="116" t="s">
        <v>88</v>
      </c>
      <c r="B54" s="119" t="s">
        <v>263</v>
      </c>
      <c r="C54" s="117" t="s">
        <v>418</v>
      </c>
      <c r="D54" s="117" t="s">
        <v>419</v>
      </c>
      <c r="E54" s="116" t="s">
        <v>416</v>
      </c>
      <c r="G54" s="124" t="s">
        <v>88</v>
      </c>
      <c r="H54" s="112" t="s">
        <v>563</v>
      </c>
      <c r="I54" s="112" t="s">
        <v>575</v>
      </c>
      <c r="J54" s="112" t="s">
        <v>579</v>
      </c>
      <c r="K54" s="113" t="s">
        <v>580</v>
      </c>
    </row>
    <row r="55" spans="1:38" x14ac:dyDescent="0.35">
      <c r="A55" s="116" t="s">
        <v>89</v>
      </c>
      <c r="B55" s="119" t="s">
        <v>362</v>
      </c>
      <c r="C55" s="117" t="s">
        <v>419</v>
      </c>
      <c r="D55" s="117" t="s">
        <v>420</v>
      </c>
      <c r="E55" s="116" t="s">
        <v>266</v>
      </c>
      <c r="G55" s="124" t="s">
        <v>89</v>
      </c>
      <c r="H55" s="112" t="s">
        <v>564</v>
      </c>
      <c r="I55" s="112" t="s">
        <v>577</v>
      </c>
      <c r="J55" s="112" t="s">
        <v>581</v>
      </c>
      <c r="K55" s="113" t="s">
        <v>582</v>
      </c>
    </row>
    <row r="56" spans="1:38" x14ac:dyDescent="0.35">
      <c r="A56" s="116" t="s">
        <v>90</v>
      </c>
      <c r="B56" s="119" t="s">
        <v>423</v>
      </c>
      <c r="C56" s="117" t="s">
        <v>420</v>
      </c>
      <c r="D56" s="117" t="s">
        <v>269</v>
      </c>
      <c r="E56" s="116" t="s">
        <v>268</v>
      </c>
      <c r="G56" s="124" t="s">
        <v>90</v>
      </c>
      <c r="H56" s="112" t="s">
        <v>565</v>
      </c>
      <c r="I56" s="112" t="s">
        <v>579</v>
      </c>
      <c r="J56" s="112" t="s">
        <v>583</v>
      </c>
      <c r="K56" s="113" t="s">
        <v>584</v>
      </c>
    </row>
    <row r="57" spans="1:38" x14ac:dyDescent="0.35">
      <c r="A57" s="116" t="s">
        <v>91</v>
      </c>
      <c r="B57" s="119" t="s">
        <v>272</v>
      </c>
      <c r="C57" s="117" t="s">
        <v>269</v>
      </c>
      <c r="D57" s="117" t="s">
        <v>421</v>
      </c>
      <c r="E57" s="116" t="s">
        <v>328</v>
      </c>
      <c r="G57" s="124" t="s">
        <v>91</v>
      </c>
      <c r="H57" s="112" t="s">
        <v>566</v>
      </c>
      <c r="I57" s="112" t="s">
        <v>585</v>
      </c>
      <c r="J57" s="112" t="s">
        <v>586</v>
      </c>
      <c r="K57" s="113" t="s">
        <v>587</v>
      </c>
    </row>
    <row r="58" spans="1:38" x14ac:dyDescent="0.35">
      <c r="A58" s="116" t="s">
        <v>92</v>
      </c>
      <c r="B58" s="119" t="s">
        <v>285</v>
      </c>
      <c r="C58" s="117" t="s">
        <v>421</v>
      </c>
      <c r="D58" s="117" t="s">
        <v>422</v>
      </c>
      <c r="E58" s="116" t="s">
        <v>289</v>
      </c>
      <c r="G58" s="124" t="s">
        <v>92</v>
      </c>
      <c r="H58" s="112" t="s">
        <v>567</v>
      </c>
      <c r="I58" s="112" t="s">
        <v>586</v>
      </c>
      <c r="J58" s="112" t="s">
        <v>588</v>
      </c>
      <c r="K58" s="113" t="s">
        <v>589</v>
      </c>
    </row>
    <row r="59" spans="1:38" ht="21.75" thickBot="1" x14ac:dyDescent="0.4">
      <c r="A59" s="120" t="s">
        <v>93</v>
      </c>
      <c r="B59" s="121" t="s">
        <v>370</v>
      </c>
      <c r="C59" s="122" t="s">
        <v>422</v>
      </c>
      <c r="D59" s="168" t="s">
        <v>533</v>
      </c>
      <c r="E59" s="169" t="s">
        <v>141</v>
      </c>
      <c r="G59" s="125" t="s">
        <v>93</v>
      </c>
      <c r="H59" s="114" t="s">
        <v>568</v>
      </c>
      <c r="I59" s="112" t="s">
        <v>588</v>
      </c>
      <c r="J59" s="114" t="s">
        <v>590</v>
      </c>
      <c r="K59" s="115" t="s">
        <v>591</v>
      </c>
    </row>
    <row r="61" spans="1:38" s="227" customFormat="1" ht="53.45" customHeight="1" x14ac:dyDescent="0.25">
      <c r="A61" s="295" t="s">
        <v>596</v>
      </c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17"/>
      <c r="N61" s="218"/>
      <c r="O61" s="218"/>
      <c r="P61" s="218"/>
      <c r="Q61" s="218"/>
      <c r="R61" s="218"/>
      <c r="S61" s="218"/>
      <c r="T61" s="219"/>
      <c r="U61" s="219"/>
      <c r="V61" s="219"/>
      <c r="W61" s="219"/>
      <c r="X61" s="219"/>
      <c r="Y61" s="219"/>
      <c r="Z61" s="220"/>
      <c r="AA61" s="220"/>
      <c r="AB61" s="221"/>
      <c r="AC61" s="221"/>
      <c r="AD61" s="222"/>
      <c r="AE61" s="223"/>
      <c r="AF61" s="221"/>
      <c r="AG61" s="221"/>
      <c r="AH61" s="224"/>
      <c r="AI61" s="225"/>
      <c r="AJ61" s="219"/>
      <c r="AK61" s="219"/>
      <c r="AL61" s="226"/>
    </row>
  </sheetData>
  <mergeCells count="45">
    <mergeCell ref="J3:K3"/>
    <mergeCell ref="A61:L61"/>
    <mergeCell ref="A1:B3"/>
    <mergeCell ref="C1:I3"/>
    <mergeCell ref="G46:K46"/>
    <mergeCell ref="G42:K42"/>
    <mergeCell ref="G43:I43"/>
    <mergeCell ref="J43:K43"/>
    <mergeCell ref="G44:I45"/>
    <mergeCell ref="J44:K45"/>
    <mergeCell ref="A27:E27"/>
    <mergeCell ref="A44:C45"/>
    <mergeCell ref="D44:E45"/>
    <mergeCell ref="A46:E46"/>
    <mergeCell ref="A42:E42"/>
    <mergeCell ref="A43:C43"/>
    <mergeCell ref="O11:Q11"/>
    <mergeCell ref="R11:T11"/>
    <mergeCell ref="U11:W11"/>
    <mergeCell ref="X11:Z11"/>
    <mergeCell ref="AA11:AC11"/>
    <mergeCell ref="D43:E43"/>
    <mergeCell ref="A23:E23"/>
    <mergeCell ref="A24:C24"/>
    <mergeCell ref="D24:E24"/>
    <mergeCell ref="A25:C26"/>
    <mergeCell ref="D25:E26"/>
    <mergeCell ref="A6:C7"/>
    <mergeCell ref="D6:E7"/>
    <mergeCell ref="A8:E8"/>
    <mergeCell ref="A4:E4"/>
    <mergeCell ref="A5:C5"/>
    <mergeCell ref="D5:E5"/>
    <mergeCell ref="G25:I26"/>
    <mergeCell ref="J25:K26"/>
    <mergeCell ref="G27:K27"/>
    <mergeCell ref="G4:K4"/>
    <mergeCell ref="G5:I5"/>
    <mergeCell ref="J5:K5"/>
    <mergeCell ref="G6:I7"/>
    <mergeCell ref="J6:K7"/>
    <mergeCell ref="G8:K8"/>
    <mergeCell ref="G23:K23"/>
    <mergeCell ref="G24:I24"/>
    <mergeCell ref="J24:K24"/>
  </mergeCells>
  <dataValidations count="7">
    <dataValidation type="list" allowBlank="1" showInputMessage="1" showErrorMessage="1" sqref="AL61">
      <formula1>Estado1</formula1>
    </dataValidation>
    <dataValidation type="whole" allowBlank="1" showInputMessage="1" showErrorMessage="1" sqref="AE61">
      <formula1>0</formula1>
      <formula2>5000000000</formula2>
    </dataValidation>
    <dataValidation type="whole" allowBlank="1" showInputMessage="1" showErrorMessage="1" sqref="AD61">
      <formula1>0</formula1>
      <formula2>30000000</formula2>
    </dataValidation>
    <dataValidation type="whole" allowBlank="1" showInputMessage="1" showErrorMessage="1" sqref="U61:V61">
      <formula1>0</formula1>
      <formula2>100</formula2>
    </dataValidation>
    <dataValidation type="whole" allowBlank="1" showInputMessage="1" showErrorMessage="1" sqref="Z61">
      <formula1>0</formula1>
      <formula2>10</formula2>
    </dataValidation>
    <dataValidation type="whole" allowBlank="1" showInputMessage="1" showErrorMessage="1" sqref="A61">
      <formula1>1</formula1>
      <formula2>2000</formula2>
    </dataValidation>
    <dataValidation type="list" allowBlank="1" showInputMessage="1" showErrorMessage="1" sqref="X61:Y61 O61:T61">
      <formula1>RPTA</formula1>
    </dataValidation>
  </dataValidations>
  <pageMargins left="0.70866141732283472" right="0.43" top="0.74803149606299213" bottom="0.74803149606299213" header="0.31496062992125984" footer="0.31496062992125984"/>
  <pageSetup scale="49" orientation="portrait" horizontalDpi="4294967295" verticalDpi="4294967295" r:id="rId1"/>
  <drawing r:id="rId2"/>
  <picture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AL61"/>
  <sheetViews>
    <sheetView showGridLines="0" zoomScale="60" zoomScaleNormal="60" workbookViewId="0">
      <selection activeCell="K1" sqref="K1"/>
    </sheetView>
  </sheetViews>
  <sheetFormatPr baseColWidth="10" defaultColWidth="11.42578125" defaultRowHeight="21" x14ac:dyDescent="0.35"/>
  <cols>
    <col min="1" max="1" width="16.140625" style="118" bestFit="1" customWidth="1"/>
    <col min="2" max="2" width="11.5703125" style="118" bestFit="1" customWidth="1"/>
    <col min="3" max="3" width="18.28515625" style="118" bestFit="1" customWidth="1"/>
    <col min="4" max="4" width="20.140625" style="118" bestFit="1" customWidth="1"/>
    <col min="5" max="5" width="13.7109375" style="118" bestFit="1" customWidth="1"/>
    <col min="6" max="6" width="4" style="118" customWidth="1"/>
    <col min="7" max="7" width="16.140625" style="118" bestFit="1" customWidth="1"/>
    <col min="8" max="8" width="11.5703125" style="118" bestFit="1" customWidth="1"/>
    <col min="9" max="9" width="19" style="118" bestFit="1" customWidth="1"/>
    <col min="10" max="10" width="20.140625" style="118" bestFit="1" customWidth="1"/>
    <col min="11" max="11" width="20.28515625" style="118" customWidth="1"/>
    <col min="12" max="14" width="11.42578125" style="118"/>
    <col min="15" max="29" width="8.7109375" style="118" customWidth="1"/>
    <col min="30" max="16384" width="11.42578125" style="118"/>
  </cols>
  <sheetData>
    <row r="1" spans="1:29" customFormat="1" ht="42" customHeight="1" x14ac:dyDescent="0.35">
      <c r="A1" s="437"/>
      <c r="B1" s="437"/>
      <c r="C1" s="243" t="s">
        <v>614</v>
      </c>
      <c r="D1" s="243"/>
      <c r="E1" s="243"/>
      <c r="F1" s="243"/>
      <c r="G1" s="243"/>
      <c r="H1" s="243"/>
      <c r="I1" s="244"/>
      <c r="J1" s="213" t="s">
        <v>592</v>
      </c>
      <c r="K1" s="214">
        <v>42858</v>
      </c>
      <c r="L1" s="118"/>
    </row>
    <row r="2" spans="1:29" customFormat="1" ht="42" customHeight="1" x14ac:dyDescent="0.35">
      <c r="A2" s="437"/>
      <c r="B2" s="437"/>
      <c r="C2" s="243"/>
      <c r="D2" s="243"/>
      <c r="E2" s="243"/>
      <c r="F2" s="243"/>
      <c r="G2" s="243"/>
      <c r="H2" s="243"/>
      <c r="I2" s="244"/>
      <c r="J2" s="215" t="s">
        <v>597</v>
      </c>
      <c r="K2" s="216" t="s">
        <v>593</v>
      </c>
      <c r="L2" s="118"/>
    </row>
    <row r="3" spans="1:29" customFormat="1" ht="42" customHeight="1" thickBot="1" x14ac:dyDescent="0.4">
      <c r="A3" s="437"/>
      <c r="B3" s="437"/>
      <c r="C3" s="418"/>
      <c r="D3" s="418"/>
      <c r="E3" s="418"/>
      <c r="F3" s="418"/>
      <c r="G3" s="418"/>
      <c r="H3" s="418"/>
      <c r="I3" s="419"/>
      <c r="J3" s="445" t="s">
        <v>594</v>
      </c>
      <c r="K3" s="446"/>
      <c r="L3" s="118"/>
    </row>
    <row r="4" spans="1:29" ht="21.75" thickTop="1" x14ac:dyDescent="0.35">
      <c r="A4" s="420" t="s">
        <v>94</v>
      </c>
      <c r="B4" s="421"/>
      <c r="C4" s="421"/>
      <c r="D4" s="403"/>
      <c r="E4" s="404"/>
      <c r="F4" s="135"/>
      <c r="G4" s="402" t="s">
        <v>95</v>
      </c>
      <c r="H4" s="421"/>
      <c r="I4" s="421"/>
      <c r="J4" s="421"/>
      <c r="K4" s="422"/>
    </row>
    <row r="5" spans="1:29" x14ac:dyDescent="0.35">
      <c r="A5" s="405" t="s">
        <v>76</v>
      </c>
      <c r="B5" s="406"/>
      <c r="C5" s="406"/>
      <c r="D5" s="406" t="s">
        <v>77</v>
      </c>
      <c r="E5" s="407"/>
      <c r="F5" s="135"/>
      <c r="G5" s="405" t="s">
        <v>76</v>
      </c>
      <c r="H5" s="406"/>
      <c r="I5" s="406"/>
      <c r="J5" s="406" t="s">
        <v>77</v>
      </c>
      <c r="K5" s="407"/>
    </row>
    <row r="6" spans="1:29" x14ac:dyDescent="0.35">
      <c r="A6" s="408" t="s">
        <v>78</v>
      </c>
      <c r="B6" s="409"/>
      <c r="C6" s="409"/>
      <c r="D6" s="409" t="s">
        <v>207</v>
      </c>
      <c r="E6" s="410"/>
      <c r="F6" s="135"/>
      <c r="G6" s="408" t="s">
        <v>96</v>
      </c>
      <c r="H6" s="409"/>
      <c r="I6" s="409"/>
      <c r="J6" s="409" t="s">
        <v>208</v>
      </c>
      <c r="K6" s="410"/>
    </row>
    <row r="7" spans="1:29" ht="21.75" thickBot="1" x14ac:dyDescent="0.4">
      <c r="A7" s="408"/>
      <c r="B7" s="409"/>
      <c r="C7" s="409"/>
      <c r="D7" s="409"/>
      <c r="E7" s="410"/>
      <c r="F7" s="135"/>
      <c r="G7" s="408"/>
      <c r="H7" s="409"/>
      <c r="I7" s="409"/>
      <c r="J7" s="409"/>
      <c r="K7" s="410"/>
    </row>
    <row r="8" spans="1:29" ht="21.75" thickBot="1" x14ac:dyDescent="0.4">
      <c r="A8" s="399" t="s">
        <v>79</v>
      </c>
      <c r="B8" s="400"/>
      <c r="C8" s="400"/>
      <c r="D8" s="400"/>
      <c r="E8" s="401"/>
      <c r="F8" s="135"/>
      <c r="G8" s="399" t="s">
        <v>79</v>
      </c>
      <c r="H8" s="400"/>
      <c r="I8" s="400"/>
      <c r="J8" s="400"/>
      <c r="K8" s="401"/>
    </row>
    <row r="9" spans="1:29" ht="21.75" thickBot="1" x14ac:dyDescent="0.4">
      <c r="A9" s="126" t="s">
        <v>80</v>
      </c>
      <c r="B9" s="127" t="s">
        <v>61</v>
      </c>
      <c r="C9" s="128" t="s">
        <v>59</v>
      </c>
      <c r="D9" s="129" t="s">
        <v>57</v>
      </c>
      <c r="E9" s="130" t="s">
        <v>81</v>
      </c>
      <c r="F9" s="135"/>
      <c r="G9" s="126" t="s">
        <v>80</v>
      </c>
      <c r="H9" s="127" t="s">
        <v>61</v>
      </c>
      <c r="I9" s="128" t="s">
        <v>59</v>
      </c>
      <c r="J9" s="129" t="s">
        <v>57</v>
      </c>
      <c r="K9" s="130" t="s">
        <v>81</v>
      </c>
    </row>
    <row r="10" spans="1:29" x14ac:dyDescent="0.35">
      <c r="A10" s="116" t="s">
        <v>82</v>
      </c>
      <c r="B10" s="117"/>
      <c r="C10" s="117"/>
      <c r="D10" s="117"/>
      <c r="E10" s="116"/>
      <c r="G10" s="123" t="s">
        <v>82</v>
      </c>
      <c r="H10" s="110"/>
      <c r="I10" s="110"/>
      <c r="J10" s="110"/>
      <c r="K10" s="111"/>
    </row>
    <row r="11" spans="1:29" x14ac:dyDescent="0.35">
      <c r="A11" s="116" t="s">
        <v>83</v>
      </c>
      <c r="B11" s="117"/>
      <c r="C11" s="117"/>
      <c r="D11" s="117"/>
      <c r="E11" s="116"/>
      <c r="G11" s="124" t="s">
        <v>83</v>
      </c>
      <c r="H11" s="112"/>
      <c r="I11" s="112"/>
      <c r="J11" s="112"/>
      <c r="K11" s="113"/>
      <c r="O11" s="411">
        <v>1</v>
      </c>
      <c r="P11" s="411"/>
      <c r="Q11" s="411"/>
      <c r="R11" s="411">
        <v>4</v>
      </c>
      <c r="S11" s="411"/>
      <c r="T11" s="411"/>
      <c r="U11" s="411">
        <v>6</v>
      </c>
      <c r="V11" s="411"/>
      <c r="W11" s="411"/>
      <c r="X11" s="411">
        <v>7</v>
      </c>
      <c r="Y11" s="411"/>
      <c r="Z11" s="411"/>
      <c r="AA11" s="411">
        <v>11</v>
      </c>
      <c r="AB11" s="411"/>
      <c r="AC11" s="411"/>
    </row>
    <row r="12" spans="1:29" x14ac:dyDescent="0.35">
      <c r="A12" s="124" t="s">
        <v>84</v>
      </c>
      <c r="B12" s="112" t="s">
        <v>103</v>
      </c>
      <c r="C12" s="112" t="s">
        <v>552</v>
      </c>
      <c r="D12" s="112" t="s">
        <v>551</v>
      </c>
      <c r="E12" s="113" t="s">
        <v>289</v>
      </c>
      <c r="G12" s="124" t="s">
        <v>84</v>
      </c>
      <c r="H12" s="112" t="s">
        <v>162</v>
      </c>
      <c r="I12" s="112" t="s">
        <v>186</v>
      </c>
      <c r="J12" s="112" t="s">
        <v>521</v>
      </c>
      <c r="K12" s="113" t="s">
        <v>398</v>
      </c>
      <c r="O12" s="149" t="str">
        <f>MID(B12,4,2)</f>
        <v>86</v>
      </c>
      <c r="P12" s="135" t="str">
        <f>MID(D12,1,2)</f>
        <v>88</v>
      </c>
      <c r="Q12" s="150" t="str">
        <f>MID(E12,5,2)</f>
        <v>90</v>
      </c>
      <c r="R12" s="149" t="str">
        <f>MID(H12,4,2)</f>
        <v>58</v>
      </c>
      <c r="S12" s="135" t="str">
        <f>MID(J12,1,2)</f>
        <v>68</v>
      </c>
      <c r="T12" s="150" t="str">
        <f>MID(K12,5,2)</f>
        <v>78</v>
      </c>
      <c r="U12" s="149" t="str">
        <f>MID(B31,4,2)</f>
        <v>92</v>
      </c>
      <c r="V12" s="135" t="str">
        <f>MID(D31,1,2)</f>
        <v>94</v>
      </c>
      <c r="W12" s="150" t="str">
        <f>MID(E31,5,2)</f>
        <v>99</v>
      </c>
      <c r="X12" s="149" t="str">
        <f>MID(H31,4,2)</f>
        <v>90</v>
      </c>
      <c r="Y12" s="135" t="str">
        <f>MID(J31,1,2)</f>
        <v>93</v>
      </c>
      <c r="Z12" s="150" t="str">
        <f>MID(K31,5,2)</f>
        <v>95</v>
      </c>
      <c r="AA12" s="149" t="str">
        <f>MID(B50,4,2)</f>
        <v>5%</v>
      </c>
      <c r="AB12" s="135" t="str">
        <f>MID(D50,1,2)</f>
        <v>10</v>
      </c>
      <c r="AC12" s="150" t="str">
        <f>MID(E50,5,2)</f>
        <v>15</v>
      </c>
    </row>
    <row r="13" spans="1:29" x14ac:dyDescent="0.35">
      <c r="A13" s="124" t="s">
        <v>85</v>
      </c>
      <c r="B13" s="112" t="s">
        <v>103</v>
      </c>
      <c r="C13" s="112" t="s">
        <v>552</v>
      </c>
      <c r="D13" s="112" t="s">
        <v>551</v>
      </c>
      <c r="E13" s="113" t="s">
        <v>289</v>
      </c>
      <c r="G13" s="124" t="s">
        <v>85</v>
      </c>
      <c r="H13" s="112" t="s">
        <v>162</v>
      </c>
      <c r="I13" s="112" t="s">
        <v>186</v>
      </c>
      <c r="J13" s="112" t="s">
        <v>521</v>
      </c>
      <c r="K13" s="113" t="s">
        <v>398</v>
      </c>
      <c r="O13" s="149" t="str">
        <f t="shared" ref="O13:O21" si="0">MID(B13,4,2)</f>
        <v>86</v>
      </c>
      <c r="P13" s="135" t="str">
        <f t="shared" ref="P13:P21" si="1">MID(D13,1,2)</f>
        <v>88</v>
      </c>
      <c r="Q13" s="150" t="str">
        <f t="shared" ref="Q13:Q21" si="2">MID(E13,5,2)</f>
        <v>90</v>
      </c>
      <c r="R13" s="149" t="str">
        <f t="shared" ref="R13:R21" si="3">MID(H13,4,2)</f>
        <v>58</v>
      </c>
      <c r="S13" s="135" t="str">
        <f t="shared" ref="S13:S21" si="4">MID(J13,1,2)</f>
        <v>68</v>
      </c>
      <c r="T13" s="150" t="str">
        <f t="shared" ref="T13:T21" si="5">MID(K13,5,2)</f>
        <v>78</v>
      </c>
      <c r="U13" s="149" t="str">
        <f t="shared" ref="U13:U21" si="6">MID(B32,4,2)</f>
        <v>92</v>
      </c>
      <c r="V13" s="135" t="str">
        <f t="shared" ref="V13:V21" si="7">MID(D32,1,2)</f>
        <v>94</v>
      </c>
      <c r="W13" s="150" t="str">
        <f t="shared" ref="W13:W21" si="8">MID(E32,5,2)</f>
        <v>99</v>
      </c>
      <c r="X13" s="149" t="str">
        <f t="shared" ref="X13:X21" si="9">MID(H32,4,2)</f>
        <v>90</v>
      </c>
      <c r="Y13" s="135" t="str">
        <f t="shared" ref="Y13:Y21" si="10">MID(J32,1,2)</f>
        <v>93</v>
      </c>
      <c r="Z13" s="150" t="str">
        <f t="shared" ref="Z13:Z21" si="11">MID(K32,5,2)</f>
        <v>95</v>
      </c>
      <c r="AA13" s="149" t="str">
        <f t="shared" ref="AA13:AA21" si="12">MID(B51,4,2)</f>
        <v>10</v>
      </c>
      <c r="AB13" s="135" t="str">
        <f t="shared" ref="AB13:AB21" si="13">MID(D51,1,2)</f>
        <v>15</v>
      </c>
      <c r="AC13" s="150" t="str">
        <f t="shared" ref="AC13:AC20" si="14">MID(E51,5,2)</f>
        <v>27</v>
      </c>
    </row>
    <row r="14" spans="1:29" x14ac:dyDescent="0.35">
      <c r="A14" s="124" t="s">
        <v>86</v>
      </c>
      <c r="B14" s="112" t="s">
        <v>113</v>
      </c>
      <c r="C14" s="112" t="s">
        <v>551</v>
      </c>
      <c r="D14" s="112" t="s">
        <v>553</v>
      </c>
      <c r="E14" s="113" t="s">
        <v>152</v>
      </c>
      <c r="G14" s="124" t="s">
        <v>86</v>
      </c>
      <c r="H14" s="112" t="s">
        <v>162</v>
      </c>
      <c r="I14" s="112" t="s">
        <v>186</v>
      </c>
      <c r="J14" s="112" t="s">
        <v>521</v>
      </c>
      <c r="K14" s="113" t="s">
        <v>398</v>
      </c>
      <c r="O14" s="149" t="str">
        <f t="shared" si="0"/>
        <v>88</v>
      </c>
      <c r="P14" s="135" t="str">
        <f t="shared" si="1"/>
        <v>90</v>
      </c>
      <c r="Q14" s="150" t="str">
        <f t="shared" si="2"/>
        <v>92</v>
      </c>
      <c r="R14" s="149" t="str">
        <f t="shared" si="3"/>
        <v>58</v>
      </c>
      <c r="S14" s="135" t="str">
        <f t="shared" si="4"/>
        <v>68</v>
      </c>
      <c r="T14" s="150" t="str">
        <f t="shared" si="5"/>
        <v>78</v>
      </c>
      <c r="U14" s="149" t="str">
        <f t="shared" si="6"/>
        <v>92</v>
      </c>
      <c r="V14" s="135" t="str">
        <f t="shared" si="7"/>
        <v>94</v>
      </c>
      <c r="W14" s="150" t="str">
        <f t="shared" si="8"/>
        <v>99</v>
      </c>
      <c r="X14" s="149" t="str">
        <f t="shared" si="9"/>
        <v>90</v>
      </c>
      <c r="Y14" s="135" t="str">
        <f t="shared" si="10"/>
        <v>93</v>
      </c>
      <c r="Z14" s="150" t="str">
        <f t="shared" si="11"/>
        <v>95</v>
      </c>
      <c r="AA14" s="149" t="str">
        <f t="shared" si="12"/>
        <v>10</v>
      </c>
      <c r="AB14" s="135" t="str">
        <f t="shared" si="13"/>
        <v>15</v>
      </c>
      <c r="AC14" s="150" t="str">
        <f t="shared" si="14"/>
        <v>27</v>
      </c>
    </row>
    <row r="15" spans="1:29" x14ac:dyDescent="0.35">
      <c r="A15" s="124" t="s">
        <v>87</v>
      </c>
      <c r="B15" s="112" t="s">
        <v>113</v>
      </c>
      <c r="C15" s="112" t="s">
        <v>551</v>
      </c>
      <c r="D15" s="112" t="s">
        <v>553</v>
      </c>
      <c r="E15" s="113" t="s">
        <v>152</v>
      </c>
      <c r="G15" s="124" t="s">
        <v>87</v>
      </c>
      <c r="H15" s="112" t="s">
        <v>162</v>
      </c>
      <c r="I15" s="112" t="s">
        <v>186</v>
      </c>
      <c r="J15" s="112" t="s">
        <v>521</v>
      </c>
      <c r="K15" s="113" t="s">
        <v>398</v>
      </c>
      <c r="O15" s="149" t="str">
        <f t="shared" si="0"/>
        <v>88</v>
      </c>
      <c r="P15" s="135" t="str">
        <f t="shared" si="1"/>
        <v>90</v>
      </c>
      <c r="Q15" s="150" t="str">
        <f t="shared" si="2"/>
        <v>92</v>
      </c>
      <c r="R15" s="149" t="str">
        <f t="shared" si="3"/>
        <v>58</v>
      </c>
      <c r="S15" s="135" t="str">
        <f t="shared" si="4"/>
        <v>68</v>
      </c>
      <c r="T15" s="150" t="str">
        <f t="shared" si="5"/>
        <v>78</v>
      </c>
      <c r="U15" s="149" t="str">
        <f t="shared" si="6"/>
        <v>92</v>
      </c>
      <c r="V15" s="135" t="str">
        <f t="shared" si="7"/>
        <v>94</v>
      </c>
      <c r="W15" s="150" t="str">
        <f t="shared" si="8"/>
        <v>99</v>
      </c>
      <c r="X15" s="149" t="str">
        <f t="shared" si="9"/>
        <v>90</v>
      </c>
      <c r="Y15" s="135" t="str">
        <f t="shared" si="10"/>
        <v>93</v>
      </c>
      <c r="Z15" s="150" t="str">
        <f t="shared" si="11"/>
        <v>95</v>
      </c>
      <c r="AA15" s="149" t="str">
        <f t="shared" si="12"/>
        <v>12</v>
      </c>
      <c r="AB15" s="135" t="str">
        <f t="shared" si="13"/>
        <v>17</v>
      </c>
      <c r="AC15" s="150" t="str">
        <f t="shared" si="14"/>
        <v>29</v>
      </c>
    </row>
    <row r="16" spans="1:29" x14ac:dyDescent="0.35">
      <c r="A16" s="124" t="s">
        <v>88</v>
      </c>
      <c r="B16" s="112" t="s">
        <v>530</v>
      </c>
      <c r="C16" s="112" t="s">
        <v>553</v>
      </c>
      <c r="D16" s="112" t="s">
        <v>148</v>
      </c>
      <c r="E16" s="113" t="s">
        <v>106</v>
      </c>
      <c r="G16" s="124" t="s">
        <v>88</v>
      </c>
      <c r="H16" s="112" t="s">
        <v>162</v>
      </c>
      <c r="I16" s="112" t="s">
        <v>186</v>
      </c>
      <c r="J16" s="112" t="s">
        <v>521</v>
      </c>
      <c r="K16" s="113" t="s">
        <v>398</v>
      </c>
      <c r="O16" s="149" t="str">
        <f t="shared" si="0"/>
        <v>90</v>
      </c>
      <c r="P16" s="135" t="str">
        <f t="shared" si="1"/>
        <v>92</v>
      </c>
      <c r="Q16" s="150" t="str">
        <f t="shared" si="2"/>
        <v>94</v>
      </c>
      <c r="R16" s="149" t="str">
        <f t="shared" si="3"/>
        <v>58</v>
      </c>
      <c r="S16" s="135" t="str">
        <f t="shared" si="4"/>
        <v>68</v>
      </c>
      <c r="T16" s="150" t="str">
        <f t="shared" si="5"/>
        <v>78</v>
      </c>
      <c r="U16" s="149" t="str">
        <f t="shared" si="6"/>
        <v>92</v>
      </c>
      <c r="V16" s="135" t="str">
        <f t="shared" si="7"/>
        <v>94</v>
      </c>
      <c r="W16" s="150" t="str">
        <f t="shared" si="8"/>
        <v>99</v>
      </c>
      <c r="X16" s="149" t="str">
        <f t="shared" si="9"/>
        <v>92</v>
      </c>
      <c r="Y16" s="135" t="str">
        <f t="shared" si="10"/>
        <v>95</v>
      </c>
      <c r="Z16" s="150" t="str">
        <f t="shared" si="11"/>
        <v>97</v>
      </c>
      <c r="AA16" s="149" t="str">
        <f t="shared" si="12"/>
        <v>17</v>
      </c>
      <c r="AB16" s="135" t="str">
        <f t="shared" si="13"/>
        <v>29</v>
      </c>
      <c r="AC16" s="150" t="str">
        <f t="shared" si="14"/>
        <v>38</v>
      </c>
    </row>
    <row r="17" spans="1:29" x14ac:dyDescent="0.35">
      <c r="A17" s="124" t="s">
        <v>89</v>
      </c>
      <c r="B17" s="112" t="s">
        <v>530</v>
      </c>
      <c r="C17" s="112" t="s">
        <v>553</v>
      </c>
      <c r="D17" s="112" t="s">
        <v>148</v>
      </c>
      <c r="E17" s="113" t="s">
        <v>106</v>
      </c>
      <c r="G17" s="124" t="s">
        <v>89</v>
      </c>
      <c r="H17" s="112" t="s">
        <v>162</v>
      </c>
      <c r="I17" s="112" t="s">
        <v>186</v>
      </c>
      <c r="J17" s="112" t="s">
        <v>521</v>
      </c>
      <c r="K17" s="113" t="s">
        <v>398</v>
      </c>
      <c r="O17" s="149" t="str">
        <f t="shared" si="0"/>
        <v>90</v>
      </c>
      <c r="P17" s="135" t="str">
        <f t="shared" si="1"/>
        <v>92</v>
      </c>
      <c r="Q17" s="150" t="str">
        <f t="shared" si="2"/>
        <v>94</v>
      </c>
      <c r="R17" s="149" t="str">
        <f t="shared" si="3"/>
        <v>58</v>
      </c>
      <c r="S17" s="135" t="str">
        <f t="shared" si="4"/>
        <v>68</v>
      </c>
      <c r="T17" s="150" t="str">
        <f t="shared" si="5"/>
        <v>78</v>
      </c>
      <c r="U17" s="149" t="str">
        <f t="shared" si="6"/>
        <v>92</v>
      </c>
      <c r="V17" s="135" t="str">
        <f t="shared" si="7"/>
        <v>94</v>
      </c>
      <c r="W17" s="150" t="str">
        <f t="shared" si="8"/>
        <v>99</v>
      </c>
      <c r="X17" s="149" t="str">
        <f t="shared" si="9"/>
        <v>92</v>
      </c>
      <c r="Y17" s="135" t="str">
        <f t="shared" si="10"/>
        <v>95</v>
      </c>
      <c r="Z17" s="150" t="str">
        <f t="shared" si="11"/>
        <v>97</v>
      </c>
      <c r="AA17" s="149" t="str">
        <f t="shared" si="12"/>
        <v>29</v>
      </c>
      <c r="AB17" s="135" t="str">
        <f t="shared" si="13"/>
        <v>38</v>
      </c>
      <c r="AC17" s="150" t="str">
        <f t="shared" si="14"/>
        <v>48</v>
      </c>
    </row>
    <row r="18" spans="1:29" x14ac:dyDescent="0.35">
      <c r="A18" s="124" t="s">
        <v>90</v>
      </c>
      <c r="B18" s="112" t="s">
        <v>147</v>
      </c>
      <c r="C18" s="112" t="s">
        <v>148</v>
      </c>
      <c r="D18" s="112" t="s">
        <v>554</v>
      </c>
      <c r="E18" s="113" t="s">
        <v>108</v>
      </c>
      <c r="G18" s="124" t="s">
        <v>90</v>
      </c>
      <c r="H18" s="112" t="s">
        <v>162</v>
      </c>
      <c r="I18" s="112" t="s">
        <v>186</v>
      </c>
      <c r="J18" s="112" t="s">
        <v>521</v>
      </c>
      <c r="K18" s="113" t="s">
        <v>398</v>
      </c>
      <c r="O18" s="149" t="str">
        <f t="shared" si="0"/>
        <v>92</v>
      </c>
      <c r="P18" s="135" t="str">
        <f t="shared" si="1"/>
        <v>94</v>
      </c>
      <c r="Q18" s="150" t="str">
        <f t="shared" si="2"/>
        <v>96</v>
      </c>
      <c r="R18" s="149" t="str">
        <f t="shared" si="3"/>
        <v>58</v>
      </c>
      <c r="S18" s="135" t="str">
        <f t="shared" si="4"/>
        <v>68</v>
      </c>
      <c r="T18" s="150" t="str">
        <f t="shared" si="5"/>
        <v>78</v>
      </c>
      <c r="U18" s="149" t="str">
        <f t="shared" si="6"/>
        <v>92</v>
      </c>
      <c r="V18" s="135" t="str">
        <f t="shared" si="7"/>
        <v>94</v>
      </c>
      <c r="W18" s="150" t="str">
        <f t="shared" si="8"/>
        <v>99</v>
      </c>
      <c r="X18" s="149" t="str">
        <f t="shared" si="9"/>
        <v>92</v>
      </c>
      <c r="Y18" s="135" t="str">
        <f t="shared" si="10"/>
        <v>95</v>
      </c>
      <c r="Z18" s="150" t="str">
        <f t="shared" si="11"/>
        <v>97</v>
      </c>
      <c r="AA18" s="149" t="str">
        <f t="shared" si="12"/>
        <v>38</v>
      </c>
      <c r="AB18" s="135" t="str">
        <f t="shared" si="13"/>
        <v>48</v>
      </c>
      <c r="AC18" s="150" t="str">
        <f t="shared" si="14"/>
        <v>58</v>
      </c>
    </row>
    <row r="19" spans="1:29" x14ac:dyDescent="0.35">
      <c r="A19" s="124" t="s">
        <v>91</v>
      </c>
      <c r="B19" s="112" t="s">
        <v>147</v>
      </c>
      <c r="C19" s="112" t="s">
        <v>148</v>
      </c>
      <c r="D19" s="112" t="s">
        <v>554</v>
      </c>
      <c r="E19" s="113" t="s">
        <v>108</v>
      </c>
      <c r="G19" s="124" t="s">
        <v>91</v>
      </c>
      <c r="H19" s="112" t="s">
        <v>193</v>
      </c>
      <c r="I19" s="112" t="s">
        <v>521</v>
      </c>
      <c r="J19" s="163" t="s">
        <v>541</v>
      </c>
      <c r="K19" s="165" t="s">
        <v>141</v>
      </c>
      <c r="O19" s="149" t="str">
        <f t="shared" si="0"/>
        <v>92</v>
      </c>
      <c r="P19" s="135" t="str">
        <f t="shared" si="1"/>
        <v>94</v>
      </c>
      <c r="Q19" s="150" t="str">
        <f t="shared" si="2"/>
        <v>96</v>
      </c>
      <c r="R19" s="149" t="str">
        <f t="shared" si="3"/>
        <v>68</v>
      </c>
      <c r="S19" s="135" t="str">
        <f t="shared" si="4"/>
        <v>78</v>
      </c>
      <c r="T19" s="150" t="str">
        <f t="shared" si="5"/>
        <v>99</v>
      </c>
      <c r="U19" s="149" t="str">
        <f t="shared" si="6"/>
        <v>92</v>
      </c>
      <c r="V19" s="135" t="str">
        <f t="shared" si="7"/>
        <v>94</v>
      </c>
      <c r="W19" s="150" t="str">
        <f t="shared" si="8"/>
        <v>99</v>
      </c>
      <c r="X19" s="149" t="str">
        <f t="shared" si="9"/>
        <v>92</v>
      </c>
      <c r="Y19" s="135" t="str">
        <f t="shared" si="10"/>
        <v>95</v>
      </c>
      <c r="Z19" s="150" t="str">
        <f t="shared" si="11"/>
        <v>97</v>
      </c>
      <c r="AA19" s="149" t="str">
        <f t="shared" si="12"/>
        <v>48</v>
      </c>
      <c r="AB19" s="135" t="str">
        <f t="shared" si="13"/>
        <v>58</v>
      </c>
      <c r="AC19" s="150" t="str">
        <f t="shared" si="14"/>
        <v>63</v>
      </c>
    </row>
    <row r="20" spans="1:29" x14ac:dyDescent="0.35">
      <c r="A20" s="124" t="s">
        <v>92</v>
      </c>
      <c r="B20" s="112" t="s">
        <v>155</v>
      </c>
      <c r="C20" s="112" t="s">
        <v>555</v>
      </c>
      <c r="D20" s="112" t="s">
        <v>463</v>
      </c>
      <c r="E20" s="113" t="s">
        <v>112</v>
      </c>
      <c r="G20" s="124" t="s">
        <v>92</v>
      </c>
      <c r="H20" s="112" t="s">
        <v>193</v>
      </c>
      <c r="I20" s="112" t="s">
        <v>521</v>
      </c>
      <c r="J20" s="163" t="s">
        <v>541</v>
      </c>
      <c r="K20" s="165" t="s">
        <v>141</v>
      </c>
      <c r="O20" s="149" t="str">
        <f t="shared" si="0"/>
        <v>91</v>
      </c>
      <c r="P20" s="135" t="str">
        <f t="shared" si="1"/>
        <v>93</v>
      </c>
      <c r="Q20" s="150" t="str">
        <f t="shared" si="2"/>
        <v>97</v>
      </c>
      <c r="R20" s="149" t="str">
        <f t="shared" si="3"/>
        <v>68</v>
      </c>
      <c r="S20" s="135" t="str">
        <f t="shared" si="4"/>
        <v>78</v>
      </c>
      <c r="T20" s="150" t="str">
        <f t="shared" si="5"/>
        <v>99</v>
      </c>
      <c r="U20" s="149" t="str">
        <f t="shared" si="6"/>
        <v>92</v>
      </c>
      <c r="V20" s="135" t="str">
        <f t="shared" si="7"/>
        <v>94</v>
      </c>
      <c r="W20" s="150" t="str">
        <f t="shared" si="8"/>
        <v>99</v>
      </c>
      <c r="X20" s="149" t="str">
        <f t="shared" si="9"/>
        <v>94</v>
      </c>
      <c r="Y20" s="135" t="str">
        <f t="shared" si="10"/>
        <v>97</v>
      </c>
      <c r="Z20" s="150" t="str">
        <f t="shared" si="11"/>
        <v>99</v>
      </c>
      <c r="AA20" s="149" t="str">
        <f t="shared" si="12"/>
        <v>54</v>
      </c>
      <c r="AB20" s="135" t="str">
        <f t="shared" si="13"/>
        <v>63</v>
      </c>
      <c r="AC20" s="150" t="str">
        <f t="shared" si="14"/>
        <v>74</v>
      </c>
    </row>
    <row r="21" spans="1:29" ht="21.75" thickBot="1" x14ac:dyDescent="0.4">
      <c r="A21" s="125" t="s">
        <v>93</v>
      </c>
      <c r="B21" s="114" t="s">
        <v>147</v>
      </c>
      <c r="C21" s="114" t="s">
        <v>148</v>
      </c>
      <c r="D21" s="114" t="s">
        <v>482</v>
      </c>
      <c r="E21" s="115" t="s">
        <v>116</v>
      </c>
      <c r="G21" s="125" t="s">
        <v>93</v>
      </c>
      <c r="H21" s="114" t="s">
        <v>193</v>
      </c>
      <c r="I21" s="114" t="s">
        <v>521</v>
      </c>
      <c r="J21" s="163" t="s">
        <v>541</v>
      </c>
      <c r="K21" s="165" t="s">
        <v>141</v>
      </c>
      <c r="O21" s="151" t="str">
        <f t="shared" si="0"/>
        <v>92</v>
      </c>
      <c r="P21" s="152" t="str">
        <f t="shared" si="1"/>
        <v>94</v>
      </c>
      <c r="Q21" s="153" t="str">
        <f t="shared" si="2"/>
        <v>98</v>
      </c>
      <c r="R21" s="151" t="str">
        <f t="shared" si="3"/>
        <v>68</v>
      </c>
      <c r="S21" s="152" t="str">
        <f t="shared" si="4"/>
        <v>78</v>
      </c>
      <c r="T21" s="153" t="str">
        <f t="shared" si="5"/>
        <v>99</v>
      </c>
      <c r="U21" s="151" t="str">
        <f t="shared" si="6"/>
        <v>92</v>
      </c>
      <c r="V21" s="152" t="str">
        <f t="shared" si="7"/>
        <v>94</v>
      </c>
      <c r="W21" s="153" t="str">
        <f t="shared" si="8"/>
        <v>99</v>
      </c>
      <c r="X21" s="151" t="str">
        <f t="shared" si="9"/>
        <v>94</v>
      </c>
      <c r="Y21" s="152" t="str">
        <f t="shared" si="10"/>
        <v>97</v>
      </c>
      <c r="Z21" s="153" t="str">
        <f t="shared" si="11"/>
        <v>99</v>
      </c>
      <c r="AA21" s="151" t="str">
        <f t="shared" si="12"/>
        <v>63</v>
      </c>
      <c r="AB21" s="152" t="str">
        <f t="shared" si="13"/>
        <v>89</v>
      </c>
      <c r="AC21" s="153" t="str">
        <f>MID(E59,5,3)</f>
        <v>99%</v>
      </c>
    </row>
    <row r="22" spans="1:29" ht="21.75" thickBot="1" x14ac:dyDescent="0.4">
      <c r="G22" s="134"/>
      <c r="H22" s="135"/>
      <c r="I22" s="135"/>
      <c r="J22" s="135"/>
      <c r="K22" s="135"/>
    </row>
    <row r="23" spans="1:29" x14ac:dyDescent="0.35">
      <c r="A23" s="402" t="s">
        <v>145</v>
      </c>
      <c r="B23" s="403"/>
      <c r="C23" s="403"/>
      <c r="D23" s="403"/>
      <c r="E23" s="404"/>
      <c r="F23" s="135"/>
      <c r="G23" s="402" t="s">
        <v>150</v>
      </c>
      <c r="H23" s="403"/>
      <c r="I23" s="403"/>
      <c r="J23" s="403"/>
      <c r="K23" s="404"/>
    </row>
    <row r="24" spans="1:29" x14ac:dyDescent="0.35">
      <c r="A24" s="405" t="s">
        <v>76</v>
      </c>
      <c r="B24" s="406"/>
      <c r="C24" s="406"/>
      <c r="D24" s="406" t="s">
        <v>77</v>
      </c>
      <c r="E24" s="407"/>
      <c r="F24" s="135"/>
      <c r="G24" s="405" t="s">
        <v>76</v>
      </c>
      <c r="H24" s="406"/>
      <c r="I24" s="406"/>
      <c r="J24" s="406" t="s">
        <v>77</v>
      </c>
      <c r="K24" s="407"/>
    </row>
    <row r="25" spans="1:29" x14ac:dyDescent="0.35">
      <c r="A25" s="408" t="s">
        <v>146</v>
      </c>
      <c r="B25" s="409"/>
      <c r="C25" s="409"/>
      <c r="D25" s="409" t="s">
        <v>209</v>
      </c>
      <c r="E25" s="410"/>
      <c r="F25" s="135"/>
      <c r="G25" s="408" t="s">
        <v>151</v>
      </c>
      <c r="H25" s="409"/>
      <c r="I25" s="409"/>
      <c r="J25" s="409" t="s">
        <v>210</v>
      </c>
      <c r="K25" s="410"/>
    </row>
    <row r="26" spans="1:29" ht="21.75" thickBot="1" x14ac:dyDescent="0.4">
      <c r="A26" s="408"/>
      <c r="B26" s="409"/>
      <c r="C26" s="409"/>
      <c r="D26" s="409"/>
      <c r="E26" s="410"/>
      <c r="F26" s="135"/>
      <c r="G26" s="408"/>
      <c r="H26" s="409"/>
      <c r="I26" s="409"/>
      <c r="J26" s="409"/>
      <c r="K26" s="410"/>
    </row>
    <row r="27" spans="1:29" ht="21.75" thickBot="1" x14ac:dyDescent="0.4">
      <c r="A27" s="399" t="s">
        <v>79</v>
      </c>
      <c r="B27" s="400"/>
      <c r="C27" s="400"/>
      <c r="D27" s="400"/>
      <c r="E27" s="401"/>
      <c r="F27" s="135"/>
      <c r="G27" s="399" t="s">
        <v>79</v>
      </c>
      <c r="H27" s="400"/>
      <c r="I27" s="400"/>
      <c r="J27" s="400"/>
      <c r="K27" s="401"/>
    </row>
    <row r="28" spans="1:29" ht="21.75" thickBot="1" x14ac:dyDescent="0.4">
      <c r="A28" s="126" t="s">
        <v>80</v>
      </c>
      <c r="B28" s="127" t="s">
        <v>61</v>
      </c>
      <c r="C28" s="128" t="s">
        <v>59</v>
      </c>
      <c r="D28" s="129" t="s">
        <v>57</v>
      </c>
      <c r="E28" s="130" t="s">
        <v>81</v>
      </c>
      <c r="F28" s="135"/>
      <c r="G28" s="126" t="s">
        <v>80</v>
      </c>
      <c r="H28" s="127" t="s">
        <v>61</v>
      </c>
      <c r="I28" s="128" t="s">
        <v>59</v>
      </c>
      <c r="J28" s="129" t="s">
        <v>57</v>
      </c>
      <c r="K28" s="130" t="s">
        <v>81</v>
      </c>
    </row>
    <row r="29" spans="1:29" x14ac:dyDescent="0.35">
      <c r="A29" s="116" t="s">
        <v>82</v>
      </c>
      <c r="B29" s="117"/>
      <c r="C29" s="117"/>
      <c r="D29" s="117"/>
      <c r="E29" s="116"/>
      <c r="G29" s="123" t="s">
        <v>82</v>
      </c>
      <c r="H29" s="110"/>
      <c r="I29" s="110"/>
      <c r="J29" s="110"/>
      <c r="K29" s="111"/>
    </row>
    <row r="30" spans="1:29" x14ac:dyDescent="0.35">
      <c r="A30" s="116" t="s">
        <v>83</v>
      </c>
      <c r="B30" s="117"/>
      <c r="C30" s="117"/>
      <c r="D30" s="117"/>
      <c r="E30" s="116"/>
      <c r="G30" s="124" t="s">
        <v>83</v>
      </c>
      <c r="H30" s="112"/>
      <c r="I30" s="112"/>
      <c r="J30" s="112"/>
      <c r="K30" s="113"/>
    </row>
    <row r="31" spans="1:29" x14ac:dyDescent="0.35">
      <c r="A31" s="116" t="s">
        <v>84</v>
      </c>
      <c r="B31" s="119" t="s">
        <v>147</v>
      </c>
      <c r="C31" s="117" t="s">
        <v>148</v>
      </c>
      <c r="D31" s="117" t="s">
        <v>149</v>
      </c>
      <c r="E31" s="116" t="s">
        <v>141</v>
      </c>
      <c r="G31" s="124" t="s">
        <v>84</v>
      </c>
      <c r="H31" s="163" t="s">
        <v>530</v>
      </c>
      <c r="I31" s="156" t="s">
        <v>153</v>
      </c>
      <c r="J31" s="112" t="s">
        <v>142</v>
      </c>
      <c r="K31" s="113" t="s">
        <v>107</v>
      </c>
    </row>
    <row r="32" spans="1:29" x14ac:dyDescent="0.35">
      <c r="A32" s="116" t="s">
        <v>85</v>
      </c>
      <c r="B32" s="119" t="s">
        <v>147</v>
      </c>
      <c r="C32" s="117" t="s">
        <v>148</v>
      </c>
      <c r="D32" s="117" t="s">
        <v>149</v>
      </c>
      <c r="E32" s="116" t="s">
        <v>141</v>
      </c>
      <c r="G32" s="124" t="s">
        <v>85</v>
      </c>
      <c r="H32" s="163" t="s">
        <v>530</v>
      </c>
      <c r="I32" s="156" t="s">
        <v>153</v>
      </c>
      <c r="J32" s="112" t="s">
        <v>142</v>
      </c>
      <c r="K32" s="113" t="s">
        <v>107</v>
      </c>
    </row>
    <row r="33" spans="1:11" x14ac:dyDescent="0.35">
      <c r="A33" s="116" t="s">
        <v>86</v>
      </c>
      <c r="B33" s="119" t="s">
        <v>147</v>
      </c>
      <c r="C33" s="117" t="s">
        <v>148</v>
      </c>
      <c r="D33" s="117" t="s">
        <v>149</v>
      </c>
      <c r="E33" s="116" t="s">
        <v>141</v>
      </c>
      <c r="G33" s="124" t="s">
        <v>86</v>
      </c>
      <c r="H33" s="163" t="s">
        <v>530</v>
      </c>
      <c r="I33" s="156" t="s">
        <v>153</v>
      </c>
      <c r="J33" s="112" t="s">
        <v>142</v>
      </c>
      <c r="K33" s="113" t="s">
        <v>107</v>
      </c>
    </row>
    <row r="34" spans="1:11" x14ac:dyDescent="0.35">
      <c r="A34" s="116" t="s">
        <v>87</v>
      </c>
      <c r="B34" s="119" t="s">
        <v>147</v>
      </c>
      <c r="C34" s="117" t="s">
        <v>148</v>
      </c>
      <c r="D34" s="117" t="s">
        <v>149</v>
      </c>
      <c r="E34" s="116" t="s">
        <v>141</v>
      </c>
      <c r="G34" s="124" t="s">
        <v>87</v>
      </c>
      <c r="H34" s="163" t="s">
        <v>530</v>
      </c>
      <c r="I34" s="156" t="s">
        <v>153</v>
      </c>
      <c r="J34" s="112" t="s">
        <v>142</v>
      </c>
      <c r="K34" s="113" t="s">
        <v>107</v>
      </c>
    </row>
    <row r="35" spans="1:11" x14ac:dyDescent="0.35">
      <c r="A35" s="116" t="s">
        <v>88</v>
      </c>
      <c r="B35" s="119" t="s">
        <v>147</v>
      </c>
      <c r="C35" s="117" t="s">
        <v>148</v>
      </c>
      <c r="D35" s="117" t="s">
        <v>149</v>
      </c>
      <c r="E35" s="116" t="s">
        <v>141</v>
      </c>
      <c r="G35" s="124" t="s">
        <v>88</v>
      </c>
      <c r="H35" s="163" t="s">
        <v>147</v>
      </c>
      <c r="I35" s="156" t="s">
        <v>156</v>
      </c>
      <c r="J35" s="112" t="s">
        <v>143</v>
      </c>
      <c r="K35" s="113" t="s">
        <v>112</v>
      </c>
    </row>
    <row r="36" spans="1:11" x14ac:dyDescent="0.35">
      <c r="A36" s="116" t="s">
        <v>89</v>
      </c>
      <c r="B36" s="119" t="s">
        <v>147</v>
      </c>
      <c r="C36" s="117" t="s">
        <v>148</v>
      </c>
      <c r="D36" s="117" t="s">
        <v>149</v>
      </c>
      <c r="E36" s="116" t="s">
        <v>141</v>
      </c>
      <c r="G36" s="124" t="s">
        <v>89</v>
      </c>
      <c r="H36" s="163" t="s">
        <v>147</v>
      </c>
      <c r="I36" s="156" t="s">
        <v>156</v>
      </c>
      <c r="J36" s="112" t="s">
        <v>143</v>
      </c>
      <c r="K36" s="113" t="s">
        <v>112</v>
      </c>
    </row>
    <row r="37" spans="1:11" x14ac:dyDescent="0.35">
      <c r="A37" s="116" t="s">
        <v>90</v>
      </c>
      <c r="B37" s="119" t="s">
        <v>147</v>
      </c>
      <c r="C37" s="117" t="s">
        <v>148</v>
      </c>
      <c r="D37" s="117" t="s">
        <v>149</v>
      </c>
      <c r="E37" s="116" t="s">
        <v>141</v>
      </c>
      <c r="G37" s="124" t="s">
        <v>90</v>
      </c>
      <c r="H37" s="163" t="s">
        <v>147</v>
      </c>
      <c r="I37" s="156" t="s">
        <v>156</v>
      </c>
      <c r="J37" s="112" t="s">
        <v>143</v>
      </c>
      <c r="K37" s="113" t="s">
        <v>112</v>
      </c>
    </row>
    <row r="38" spans="1:11" x14ac:dyDescent="0.35">
      <c r="A38" s="116" t="s">
        <v>91</v>
      </c>
      <c r="B38" s="119" t="s">
        <v>147</v>
      </c>
      <c r="C38" s="117" t="s">
        <v>148</v>
      </c>
      <c r="D38" s="117" t="s">
        <v>149</v>
      </c>
      <c r="E38" s="116" t="s">
        <v>141</v>
      </c>
      <c r="G38" s="124" t="s">
        <v>91</v>
      </c>
      <c r="H38" s="163" t="s">
        <v>147</v>
      </c>
      <c r="I38" s="156" t="s">
        <v>156</v>
      </c>
      <c r="J38" s="112" t="s">
        <v>143</v>
      </c>
      <c r="K38" s="113" t="s">
        <v>112</v>
      </c>
    </row>
    <row r="39" spans="1:11" x14ac:dyDescent="0.35">
      <c r="A39" s="116" t="s">
        <v>92</v>
      </c>
      <c r="B39" s="119" t="s">
        <v>147</v>
      </c>
      <c r="C39" s="117" t="s">
        <v>148</v>
      </c>
      <c r="D39" s="117" t="s">
        <v>149</v>
      </c>
      <c r="E39" s="116" t="s">
        <v>141</v>
      </c>
      <c r="G39" s="124" t="s">
        <v>92</v>
      </c>
      <c r="H39" s="163" t="s">
        <v>531</v>
      </c>
      <c r="I39" s="156" t="s">
        <v>157</v>
      </c>
      <c r="J39" s="112" t="s">
        <v>144</v>
      </c>
      <c r="K39" s="113" t="s">
        <v>141</v>
      </c>
    </row>
    <row r="40" spans="1:11" ht="21.75" thickBot="1" x14ac:dyDescent="0.4">
      <c r="A40" s="120" t="s">
        <v>93</v>
      </c>
      <c r="B40" s="121" t="s">
        <v>147</v>
      </c>
      <c r="C40" s="122" t="s">
        <v>148</v>
      </c>
      <c r="D40" s="122" t="s">
        <v>149</v>
      </c>
      <c r="E40" s="120" t="s">
        <v>141</v>
      </c>
      <c r="G40" s="125" t="s">
        <v>93</v>
      </c>
      <c r="H40" s="164" t="s">
        <v>531</v>
      </c>
      <c r="I40" s="157" t="s">
        <v>157</v>
      </c>
      <c r="J40" s="114" t="s">
        <v>144</v>
      </c>
      <c r="K40" s="115" t="s">
        <v>141</v>
      </c>
    </row>
    <row r="41" spans="1:11" ht="21.75" thickBot="1" x14ac:dyDescent="0.4"/>
    <row r="42" spans="1:11" x14ac:dyDescent="0.35">
      <c r="A42" s="402" t="s">
        <v>197</v>
      </c>
      <c r="B42" s="403"/>
      <c r="C42" s="403"/>
      <c r="D42" s="403"/>
      <c r="E42" s="404"/>
      <c r="G42" s="402" t="s">
        <v>556</v>
      </c>
      <c r="H42" s="403"/>
      <c r="I42" s="403"/>
      <c r="J42" s="403"/>
      <c r="K42" s="404"/>
    </row>
    <row r="43" spans="1:11" x14ac:dyDescent="0.35">
      <c r="A43" s="405" t="s">
        <v>76</v>
      </c>
      <c r="B43" s="406"/>
      <c r="C43" s="406"/>
      <c r="D43" s="406" t="s">
        <v>77</v>
      </c>
      <c r="E43" s="407"/>
      <c r="G43" s="405" t="s">
        <v>76</v>
      </c>
      <c r="H43" s="406"/>
      <c r="I43" s="406"/>
      <c r="J43" s="406" t="s">
        <v>77</v>
      </c>
      <c r="K43" s="407"/>
    </row>
    <row r="44" spans="1:11" x14ac:dyDescent="0.35">
      <c r="A44" s="408" t="s">
        <v>159</v>
      </c>
      <c r="B44" s="409"/>
      <c r="C44" s="409"/>
      <c r="D44" s="409" t="s">
        <v>96</v>
      </c>
      <c r="E44" s="410"/>
      <c r="G44" s="408" t="s">
        <v>558</v>
      </c>
      <c r="H44" s="409"/>
      <c r="I44" s="409"/>
      <c r="J44" s="409" t="s">
        <v>557</v>
      </c>
      <c r="K44" s="410"/>
    </row>
    <row r="45" spans="1:11" ht="21.75" thickBot="1" x14ac:dyDescent="0.4">
      <c r="A45" s="408"/>
      <c r="B45" s="409"/>
      <c r="C45" s="409"/>
      <c r="D45" s="409"/>
      <c r="E45" s="410"/>
      <c r="G45" s="408"/>
      <c r="H45" s="409"/>
      <c r="I45" s="409"/>
      <c r="J45" s="409"/>
      <c r="K45" s="410"/>
    </row>
    <row r="46" spans="1:11" ht="21.75" thickBot="1" x14ac:dyDescent="0.4">
      <c r="A46" s="399" t="s">
        <v>79</v>
      </c>
      <c r="B46" s="400"/>
      <c r="C46" s="400"/>
      <c r="D46" s="400"/>
      <c r="E46" s="401"/>
      <c r="G46" s="399" t="s">
        <v>79</v>
      </c>
      <c r="H46" s="400"/>
      <c r="I46" s="400"/>
      <c r="J46" s="400"/>
      <c r="K46" s="401"/>
    </row>
    <row r="47" spans="1:11" ht="21.75" thickBot="1" x14ac:dyDescent="0.4">
      <c r="A47" s="126" t="s">
        <v>80</v>
      </c>
      <c r="B47" s="127" t="s">
        <v>61</v>
      </c>
      <c r="C47" s="128" t="s">
        <v>59</v>
      </c>
      <c r="D47" s="129" t="s">
        <v>57</v>
      </c>
      <c r="E47" s="130" t="s">
        <v>81</v>
      </c>
      <c r="G47" s="126" t="s">
        <v>80</v>
      </c>
      <c r="H47" s="127" t="s">
        <v>61</v>
      </c>
      <c r="I47" s="128" t="s">
        <v>59</v>
      </c>
      <c r="J47" s="129" t="s">
        <v>57</v>
      </c>
      <c r="K47" s="130" t="s">
        <v>81</v>
      </c>
    </row>
    <row r="48" spans="1:11" x14ac:dyDescent="0.35">
      <c r="A48" s="116" t="s">
        <v>82</v>
      </c>
      <c r="B48" s="117"/>
      <c r="C48" s="117"/>
      <c r="D48" s="117"/>
      <c r="E48" s="116"/>
      <c r="G48" s="123" t="s">
        <v>82</v>
      </c>
      <c r="H48" s="110"/>
      <c r="I48" s="110"/>
      <c r="J48" s="110"/>
      <c r="K48" s="111"/>
    </row>
    <row r="49" spans="1:38" x14ac:dyDescent="0.35">
      <c r="A49" s="116" t="s">
        <v>83</v>
      </c>
      <c r="B49" s="117"/>
      <c r="C49" s="117"/>
      <c r="D49" s="117"/>
      <c r="E49" s="116"/>
      <c r="G49" s="124" t="s">
        <v>83</v>
      </c>
      <c r="H49" s="112"/>
      <c r="I49" s="112"/>
      <c r="J49" s="112"/>
      <c r="K49" s="113"/>
    </row>
    <row r="50" spans="1:38" x14ac:dyDescent="0.35">
      <c r="A50" s="116" t="s">
        <v>84</v>
      </c>
      <c r="B50" s="119" t="s">
        <v>241</v>
      </c>
      <c r="C50" s="117" t="s">
        <v>250</v>
      </c>
      <c r="D50" s="117" t="s">
        <v>249</v>
      </c>
      <c r="E50" s="116" t="s">
        <v>248</v>
      </c>
      <c r="G50" s="124" t="s">
        <v>84</v>
      </c>
      <c r="H50" s="112" t="s">
        <v>559</v>
      </c>
      <c r="I50" s="112" t="s">
        <v>569</v>
      </c>
      <c r="J50" s="112" t="s">
        <v>572</v>
      </c>
      <c r="K50" s="113" t="s">
        <v>573</v>
      </c>
    </row>
    <row r="51" spans="1:38" x14ac:dyDescent="0.35">
      <c r="A51" s="116" t="s">
        <v>85</v>
      </c>
      <c r="B51" s="119" t="s">
        <v>252</v>
      </c>
      <c r="C51" s="117" t="s">
        <v>249</v>
      </c>
      <c r="D51" s="117" t="s">
        <v>453</v>
      </c>
      <c r="E51" s="116" t="s">
        <v>331</v>
      </c>
      <c r="G51" s="124" t="s">
        <v>85</v>
      </c>
      <c r="H51" s="112" t="s">
        <v>560</v>
      </c>
      <c r="I51" s="112" t="s">
        <v>570</v>
      </c>
      <c r="J51" s="112" t="s">
        <v>571</v>
      </c>
      <c r="K51" s="113" t="s">
        <v>574</v>
      </c>
    </row>
    <row r="52" spans="1:38" x14ac:dyDescent="0.35">
      <c r="A52" s="116" t="s">
        <v>86</v>
      </c>
      <c r="B52" s="119" t="s">
        <v>252</v>
      </c>
      <c r="C52" s="117" t="s">
        <v>249</v>
      </c>
      <c r="D52" s="117" t="s">
        <v>453</v>
      </c>
      <c r="E52" s="116" t="s">
        <v>331</v>
      </c>
      <c r="G52" s="124" t="s">
        <v>86</v>
      </c>
      <c r="H52" s="112" t="s">
        <v>561</v>
      </c>
      <c r="I52" s="112" t="s">
        <v>572</v>
      </c>
      <c r="J52" s="112" t="s">
        <v>575</v>
      </c>
      <c r="K52" s="113" t="s">
        <v>576</v>
      </c>
    </row>
    <row r="53" spans="1:38" x14ac:dyDescent="0.35">
      <c r="A53" s="116" t="s">
        <v>87</v>
      </c>
      <c r="B53" s="119" t="s">
        <v>232</v>
      </c>
      <c r="C53" s="117" t="s">
        <v>455</v>
      </c>
      <c r="D53" s="117" t="s">
        <v>454</v>
      </c>
      <c r="E53" s="116" t="s">
        <v>276</v>
      </c>
      <c r="G53" s="124" t="s">
        <v>87</v>
      </c>
      <c r="H53" s="112" t="s">
        <v>562</v>
      </c>
      <c r="I53" s="112" t="s">
        <v>571</v>
      </c>
      <c r="J53" s="112" t="s">
        <v>577</v>
      </c>
      <c r="K53" s="113" t="s">
        <v>578</v>
      </c>
    </row>
    <row r="54" spans="1:38" x14ac:dyDescent="0.35">
      <c r="A54" s="116" t="s">
        <v>88</v>
      </c>
      <c r="B54" s="119" t="s">
        <v>457</v>
      </c>
      <c r="C54" s="117" t="s">
        <v>454</v>
      </c>
      <c r="D54" s="117" t="s">
        <v>456</v>
      </c>
      <c r="E54" s="116" t="s">
        <v>432</v>
      </c>
      <c r="G54" s="124" t="s">
        <v>88</v>
      </c>
      <c r="H54" s="112" t="s">
        <v>563</v>
      </c>
      <c r="I54" s="112" t="s">
        <v>575</v>
      </c>
      <c r="J54" s="112" t="s">
        <v>579</v>
      </c>
      <c r="K54" s="113" t="s">
        <v>580</v>
      </c>
    </row>
    <row r="55" spans="1:38" x14ac:dyDescent="0.35">
      <c r="A55" s="116" t="s">
        <v>89</v>
      </c>
      <c r="B55" s="119" t="s">
        <v>280</v>
      </c>
      <c r="C55" s="117" t="s">
        <v>456</v>
      </c>
      <c r="D55" s="117" t="s">
        <v>458</v>
      </c>
      <c r="E55" s="116" t="s">
        <v>295</v>
      </c>
      <c r="G55" s="124" t="s">
        <v>89</v>
      </c>
      <c r="H55" s="112" t="s">
        <v>564</v>
      </c>
      <c r="I55" s="112" t="s">
        <v>577</v>
      </c>
      <c r="J55" s="112" t="s">
        <v>581</v>
      </c>
      <c r="K55" s="113" t="s">
        <v>582</v>
      </c>
    </row>
    <row r="56" spans="1:38" x14ac:dyDescent="0.35">
      <c r="A56" s="116" t="s">
        <v>90</v>
      </c>
      <c r="B56" s="119" t="s">
        <v>426</v>
      </c>
      <c r="C56" s="117" t="s">
        <v>458</v>
      </c>
      <c r="D56" s="117" t="s">
        <v>459</v>
      </c>
      <c r="E56" s="116" t="s">
        <v>174</v>
      </c>
      <c r="G56" s="124" t="s">
        <v>90</v>
      </c>
      <c r="H56" s="112" t="s">
        <v>565</v>
      </c>
      <c r="I56" s="112" t="s">
        <v>579</v>
      </c>
      <c r="J56" s="112" t="s">
        <v>583</v>
      </c>
      <c r="K56" s="113" t="s">
        <v>584</v>
      </c>
    </row>
    <row r="57" spans="1:38" x14ac:dyDescent="0.35">
      <c r="A57" s="116" t="s">
        <v>91</v>
      </c>
      <c r="B57" s="119" t="s">
        <v>299</v>
      </c>
      <c r="C57" s="117" t="s">
        <v>459</v>
      </c>
      <c r="D57" s="117" t="s">
        <v>361</v>
      </c>
      <c r="E57" s="116" t="s">
        <v>287</v>
      </c>
      <c r="G57" s="124" t="s">
        <v>91</v>
      </c>
      <c r="H57" s="112" t="s">
        <v>566</v>
      </c>
      <c r="I57" s="112" t="s">
        <v>585</v>
      </c>
      <c r="J57" s="112" t="s">
        <v>586</v>
      </c>
      <c r="K57" s="113" t="s">
        <v>587</v>
      </c>
    </row>
    <row r="58" spans="1:38" x14ac:dyDescent="0.35">
      <c r="A58" s="116" t="s">
        <v>92</v>
      </c>
      <c r="B58" s="119" t="s">
        <v>284</v>
      </c>
      <c r="C58" s="117" t="s">
        <v>425</v>
      </c>
      <c r="D58" s="117" t="s">
        <v>427</v>
      </c>
      <c r="E58" s="116" t="s">
        <v>163</v>
      </c>
      <c r="G58" s="124" t="s">
        <v>92</v>
      </c>
      <c r="H58" s="112" t="s">
        <v>567</v>
      </c>
      <c r="I58" s="112" t="s">
        <v>586</v>
      </c>
      <c r="J58" s="112" t="s">
        <v>588</v>
      </c>
      <c r="K58" s="113" t="s">
        <v>589</v>
      </c>
    </row>
    <row r="59" spans="1:38" ht="21.75" thickBot="1" x14ac:dyDescent="0.4">
      <c r="A59" s="120" t="s">
        <v>93</v>
      </c>
      <c r="B59" s="121" t="s">
        <v>292</v>
      </c>
      <c r="C59" s="122" t="s">
        <v>428</v>
      </c>
      <c r="D59" s="122" t="s">
        <v>542</v>
      </c>
      <c r="E59" s="120" t="s">
        <v>141</v>
      </c>
      <c r="G59" s="125" t="s">
        <v>93</v>
      </c>
      <c r="H59" s="114" t="s">
        <v>568</v>
      </c>
      <c r="I59" s="112" t="s">
        <v>588</v>
      </c>
      <c r="J59" s="114" t="s">
        <v>590</v>
      </c>
      <c r="K59" s="115" t="s">
        <v>591</v>
      </c>
    </row>
    <row r="61" spans="1:38" s="227" customFormat="1" ht="53.45" customHeight="1" x14ac:dyDescent="0.25">
      <c r="A61" s="295" t="s">
        <v>596</v>
      </c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17"/>
      <c r="N61" s="218"/>
      <c r="O61" s="218"/>
      <c r="P61" s="218"/>
      <c r="Q61" s="218"/>
      <c r="R61" s="218"/>
      <c r="S61" s="218"/>
      <c r="T61" s="219"/>
      <c r="U61" s="219"/>
      <c r="V61" s="219"/>
      <c r="W61" s="219"/>
      <c r="X61" s="219"/>
      <c r="Y61" s="219"/>
      <c r="Z61" s="220"/>
      <c r="AA61" s="220"/>
      <c r="AB61" s="221"/>
      <c r="AC61" s="221"/>
      <c r="AD61" s="222"/>
      <c r="AE61" s="223"/>
      <c r="AF61" s="221"/>
      <c r="AG61" s="221"/>
      <c r="AH61" s="224"/>
      <c r="AI61" s="225"/>
      <c r="AJ61" s="219"/>
      <c r="AK61" s="219"/>
      <c r="AL61" s="226"/>
    </row>
  </sheetData>
  <mergeCells count="45">
    <mergeCell ref="A61:L61"/>
    <mergeCell ref="J3:K3"/>
    <mergeCell ref="A1:B3"/>
    <mergeCell ref="C1:I3"/>
    <mergeCell ref="G46:K46"/>
    <mergeCell ref="G42:K42"/>
    <mergeCell ref="G43:I43"/>
    <mergeCell ref="J43:K43"/>
    <mergeCell ref="G44:I45"/>
    <mergeCell ref="J44:K45"/>
    <mergeCell ref="A27:E27"/>
    <mergeCell ref="A44:C45"/>
    <mergeCell ref="D44:E45"/>
    <mergeCell ref="A46:E46"/>
    <mergeCell ref="A42:E42"/>
    <mergeCell ref="A43:C43"/>
    <mergeCell ref="O11:Q11"/>
    <mergeCell ref="R11:T11"/>
    <mergeCell ref="U11:W11"/>
    <mergeCell ref="X11:Z11"/>
    <mergeCell ref="AA11:AC11"/>
    <mergeCell ref="D43:E43"/>
    <mergeCell ref="A23:E23"/>
    <mergeCell ref="A24:C24"/>
    <mergeCell ref="D24:E24"/>
    <mergeCell ref="A25:C26"/>
    <mergeCell ref="D25:E26"/>
    <mergeCell ref="A6:C7"/>
    <mergeCell ref="D6:E7"/>
    <mergeCell ref="A8:E8"/>
    <mergeCell ref="A4:E4"/>
    <mergeCell ref="A5:C5"/>
    <mergeCell ref="D5:E5"/>
    <mergeCell ref="G25:I26"/>
    <mergeCell ref="J25:K26"/>
    <mergeCell ref="G27:K27"/>
    <mergeCell ref="G4:K4"/>
    <mergeCell ref="G5:I5"/>
    <mergeCell ref="J5:K5"/>
    <mergeCell ref="G6:I7"/>
    <mergeCell ref="J6:K7"/>
    <mergeCell ref="G8:K8"/>
    <mergeCell ref="G23:K23"/>
    <mergeCell ref="G24:I24"/>
    <mergeCell ref="J24:K24"/>
  </mergeCells>
  <dataValidations count="7">
    <dataValidation type="list" allowBlank="1" showInputMessage="1" showErrorMessage="1" sqref="X61:Y61 O61:T61">
      <formula1>RPTA</formula1>
    </dataValidation>
    <dataValidation type="whole" allowBlank="1" showInputMessage="1" showErrorMessage="1" sqref="A61">
      <formula1>1</formula1>
      <formula2>2000</formula2>
    </dataValidation>
    <dataValidation type="whole" allowBlank="1" showInputMessage="1" showErrorMessage="1" sqref="Z61">
      <formula1>0</formula1>
      <formula2>10</formula2>
    </dataValidation>
    <dataValidation type="whole" allowBlank="1" showInputMessage="1" showErrorMessage="1" sqref="U61:V61">
      <formula1>0</formula1>
      <formula2>100</formula2>
    </dataValidation>
    <dataValidation type="whole" allowBlank="1" showInputMessage="1" showErrorMessage="1" sqref="AD61">
      <formula1>0</formula1>
      <formula2>30000000</formula2>
    </dataValidation>
    <dataValidation type="whole" allowBlank="1" showInputMessage="1" showErrorMessage="1" sqref="AE61">
      <formula1>0</formula1>
      <formula2>5000000000</formula2>
    </dataValidation>
    <dataValidation type="list" allowBlank="1" showInputMessage="1" showErrorMessage="1" sqref="AL61">
      <formula1>Estado1</formula1>
    </dataValidation>
  </dataValidations>
  <pageMargins left="0.70866141732283472" right="0.27559055118110237" top="0.74803149606299213" bottom="0.74803149606299213" header="0.31496062992125984" footer="0.31496062992125984"/>
  <pageSetup scale="48" orientation="portrait" horizontalDpi="4294967295" verticalDpi="4294967295" r:id="rId1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8"/>
  <sheetViews>
    <sheetView zoomScale="40" zoomScaleNormal="40" zoomScaleSheetLayoutView="40" workbookViewId="0">
      <pane ySplit="5" topLeftCell="A6" activePane="bottomLeft" state="frozen"/>
      <selection pane="bottomLeft" activeCell="F1" sqref="F1"/>
    </sheetView>
  </sheetViews>
  <sheetFormatPr baseColWidth="10" defaultColWidth="11.42578125" defaultRowHeight="15" x14ac:dyDescent="0.25"/>
  <cols>
    <col min="1" max="1" width="27.7109375" style="3" customWidth="1"/>
    <col min="2" max="2" width="58.7109375" style="3" customWidth="1"/>
    <col min="3" max="3" width="15.7109375" style="10" customWidth="1"/>
    <col min="4" max="4" width="95.85546875" style="3" customWidth="1"/>
    <col min="5" max="5" width="24.28515625" style="10" bestFit="1" customWidth="1"/>
    <col min="6" max="6" width="23" style="3" customWidth="1"/>
    <col min="7" max="7" width="14.42578125" style="3" customWidth="1"/>
    <col min="8" max="8" width="11.42578125" style="3"/>
    <col min="9" max="9" width="19.7109375" style="3" bestFit="1" customWidth="1"/>
    <col min="10" max="10" width="11.42578125" style="3"/>
    <col min="11" max="11" width="15.5703125" style="3" bestFit="1" customWidth="1"/>
    <col min="12" max="12" width="11.85546875" style="3" bestFit="1" customWidth="1"/>
    <col min="13" max="16384" width="11.42578125" style="3"/>
  </cols>
  <sheetData>
    <row r="1" spans="1:11" customFormat="1" ht="42" customHeight="1" x14ac:dyDescent="0.25">
      <c r="A1" s="377"/>
      <c r="B1" s="242" t="s">
        <v>616</v>
      </c>
      <c r="C1" s="243"/>
      <c r="D1" s="244"/>
      <c r="E1" s="213" t="s">
        <v>592</v>
      </c>
      <c r="F1" s="214">
        <v>42858</v>
      </c>
    </row>
    <row r="2" spans="1:11" customFormat="1" ht="42" customHeight="1" x14ac:dyDescent="0.25">
      <c r="A2" s="378"/>
      <c r="B2" s="242"/>
      <c r="C2" s="243"/>
      <c r="D2" s="244"/>
      <c r="E2" s="215" t="s">
        <v>597</v>
      </c>
      <c r="F2" s="216" t="s">
        <v>593</v>
      </c>
    </row>
    <row r="3" spans="1:11" customFormat="1" ht="42" customHeight="1" x14ac:dyDescent="0.25">
      <c r="A3" s="379"/>
      <c r="B3" s="380"/>
      <c r="C3" s="381"/>
      <c r="D3" s="382"/>
      <c r="E3" s="383" t="s">
        <v>594</v>
      </c>
      <c r="F3" s="384"/>
    </row>
    <row r="4" spans="1:11" ht="7.5" customHeight="1" thickBot="1" x14ac:dyDescent="0.3">
      <c r="B4" s="4"/>
      <c r="C4" s="5"/>
      <c r="D4" s="4"/>
      <c r="E4" s="5"/>
    </row>
    <row r="5" spans="1:11" ht="50.25" customHeight="1" thickTop="1" thickBot="1" x14ac:dyDescent="0.3">
      <c r="A5" s="15" t="s">
        <v>0</v>
      </c>
      <c r="B5" s="16" t="s">
        <v>1</v>
      </c>
      <c r="C5" s="19" t="s">
        <v>2</v>
      </c>
      <c r="D5" s="17" t="s">
        <v>3</v>
      </c>
      <c r="E5" s="18" t="s">
        <v>4</v>
      </c>
      <c r="F5" s="18" t="s">
        <v>5</v>
      </c>
    </row>
    <row r="6" spans="1:11" ht="29.25" customHeight="1" x14ac:dyDescent="0.25">
      <c r="A6" s="385" t="s">
        <v>6</v>
      </c>
      <c r="B6" s="387" t="s">
        <v>7</v>
      </c>
      <c r="C6" s="389">
        <v>10</v>
      </c>
      <c r="D6" s="171" t="s">
        <v>63</v>
      </c>
      <c r="E6" s="176" t="s">
        <v>70</v>
      </c>
      <c r="F6" s="391" t="s">
        <v>8</v>
      </c>
    </row>
    <row r="7" spans="1:11" ht="29.25" customHeight="1" x14ac:dyDescent="0.25">
      <c r="A7" s="386"/>
      <c r="B7" s="388"/>
      <c r="C7" s="390"/>
      <c r="D7" s="172" t="s">
        <v>9</v>
      </c>
      <c r="E7" s="173" t="s">
        <v>25</v>
      </c>
      <c r="F7" s="392"/>
    </row>
    <row r="8" spans="1:11" ht="29.25" customHeight="1" x14ac:dyDescent="0.25">
      <c r="A8" s="386"/>
      <c r="B8" s="388"/>
      <c r="C8" s="390"/>
      <c r="D8" s="172" t="s">
        <v>11</v>
      </c>
      <c r="E8" s="173" t="s">
        <v>12</v>
      </c>
      <c r="F8" s="392"/>
    </row>
    <row r="9" spans="1:11" ht="30.75" customHeight="1" thickBot="1" x14ac:dyDescent="0.3">
      <c r="A9" s="386"/>
      <c r="B9" s="388"/>
      <c r="C9" s="390"/>
      <c r="D9" s="174" t="s">
        <v>13</v>
      </c>
      <c r="E9" s="175" t="s">
        <v>14</v>
      </c>
      <c r="F9" s="392"/>
    </row>
    <row r="10" spans="1:11" ht="30.75" customHeight="1" x14ac:dyDescent="0.25">
      <c r="A10" s="385" t="s">
        <v>15</v>
      </c>
      <c r="B10" s="387" t="s">
        <v>16</v>
      </c>
      <c r="C10" s="389">
        <v>10</v>
      </c>
      <c r="D10" s="171" t="s">
        <v>17</v>
      </c>
      <c r="E10" s="176" t="s">
        <v>70</v>
      </c>
      <c r="F10" s="392"/>
    </row>
    <row r="11" spans="1:11" ht="30.75" customHeight="1" x14ac:dyDescent="0.25">
      <c r="A11" s="386"/>
      <c r="B11" s="388"/>
      <c r="C11" s="390"/>
      <c r="D11" s="172" t="s">
        <v>18</v>
      </c>
      <c r="E11" s="173" t="s">
        <v>27</v>
      </c>
      <c r="F11" s="392"/>
      <c r="I11" s="6"/>
    </row>
    <row r="12" spans="1:11" ht="30.75" customHeight="1" x14ac:dyDescent="0.25">
      <c r="A12" s="386"/>
      <c r="B12" s="388"/>
      <c r="C12" s="390"/>
      <c r="D12" s="172" t="s">
        <v>19</v>
      </c>
      <c r="E12" s="173" t="s">
        <v>28</v>
      </c>
      <c r="F12" s="392"/>
      <c r="I12" s="6"/>
    </row>
    <row r="13" spans="1:11" ht="30.75" customHeight="1" x14ac:dyDescent="0.25">
      <c r="A13" s="386"/>
      <c r="B13" s="388"/>
      <c r="C13" s="390"/>
      <c r="D13" s="172" t="s">
        <v>20</v>
      </c>
      <c r="E13" s="173" t="s">
        <v>12</v>
      </c>
      <c r="F13" s="392"/>
    </row>
    <row r="14" spans="1:11" ht="30.75" customHeight="1" thickBot="1" x14ac:dyDescent="0.3">
      <c r="A14" s="393"/>
      <c r="B14" s="394"/>
      <c r="C14" s="395"/>
      <c r="D14" s="177" t="s">
        <v>21</v>
      </c>
      <c r="E14" s="178" t="s">
        <v>14</v>
      </c>
      <c r="F14" s="392"/>
      <c r="K14" s="7"/>
    </row>
    <row r="15" spans="1:11" ht="29.25" customHeight="1" x14ac:dyDescent="0.25">
      <c r="A15" s="385" t="s">
        <v>22</v>
      </c>
      <c r="B15" s="387" t="s">
        <v>550</v>
      </c>
      <c r="C15" s="389">
        <v>5</v>
      </c>
      <c r="D15" s="171" t="s">
        <v>63</v>
      </c>
      <c r="E15" s="176" t="s">
        <v>28</v>
      </c>
      <c r="F15" s="392"/>
      <c r="K15" s="7"/>
    </row>
    <row r="16" spans="1:11" ht="29.25" customHeight="1" x14ac:dyDescent="0.25">
      <c r="A16" s="386"/>
      <c r="B16" s="388"/>
      <c r="C16" s="390"/>
      <c r="D16" s="172" t="s">
        <v>9</v>
      </c>
      <c r="E16" s="173" t="s">
        <v>12</v>
      </c>
      <c r="F16" s="392"/>
      <c r="K16" s="7"/>
    </row>
    <row r="17" spans="1:6" ht="29.25" customHeight="1" thickBot="1" x14ac:dyDescent="0.3">
      <c r="A17" s="386"/>
      <c r="B17" s="388"/>
      <c r="C17" s="390"/>
      <c r="D17" s="172" t="s">
        <v>11</v>
      </c>
      <c r="E17" s="173" t="s">
        <v>71</v>
      </c>
      <c r="F17" s="392"/>
    </row>
    <row r="18" spans="1:6" ht="30.75" customHeight="1" thickBot="1" x14ac:dyDescent="0.3">
      <c r="A18" s="393"/>
      <c r="B18" s="394"/>
      <c r="C18" s="395"/>
      <c r="D18" s="177" t="s">
        <v>13</v>
      </c>
      <c r="E18" s="178" t="s">
        <v>14</v>
      </c>
      <c r="F18" s="210">
        <f>+C6+C10+C15</f>
        <v>25</v>
      </c>
    </row>
    <row r="19" spans="1:6" ht="30" customHeight="1" x14ac:dyDescent="0.25">
      <c r="A19" s="396">
        <v>4</v>
      </c>
      <c r="B19" s="374" t="s">
        <v>23</v>
      </c>
      <c r="C19" s="368">
        <v>6</v>
      </c>
      <c r="D19" s="179" t="s">
        <v>63</v>
      </c>
      <c r="E19" s="180" t="s">
        <v>72</v>
      </c>
      <c r="F19" s="343" t="s">
        <v>24</v>
      </c>
    </row>
    <row r="20" spans="1:6" ht="30" customHeight="1" x14ac:dyDescent="0.25">
      <c r="A20" s="397"/>
      <c r="B20" s="375"/>
      <c r="C20" s="369"/>
      <c r="D20" s="181" t="s">
        <v>9</v>
      </c>
      <c r="E20" s="182" t="s">
        <v>62</v>
      </c>
      <c r="F20" s="344"/>
    </row>
    <row r="21" spans="1:6" ht="30" customHeight="1" x14ac:dyDescent="0.25">
      <c r="A21" s="397"/>
      <c r="B21" s="375"/>
      <c r="C21" s="369"/>
      <c r="D21" s="181" t="s">
        <v>11</v>
      </c>
      <c r="E21" s="182" t="s">
        <v>37</v>
      </c>
      <c r="F21" s="344"/>
    </row>
    <row r="22" spans="1:6" ht="30" customHeight="1" thickBot="1" x14ac:dyDescent="0.3">
      <c r="A22" s="398"/>
      <c r="B22" s="376"/>
      <c r="C22" s="370"/>
      <c r="D22" s="183" t="s">
        <v>13</v>
      </c>
      <c r="E22" s="184" t="s">
        <v>14</v>
      </c>
      <c r="F22" s="344"/>
    </row>
    <row r="23" spans="1:6" ht="30" customHeight="1" x14ac:dyDescent="0.25">
      <c r="A23" s="371">
        <v>5</v>
      </c>
      <c r="B23" s="374" t="s">
        <v>26</v>
      </c>
      <c r="C23" s="374">
        <v>5</v>
      </c>
      <c r="D23" s="185" t="s">
        <v>17</v>
      </c>
      <c r="E23" s="180" t="s">
        <v>41</v>
      </c>
      <c r="F23" s="344"/>
    </row>
    <row r="24" spans="1:6" ht="30" customHeight="1" x14ac:dyDescent="0.25">
      <c r="A24" s="372"/>
      <c r="B24" s="375"/>
      <c r="C24" s="375"/>
      <c r="D24" s="186" t="s">
        <v>18</v>
      </c>
      <c r="E24" s="182" t="s">
        <v>12</v>
      </c>
      <c r="F24" s="344"/>
    </row>
    <row r="25" spans="1:6" ht="30" customHeight="1" x14ac:dyDescent="0.25">
      <c r="A25" s="372"/>
      <c r="B25" s="375"/>
      <c r="C25" s="375"/>
      <c r="D25" s="186" t="s">
        <v>19</v>
      </c>
      <c r="E25" s="182" t="s">
        <v>37</v>
      </c>
      <c r="F25" s="344"/>
    </row>
    <row r="26" spans="1:6" ht="30" customHeight="1" thickBot="1" x14ac:dyDescent="0.3">
      <c r="A26" s="373"/>
      <c r="B26" s="376"/>
      <c r="C26" s="376"/>
      <c r="D26" s="187" t="s">
        <v>29</v>
      </c>
      <c r="E26" s="184" t="s">
        <v>14</v>
      </c>
      <c r="F26" s="344"/>
    </row>
    <row r="27" spans="1:6" ht="30" customHeight="1" x14ac:dyDescent="0.25">
      <c r="A27" s="365">
        <v>6</v>
      </c>
      <c r="B27" s="358" t="s">
        <v>30</v>
      </c>
      <c r="C27" s="362">
        <v>7</v>
      </c>
      <c r="D27" s="188" t="s">
        <v>63</v>
      </c>
      <c r="E27" s="180" t="s">
        <v>65</v>
      </c>
      <c r="F27" s="344"/>
    </row>
    <row r="28" spans="1:6" ht="30" customHeight="1" x14ac:dyDescent="0.25">
      <c r="A28" s="366"/>
      <c r="B28" s="359"/>
      <c r="C28" s="364"/>
      <c r="D28" s="189" t="s">
        <v>9</v>
      </c>
      <c r="E28" s="182" t="s">
        <v>28</v>
      </c>
      <c r="F28" s="344"/>
    </row>
    <row r="29" spans="1:6" ht="30" customHeight="1" x14ac:dyDescent="0.25">
      <c r="A29" s="366"/>
      <c r="B29" s="359"/>
      <c r="C29" s="364"/>
      <c r="D29" s="189" t="s">
        <v>11</v>
      </c>
      <c r="E29" s="182" t="s">
        <v>12</v>
      </c>
      <c r="F29" s="344"/>
    </row>
    <row r="30" spans="1:6" ht="30" customHeight="1" thickBot="1" x14ac:dyDescent="0.3">
      <c r="A30" s="367"/>
      <c r="B30" s="361"/>
      <c r="C30" s="363"/>
      <c r="D30" s="190" t="s">
        <v>13</v>
      </c>
      <c r="E30" s="184" t="s">
        <v>14</v>
      </c>
      <c r="F30" s="344"/>
    </row>
    <row r="31" spans="1:6" ht="30" customHeight="1" x14ac:dyDescent="0.25">
      <c r="A31" s="365">
        <v>7</v>
      </c>
      <c r="B31" s="358" t="s">
        <v>31</v>
      </c>
      <c r="C31" s="362">
        <v>8</v>
      </c>
      <c r="D31" s="188" t="s">
        <v>63</v>
      </c>
      <c r="E31" s="180" t="s">
        <v>73</v>
      </c>
      <c r="F31" s="344"/>
    </row>
    <row r="32" spans="1:6" ht="30" customHeight="1" x14ac:dyDescent="0.25">
      <c r="A32" s="366"/>
      <c r="B32" s="359"/>
      <c r="C32" s="364"/>
      <c r="D32" s="189" t="s">
        <v>9</v>
      </c>
      <c r="E32" s="182" t="s">
        <v>10</v>
      </c>
      <c r="F32" s="344"/>
    </row>
    <row r="33" spans="1:11" ht="30" customHeight="1" x14ac:dyDescent="0.25">
      <c r="A33" s="366"/>
      <c r="B33" s="359"/>
      <c r="C33" s="364"/>
      <c r="D33" s="189" t="s">
        <v>11</v>
      </c>
      <c r="E33" s="182" t="s">
        <v>12</v>
      </c>
      <c r="F33" s="344"/>
    </row>
    <row r="34" spans="1:11" ht="30" customHeight="1" thickBot="1" x14ac:dyDescent="0.3">
      <c r="A34" s="367"/>
      <c r="B34" s="361"/>
      <c r="C34" s="363"/>
      <c r="D34" s="190" t="s">
        <v>13</v>
      </c>
      <c r="E34" s="184" t="s">
        <v>14</v>
      </c>
      <c r="F34" s="344"/>
    </row>
    <row r="35" spans="1:11" ht="49.5" customHeight="1" x14ac:dyDescent="0.25">
      <c r="A35" s="365">
        <v>8</v>
      </c>
      <c r="B35" s="358" t="s">
        <v>32</v>
      </c>
      <c r="C35" s="362">
        <v>4</v>
      </c>
      <c r="D35" s="191" t="s">
        <v>33</v>
      </c>
      <c r="E35" s="180" t="s">
        <v>34</v>
      </c>
      <c r="F35" s="344"/>
    </row>
    <row r="36" spans="1:11" ht="49.5" customHeight="1" x14ac:dyDescent="0.25">
      <c r="A36" s="366"/>
      <c r="B36" s="359"/>
      <c r="C36" s="364"/>
      <c r="D36" s="192" t="s">
        <v>35</v>
      </c>
      <c r="E36" s="182" t="s">
        <v>12</v>
      </c>
      <c r="F36" s="344"/>
    </row>
    <row r="37" spans="1:11" ht="49.5" customHeight="1" x14ac:dyDescent="0.25">
      <c r="A37" s="366"/>
      <c r="B37" s="359"/>
      <c r="C37" s="364"/>
      <c r="D37" s="192" t="s">
        <v>36</v>
      </c>
      <c r="E37" s="182" t="s">
        <v>37</v>
      </c>
      <c r="F37" s="344"/>
    </row>
    <row r="38" spans="1:11" ht="49.5" customHeight="1" thickBot="1" x14ac:dyDescent="0.3">
      <c r="A38" s="367"/>
      <c r="B38" s="361"/>
      <c r="C38" s="363"/>
      <c r="D38" s="193" t="s">
        <v>38</v>
      </c>
      <c r="E38" s="184" t="s">
        <v>14</v>
      </c>
      <c r="F38" s="344"/>
    </row>
    <row r="39" spans="1:11" ht="50.25" customHeight="1" x14ac:dyDescent="0.25">
      <c r="A39" s="356">
        <v>9</v>
      </c>
      <c r="B39" s="358" t="s">
        <v>39</v>
      </c>
      <c r="C39" s="362">
        <v>6</v>
      </c>
      <c r="D39" s="191" t="s">
        <v>40</v>
      </c>
      <c r="E39" s="180" t="s">
        <v>72</v>
      </c>
      <c r="F39" s="344"/>
    </row>
    <row r="40" spans="1:11" ht="50.25" customHeight="1" x14ac:dyDescent="0.25">
      <c r="A40" s="357"/>
      <c r="B40" s="359"/>
      <c r="C40" s="364"/>
      <c r="D40" s="192" t="s">
        <v>42</v>
      </c>
      <c r="E40" s="182" t="s">
        <v>62</v>
      </c>
      <c r="F40" s="344"/>
    </row>
    <row r="41" spans="1:11" ht="50.25" customHeight="1" x14ac:dyDescent="0.25">
      <c r="A41" s="357"/>
      <c r="B41" s="359"/>
      <c r="C41" s="364"/>
      <c r="D41" s="192" t="s">
        <v>43</v>
      </c>
      <c r="E41" s="182" t="s">
        <v>37</v>
      </c>
      <c r="F41" s="344"/>
    </row>
    <row r="42" spans="1:11" ht="50.25" customHeight="1" thickBot="1" x14ac:dyDescent="0.3">
      <c r="A42" s="357"/>
      <c r="B42" s="359"/>
      <c r="C42" s="364"/>
      <c r="D42" s="194" t="s">
        <v>44</v>
      </c>
      <c r="E42" s="184" t="s">
        <v>14</v>
      </c>
      <c r="F42" s="344"/>
    </row>
    <row r="43" spans="1:11" ht="49.5" customHeight="1" x14ac:dyDescent="0.25">
      <c r="A43" s="356">
        <v>10</v>
      </c>
      <c r="B43" s="358" t="s">
        <v>196</v>
      </c>
      <c r="C43" s="362">
        <v>4</v>
      </c>
      <c r="D43" s="195" t="s">
        <v>64</v>
      </c>
      <c r="E43" s="180" t="s">
        <v>34</v>
      </c>
      <c r="F43" s="344"/>
    </row>
    <row r="44" spans="1:11" ht="57" customHeight="1" thickBot="1" x14ac:dyDescent="0.3">
      <c r="A44" s="360"/>
      <c r="B44" s="361"/>
      <c r="C44" s="363"/>
      <c r="D44" s="196" t="s">
        <v>195</v>
      </c>
      <c r="E44" s="184" t="s">
        <v>14</v>
      </c>
      <c r="F44" s="211">
        <f>+C19+C23+C27+C31+C35+C39+C43</f>
        <v>40</v>
      </c>
    </row>
    <row r="45" spans="1:11" ht="30" customHeight="1" x14ac:dyDescent="0.25">
      <c r="A45" s="353">
        <v>11</v>
      </c>
      <c r="B45" s="349" t="s">
        <v>47</v>
      </c>
      <c r="C45" s="351">
        <v>8</v>
      </c>
      <c r="D45" s="44" t="s">
        <v>63</v>
      </c>
      <c r="E45" s="204" t="s">
        <v>27</v>
      </c>
      <c r="F45" s="345" t="s">
        <v>48</v>
      </c>
    </row>
    <row r="46" spans="1:11" ht="30" customHeight="1" x14ac:dyDescent="0.25">
      <c r="A46" s="353"/>
      <c r="B46" s="354"/>
      <c r="C46" s="355"/>
      <c r="D46" s="199" t="s">
        <v>9</v>
      </c>
      <c r="E46" s="200" t="s">
        <v>10</v>
      </c>
      <c r="F46" s="346"/>
    </row>
    <row r="47" spans="1:11" ht="30" customHeight="1" x14ac:dyDescent="0.25">
      <c r="A47" s="353"/>
      <c r="B47" s="354"/>
      <c r="C47" s="355"/>
      <c r="D47" s="201" t="s">
        <v>11</v>
      </c>
      <c r="E47" s="202" t="s">
        <v>12</v>
      </c>
      <c r="F47" s="346"/>
    </row>
    <row r="48" spans="1:11" ht="30" customHeight="1" thickBot="1" x14ac:dyDescent="0.3">
      <c r="A48" s="348"/>
      <c r="B48" s="350"/>
      <c r="C48" s="352"/>
      <c r="D48" s="45" t="s">
        <v>13</v>
      </c>
      <c r="E48" s="203" t="s">
        <v>14</v>
      </c>
      <c r="F48" s="346"/>
      <c r="K48" s="8"/>
    </row>
    <row r="49" spans="1:7" ht="30" customHeight="1" x14ac:dyDescent="0.25">
      <c r="A49" s="251">
        <v>12</v>
      </c>
      <c r="B49" s="254" t="s">
        <v>549</v>
      </c>
      <c r="C49" s="257">
        <v>9</v>
      </c>
      <c r="D49" s="197" t="s">
        <v>546</v>
      </c>
      <c r="E49" s="198" t="s">
        <v>74</v>
      </c>
      <c r="F49" s="346"/>
    </row>
    <row r="50" spans="1:7" ht="30" customHeight="1" x14ac:dyDescent="0.25">
      <c r="A50" s="251"/>
      <c r="B50" s="254"/>
      <c r="C50" s="257"/>
      <c r="D50" s="199" t="s">
        <v>203</v>
      </c>
      <c r="E50" s="200" t="s">
        <v>25</v>
      </c>
      <c r="F50" s="346"/>
    </row>
    <row r="51" spans="1:7" ht="30" customHeight="1" x14ac:dyDescent="0.25">
      <c r="A51" s="251"/>
      <c r="B51" s="254"/>
      <c r="C51" s="257"/>
      <c r="D51" s="201" t="s">
        <v>547</v>
      </c>
      <c r="E51" s="202" t="s">
        <v>12</v>
      </c>
      <c r="F51" s="346"/>
    </row>
    <row r="52" spans="1:7" ht="30" customHeight="1" thickBot="1" x14ac:dyDescent="0.3">
      <c r="A52" s="252"/>
      <c r="B52" s="255"/>
      <c r="C52" s="258"/>
      <c r="D52" s="45" t="s">
        <v>548</v>
      </c>
      <c r="E52" s="203" t="s">
        <v>14</v>
      </c>
      <c r="F52" s="346"/>
    </row>
    <row r="53" spans="1:7" ht="45" x14ac:dyDescent="0.25">
      <c r="A53" s="347">
        <v>13</v>
      </c>
      <c r="B53" s="349" t="s">
        <v>50</v>
      </c>
      <c r="C53" s="351">
        <v>9</v>
      </c>
      <c r="D53" s="44" t="s">
        <v>45</v>
      </c>
      <c r="E53" s="204" t="s">
        <v>75</v>
      </c>
      <c r="F53" s="346"/>
    </row>
    <row r="54" spans="1:7" ht="45.75" customHeight="1" thickBot="1" x14ac:dyDescent="0.3">
      <c r="A54" s="348"/>
      <c r="B54" s="350"/>
      <c r="C54" s="352"/>
      <c r="D54" s="45" t="s">
        <v>46</v>
      </c>
      <c r="E54" s="203" t="s">
        <v>14</v>
      </c>
      <c r="F54" s="346"/>
    </row>
    <row r="55" spans="1:7" ht="30.75" customHeight="1" x14ac:dyDescent="0.25">
      <c r="A55" s="353">
        <v>14</v>
      </c>
      <c r="B55" s="354" t="s">
        <v>524</v>
      </c>
      <c r="C55" s="256">
        <v>9</v>
      </c>
      <c r="D55" s="46" t="s">
        <v>525</v>
      </c>
      <c r="E55" s="205" t="s">
        <v>75</v>
      </c>
      <c r="F55" s="346"/>
      <c r="G55" s="9"/>
    </row>
    <row r="56" spans="1:7" ht="30.75" customHeight="1" x14ac:dyDescent="0.25">
      <c r="A56" s="353"/>
      <c r="B56" s="354"/>
      <c r="C56" s="257"/>
      <c r="D56" s="206" t="s">
        <v>526</v>
      </c>
      <c r="E56" s="205" t="s">
        <v>25</v>
      </c>
      <c r="F56" s="346"/>
      <c r="G56" s="9"/>
    </row>
    <row r="57" spans="1:7" ht="30.75" customHeight="1" x14ac:dyDescent="0.25">
      <c r="A57" s="353"/>
      <c r="B57" s="354"/>
      <c r="C57" s="257"/>
      <c r="D57" s="48" t="s">
        <v>527</v>
      </c>
      <c r="E57" s="49" t="s">
        <v>28</v>
      </c>
      <c r="F57" s="346"/>
      <c r="G57" s="9"/>
    </row>
    <row r="58" spans="1:7" ht="30.75" customHeight="1" x14ac:dyDescent="0.25">
      <c r="A58" s="353"/>
      <c r="B58" s="354"/>
      <c r="C58" s="257"/>
      <c r="D58" s="48" t="s">
        <v>528</v>
      </c>
      <c r="E58" s="49" t="s">
        <v>12</v>
      </c>
      <c r="F58" s="346"/>
    </row>
    <row r="59" spans="1:7" ht="30.75" customHeight="1" thickBot="1" x14ac:dyDescent="0.3">
      <c r="A59" s="353"/>
      <c r="B59" s="350"/>
      <c r="C59" s="258"/>
      <c r="D59" s="50" t="s">
        <v>529</v>
      </c>
      <c r="E59" s="51" t="s">
        <v>14</v>
      </c>
      <c r="F59" s="212">
        <f>+C45+C49+C53+C55</f>
        <v>35</v>
      </c>
    </row>
    <row r="60" spans="1:7" ht="27.75" thickTop="1" thickBot="1" x14ac:dyDescent="0.3">
      <c r="A60" s="11"/>
      <c r="B60" s="207" t="s">
        <v>51</v>
      </c>
      <c r="C60" s="208"/>
      <c r="D60" s="207"/>
      <c r="E60" s="208"/>
      <c r="F60" s="209">
        <f>F18+F44+F59</f>
        <v>100</v>
      </c>
    </row>
    <row r="61" spans="1:7" ht="10.5" customHeight="1" thickTop="1" x14ac:dyDescent="0.25"/>
    <row r="62" spans="1:7" ht="31.5" customHeight="1" thickBot="1" x14ac:dyDescent="0.3">
      <c r="D62" s="77" t="s">
        <v>52</v>
      </c>
      <c r="E62" s="78" t="s">
        <v>53</v>
      </c>
    </row>
    <row r="63" spans="1:7" ht="31.5" customHeight="1" thickTop="1" x14ac:dyDescent="0.25">
      <c r="D63" s="71" t="s">
        <v>54</v>
      </c>
      <c r="E63" s="72" t="s">
        <v>55</v>
      </c>
    </row>
    <row r="64" spans="1:7" ht="31.5" customHeight="1" x14ac:dyDescent="0.25">
      <c r="D64" s="73" t="s">
        <v>56</v>
      </c>
      <c r="E64" s="74" t="s">
        <v>57</v>
      </c>
    </row>
    <row r="65" spans="1:38" ht="31.5" customHeight="1" x14ac:dyDescent="0.25">
      <c r="D65" s="73" t="s">
        <v>58</v>
      </c>
      <c r="E65" s="74" t="s">
        <v>59</v>
      </c>
    </row>
    <row r="66" spans="1:38" ht="31.5" customHeight="1" x14ac:dyDescent="0.25">
      <c r="D66" s="75" t="s">
        <v>60</v>
      </c>
      <c r="E66" s="76" t="s">
        <v>61</v>
      </c>
    </row>
    <row r="68" spans="1:38" s="227" customFormat="1" ht="53.45" customHeight="1" x14ac:dyDescent="0.25">
      <c r="A68" s="295" t="s">
        <v>596</v>
      </c>
      <c r="B68" s="296"/>
      <c r="C68" s="296"/>
      <c r="D68" s="296"/>
      <c r="E68" s="296"/>
      <c r="F68" s="296"/>
      <c r="G68" s="217"/>
      <c r="H68" s="217"/>
      <c r="I68" s="217"/>
      <c r="J68" s="217"/>
      <c r="K68" s="217"/>
      <c r="L68" s="217"/>
      <c r="M68" s="217"/>
      <c r="N68" s="218"/>
      <c r="O68" s="218"/>
      <c r="P68" s="218"/>
      <c r="Q68" s="218"/>
      <c r="R68" s="218"/>
      <c r="S68" s="218"/>
      <c r="T68" s="219"/>
      <c r="U68" s="219"/>
      <c r="V68" s="219"/>
      <c r="W68" s="219"/>
      <c r="X68" s="219"/>
      <c r="Y68" s="219"/>
      <c r="Z68" s="220"/>
      <c r="AA68" s="220"/>
      <c r="AB68" s="221"/>
      <c r="AC68" s="221"/>
      <c r="AD68" s="222"/>
      <c r="AE68" s="223"/>
      <c r="AF68" s="221"/>
      <c r="AG68" s="221"/>
      <c r="AH68" s="224"/>
      <c r="AI68" s="225"/>
      <c r="AJ68" s="219"/>
      <c r="AK68" s="219"/>
      <c r="AL68" s="226"/>
    </row>
  </sheetData>
  <mergeCells count="49">
    <mergeCell ref="A1:A3"/>
    <mergeCell ref="B1:D3"/>
    <mergeCell ref="E3:F3"/>
    <mergeCell ref="A68:F68"/>
    <mergeCell ref="A6:A9"/>
    <mergeCell ref="B6:B9"/>
    <mergeCell ref="C6:C9"/>
    <mergeCell ref="F6:F17"/>
    <mergeCell ref="A10:A14"/>
    <mergeCell ref="B10:B14"/>
    <mergeCell ref="C10:C14"/>
    <mergeCell ref="A15:A18"/>
    <mergeCell ref="B15:B18"/>
    <mergeCell ref="C15:C18"/>
    <mergeCell ref="A19:A22"/>
    <mergeCell ref="B19:B22"/>
    <mergeCell ref="C19:C22"/>
    <mergeCell ref="A23:A26"/>
    <mergeCell ref="B23:B26"/>
    <mergeCell ref="C23:C26"/>
    <mergeCell ref="C39:C42"/>
    <mergeCell ref="A43:A44"/>
    <mergeCell ref="B43:B44"/>
    <mergeCell ref="C43:C44"/>
    <mergeCell ref="C27:C30"/>
    <mergeCell ref="A31:A34"/>
    <mergeCell ref="B31:B34"/>
    <mergeCell ref="C31:C34"/>
    <mergeCell ref="A35:A38"/>
    <mergeCell ref="B35:B38"/>
    <mergeCell ref="C35:C38"/>
    <mergeCell ref="A27:A30"/>
    <mergeCell ref="B27:B30"/>
    <mergeCell ref="F19:F43"/>
    <mergeCell ref="F45:F58"/>
    <mergeCell ref="A49:A52"/>
    <mergeCell ref="B49:B52"/>
    <mergeCell ref="C49:C52"/>
    <mergeCell ref="A53:A54"/>
    <mergeCell ref="B53:B54"/>
    <mergeCell ref="C53:C54"/>
    <mergeCell ref="A55:A59"/>
    <mergeCell ref="B55:B59"/>
    <mergeCell ref="C55:C59"/>
    <mergeCell ref="A45:A48"/>
    <mergeCell ref="B45:B48"/>
    <mergeCell ref="C45:C48"/>
    <mergeCell ref="A39:A42"/>
    <mergeCell ref="B39:B42"/>
  </mergeCells>
  <dataValidations count="7">
    <dataValidation type="list" allowBlank="1" showInputMessage="1" showErrorMessage="1" sqref="X68:Y68 O68:T68">
      <formula1>RPTA</formula1>
    </dataValidation>
    <dataValidation type="whole" allowBlank="1" showInputMessage="1" showErrorMessage="1" sqref="A68">
      <formula1>1</formula1>
      <formula2>2000</formula2>
    </dataValidation>
    <dataValidation type="whole" allowBlank="1" showInputMessage="1" showErrorMessage="1" sqref="Z68">
      <formula1>0</formula1>
      <formula2>10</formula2>
    </dataValidation>
    <dataValidation type="whole" allowBlank="1" showInputMessage="1" showErrorMessage="1" sqref="U68:V68">
      <formula1>0</formula1>
      <formula2>100</formula2>
    </dataValidation>
    <dataValidation type="whole" allowBlank="1" showInputMessage="1" showErrorMessage="1" sqref="AD68">
      <formula1>0</formula1>
      <formula2>30000000</formula2>
    </dataValidation>
    <dataValidation type="whole" allowBlank="1" showInputMessage="1" showErrorMessage="1" sqref="AE68">
      <formula1>0</formula1>
      <formula2>5000000000</formula2>
    </dataValidation>
    <dataValidation type="list" allowBlank="1" showInputMessage="1" showErrorMessage="1" sqref="AL68">
      <formula1>Estado1</formula1>
    </dataValidation>
  </dataValidations>
  <printOptions horizontalCentered="1"/>
  <pageMargins left="0.86614173228346458" right="0.59055118110236227" top="0.23622047244094491" bottom="0.27559055118110237" header="0.15748031496062992" footer="0.19685039370078741"/>
  <pageSetup scale="39" orientation="portrait" horizontalDpi="4294967295" verticalDpi="4294967295" r:id="rId1"/>
  <drawing r:id="rId2"/>
  <picture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BA62"/>
  <sheetViews>
    <sheetView showGridLines="0" zoomScale="50" zoomScaleNormal="50" workbookViewId="0">
      <selection activeCell="L1" sqref="L1"/>
    </sheetView>
  </sheetViews>
  <sheetFormatPr baseColWidth="10" defaultColWidth="11.42578125" defaultRowHeight="21" x14ac:dyDescent="0.25"/>
  <cols>
    <col min="1" max="1" width="2" style="140" customWidth="1"/>
    <col min="2" max="2" width="16.140625" style="143" bestFit="1" customWidth="1"/>
    <col min="3" max="3" width="11.5703125" style="144" bestFit="1" customWidth="1"/>
    <col min="4" max="5" width="18.28515625" style="144" bestFit="1" customWidth="1"/>
    <col min="6" max="6" width="12.28515625" style="144" bestFit="1" customWidth="1"/>
    <col min="7" max="7" width="3.140625" style="144" customWidth="1"/>
    <col min="8" max="8" width="16.140625" style="143" bestFit="1" customWidth="1"/>
    <col min="9" max="9" width="11.5703125" style="144" bestFit="1" customWidth="1"/>
    <col min="10" max="10" width="19" style="144" bestFit="1" customWidth="1"/>
    <col min="11" max="11" width="18.28515625" style="144" bestFit="1" customWidth="1"/>
    <col min="12" max="12" width="17" style="144" customWidth="1"/>
    <col min="13" max="14" width="1.85546875" style="140" customWidth="1"/>
    <col min="15" max="15" width="22.140625" style="140" customWidth="1"/>
    <col min="16" max="16" width="11.5703125" style="140" bestFit="1" customWidth="1"/>
    <col min="17" max="18" width="18.28515625" style="140" bestFit="1" customWidth="1"/>
    <col min="19" max="19" width="12.28515625" style="140" bestFit="1" customWidth="1"/>
    <col min="20" max="49" width="8.7109375" style="140" customWidth="1"/>
    <col min="50" max="16384" width="11.42578125" style="140"/>
  </cols>
  <sheetData>
    <row r="1" spans="1:53" customFormat="1" ht="42" customHeight="1" x14ac:dyDescent="0.25">
      <c r="A1" s="334"/>
      <c r="B1" s="337"/>
      <c r="C1" s="338"/>
      <c r="D1" s="239" t="s">
        <v>598</v>
      </c>
      <c r="E1" s="240"/>
      <c r="F1" s="240"/>
      <c r="G1" s="240"/>
      <c r="H1" s="240"/>
      <c r="I1" s="240"/>
      <c r="J1" s="241"/>
      <c r="K1" s="233" t="s">
        <v>592</v>
      </c>
      <c r="L1" s="234">
        <v>42858</v>
      </c>
    </row>
    <row r="2" spans="1:53" customFormat="1" ht="42" customHeight="1" x14ac:dyDescent="0.25">
      <c r="A2" s="335"/>
      <c r="B2" s="339"/>
      <c r="C2" s="340"/>
      <c r="D2" s="242"/>
      <c r="E2" s="243"/>
      <c r="F2" s="243"/>
      <c r="G2" s="243"/>
      <c r="H2" s="243"/>
      <c r="I2" s="243"/>
      <c r="J2" s="244"/>
      <c r="K2" s="215" t="s">
        <v>597</v>
      </c>
      <c r="L2" s="235" t="s">
        <v>593</v>
      </c>
    </row>
    <row r="3" spans="1:53" customFormat="1" ht="42" customHeight="1" thickBot="1" x14ac:dyDescent="0.3">
      <c r="A3" s="336"/>
      <c r="B3" s="341"/>
      <c r="C3" s="342"/>
      <c r="D3" s="245"/>
      <c r="E3" s="246"/>
      <c r="F3" s="246"/>
      <c r="G3" s="246"/>
      <c r="H3" s="246"/>
      <c r="I3" s="246"/>
      <c r="J3" s="247"/>
      <c r="K3" s="248" t="s">
        <v>594</v>
      </c>
      <c r="L3" s="249"/>
    </row>
    <row r="4" spans="1:53" ht="11.25" customHeight="1" thickTop="1" thickBot="1" x14ac:dyDescent="0.3">
      <c r="A4" s="136"/>
      <c r="B4" s="134"/>
      <c r="C4" s="135"/>
      <c r="D4" s="135"/>
      <c r="E4" s="135"/>
      <c r="F4" s="135"/>
      <c r="G4" s="135"/>
      <c r="H4" s="134"/>
      <c r="I4" s="135"/>
      <c r="J4" s="135"/>
      <c r="K4" s="135"/>
      <c r="L4" s="135"/>
      <c r="M4" s="139"/>
      <c r="N4" s="154"/>
    </row>
    <row r="5" spans="1:53" ht="34.5" customHeight="1" x14ac:dyDescent="0.25">
      <c r="A5" s="141"/>
      <c r="B5" s="402" t="s">
        <v>94</v>
      </c>
      <c r="C5" s="403"/>
      <c r="D5" s="403"/>
      <c r="E5" s="403"/>
      <c r="F5" s="404"/>
      <c r="G5" s="135"/>
      <c r="H5" s="402" t="s">
        <v>95</v>
      </c>
      <c r="I5" s="403"/>
      <c r="J5" s="403"/>
      <c r="K5" s="403"/>
      <c r="L5" s="404"/>
      <c r="M5" s="142"/>
      <c r="N5" s="154"/>
    </row>
    <row r="6" spans="1:53" x14ac:dyDescent="0.25">
      <c r="A6" s="141"/>
      <c r="B6" s="405" t="s">
        <v>76</v>
      </c>
      <c r="C6" s="406"/>
      <c r="D6" s="406"/>
      <c r="E6" s="406" t="s">
        <v>77</v>
      </c>
      <c r="F6" s="407"/>
      <c r="G6" s="135"/>
      <c r="H6" s="405" t="s">
        <v>76</v>
      </c>
      <c r="I6" s="406"/>
      <c r="J6" s="406"/>
      <c r="K6" s="406" t="s">
        <v>77</v>
      </c>
      <c r="L6" s="407"/>
      <c r="M6" s="142"/>
      <c r="N6" s="154"/>
    </row>
    <row r="7" spans="1:53" x14ac:dyDescent="0.25">
      <c r="A7" s="141"/>
      <c r="B7" s="408" t="s">
        <v>78</v>
      </c>
      <c r="C7" s="409"/>
      <c r="D7" s="409"/>
      <c r="E7" s="409" t="s">
        <v>207</v>
      </c>
      <c r="F7" s="410"/>
      <c r="G7" s="135"/>
      <c r="H7" s="408" t="s">
        <v>96</v>
      </c>
      <c r="I7" s="409"/>
      <c r="J7" s="409"/>
      <c r="K7" s="409" t="s">
        <v>208</v>
      </c>
      <c r="L7" s="410"/>
      <c r="M7" s="142"/>
      <c r="N7" s="154"/>
    </row>
    <row r="8" spans="1:53" ht="21.75" thickBot="1" x14ac:dyDescent="0.3">
      <c r="A8" s="141"/>
      <c r="B8" s="408"/>
      <c r="C8" s="409"/>
      <c r="D8" s="409"/>
      <c r="E8" s="409"/>
      <c r="F8" s="410"/>
      <c r="G8" s="135"/>
      <c r="H8" s="408"/>
      <c r="I8" s="409"/>
      <c r="J8" s="409"/>
      <c r="K8" s="409"/>
      <c r="L8" s="410"/>
      <c r="M8" s="142"/>
      <c r="N8" s="154"/>
    </row>
    <row r="9" spans="1:53" ht="21.75" thickBot="1" x14ac:dyDescent="0.3">
      <c r="A9" s="141"/>
      <c r="B9" s="399" t="s">
        <v>79</v>
      </c>
      <c r="C9" s="400"/>
      <c r="D9" s="400"/>
      <c r="E9" s="400"/>
      <c r="F9" s="401"/>
      <c r="G9" s="135"/>
      <c r="H9" s="399" t="s">
        <v>79</v>
      </c>
      <c r="I9" s="400"/>
      <c r="J9" s="400"/>
      <c r="K9" s="400"/>
      <c r="L9" s="401"/>
      <c r="M9" s="142"/>
      <c r="N9" s="154"/>
    </row>
    <row r="10" spans="1:53" ht="21.75" thickBot="1" x14ac:dyDescent="0.3">
      <c r="A10" s="141"/>
      <c r="B10" s="126" t="s">
        <v>80</v>
      </c>
      <c r="C10" s="127" t="s">
        <v>61</v>
      </c>
      <c r="D10" s="128" t="s">
        <v>59</v>
      </c>
      <c r="E10" s="129" t="s">
        <v>57</v>
      </c>
      <c r="F10" s="130" t="s">
        <v>81</v>
      </c>
      <c r="G10" s="135"/>
      <c r="H10" s="126" t="s">
        <v>80</v>
      </c>
      <c r="I10" s="127" t="s">
        <v>61</v>
      </c>
      <c r="J10" s="128" t="s">
        <v>59</v>
      </c>
      <c r="K10" s="129" t="s">
        <v>57</v>
      </c>
      <c r="L10" s="130" t="s">
        <v>81</v>
      </c>
      <c r="M10" s="142"/>
      <c r="N10" s="154"/>
    </row>
    <row r="11" spans="1:53" ht="30" customHeight="1" x14ac:dyDescent="0.25">
      <c r="A11" s="141"/>
      <c r="B11" s="123" t="s">
        <v>82</v>
      </c>
      <c r="C11" s="110"/>
      <c r="D11" s="110"/>
      <c r="E11" s="110"/>
      <c r="F11" s="111"/>
      <c r="G11" s="135"/>
      <c r="H11" s="123" t="s">
        <v>82</v>
      </c>
      <c r="I11" s="110"/>
      <c r="J11" s="110"/>
      <c r="K11" s="110"/>
      <c r="L11" s="111"/>
      <c r="M11" s="142"/>
      <c r="N11" s="154"/>
      <c r="O11" s="155"/>
    </row>
    <row r="12" spans="1:53" ht="30" customHeight="1" x14ac:dyDescent="0.25">
      <c r="A12" s="141"/>
      <c r="B12" s="124" t="s">
        <v>83</v>
      </c>
      <c r="C12" s="112"/>
      <c r="D12" s="112"/>
      <c r="E12" s="112"/>
      <c r="F12" s="113"/>
      <c r="G12" s="135"/>
      <c r="H12" s="124" t="s">
        <v>83</v>
      </c>
      <c r="I12" s="112"/>
      <c r="J12" s="112"/>
      <c r="K12" s="112"/>
      <c r="L12" s="113"/>
      <c r="M12" s="142"/>
      <c r="N12" s="154"/>
      <c r="O12" s="155"/>
      <c r="P12" s="412">
        <v>1</v>
      </c>
      <c r="Q12" s="411"/>
      <c r="R12" s="411"/>
      <c r="S12" s="411">
        <v>4</v>
      </c>
      <c r="T12" s="411"/>
      <c r="U12" s="411"/>
      <c r="V12" s="411">
        <v>6</v>
      </c>
      <c r="W12" s="411"/>
      <c r="X12" s="411"/>
      <c r="Y12" s="411">
        <v>7</v>
      </c>
      <c r="Z12" s="411"/>
      <c r="AA12" s="411"/>
      <c r="AB12" s="411">
        <v>11</v>
      </c>
      <c r="AC12" s="411"/>
      <c r="AD12" s="411"/>
    </row>
    <row r="13" spans="1:53" ht="30" customHeight="1" x14ac:dyDescent="0.25">
      <c r="A13" s="141"/>
      <c r="B13" s="124" t="s">
        <v>84</v>
      </c>
      <c r="C13" s="112" t="s">
        <v>103</v>
      </c>
      <c r="D13" s="112" t="s">
        <v>552</v>
      </c>
      <c r="E13" s="112" t="s">
        <v>551</v>
      </c>
      <c r="F13" s="113" t="s">
        <v>289</v>
      </c>
      <c r="G13" s="135"/>
      <c r="H13" s="124" t="s">
        <v>84</v>
      </c>
      <c r="I13" s="112" t="s">
        <v>474</v>
      </c>
      <c r="J13" s="112" t="s">
        <v>473</v>
      </c>
      <c r="K13" s="112" t="s">
        <v>472</v>
      </c>
      <c r="L13" s="113" t="s">
        <v>471</v>
      </c>
      <c r="M13" s="142"/>
      <c r="N13" s="154"/>
      <c r="O13" s="155" t="s">
        <v>522</v>
      </c>
      <c r="P13" s="135" t="str">
        <f>MID(C13,4,2)</f>
        <v>86</v>
      </c>
      <c r="Q13" s="135" t="str">
        <f>MID(E13,1,2)</f>
        <v>88</v>
      </c>
      <c r="R13" s="150" t="str">
        <f>MID(F13,5,2)</f>
        <v>90</v>
      </c>
      <c r="S13" s="149" t="str">
        <f>MID(I13,4,2)</f>
        <v>66</v>
      </c>
      <c r="T13" s="135" t="str">
        <f>MID(K13,1,2)</f>
        <v>71</v>
      </c>
      <c r="U13" s="150" t="str">
        <f>MID(L13,5,2)</f>
        <v>76</v>
      </c>
      <c r="V13" s="149" t="str">
        <f>MID(C32,4,2)</f>
        <v>92</v>
      </c>
      <c r="W13" s="135" t="str">
        <f>MID(E32,1,2)</f>
        <v>94</v>
      </c>
      <c r="X13" s="150" t="str">
        <f>MID(F32,5,2)</f>
        <v>99</v>
      </c>
      <c r="Y13" s="149" t="str">
        <f>MID(I32,4,2)</f>
        <v>90</v>
      </c>
      <c r="Z13" s="135" t="str">
        <f>MID(K32,1,2)</f>
        <v>93</v>
      </c>
      <c r="AA13" s="150" t="str">
        <f>MID(L32,5,2)</f>
        <v>95</v>
      </c>
      <c r="AB13" s="149" t="str">
        <f>MID(C51,4,2)</f>
        <v xml:space="preserve"> 8</v>
      </c>
      <c r="AC13" s="135" t="str">
        <f>MID(E51,1,2)</f>
        <v>13</v>
      </c>
      <c r="AD13" s="150" t="str">
        <f>MID(F51,5,2)</f>
        <v>18</v>
      </c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</row>
    <row r="14" spans="1:53" ht="30" customHeight="1" x14ac:dyDescent="0.25">
      <c r="A14" s="141"/>
      <c r="B14" s="124" t="s">
        <v>85</v>
      </c>
      <c r="C14" s="112" t="s">
        <v>103</v>
      </c>
      <c r="D14" s="112" t="s">
        <v>552</v>
      </c>
      <c r="E14" s="112" t="s">
        <v>551</v>
      </c>
      <c r="F14" s="113" t="s">
        <v>289</v>
      </c>
      <c r="G14" s="135"/>
      <c r="H14" s="124" t="s">
        <v>85</v>
      </c>
      <c r="I14" s="112" t="s">
        <v>474</v>
      </c>
      <c r="J14" s="112" t="s">
        <v>473</v>
      </c>
      <c r="K14" s="112" t="s">
        <v>472</v>
      </c>
      <c r="L14" s="113" t="s">
        <v>471</v>
      </c>
      <c r="M14" s="142"/>
      <c r="N14" s="154"/>
      <c r="O14" s="155" t="s">
        <v>522</v>
      </c>
      <c r="P14" s="135" t="str">
        <f t="shared" ref="P14:P22" si="0">MID(C14,4,2)</f>
        <v>86</v>
      </c>
      <c r="Q14" s="135" t="str">
        <f t="shared" ref="Q14:Q22" si="1">MID(E14,1,2)</f>
        <v>88</v>
      </c>
      <c r="R14" s="150" t="str">
        <f t="shared" ref="R14:R22" si="2">MID(F14,5,2)</f>
        <v>90</v>
      </c>
      <c r="S14" s="149" t="str">
        <f t="shared" ref="S14:S22" si="3">MID(I14,4,2)</f>
        <v>66</v>
      </c>
      <c r="T14" s="135" t="str">
        <f t="shared" ref="T14:T22" si="4">MID(K14,1,2)</f>
        <v>71</v>
      </c>
      <c r="U14" s="150" t="str">
        <f t="shared" ref="U14:U22" si="5">MID(L14,5,2)</f>
        <v>76</v>
      </c>
      <c r="V14" s="149" t="str">
        <f t="shared" ref="V14:V22" si="6">MID(C33,4,2)</f>
        <v>92</v>
      </c>
      <c r="W14" s="135" t="str">
        <f t="shared" ref="W14:W22" si="7">MID(E33,1,2)</f>
        <v>94</v>
      </c>
      <c r="X14" s="150" t="str">
        <f t="shared" ref="X14:X22" si="8">MID(F33,5,2)</f>
        <v>99</v>
      </c>
      <c r="Y14" s="149" t="str">
        <f t="shared" ref="Y14:Y22" si="9">MID(I33,4,2)</f>
        <v>90</v>
      </c>
      <c r="Z14" s="135" t="str">
        <f t="shared" ref="Z14:Z22" si="10">MID(K33,1,2)</f>
        <v>93</v>
      </c>
      <c r="AA14" s="150" t="str">
        <f t="shared" ref="AA14:AA22" si="11">MID(L33,5,2)</f>
        <v>95</v>
      </c>
      <c r="AB14" s="149" t="str">
        <f t="shared" ref="AB14:AB22" si="12">MID(C52,4,2)</f>
        <v>13</v>
      </c>
      <c r="AC14" s="135" t="str">
        <f t="shared" ref="AC14:AC22" si="13">MID(E52,1,2)</f>
        <v>18</v>
      </c>
      <c r="AD14" s="150" t="str">
        <f t="shared" ref="AD14:AD21" si="14">MID(F52,5,2)</f>
        <v>24</v>
      </c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</row>
    <row r="15" spans="1:53" ht="30" customHeight="1" x14ac:dyDescent="0.25">
      <c r="A15" s="141"/>
      <c r="B15" s="124" t="s">
        <v>86</v>
      </c>
      <c r="C15" s="112" t="s">
        <v>113</v>
      </c>
      <c r="D15" s="112" t="s">
        <v>551</v>
      </c>
      <c r="E15" s="112" t="s">
        <v>553</v>
      </c>
      <c r="F15" s="113" t="s">
        <v>152</v>
      </c>
      <c r="G15" s="135"/>
      <c r="H15" s="124" t="s">
        <v>86</v>
      </c>
      <c r="I15" s="112" t="s">
        <v>414</v>
      </c>
      <c r="J15" s="112" t="s">
        <v>476</v>
      </c>
      <c r="K15" s="112" t="s">
        <v>475</v>
      </c>
      <c r="L15" s="113" t="s">
        <v>164</v>
      </c>
      <c r="M15" s="142"/>
      <c r="N15" s="154"/>
      <c r="O15" s="155" t="s">
        <v>522</v>
      </c>
      <c r="P15" s="135" t="str">
        <f t="shared" si="0"/>
        <v>88</v>
      </c>
      <c r="Q15" s="135" t="str">
        <f t="shared" si="1"/>
        <v>90</v>
      </c>
      <c r="R15" s="150" t="str">
        <f t="shared" si="2"/>
        <v>92</v>
      </c>
      <c r="S15" s="149" t="str">
        <f t="shared" si="3"/>
        <v>67</v>
      </c>
      <c r="T15" s="135" t="str">
        <f t="shared" si="4"/>
        <v>72</v>
      </c>
      <c r="U15" s="150" t="str">
        <f t="shared" si="5"/>
        <v>77</v>
      </c>
      <c r="V15" s="149" t="str">
        <f t="shared" si="6"/>
        <v>92</v>
      </c>
      <c r="W15" s="135" t="str">
        <f t="shared" si="7"/>
        <v>94</v>
      </c>
      <c r="X15" s="150" t="str">
        <f t="shared" si="8"/>
        <v>99</v>
      </c>
      <c r="Y15" s="149" t="str">
        <f t="shared" si="9"/>
        <v>90</v>
      </c>
      <c r="Z15" s="135" t="str">
        <f t="shared" si="10"/>
        <v>93</v>
      </c>
      <c r="AA15" s="150" t="str">
        <f t="shared" si="11"/>
        <v>95</v>
      </c>
      <c r="AB15" s="149" t="str">
        <f t="shared" si="12"/>
        <v>18</v>
      </c>
      <c r="AC15" s="135" t="str">
        <f t="shared" si="13"/>
        <v>24</v>
      </c>
      <c r="AD15" s="150" t="str">
        <f t="shared" si="14"/>
        <v>32</v>
      </c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</row>
    <row r="16" spans="1:53" ht="30" customHeight="1" x14ac:dyDescent="0.25">
      <c r="A16" s="141"/>
      <c r="B16" s="124" t="s">
        <v>87</v>
      </c>
      <c r="C16" s="112" t="s">
        <v>113</v>
      </c>
      <c r="D16" s="112" t="s">
        <v>551</v>
      </c>
      <c r="E16" s="112" t="s">
        <v>553</v>
      </c>
      <c r="F16" s="113" t="s">
        <v>152</v>
      </c>
      <c r="G16" s="135"/>
      <c r="H16" s="124" t="s">
        <v>87</v>
      </c>
      <c r="I16" s="112" t="s">
        <v>386</v>
      </c>
      <c r="J16" s="112" t="s">
        <v>478</v>
      </c>
      <c r="K16" s="112" t="s">
        <v>477</v>
      </c>
      <c r="L16" s="113" t="s">
        <v>124</v>
      </c>
      <c r="M16" s="142"/>
      <c r="N16" s="154"/>
      <c r="O16" s="155" t="s">
        <v>522</v>
      </c>
      <c r="P16" s="135" t="str">
        <f t="shared" si="0"/>
        <v>88</v>
      </c>
      <c r="Q16" s="135" t="str">
        <f t="shared" si="1"/>
        <v>90</v>
      </c>
      <c r="R16" s="150" t="str">
        <f t="shared" si="2"/>
        <v>92</v>
      </c>
      <c r="S16" s="149" t="str">
        <f t="shared" si="3"/>
        <v>72</v>
      </c>
      <c r="T16" s="135" t="str">
        <f t="shared" si="4"/>
        <v>74</v>
      </c>
      <c r="U16" s="150" t="str">
        <f t="shared" si="5"/>
        <v>79</v>
      </c>
      <c r="V16" s="149" t="str">
        <f t="shared" si="6"/>
        <v>92</v>
      </c>
      <c r="W16" s="135" t="str">
        <f t="shared" si="7"/>
        <v>94</v>
      </c>
      <c r="X16" s="150" t="str">
        <f t="shared" si="8"/>
        <v>99</v>
      </c>
      <c r="Y16" s="149" t="str">
        <f t="shared" si="9"/>
        <v>90</v>
      </c>
      <c r="Z16" s="135" t="str">
        <f t="shared" si="10"/>
        <v>93</v>
      </c>
      <c r="AA16" s="150" t="str">
        <f t="shared" si="11"/>
        <v>95</v>
      </c>
      <c r="AB16" s="149" t="str">
        <f t="shared" si="12"/>
        <v>24</v>
      </c>
      <c r="AC16" s="135" t="str">
        <f t="shared" si="13"/>
        <v>32</v>
      </c>
      <c r="AD16" s="150" t="str">
        <f t="shared" si="14"/>
        <v>37</v>
      </c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</row>
    <row r="17" spans="1:53" ht="30" customHeight="1" x14ac:dyDescent="0.25">
      <c r="A17" s="141"/>
      <c r="B17" s="124" t="s">
        <v>88</v>
      </c>
      <c r="C17" s="112" t="s">
        <v>530</v>
      </c>
      <c r="D17" s="112" t="s">
        <v>553</v>
      </c>
      <c r="E17" s="112" t="s">
        <v>148</v>
      </c>
      <c r="F17" s="113" t="s">
        <v>106</v>
      </c>
      <c r="G17" s="135"/>
      <c r="H17" s="124" t="s">
        <v>88</v>
      </c>
      <c r="I17" s="112" t="s">
        <v>98</v>
      </c>
      <c r="J17" s="112" t="s">
        <v>480</v>
      </c>
      <c r="K17" s="112" t="s">
        <v>479</v>
      </c>
      <c r="L17" s="113" t="s">
        <v>152</v>
      </c>
      <c r="M17" s="142"/>
      <c r="N17" s="154"/>
      <c r="O17" s="155" t="s">
        <v>522</v>
      </c>
      <c r="P17" s="135" t="str">
        <f t="shared" si="0"/>
        <v>90</v>
      </c>
      <c r="Q17" s="135" t="str">
        <f t="shared" si="1"/>
        <v>92</v>
      </c>
      <c r="R17" s="150" t="str">
        <f t="shared" si="2"/>
        <v>94</v>
      </c>
      <c r="S17" s="149" t="str">
        <f t="shared" si="3"/>
        <v>84</v>
      </c>
      <c r="T17" s="135" t="str">
        <f t="shared" si="4"/>
        <v>88</v>
      </c>
      <c r="U17" s="150" t="str">
        <f t="shared" si="5"/>
        <v>92</v>
      </c>
      <c r="V17" s="149" t="str">
        <f t="shared" si="6"/>
        <v>92</v>
      </c>
      <c r="W17" s="135" t="str">
        <f t="shared" si="7"/>
        <v>94</v>
      </c>
      <c r="X17" s="150" t="str">
        <f t="shared" si="8"/>
        <v>99</v>
      </c>
      <c r="Y17" s="149" t="str">
        <f t="shared" si="9"/>
        <v>92</v>
      </c>
      <c r="Z17" s="135" t="str">
        <f t="shared" si="10"/>
        <v>95</v>
      </c>
      <c r="AA17" s="150" t="str">
        <f t="shared" si="11"/>
        <v>97</v>
      </c>
      <c r="AB17" s="149" t="str">
        <f t="shared" si="12"/>
        <v>25</v>
      </c>
      <c r="AC17" s="135" t="str">
        <f t="shared" si="13"/>
        <v>33</v>
      </c>
      <c r="AD17" s="150" t="str">
        <f t="shared" si="14"/>
        <v>38</v>
      </c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</row>
    <row r="18" spans="1:53" ht="30" customHeight="1" x14ac:dyDescent="0.25">
      <c r="A18" s="141"/>
      <c r="B18" s="124" t="s">
        <v>89</v>
      </c>
      <c r="C18" s="112" t="s">
        <v>530</v>
      </c>
      <c r="D18" s="112" t="s">
        <v>553</v>
      </c>
      <c r="E18" s="112" t="s">
        <v>148</v>
      </c>
      <c r="F18" s="113" t="s">
        <v>106</v>
      </c>
      <c r="G18" s="135"/>
      <c r="H18" s="124" t="s">
        <v>89</v>
      </c>
      <c r="I18" s="112" t="s">
        <v>113</v>
      </c>
      <c r="J18" s="112" t="s">
        <v>479</v>
      </c>
      <c r="K18" s="112" t="s">
        <v>481</v>
      </c>
      <c r="L18" s="113" t="s">
        <v>107</v>
      </c>
      <c r="M18" s="142"/>
      <c r="N18" s="154"/>
      <c r="O18" s="155" t="s">
        <v>522</v>
      </c>
      <c r="P18" s="135" t="str">
        <f t="shared" si="0"/>
        <v>90</v>
      </c>
      <c r="Q18" s="135" t="str">
        <f t="shared" si="1"/>
        <v>92</v>
      </c>
      <c r="R18" s="150" t="str">
        <f t="shared" si="2"/>
        <v>94</v>
      </c>
      <c r="S18" s="149" t="str">
        <f t="shared" si="3"/>
        <v>88</v>
      </c>
      <c r="T18" s="135" t="str">
        <f t="shared" si="4"/>
        <v>82</v>
      </c>
      <c r="U18" s="150" t="str">
        <f t="shared" si="5"/>
        <v>95</v>
      </c>
      <c r="V18" s="149" t="str">
        <f t="shared" si="6"/>
        <v>92</v>
      </c>
      <c r="W18" s="135" t="str">
        <f t="shared" si="7"/>
        <v>94</v>
      </c>
      <c r="X18" s="150" t="str">
        <f t="shared" si="8"/>
        <v>99</v>
      </c>
      <c r="Y18" s="149" t="str">
        <f t="shared" si="9"/>
        <v>92</v>
      </c>
      <c r="Z18" s="135" t="str">
        <f t="shared" si="10"/>
        <v>95</v>
      </c>
      <c r="AA18" s="150" t="str">
        <f t="shared" si="11"/>
        <v>97</v>
      </c>
      <c r="AB18" s="149" t="str">
        <f t="shared" si="12"/>
        <v>33</v>
      </c>
      <c r="AC18" s="135" t="str">
        <f t="shared" si="13"/>
        <v>38</v>
      </c>
      <c r="AD18" s="150" t="str">
        <f t="shared" si="14"/>
        <v>42</v>
      </c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</row>
    <row r="19" spans="1:53" ht="30" customHeight="1" x14ac:dyDescent="0.25">
      <c r="A19" s="141"/>
      <c r="B19" s="124" t="s">
        <v>90</v>
      </c>
      <c r="C19" s="112" t="s">
        <v>147</v>
      </c>
      <c r="D19" s="112" t="s">
        <v>148</v>
      </c>
      <c r="E19" s="112" t="s">
        <v>554</v>
      </c>
      <c r="F19" s="113" t="s">
        <v>108</v>
      </c>
      <c r="G19" s="135"/>
      <c r="H19" s="124" t="s">
        <v>90</v>
      </c>
      <c r="I19" s="112" t="s">
        <v>137</v>
      </c>
      <c r="J19" s="112" t="s">
        <v>135</v>
      </c>
      <c r="K19" s="112" t="s">
        <v>140</v>
      </c>
      <c r="L19" s="113" t="s">
        <v>108</v>
      </c>
      <c r="M19" s="142"/>
      <c r="N19" s="154"/>
      <c r="O19" s="155" t="s">
        <v>522</v>
      </c>
      <c r="P19" s="135" t="str">
        <f t="shared" si="0"/>
        <v>92</v>
      </c>
      <c r="Q19" s="135" t="str">
        <f t="shared" si="1"/>
        <v>94</v>
      </c>
      <c r="R19" s="150" t="str">
        <f t="shared" si="2"/>
        <v>96</v>
      </c>
      <c r="S19" s="149" t="str">
        <f t="shared" si="3"/>
        <v>89</v>
      </c>
      <c r="T19" s="135" t="str">
        <f t="shared" si="4"/>
        <v>93</v>
      </c>
      <c r="U19" s="150" t="str">
        <f t="shared" si="5"/>
        <v>96</v>
      </c>
      <c r="V19" s="149" t="str">
        <f t="shared" si="6"/>
        <v>92</v>
      </c>
      <c r="W19" s="135" t="str">
        <f t="shared" si="7"/>
        <v>94</v>
      </c>
      <c r="X19" s="150" t="str">
        <f t="shared" si="8"/>
        <v>99</v>
      </c>
      <c r="Y19" s="149" t="str">
        <f t="shared" si="9"/>
        <v>92</v>
      </c>
      <c r="Z19" s="135" t="str">
        <f t="shared" si="10"/>
        <v>95</v>
      </c>
      <c r="AA19" s="150" t="str">
        <f t="shared" si="11"/>
        <v>97</v>
      </c>
      <c r="AB19" s="149" t="str">
        <f t="shared" si="12"/>
        <v>38</v>
      </c>
      <c r="AC19" s="135" t="str">
        <f t="shared" si="13"/>
        <v>42</v>
      </c>
      <c r="AD19" s="150" t="str">
        <f t="shared" si="14"/>
        <v>52</v>
      </c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</row>
    <row r="20" spans="1:53" ht="30" customHeight="1" x14ac:dyDescent="0.25">
      <c r="A20" s="141"/>
      <c r="B20" s="124" t="s">
        <v>91</v>
      </c>
      <c r="C20" s="112" t="s">
        <v>147</v>
      </c>
      <c r="D20" s="112" t="s">
        <v>148</v>
      </c>
      <c r="E20" s="112" t="s">
        <v>554</v>
      </c>
      <c r="F20" s="113" t="s">
        <v>108</v>
      </c>
      <c r="G20" s="135"/>
      <c r="H20" s="124" t="s">
        <v>91</v>
      </c>
      <c r="I20" s="112" t="s">
        <v>137</v>
      </c>
      <c r="J20" s="112" t="s">
        <v>135</v>
      </c>
      <c r="K20" s="112" t="s">
        <v>140</v>
      </c>
      <c r="L20" s="113" t="s">
        <v>108</v>
      </c>
      <c r="M20" s="142"/>
      <c r="N20" s="154"/>
      <c r="O20" s="155" t="s">
        <v>522</v>
      </c>
      <c r="P20" s="135" t="str">
        <f t="shared" si="0"/>
        <v>92</v>
      </c>
      <c r="Q20" s="135" t="str">
        <f t="shared" si="1"/>
        <v>94</v>
      </c>
      <c r="R20" s="150" t="str">
        <f t="shared" si="2"/>
        <v>96</v>
      </c>
      <c r="S20" s="149" t="str">
        <f t="shared" si="3"/>
        <v>89</v>
      </c>
      <c r="T20" s="135" t="str">
        <f t="shared" si="4"/>
        <v>93</v>
      </c>
      <c r="U20" s="150" t="str">
        <f t="shared" si="5"/>
        <v>96</v>
      </c>
      <c r="V20" s="149" t="str">
        <f t="shared" si="6"/>
        <v>92</v>
      </c>
      <c r="W20" s="135" t="str">
        <f t="shared" si="7"/>
        <v>94</v>
      </c>
      <c r="X20" s="150" t="str">
        <f t="shared" si="8"/>
        <v>99</v>
      </c>
      <c r="Y20" s="149" t="str">
        <f t="shared" si="9"/>
        <v>92</v>
      </c>
      <c r="Z20" s="135" t="str">
        <f t="shared" si="10"/>
        <v>95</v>
      </c>
      <c r="AA20" s="150" t="str">
        <f t="shared" si="11"/>
        <v>97</v>
      </c>
      <c r="AB20" s="149" t="str">
        <f t="shared" si="12"/>
        <v>42</v>
      </c>
      <c r="AC20" s="135" t="str">
        <f t="shared" si="13"/>
        <v>52</v>
      </c>
      <c r="AD20" s="150" t="str">
        <f t="shared" si="14"/>
        <v>61</v>
      </c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</row>
    <row r="21" spans="1:53" ht="30" customHeight="1" x14ac:dyDescent="0.25">
      <c r="A21" s="141"/>
      <c r="B21" s="124" t="s">
        <v>92</v>
      </c>
      <c r="C21" s="112" t="s">
        <v>155</v>
      </c>
      <c r="D21" s="112" t="s">
        <v>555</v>
      </c>
      <c r="E21" s="112" t="s">
        <v>463</v>
      </c>
      <c r="F21" s="113" t="s">
        <v>112</v>
      </c>
      <c r="G21" s="135"/>
      <c r="H21" s="124" t="s">
        <v>92</v>
      </c>
      <c r="I21" s="112" t="s">
        <v>155</v>
      </c>
      <c r="J21" s="112" t="s">
        <v>154</v>
      </c>
      <c r="K21" s="112" t="s">
        <v>482</v>
      </c>
      <c r="L21" s="113" t="s">
        <v>116</v>
      </c>
      <c r="M21" s="142"/>
      <c r="N21" s="154"/>
      <c r="O21" s="155" t="s">
        <v>522</v>
      </c>
      <c r="P21" s="135" t="str">
        <f t="shared" si="0"/>
        <v>91</v>
      </c>
      <c r="Q21" s="135" t="str">
        <f t="shared" si="1"/>
        <v>93</v>
      </c>
      <c r="R21" s="150" t="str">
        <f t="shared" si="2"/>
        <v>97</v>
      </c>
      <c r="S21" s="149" t="str">
        <f t="shared" si="3"/>
        <v>91</v>
      </c>
      <c r="T21" s="135" t="str">
        <f t="shared" si="4"/>
        <v>94</v>
      </c>
      <c r="U21" s="150" t="str">
        <f t="shared" si="5"/>
        <v>98</v>
      </c>
      <c r="V21" s="149" t="str">
        <f t="shared" si="6"/>
        <v>92</v>
      </c>
      <c r="W21" s="135" t="str">
        <f t="shared" si="7"/>
        <v>94</v>
      </c>
      <c r="X21" s="150" t="str">
        <f t="shared" si="8"/>
        <v>99</v>
      </c>
      <c r="Y21" s="149" t="str">
        <f t="shared" si="9"/>
        <v>94</v>
      </c>
      <c r="Z21" s="135" t="str">
        <f t="shared" si="10"/>
        <v>97</v>
      </c>
      <c r="AA21" s="150" t="str">
        <f t="shared" si="11"/>
        <v>99</v>
      </c>
      <c r="AB21" s="149" t="str">
        <f t="shared" si="12"/>
        <v>51</v>
      </c>
      <c r="AC21" s="135" t="str">
        <f t="shared" si="13"/>
        <v>61</v>
      </c>
      <c r="AD21" s="150" t="str">
        <f t="shared" si="14"/>
        <v>70</v>
      </c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</row>
    <row r="22" spans="1:53" ht="30" customHeight="1" thickBot="1" x14ac:dyDescent="0.3">
      <c r="A22" s="141"/>
      <c r="B22" s="125" t="s">
        <v>93</v>
      </c>
      <c r="C22" s="114" t="s">
        <v>147</v>
      </c>
      <c r="D22" s="114" t="s">
        <v>148</v>
      </c>
      <c r="E22" s="114" t="s">
        <v>482</v>
      </c>
      <c r="F22" s="115" t="s">
        <v>116</v>
      </c>
      <c r="G22" s="135"/>
      <c r="H22" s="125" t="s">
        <v>93</v>
      </c>
      <c r="I22" s="112" t="s">
        <v>155</v>
      </c>
      <c r="J22" s="112" t="s">
        <v>154</v>
      </c>
      <c r="K22" s="112" t="s">
        <v>482</v>
      </c>
      <c r="L22" s="113" t="s">
        <v>116</v>
      </c>
      <c r="M22" s="142"/>
      <c r="N22" s="154"/>
      <c r="O22" s="155" t="s">
        <v>522</v>
      </c>
      <c r="P22" s="152" t="str">
        <f t="shared" si="0"/>
        <v>92</v>
      </c>
      <c r="Q22" s="152" t="str">
        <f t="shared" si="1"/>
        <v>94</v>
      </c>
      <c r="R22" s="153" t="str">
        <f t="shared" si="2"/>
        <v>98</v>
      </c>
      <c r="S22" s="151" t="str">
        <f t="shared" si="3"/>
        <v>91</v>
      </c>
      <c r="T22" s="152" t="str">
        <f t="shared" si="4"/>
        <v>94</v>
      </c>
      <c r="U22" s="153" t="str">
        <f t="shared" si="5"/>
        <v>98</v>
      </c>
      <c r="V22" s="151" t="str">
        <f t="shared" si="6"/>
        <v>92</v>
      </c>
      <c r="W22" s="152" t="str">
        <f t="shared" si="7"/>
        <v>94</v>
      </c>
      <c r="X22" s="153" t="str">
        <f t="shared" si="8"/>
        <v>99</v>
      </c>
      <c r="Y22" s="151" t="str">
        <f t="shared" si="9"/>
        <v>94</v>
      </c>
      <c r="Z22" s="152" t="str">
        <f t="shared" si="10"/>
        <v>97</v>
      </c>
      <c r="AA22" s="153" t="str">
        <f t="shared" si="11"/>
        <v>99</v>
      </c>
      <c r="AB22" s="151" t="str">
        <f t="shared" si="12"/>
        <v>61</v>
      </c>
      <c r="AC22" s="152" t="str">
        <f t="shared" si="13"/>
        <v>70</v>
      </c>
      <c r="AD22" s="153" t="str">
        <f>MID(F60,5,2)</f>
        <v>92</v>
      </c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</row>
    <row r="23" spans="1:53" ht="21.75" thickBot="1" x14ac:dyDescent="0.3">
      <c r="A23" s="141"/>
      <c r="B23" s="134"/>
      <c r="C23" s="135"/>
      <c r="D23" s="135"/>
      <c r="E23" s="135"/>
      <c r="F23" s="135"/>
      <c r="G23" s="135"/>
      <c r="H23" s="134"/>
      <c r="I23" s="135"/>
      <c r="J23" s="135"/>
      <c r="K23" s="135"/>
      <c r="L23" s="135"/>
      <c r="M23" s="142"/>
      <c r="N23" s="154"/>
    </row>
    <row r="24" spans="1:53" ht="37.5" customHeight="1" x14ac:dyDescent="0.25">
      <c r="A24" s="141"/>
      <c r="B24" s="402" t="s">
        <v>145</v>
      </c>
      <c r="C24" s="403"/>
      <c r="D24" s="403"/>
      <c r="E24" s="403"/>
      <c r="F24" s="404"/>
      <c r="G24" s="135"/>
      <c r="H24" s="402" t="s">
        <v>150</v>
      </c>
      <c r="I24" s="403"/>
      <c r="J24" s="403"/>
      <c r="K24" s="403"/>
      <c r="L24" s="404"/>
      <c r="M24" s="142"/>
      <c r="N24" s="154"/>
    </row>
    <row r="25" spans="1:53" x14ac:dyDescent="0.25">
      <c r="A25" s="141"/>
      <c r="B25" s="405" t="s">
        <v>76</v>
      </c>
      <c r="C25" s="406"/>
      <c r="D25" s="406"/>
      <c r="E25" s="406" t="s">
        <v>77</v>
      </c>
      <c r="F25" s="407"/>
      <c r="G25" s="135"/>
      <c r="H25" s="405" t="s">
        <v>76</v>
      </c>
      <c r="I25" s="406"/>
      <c r="J25" s="406"/>
      <c r="K25" s="406" t="s">
        <v>77</v>
      </c>
      <c r="L25" s="407"/>
      <c r="M25" s="142"/>
      <c r="N25" s="154"/>
    </row>
    <row r="26" spans="1:53" ht="15" customHeight="1" x14ac:dyDescent="0.25">
      <c r="A26" s="141"/>
      <c r="B26" s="408" t="s">
        <v>146</v>
      </c>
      <c r="C26" s="409"/>
      <c r="D26" s="409"/>
      <c r="E26" s="409" t="s">
        <v>209</v>
      </c>
      <c r="F26" s="410"/>
      <c r="G26" s="135"/>
      <c r="H26" s="408" t="s">
        <v>151</v>
      </c>
      <c r="I26" s="409"/>
      <c r="J26" s="409"/>
      <c r="K26" s="409" t="s">
        <v>210</v>
      </c>
      <c r="L26" s="410"/>
      <c r="M26" s="142"/>
      <c r="N26" s="154"/>
    </row>
    <row r="27" spans="1:53" ht="21.75" thickBot="1" x14ac:dyDescent="0.3">
      <c r="A27" s="141"/>
      <c r="B27" s="408"/>
      <c r="C27" s="409"/>
      <c r="D27" s="409"/>
      <c r="E27" s="409"/>
      <c r="F27" s="410"/>
      <c r="G27" s="135"/>
      <c r="H27" s="408"/>
      <c r="I27" s="409"/>
      <c r="J27" s="409"/>
      <c r="K27" s="409"/>
      <c r="L27" s="410"/>
      <c r="M27" s="142"/>
      <c r="N27" s="154"/>
    </row>
    <row r="28" spans="1:53" ht="21.75" thickBot="1" x14ac:dyDescent="0.3">
      <c r="A28" s="141"/>
      <c r="B28" s="399" t="s">
        <v>79</v>
      </c>
      <c r="C28" s="400"/>
      <c r="D28" s="400"/>
      <c r="E28" s="400"/>
      <c r="F28" s="401"/>
      <c r="G28" s="135"/>
      <c r="H28" s="399" t="s">
        <v>79</v>
      </c>
      <c r="I28" s="400"/>
      <c r="J28" s="400"/>
      <c r="K28" s="400"/>
      <c r="L28" s="401"/>
      <c r="M28" s="142"/>
      <c r="N28" s="154"/>
    </row>
    <row r="29" spans="1:53" ht="21.75" thickBot="1" x14ac:dyDescent="0.3">
      <c r="A29" s="141"/>
      <c r="B29" s="126" t="s">
        <v>80</v>
      </c>
      <c r="C29" s="127" t="s">
        <v>61</v>
      </c>
      <c r="D29" s="128" t="s">
        <v>59</v>
      </c>
      <c r="E29" s="129" t="s">
        <v>57</v>
      </c>
      <c r="F29" s="130" t="s">
        <v>81</v>
      </c>
      <c r="G29" s="135"/>
      <c r="H29" s="126" t="s">
        <v>80</v>
      </c>
      <c r="I29" s="127" t="s">
        <v>61</v>
      </c>
      <c r="J29" s="128" t="s">
        <v>59</v>
      </c>
      <c r="K29" s="129" t="s">
        <v>57</v>
      </c>
      <c r="L29" s="130" t="s">
        <v>81</v>
      </c>
      <c r="M29" s="142"/>
      <c r="N29" s="154"/>
    </row>
    <row r="30" spans="1:53" ht="30" customHeight="1" x14ac:dyDescent="0.25">
      <c r="A30" s="141"/>
      <c r="B30" s="123" t="s">
        <v>82</v>
      </c>
      <c r="C30" s="110"/>
      <c r="D30" s="110"/>
      <c r="E30" s="110"/>
      <c r="F30" s="111"/>
      <c r="G30" s="135"/>
      <c r="H30" s="123" t="s">
        <v>82</v>
      </c>
      <c r="I30" s="110"/>
      <c r="J30" s="110"/>
      <c r="K30" s="110"/>
      <c r="L30" s="111"/>
      <c r="M30" s="142"/>
      <c r="N30" s="154"/>
    </row>
    <row r="31" spans="1:53" ht="30" customHeight="1" x14ac:dyDescent="0.25">
      <c r="A31" s="141"/>
      <c r="B31" s="124" t="s">
        <v>83</v>
      </c>
      <c r="C31" s="112"/>
      <c r="D31" s="112"/>
      <c r="E31" s="112"/>
      <c r="F31" s="113"/>
      <c r="G31" s="135"/>
      <c r="H31" s="124" t="s">
        <v>83</v>
      </c>
      <c r="I31" s="112"/>
      <c r="J31" s="112"/>
      <c r="K31" s="112"/>
      <c r="L31" s="113"/>
      <c r="M31" s="142"/>
      <c r="N31" s="154"/>
    </row>
    <row r="32" spans="1:53" ht="30" customHeight="1" x14ac:dyDescent="0.25">
      <c r="A32" s="141"/>
      <c r="B32" s="124" t="s">
        <v>84</v>
      </c>
      <c r="C32" s="112" t="s">
        <v>147</v>
      </c>
      <c r="D32" s="112" t="s">
        <v>148</v>
      </c>
      <c r="E32" s="112" t="s">
        <v>149</v>
      </c>
      <c r="F32" s="113" t="s">
        <v>141</v>
      </c>
      <c r="G32" s="135"/>
      <c r="H32" s="124" t="s">
        <v>84</v>
      </c>
      <c r="I32" s="163" t="s">
        <v>530</v>
      </c>
      <c r="J32" s="156" t="s">
        <v>153</v>
      </c>
      <c r="K32" s="112" t="s">
        <v>142</v>
      </c>
      <c r="L32" s="113" t="s">
        <v>107</v>
      </c>
      <c r="M32" s="142"/>
      <c r="N32" s="154"/>
    </row>
    <row r="33" spans="1:14" ht="30" customHeight="1" x14ac:dyDescent="0.25">
      <c r="A33" s="141"/>
      <c r="B33" s="124" t="s">
        <v>85</v>
      </c>
      <c r="C33" s="112" t="s">
        <v>147</v>
      </c>
      <c r="D33" s="112" t="s">
        <v>148</v>
      </c>
      <c r="E33" s="112" t="s">
        <v>149</v>
      </c>
      <c r="F33" s="113" t="s">
        <v>141</v>
      </c>
      <c r="G33" s="135"/>
      <c r="H33" s="124" t="s">
        <v>85</v>
      </c>
      <c r="I33" s="163" t="s">
        <v>530</v>
      </c>
      <c r="J33" s="156" t="s">
        <v>153</v>
      </c>
      <c r="K33" s="112" t="s">
        <v>142</v>
      </c>
      <c r="L33" s="113" t="s">
        <v>107</v>
      </c>
      <c r="M33" s="142"/>
      <c r="N33" s="154"/>
    </row>
    <row r="34" spans="1:14" ht="30" customHeight="1" x14ac:dyDescent="0.25">
      <c r="A34" s="141"/>
      <c r="B34" s="124" t="s">
        <v>86</v>
      </c>
      <c r="C34" s="112" t="s">
        <v>147</v>
      </c>
      <c r="D34" s="112" t="s">
        <v>148</v>
      </c>
      <c r="E34" s="112" t="s">
        <v>149</v>
      </c>
      <c r="F34" s="113" t="s">
        <v>141</v>
      </c>
      <c r="G34" s="135"/>
      <c r="H34" s="124" t="s">
        <v>86</v>
      </c>
      <c r="I34" s="163" t="s">
        <v>530</v>
      </c>
      <c r="J34" s="156" t="s">
        <v>153</v>
      </c>
      <c r="K34" s="112" t="s">
        <v>142</v>
      </c>
      <c r="L34" s="113" t="s">
        <v>107</v>
      </c>
      <c r="M34" s="142"/>
      <c r="N34" s="154"/>
    </row>
    <row r="35" spans="1:14" ht="30" customHeight="1" x14ac:dyDescent="0.25">
      <c r="A35" s="141"/>
      <c r="B35" s="124" t="s">
        <v>87</v>
      </c>
      <c r="C35" s="112" t="s">
        <v>147</v>
      </c>
      <c r="D35" s="112" t="s">
        <v>148</v>
      </c>
      <c r="E35" s="112" t="s">
        <v>149</v>
      </c>
      <c r="F35" s="113" t="s">
        <v>141</v>
      </c>
      <c r="G35" s="135"/>
      <c r="H35" s="124" t="s">
        <v>87</v>
      </c>
      <c r="I35" s="163" t="s">
        <v>530</v>
      </c>
      <c r="J35" s="156" t="s">
        <v>153</v>
      </c>
      <c r="K35" s="112" t="s">
        <v>142</v>
      </c>
      <c r="L35" s="113" t="s">
        <v>107</v>
      </c>
      <c r="M35" s="142"/>
      <c r="N35" s="154"/>
    </row>
    <row r="36" spans="1:14" ht="30" customHeight="1" x14ac:dyDescent="0.25">
      <c r="A36" s="141"/>
      <c r="B36" s="124" t="s">
        <v>88</v>
      </c>
      <c r="C36" s="112" t="s">
        <v>147</v>
      </c>
      <c r="D36" s="112" t="s">
        <v>148</v>
      </c>
      <c r="E36" s="112" t="s">
        <v>149</v>
      </c>
      <c r="F36" s="113" t="s">
        <v>141</v>
      </c>
      <c r="G36" s="135"/>
      <c r="H36" s="124" t="s">
        <v>88</v>
      </c>
      <c r="I36" s="163" t="s">
        <v>147</v>
      </c>
      <c r="J36" s="156" t="s">
        <v>156</v>
      </c>
      <c r="K36" s="112" t="s">
        <v>143</v>
      </c>
      <c r="L36" s="113" t="s">
        <v>112</v>
      </c>
      <c r="M36" s="142"/>
      <c r="N36" s="154"/>
    </row>
    <row r="37" spans="1:14" ht="30" customHeight="1" x14ac:dyDescent="0.25">
      <c r="A37" s="141"/>
      <c r="B37" s="124" t="s">
        <v>89</v>
      </c>
      <c r="C37" s="112" t="s">
        <v>147</v>
      </c>
      <c r="D37" s="112" t="s">
        <v>148</v>
      </c>
      <c r="E37" s="112" t="s">
        <v>149</v>
      </c>
      <c r="F37" s="113" t="s">
        <v>141</v>
      </c>
      <c r="G37" s="135"/>
      <c r="H37" s="124" t="s">
        <v>89</v>
      </c>
      <c r="I37" s="163" t="s">
        <v>147</v>
      </c>
      <c r="J37" s="156" t="s">
        <v>156</v>
      </c>
      <c r="K37" s="112" t="s">
        <v>143</v>
      </c>
      <c r="L37" s="113" t="s">
        <v>112</v>
      </c>
      <c r="M37" s="142"/>
      <c r="N37" s="154"/>
    </row>
    <row r="38" spans="1:14" ht="30" customHeight="1" x14ac:dyDescent="0.25">
      <c r="A38" s="141"/>
      <c r="B38" s="124" t="s">
        <v>90</v>
      </c>
      <c r="C38" s="112" t="s">
        <v>147</v>
      </c>
      <c r="D38" s="112" t="s">
        <v>148</v>
      </c>
      <c r="E38" s="112" t="s">
        <v>149</v>
      </c>
      <c r="F38" s="113" t="s">
        <v>141</v>
      </c>
      <c r="G38" s="135"/>
      <c r="H38" s="124" t="s">
        <v>90</v>
      </c>
      <c r="I38" s="163" t="s">
        <v>147</v>
      </c>
      <c r="J38" s="156" t="s">
        <v>156</v>
      </c>
      <c r="K38" s="112" t="s">
        <v>143</v>
      </c>
      <c r="L38" s="113" t="s">
        <v>112</v>
      </c>
      <c r="M38" s="142"/>
      <c r="N38" s="154"/>
    </row>
    <row r="39" spans="1:14" ht="30" customHeight="1" x14ac:dyDescent="0.25">
      <c r="A39" s="141"/>
      <c r="B39" s="124" t="s">
        <v>91</v>
      </c>
      <c r="C39" s="112" t="s">
        <v>147</v>
      </c>
      <c r="D39" s="112" t="s">
        <v>148</v>
      </c>
      <c r="E39" s="112" t="s">
        <v>149</v>
      </c>
      <c r="F39" s="113" t="s">
        <v>141</v>
      </c>
      <c r="G39" s="135"/>
      <c r="H39" s="124" t="s">
        <v>91</v>
      </c>
      <c r="I39" s="163" t="s">
        <v>147</v>
      </c>
      <c r="J39" s="156" t="s">
        <v>156</v>
      </c>
      <c r="K39" s="112" t="s">
        <v>143</v>
      </c>
      <c r="L39" s="113" t="s">
        <v>112</v>
      </c>
      <c r="M39" s="142"/>
      <c r="N39" s="154"/>
    </row>
    <row r="40" spans="1:14" ht="30" customHeight="1" x14ac:dyDescent="0.25">
      <c r="A40" s="141"/>
      <c r="B40" s="124" t="s">
        <v>92</v>
      </c>
      <c r="C40" s="112" t="s">
        <v>147</v>
      </c>
      <c r="D40" s="112" t="s">
        <v>148</v>
      </c>
      <c r="E40" s="112" t="s">
        <v>149</v>
      </c>
      <c r="F40" s="113" t="s">
        <v>141</v>
      </c>
      <c r="G40" s="135"/>
      <c r="H40" s="124" t="s">
        <v>92</v>
      </c>
      <c r="I40" s="163" t="s">
        <v>531</v>
      </c>
      <c r="J40" s="156" t="s">
        <v>157</v>
      </c>
      <c r="K40" s="112" t="s">
        <v>144</v>
      </c>
      <c r="L40" s="113" t="s">
        <v>141</v>
      </c>
      <c r="M40" s="142"/>
      <c r="N40" s="154"/>
    </row>
    <row r="41" spans="1:14" ht="30" customHeight="1" thickBot="1" x14ac:dyDescent="0.3">
      <c r="A41" s="141"/>
      <c r="B41" s="125" t="s">
        <v>93</v>
      </c>
      <c r="C41" s="114" t="s">
        <v>147</v>
      </c>
      <c r="D41" s="114" t="s">
        <v>148</v>
      </c>
      <c r="E41" s="114" t="s">
        <v>149</v>
      </c>
      <c r="F41" s="115" t="s">
        <v>141</v>
      </c>
      <c r="G41" s="135"/>
      <c r="H41" s="125" t="s">
        <v>93</v>
      </c>
      <c r="I41" s="164" t="s">
        <v>531</v>
      </c>
      <c r="J41" s="157" t="s">
        <v>157</v>
      </c>
      <c r="K41" s="114" t="s">
        <v>144</v>
      </c>
      <c r="L41" s="115" t="s">
        <v>141</v>
      </c>
      <c r="M41" s="142"/>
      <c r="N41" s="154"/>
    </row>
    <row r="42" spans="1:14" ht="10.5" customHeight="1" thickBot="1" x14ac:dyDescent="0.3">
      <c r="A42" s="141"/>
      <c r="B42" s="134"/>
      <c r="C42" s="135"/>
      <c r="D42" s="135"/>
      <c r="E42" s="135"/>
      <c r="F42" s="135"/>
      <c r="G42" s="135"/>
      <c r="H42" s="134"/>
      <c r="I42" s="135"/>
      <c r="J42" s="135"/>
      <c r="K42" s="135"/>
      <c r="L42" s="135"/>
      <c r="M42" s="142"/>
      <c r="N42" s="154"/>
    </row>
    <row r="43" spans="1:14" ht="62.25" customHeight="1" x14ac:dyDescent="0.25">
      <c r="A43" s="141"/>
      <c r="B43" s="402" t="s">
        <v>197</v>
      </c>
      <c r="C43" s="403"/>
      <c r="D43" s="403"/>
      <c r="E43" s="403"/>
      <c r="F43" s="404"/>
      <c r="G43" s="135"/>
      <c r="H43" s="402" t="s">
        <v>556</v>
      </c>
      <c r="I43" s="403"/>
      <c r="J43" s="403"/>
      <c r="K43" s="403"/>
      <c r="L43" s="404"/>
      <c r="M43" s="142"/>
      <c r="N43" s="154"/>
    </row>
    <row r="44" spans="1:14" x14ac:dyDescent="0.25">
      <c r="A44" s="141"/>
      <c r="B44" s="405" t="s">
        <v>76</v>
      </c>
      <c r="C44" s="406"/>
      <c r="D44" s="406"/>
      <c r="E44" s="406" t="s">
        <v>77</v>
      </c>
      <c r="F44" s="407"/>
      <c r="G44" s="135"/>
      <c r="H44" s="405" t="s">
        <v>76</v>
      </c>
      <c r="I44" s="406"/>
      <c r="J44" s="406"/>
      <c r="K44" s="406" t="s">
        <v>77</v>
      </c>
      <c r="L44" s="407"/>
      <c r="M44" s="142"/>
      <c r="N44" s="154"/>
    </row>
    <row r="45" spans="1:14" ht="21.75" customHeight="1" x14ac:dyDescent="0.25">
      <c r="A45" s="141"/>
      <c r="B45" s="408" t="s">
        <v>159</v>
      </c>
      <c r="C45" s="409"/>
      <c r="D45" s="409"/>
      <c r="E45" s="409" t="s">
        <v>96</v>
      </c>
      <c r="F45" s="410"/>
      <c r="G45" s="135"/>
      <c r="H45" s="408" t="s">
        <v>558</v>
      </c>
      <c r="I45" s="409"/>
      <c r="J45" s="409"/>
      <c r="K45" s="409" t="s">
        <v>557</v>
      </c>
      <c r="L45" s="410"/>
      <c r="M45" s="142"/>
      <c r="N45" s="154"/>
    </row>
    <row r="46" spans="1:14" ht="24" customHeight="1" thickBot="1" x14ac:dyDescent="0.3">
      <c r="A46" s="141"/>
      <c r="B46" s="408"/>
      <c r="C46" s="409"/>
      <c r="D46" s="409"/>
      <c r="E46" s="409"/>
      <c r="F46" s="410"/>
      <c r="G46" s="135"/>
      <c r="H46" s="408"/>
      <c r="I46" s="409"/>
      <c r="J46" s="409"/>
      <c r="K46" s="409"/>
      <c r="L46" s="410"/>
      <c r="M46" s="142"/>
      <c r="N46" s="154"/>
    </row>
    <row r="47" spans="1:14" ht="21.75" thickBot="1" x14ac:dyDescent="0.3">
      <c r="A47" s="141"/>
      <c r="B47" s="399" t="s">
        <v>79</v>
      </c>
      <c r="C47" s="400"/>
      <c r="D47" s="400"/>
      <c r="E47" s="400"/>
      <c r="F47" s="401"/>
      <c r="G47" s="135"/>
      <c r="H47" s="399" t="s">
        <v>79</v>
      </c>
      <c r="I47" s="400"/>
      <c r="J47" s="400"/>
      <c r="K47" s="400"/>
      <c r="L47" s="401"/>
      <c r="M47" s="142"/>
      <c r="N47" s="154"/>
    </row>
    <row r="48" spans="1:14" ht="21.75" thickBot="1" x14ac:dyDescent="0.3">
      <c r="A48" s="141"/>
      <c r="B48" s="126" t="s">
        <v>80</v>
      </c>
      <c r="C48" s="127" t="s">
        <v>61</v>
      </c>
      <c r="D48" s="128" t="s">
        <v>59</v>
      </c>
      <c r="E48" s="129" t="s">
        <v>57</v>
      </c>
      <c r="F48" s="130" t="s">
        <v>81</v>
      </c>
      <c r="G48" s="135"/>
      <c r="H48" s="126" t="s">
        <v>80</v>
      </c>
      <c r="I48" s="127" t="s">
        <v>61</v>
      </c>
      <c r="J48" s="128" t="s">
        <v>59</v>
      </c>
      <c r="K48" s="129" t="s">
        <v>57</v>
      </c>
      <c r="L48" s="130" t="s">
        <v>81</v>
      </c>
      <c r="M48" s="142"/>
      <c r="N48" s="154"/>
    </row>
    <row r="49" spans="1:38" ht="30" customHeight="1" x14ac:dyDescent="0.25">
      <c r="A49" s="141"/>
      <c r="B49" s="123" t="s">
        <v>82</v>
      </c>
      <c r="C49" s="110"/>
      <c r="D49" s="110"/>
      <c r="E49" s="110"/>
      <c r="F49" s="111"/>
      <c r="G49" s="135"/>
      <c r="H49" s="123" t="s">
        <v>82</v>
      </c>
      <c r="I49" s="110"/>
      <c r="J49" s="110"/>
      <c r="K49" s="110"/>
      <c r="L49" s="111"/>
      <c r="M49" s="142"/>
      <c r="N49" s="154"/>
    </row>
    <row r="50" spans="1:38" ht="30" customHeight="1" x14ac:dyDescent="0.25">
      <c r="A50" s="141"/>
      <c r="B50" s="124" t="s">
        <v>83</v>
      </c>
      <c r="C50" s="112"/>
      <c r="D50" s="112"/>
      <c r="E50" s="112"/>
      <c r="F50" s="113"/>
      <c r="G50" s="135"/>
      <c r="H50" s="124" t="s">
        <v>83</v>
      </c>
      <c r="I50" s="112"/>
      <c r="J50" s="112"/>
      <c r="K50" s="112"/>
      <c r="L50" s="113"/>
      <c r="M50" s="142"/>
      <c r="N50" s="154"/>
    </row>
    <row r="51" spans="1:38" ht="30" customHeight="1" x14ac:dyDescent="0.25">
      <c r="A51" s="141"/>
      <c r="B51" s="124" t="s">
        <v>84</v>
      </c>
      <c r="C51" s="112" t="s">
        <v>523</v>
      </c>
      <c r="D51" s="112" t="s">
        <v>429</v>
      </c>
      <c r="E51" s="112" t="s">
        <v>246</v>
      </c>
      <c r="F51" s="113" t="s">
        <v>239</v>
      </c>
      <c r="G51" s="135"/>
      <c r="H51" s="124" t="s">
        <v>84</v>
      </c>
      <c r="I51" s="112" t="s">
        <v>559</v>
      </c>
      <c r="J51" s="112" t="s">
        <v>569</v>
      </c>
      <c r="K51" s="112" t="s">
        <v>572</v>
      </c>
      <c r="L51" s="113" t="s">
        <v>573</v>
      </c>
      <c r="M51" s="142"/>
      <c r="N51" s="154"/>
    </row>
    <row r="52" spans="1:38" ht="30" customHeight="1" x14ac:dyDescent="0.25">
      <c r="A52" s="141"/>
      <c r="B52" s="124" t="s">
        <v>85</v>
      </c>
      <c r="C52" s="112" t="s">
        <v>244</v>
      </c>
      <c r="D52" s="112" t="s">
        <v>246</v>
      </c>
      <c r="E52" s="112" t="s">
        <v>247</v>
      </c>
      <c r="F52" s="113" t="s">
        <v>245</v>
      </c>
      <c r="G52" s="135"/>
      <c r="H52" s="124" t="s">
        <v>85</v>
      </c>
      <c r="I52" s="112" t="s">
        <v>560</v>
      </c>
      <c r="J52" s="112" t="s">
        <v>570</v>
      </c>
      <c r="K52" s="112" t="s">
        <v>571</v>
      </c>
      <c r="L52" s="113" t="s">
        <v>574</v>
      </c>
      <c r="M52" s="142"/>
      <c r="N52" s="154"/>
    </row>
    <row r="53" spans="1:38" ht="30" customHeight="1" x14ac:dyDescent="0.25">
      <c r="A53" s="141"/>
      <c r="B53" s="124" t="s">
        <v>86</v>
      </c>
      <c r="C53" s="112" t="s">
        <v>180</v>
      </c>
      <c r="D53" s="112" t="s">
        <v>247</v>
      </c>
      <c r="E53" s="112" t="s">
        <v>430</v>
      </c>
      <c r="F53" s="113" t="s">
        <v>350</v>
      </c>
      <c r="G53" s="135"/>
      <c r="H53" s="124" t="s">
        <v>86</v>
      </c>
      <c r="I53" s="112" t="s">
        <v>561</v>
      </c>
      <c r="J53" s="112" t="s">
        <v>572</v>
      </c>
      <c r="K53" s="112" t="s">
        <v>575</v>
      </c>
      <c r="L53" s="113" t="s">
        <v>576</v>
      </c>
      <c r="M53" s="142"/>
      <c r="N53" s="154"/>
    </row>
    <row r="54" spans="1:38" ht="30" customHeight="1" x14ac:dyDescent="0.25">
      <c r="A54" s="141"/>
      <c r="B54" s="124" t="s">
        <v>87</v>
      </c>
      <c r="C54" s="112" t="s">
        <v>410</v>
      </c>
      <c r="D54" s="112" t="s">
        <v>430</v>
      </c>
      <c r="E54" s="112" t="s">
        <v>431</v>
      </c>
      <c r="F54" s="113" t="s">
        <v>333</v>
      </c>
      <c r="G54" s="135"/>
      <c r="H54" s="124" t="s">
        <v>87</v>
      </c>
      <c r="I54" s="112" t="s">
        <v>562</v>
      </c>
      <c r="J54" s="112" t="s">
        <v>571</v>
      </c>
      <c r="K54" s="112" t="s">
        <v>577</v>
      </c>
      <c r="L54" s="113" t="s">
        <v>578</v>
      </c>
      <c r="M54" s="142"/>
      <c r="N54" s="154"/>
    </row>
    <row r="55" spans="1:38" ht="30" customHeight="1" x14ac:dyDescent="0.25">
      <c r="A55" s="141"/>
      <c r="B55" s="124" t="s">
        <v>88</v>
      </c>
      <c r="C55" s="112" t="s">
        <v>160</v>
      </c>
      <c r="D55" s="112" t="s">
        <v>434</v>
      </c>
      <c r="E55" s="112" t="s">
        <v>433</v>
      </c>
      <c r="F55" s="113" t="s">
        <v>432</v>
      </c>
      <c r="G55" s="135"/>
      <c r="H55" s="124" t="s">
        <v>88</v>
      </c>
      <c r="I55" s="112" t="s">
        <v>563</v>
      </c>
      <c r="J55" s="112" t="s">
        <v>575</v>
      </c>
      <c r="K55" s="112" t="s">
        <v>579</v>
      </c>
      <c r="L55" s="113" t="s">
        <v>580</v>
      </c>
      <c r="M55" s="142"/>
      <c r="N55" s="154"/>
    </row>
    <row r="56" spans="1:38" ht="30" customHeight="1" x14ac:dyDescent="0.25">
      <c r="A56" s="141"/>
      <c r="B56" s="124" t="s">
        <v>89</v>
      </c>
      <c r="C56" s="112" t="s">
        <v>291</v>
      </c>
      <c r="D56" s="112" t="s">
        <v>433</v>
      </c>
      <c r="E56" s="112" t="s">
        <v>435</v>
      </c>
      <c r="F56" s="113" t="s">
        <v>172</v>
      </c>
      <c r="G56" s="135"/>
      <c r="H56" s="124" t="s">
        <v>89</v>
      </c>
      <c r="I56" s="112" t="s">
        <v>564</v>
      </c>
      <c r="J56" s="112" t="s">
        <v>577</v>
      </c>
      <c r="K56" s="112" t="s">
        <v>581</v>
      </c>
      <c r="L56" s="113" t="s">
        <v>582</v>
      </c>
      <c r="M56" s="142"/>
      <c r="N56" s="154"/>
    </row>
    <row r="57" spans="1:38" ht="30" customHeight="1" x14ac:dyDescent="0.25">
      <c r="A57" s="141"/>
      <c r="B57" s="124" t="s">
        <v>90</v>
      </c>
      <c r="C57" s="112" t="s">
        <v>426</v>
      </c>
      <c r="D57" s="112" t="s">
        <v>435</v>
      </c>
      <c r="E57" s="112" t="s">
        <v>184</v>
      </c>
      <c r="F57" s="113" t="s">
        <v>173</v>
      </c>
      <c r="G57" s="135"/>
      <c r="H57" s="124" t="s">
        <v>90</v>
      </c>
      <c r="I57" s="112" t="s">
        <v>565</v>
      </c>
      <c r="J57" s="112" t="s">
        <v>579</v>
      </c>
      <c r="K57" s="112" t="s">
        <v>583</v>
      </c>
      <c r="L57" s="113" t="s">
        <v>584</v>
      </c>
      <c r="M57" s="142"/>
      <c r="N57" s="154"/>
    </row>
    <row r="58" spans="1:38" ht="30" customHeight="1" x14ac:dyDescent="0.25">
      <c r="A58" s="141"/>
      <c r="B58" s="124" t="s">
        <v>91</v>
      </c>
      <c r="C58" s="112" t="s">
        <v>191</v>
      </c>
      <c r="D58" s="112" t="s">
        <v>184</v>
      </c>
      <c r="E58" s="112" t="s">
        <v>436</v>
      </c>
      <c r="F58" s="113" t="s">
        <v>378</v>
      </c>
      <c r="G58" s="135"/>
      <c r="H58" s="124" t="s">
        <v>91</v>
      </c>
      <c r="I58" s="112" t="s">
        <v>566</v>
      </c>
      <c r="J58" s="112" t="s">
        <v>585</v>
      </c>
      <c r="K58" s="112" t="s">
        <v>586</v>
      </c>
      <c r="L58" s="113" t="s">
        <v>587</v>
      </c>
      <c r="M58" s="142"/>
      <c r="N58" s="154"/>
    </row>
    <row r="59" spans="1:38" ht="30" customHeight="1" x14ac:dyDescent="0.25">
      <c r="A59" s="141"/>
      <c r="B59" s="124" t="s">
        <v>92</v>
      </c>
      <c r="C59" s="112" t="s">
        <v>270</v>
      </c>
      <c r="D59" s="112" t="s">
        <v>379</v>
      </c>
      <c r="E59" s="112" t="s">
        <v>437</v>
      </c>
      <c r="F59" s="113" t="s">
        <v>268</v>
      </c>
      <c r="G59" s="135"/>
      <c r="H59" s="124" t="s">
        <v>92</v>
      </c>
      <c r="I59" s="112" t="s">
        <v>567</v>
      </c>
      <c r="J59" s="112" t="s">
        <v>586</v>
      </c>
      <c r="K59" s="112" t="s">
        <v>588</v>
      </c>
      <c r="L59" s="113" t="s">
        <v>589</v>
      </c>
      <c r="M59" s="142"/>
      <c r="N59" s="154"/>
    </row>
    <row r="60" spans="1:38" ht="30" customHeight="1" thickBot="1" x14ac:dyDescent="0.3">
      <c r="A60" s="141"/>
      <c r="B60" s="125" t="s">
        <v>93</v>
      </c>
      <c r="C60" s="114" t="s">
        <v>384</v>
      </c>
      <c r="D60" s="114" t="s">
        <v>437</v>
      </c>
      <c r="E60" s="114" t="s">
        <v>271</v>
      </c>
      <c r="F60" s="115" t="s">
        <v>152</v>
      </c>
      <c r="G60" s="135"/>
      <c r="H60" s="125" t="s">
        <v>93</v>
      </c>
      <c r="I60" s="114" t="s">
        <v>568</v>
      </c>
      <c r="J60" s="112" t="s">
        <v>588</v>
      </c>
      <c r="K60" s="114" t="s">
        <v>590</v>
      </c>
      <c r="L60" s="115" t="s">
        <v>591</v>
      </c>
      <c r="M60" s="142"/>
      <c r="N60" s="154"/>
    </row>
    <row r="61" spans="1:38" ht="12" customHeight="1" thickBot="1" x14ac:dyDescent="0.3">
      <c r="A61" s="145"/>
      <c r="B61" s="146"/>
      <c r="C61" s="147"/>
      <c r="D61" s="147"/>
      <c r="E61" s="147"/>
      <c r="F61" s="147"/>
      <c r="G61" s="147"/>
      <c r="H61" s="146"/>
      <c r="I61" s="147"/>
      <c r="J61" s="147"/>
      <c r="K61" s="147"/>
      <c r="L61" s="147"/>
      <c r="M61" s="148"/>
      <c r="N61" s="154"/>
    </row>
    <row r="62" spans="1:38" s="227" customFormat="1" ht="53.45" customHeight="1" thickTop="1" x14ac:dyDescent="0.25">
      <c r="A62" s="295" t="s">
        <v>596</v>
      </c>
      <c r="B62" s="296"/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17"/>
      <c r="N62" s="218"/>
      <c r="O62" s="218"/>
      <c r="P62" s="218"/>
      <c r="Q62" s="218"/>
      <c r="R62" s="218"/>
      <c r="S62" s="218"/>
      <c r="T62" s="219"/>
      <c r="U62" s="219"/>
      <c r="V62" s="219"/>
      <c r="W62" s="219"/>
      <c r="X62" s="219"/>
      <c r="Y62" s="219"/>
      <c r="Z62" s="220"/>
      <c r="AA62" s="220"/>
      <c r="AB62" s="221"/>
      <c r="AC62" s="221"/>
      <c r="AD62" s="222"/>
      <c r="AE62" s="223"/>
      <c r="AF62" s="221"/>
      <c r="AG62" s="221"/>
      <c r="AH62" s="224"/>
      <c r="AI62" s="225"/>
      <c r="AJ62" s="219"/>
      <c r="AK62" s="219"/>
      <c r="AL62" s="226"/>
    </row>
  </sheetData>
  <mergeCells count="46">
    <mergeCell ref="A1:A3"/>
    <mergeCell ref="B1:C3"/>
    <mergeCell ref="D1:J3"/>
    <mergeCell ref="K3:L3"/>
    <mergeCell ref="A62:L62"/>
    <mergeCell ref="H47:L47"/>
    <mergeCell ref="H43:L43"/>
    <mergeCell ref="H44:J44"/>
    <mergeCell ref="K44:L44"/>
    <mergeCell ref="H45:J46"/>
    <mergeCell ref="K45:L46"/>
    <mergeCell ref="B5:F5"/>
    <mergeCell ref="B6:D6"/>
    <mergeCell ref="E6:F6"/>
    <mergeCell ref="B7:D8"/>
    <mergeCell ref="E7:F8"/>
    <mergeCell ref="AB12:AD12"/>
    <mergeCell ref="B9:F9"/>
    <mergeCell ref="P12:R12"/>
    <mergeCell ref="S12:U12"/>
    <mergeCell ref="V12:X12"/>
    <mergeCell ref="Y12:AA12"/>
    <mergeCell ref="B26:D27"/>
    <mergeCell ref="E26:F27"/>
    <mergeCell ref="B28:F28"/>
    <mergeCell ref="B24:F24"/>
    <mergeCell ref="B25:D25"/>
    <mergeCell ref="E25:F25"/>
    <mergeCell ref="B45:D46"/>
    <mergeCell ref="E45:F46"/>
    <mergeCell ref="B47:F47"/>
    <mergeCell ref="B43:F43"/>
    <mergeCell ref="B44:D44"/>
    <mergeCell ref="E44:F44"/>
    <mergeCell ref="H28:L28"/>
    <mergeCell ref="H5:L5"/>
    <mergeCell ref="H6:J6"/>
    <mergeCell ref="K6:L6"/>
    <mergeCell ref="H7:J8"/>
    <mergeCell ref="K7:L8"/>
    <mergeCell ref="H9:L9"/>
    <mergeCell ref="H24:L24"/>
    <mergeCell ref="H25:J25"/>
    <mergeCell ref="K25:L25"/>
    <mergeCell ref="H26:J27"/>
    <mergeCell ref="K26:L27"/>
  </mergeCells>
  <dataValidations count="7">
    <dataValidation type="list" allowBlank="1" showInputMessage="1" showErrorMessage="1" sqref="AL62">
      <formula1>Estado1</formula1>
    </dataValidation>
    <dataValidation type="whole" allowBlank="1" showInputMessage="1" showErrorMessage="1" sqref="AE62">
      <formula1>0</formula1>
      <formula2>5000000000</formula2>
    </dataValidation>
    <dataValidation type="whole" allowBlank="1" showInputMessage="1" showErrorMessage="1" sqref="AD62">
      <formula1>0</formula1>
      <formula2>30000000</formula2>
    </dataValidation>
    <dataValidation type="whole" allowBlank="1" showInputMessage="1" showErrorMessage="1" sqref="U62:V62">
      <formula1>0</formula1>
      <formula2>100</formula2>
    </dataValidation>
    <dataValidation type="whole" allowBlank="1" showInputMessage="1" showErrorMessage="1" sqref="Z62">
      <formula1>0</formula1>
      <formula2>10</formula2>
    </dataValidation>
    <dataValidation type="whole" allowBlank="1" showInputMessage="1" showErrorMessage="1" sqref="A62">
      <formula1>1</formula1>
      <formula2>2000</formula2>
    </dataValidation>
    <dataValidation type="list" allowBlank="1" showInputMessage="1" showErrorMessage="1" sqref="X62:Y62 O62:T62">
      <formula1>RPTA</formula1>
    </dataValidation>
  </dataValidations>
  <pageMargins left="0.95" right="0.70866141732283472" top="0.35433070866141736" bottom="0.31496062992125984" header="0.31496062992125984" footer="0.31496062992125984"/>
  <pageSetup scale="41" orientation="portrait" horizontalDpi="4294967295" verticalDpi="4294967295" r:id="rId1"/>
  <drawing r:id="rId2"/>
  <picture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AL62"/>
  <sheetViews>
    <sheetView showGridLines="0" zoomScale="60" zoomScaleNormal="60" workbookViewId="0">
      <selection activeCell="L1" sqref="L1"/>
    </sheetView>
  </sheetViews>
  <sheetFormatPr baseColWidth="10" defaultColWidth="11.42578125" defaultRowHeight="21" x14ac:dyDescent="0.25"/>
  <cols>
    <col min="1" max="1" width="2" style="140" customWidth="1"/>
    <col min="2" max="2" width="16.140625" style="143" bestFit="1" customWidth="1"/>
    <col min="3" max="3" width="11.5703125" style="144" bestFit="1" customWidth="1"/>
    <col min="4" max="4" width="18.28515625" style="144" bestFit="1" customWidth="1"/>
    <col min="5" max="5" width="20.140625" style="144" bestFit="1" customWidth="1"/>
    <col min="6" max="6" width="13.7109375" style="144" bestFit="1" customWidth="1"/>
    <col min="7" max="7" width="3.140625" style="144" customWidth="1"/>
    <col min="8" max="8" width="16.140625" style="143" bestFit="1" customWidth="1"/>
    <col min="9" max="9" width="11.5703125" style="144" bestFit="1" customWidth="1"/>
    <col min="10" max="10" width="19" style="144" bestFit="1" customWidth="1"/>
    <col min="11" max="11" width="20.140625" style="144" bestFit="1" customWidth="1"/>
    <col min="12" max="12" width="16.42578125" style="144" customWidth="1"/>
    <col min="13" max="13" width="1.85546875" style="140" customWidth="1"/>
    <col min="14" max="16384" width="11.42578125" style="140"/>
  </cols>
  <sheetData>
    <row r="1" spans="1:30" customFormat="1" ht="42" customHeight="1" x14ac:dyDescent="0.25">
      <c r="A1" s="334"/>
      <c r="B1" s="337"/>
      <c r="C1" s="338"/>
      <c r="D1" s="239" t="s">
        <v>599</v>
      </c>
      <c r="E1" s="240"/>
      <c r="F1" s="240"/>
      <c r="G1" s="240"/>
      <c r="H1" s="240"/>
      <c r="I1" s="240"/>
      <c r="J1" s="241"/>
      <c r="K1" s="233" t="s">
        <v>592</v>
      </c>
      <c r="L1" s="234">
        <v>42858</v>
      </c>
    </row>
    <row r="2" spans="1:30" customFormat="1" ht="42" customHeight="1" x14ac:dyDescent="0.25">
      <c r="A2" s="335"/>
      <c r="B2" s="339"/>
      <c r="C2" s="340"/>
      <c r="D2" s="242"/>
      <c r="E2" s="243"/>
      <c r="F2" s="243"/>
      <c r="G2" s="243"/>
      <c r="H2" s="243"/>
      <c r="I2" s="243"/>
      <c r="J2" s="244"/>
      <c r="K2" s="215" t="s">
        <v>597</v>
      </c>
      <c r="L2" s="235" t="s">
        <v>593</v>
      </c>
    </row>
    <row r="3" spans="1:30" customFormat="1" ht="42" customHeight="1" thickBot="1" x14ac:dyDescent="0.3">
      <c r="A3" s="336"/>
      <c r="B3" s="341"/>
      <c r="C3" s="342"/>
      <c r="D3" s="245"/>
      <c r="E3" s="246"/>
      <c r="F3" s="246"/>
      <c r="G3" s="246"/>
      <c r="H3" s="246"/>
      <c r="I3" s="246"/>
      <c r="J3" s="247"/>
      <c r="K3" s="248" t="s">
        <v>594</v>
      </c>
      <c r="L3" s="249"/>
    </row>
    <row r="4" spans="1:30" ht="11.25" customHeight="1" thickTop="1" thickBot="1" x14ac:dyDescent="0.3">
      <c r="A4" s="136"/>
      <c r="B4" s="134"/>
      <c r="C4" s="135"/>
      <c r="D4" s="135"/>
      <c r="E4" s="135"/>
      <c r="F4" s="135"/>
      <c r="G4" s="135"/>
      <c r="H4" s="134"/>
      <c r="I4" s="135"/>
      <c r="J4" s="135"/>
      <c r="K4" s="135"/>
      <c r="L4" s="135"/>
      <c r="M4" s="139"/>
    </row>
    <row r="5" spans="1:30" ht="34.5" customHeight="1" x14ac:dyDescent="0.25">
      <c r="A5" s="141"/>
      <c r="B5" s="402" t="s">
        <v>94</v>
      </c>
      <c r="C5" s="403"/>
      <c r="D5" s="403"/>
      <c r="E5" s="403"/>
      <c r="F5" s="404"/>
      <c r="G5" s="135"/>
      <c r="H5" s="402" t="s">
        <v>95</v>
      </c>
      <c r="I5" s="403"/>
      <c r="J5" s="403"/>
      <c r="K5" s="403"/>
      <c r="L5" s="404"/>
      <c r="M5" s="142"/>
    </row>
    <row r="6" spans="1:30" x14ac:dyDescent="0.25">
      <c r="A6" s="141"/>
      <c r="B6" s="405" t="s">
        <v>76</v>
      </c>
      <c r="C6" s="406"/>
      <c r="D6" s="406"/>
      <c r="E6" s="406" t="s">
        <v>77</v>
      </c>
      <c r="F6" s="407"/>
      <c r="G6" s="135"/>
      <c r="H6" s="405" t="s">
        <v>76</v>
      </c>
      <c r="I6" s="406"/>
      <c r="J6" s="406"/>
      <c r="K6" s="406" t="s">
        <v>77</v>
      </c>
      <c r="L6" s="407"/>
      <c r="M6" s="142"/>
    </row>
    <row r="7" spans="1:30" ht="18.75" customHeight="1" x14ac:dyDescent="0.25">
      <c r="A7" s="141"/>
      <c r="B7" s="408" t="s">
        <v>78</v>
      </c>
      <c r="C7" s="409"/>
      <c r="D7" s="409"/>
      <c r="E7" s="409" t="s">
        <v>207</v>
      </c>
      <c r="F7" s="410"/>
      <c r="G7" s="135"/>
      <c r="H7" s="408" t="s">
        <v>96</v>
      </c>
      <c r="I7" s="409"/>
      <c r="J7" s="409"/>
      <c r="K7" s="409" t="s">
        <v>208</v>
      </c>
      <c r="L7" s="410"/>
      <c r="M7" s="142"/>
    </row>
    <row r="8" spans="1:30" ht="21.75" thickBot="1" x14ac:dyDescent="0.3">
      <c r="A8" s="141"/>
      <c r="B8" s="408"/>
      <c r="C8" s="409"/>
      <c r="D8" s="409"/>
      <c r="E8" s="409"/>
      <c r="F8" s="410"/>
      <c r="G8" s="135"/>
      <c r="H8" s="408"/>
      <c r="I8" s="409"/>
      <c r="J8" s="409"/>
      <c r="K8" s="409"/>
      <c r="L8" s="410"/>
      <c r="M8" s="142"/>
    </row>
    <row r="9" spans="1:30" ht="21.75" thickBot="1" x14ac:dyDescent="0.3">
      <c r="A9" s="141"/>
      <c r="B9" s="399" t="s">
        <v>79</v>
      </c>
      <c r="C9" s="400"/>
      <c r="D9" s="400"/>
      <c r="E9" s="400"/>
      <c r="F9" s="401"/>
      <c r="G9" s="135"/>
      <c r="H9" s="399" t="s">
        <v>79</v>
      </c>
      <c r="I9" s="400"/>
      <c r="J9" s="400"/>
      <c r="K9" s="400"/>
      <c r="L9" s="401"/>
      <c r="M9" s="142"/>
    </row>
    <row r="10" spans="1:30" ht="21.75" thickBot="1" x14ac:dyDescent="0.3">
      <c r="A10" s="141"/>
      <c r="B10" s="126" t="s">
        <v>80</v>
      </c>
      <c r="C10" s="127" t="s">
        <v>61</v>
      </c>
      <c r="D10" s="128" t="s">
        <v>59</v>
      </c>
      <c r="E10" s="129" t="s">
        <v>57</v>
      </c>
      <c r="F10" s="130" t="s">
        <v>81</v>
      </c>
      <c r="G10" s="135"/>
      <c r="H10" s="126" t="s">
        <v>80</v>
      </c>
      <c r="I10" s="127" t="s">
        <v>61</v>
      </c>
      <c r="J10" s="128" t="s">
        <v>59</v>
      </c>
      <c r="K10" s="129" t="s">
        <v>57</v>
      </c>
      <c r="L10" s="130" t="s">
        <v>81</v>
      </c>
      <c r="M10" s="142"/>
    </row>
    <row r="11" spans="1:30" ht="30" customHeight="1" x14ac:dyDescent="0.25">
      <c r="A11" s="141"/>
      <c r="B11" s="123" t="s">
        <v>82</v>
      </c>
      <c r="C11" s="110"/>
      <c r="D11" s="110"/>
      <c r="E11" s="110"/>
      <c r="F11" s="111"/>
      <c r="G11" s="135"/>
      <c r="H11" s="123" t="s">
        <v>82</v>
      </c>
      <c r="I11" s="110"/>
      <c r="J11" s="110"/>
      <c r="K11" s="110"/>
      <c r="L11" s="111"/>
      <c r="M11" s="142"/>
    </row>
    <row r="12" spans="1:30" ht="30" customHeight="1" x14ac:dyDescent="0.25">
      <c r="A12" s="141"/>
      <c r="B12" s="124" t="s">
        <v>83</v>
      </c>
      <c r="C12" s="112"/>
      <c r="D12" s="112"/>
      <c r="E12" s="112"/>
      <c r="F12" s="113"/>
      <c r="G12" s="135"/>
      <c r="H12" s="124" t="s">
        <v>83</v>
      </c>
      <c r="I12" s="112"/>
      <c r="J12" s="112"/>
      <c r="K12" s="112"/>
      <c r="L12" s="113"/>
      <c r="M12" s="142"/>
      <c r="P12" s="411">
        <v>1</v>
      </c>
      <c r="Q12" s="411"/>
      <c r="R12" s="411"/>
      <c r="S12" s="411">
        <v>4</v>
      </c>
      <c r="T12" s="411"/>
      <c r="U12" s="411"/>
      <c r="V12" s="411">
        <v>6</v>
      </c>
      <c r="W12" s="411"/>
      <c r="X12" s="411"/>
      <c r="Y12" s="411">
        <v>7</v>
      </c>
      <c r="Z12" s="411"/>
      <c r="AA12" s="411"/>
      <c r="AB12" s="411">
        <v>11</v>
      </c>
      <c r="AC12" s="411"/>
      <c r="AD12" s="411"/>
    </row>
    <row r="13" spans="1:30" ht="30" customHeight="1" x14ac:dyDescent="0.25">
      <c r="A13" s="141"/>
      <c r="B13" s="124" t="s">
        <v>84</v>
      </c>
      <c r="C13" s="112" t="s">
        <v>103</v>
      </c>
      <c r="D13" s="112" t="s">
        <v>552</v>
      </c>
      <c r="E13" s="112" t="s">
        <v>551</v>
      </c>
      <c r="F13" s="113" t="s">
        <v>289</v>
      </c>
      <c r="G13" s="135"/>
      <c r="H13" s="124" t="s">
        <v>84</v>
      </c>
      <c r="I13" s="112" t="s">
        <v>341</v>
      </c>
      <c r="J13" s="112" t="s">
        <v>338</v>
      </c>
      <c r="K13" s="112" t="s">
        <v>483</v>
      </c>
      <c r="L13" s="113" t="s">
        <v>352</v>
      </c>
      <c r="M13" s="142"/>
      <c r="P13" s="149" t="str">
        <f>MID(C13,4,2)</f>
        <v>86</v>
      </c>
      <c r="Q13" s="135" t="str">
        <f>MID(E13,1,2)</f>
        <v>88</v>
      </c>
      <c r="R13" s="150" t="str">
        <f>MID(F13,5,2)</f>
        <v>90</v>
      </c>
      <c r="S13" s="149" t="str">
        <f>MID(I13,4,2)</f>
        <v>44</v>
      </c>
      <c r="T13" s="135" t="str">
        <f>MID(K13,1,2)</f>
        <v>54</v>
      </c>
      <c r="U13" s="150" t="str">
        <f>MID(L13,5,2)</f>
        <v>64</v>
      </c>
      <c r="V13" s="149" t="str">
        <f>MID(C32,4,2)</f>
        <v>92</v>
      </c>
      <c r="W13" s="135" t="str">
        <f>MID(E32,1,2)</f>
        <v>94</v>
      </c>
      <c r="X13" s="150" t="str">
        <f>MID(F32,5,2)</f>
        <v>99</v>
      </c>
      <c r="Y13" s="149" t="str">
        <f>MID(I32,4,2)</f>
        <v>90</v>
      </c>
      <c r="Z13" s="135" t="str">
        <f>MID(K32,1,2)</f>
        <v>93</v>
      </c>
      <c r="AA13" s="150" t="str">
        <f>MID(L32,5,2)</f>
        <v>95</v>
      </c>
      <c r="AB13" s="149" t="str">
        <f>MID(C51,4,1)</f>
        <v>2</v>
      </c>
      <c r="AC13" s="135" t="str">
        <f>MID(E51,1,1)</f>
        <v>4</v>
      </c>
      <c r="AD13" s="150" t="str">
        <f>MID(F51,5,1)</f>
        <v>6</v>
      </c>
    </row>
    <row r="14" spans="1:30" ht="30" customHeight="1" x14ac:dyDescent="0.25">
      <c r="A14" s="141"/>
      <c r="B14" s="124" t="s">
        <v>85</v>
      </c>
      <c r="C14" s="112" t="s">
        <v>103</v>
      </c>
      <c r="D14" s="112" t="s">
        <v>552</v>
      </c>
      <c r="E14" s="112" t="s">
        <v>551</v>
      </c>
      <c r="F14" s="113" t="s">
        <v>289</v>
      </c>
      <c r="G14" s="135"/>
      <c r="H14" s="124" t="s">
        <v>85</v>
      </c>
      <c r="I14" s="112" t="s">
        <v>341</v>
      </c>
      <c r="J14" s="112" t="s">
        <v>338</v>
      </c>
      <c r="K14" s="112" t="s">
        <v>483</v>
      </c>
      <c r="L14" s="113" t="s">
        <v>352</v>
      </c>
      <c r="M14" s="142"/>
      <c r="P14" s="149" t="str">
        <f t="shared" ref="P14:P22" si="0">MID(C14,4,2)</f>
        <v>86</v>
      </c>
      <c r="Q14" s="135" t="str">
        <f t="shared" ref="Q14:Q22" si="1">MID(E14,1,2)</f>
        <v>88</v>
      </c>
      <c r="R14" s="150" t="str">
        <f t="shared" ref="R14:R22" si="2">MID(F14,5,2)</f>
        <v>90</v>
      </c>
      <c r="S14" s="149" t="str">
        <f t="shared" ref="S14:S22" si="3">MID(I14,4,2)</f>
        <v>44</v>
      </c>
      <c r="T14" s="135" t="str">
        <f t="shared" ref="T14:T22" si="4">MID(K14,1,2)</f>
        <v>54</v>
      </c>
      <c r="U14" s="150" t="str">
        <f t="shared" ref="U14:U18" si="5">MID(L14,5,2)</f>
        <v>64</v>
      </c>
      <c r="V14" s="149" t="str">
        <f t="shared" ref="V14:V22" si="6">MID(C33,4,2)</f>
        <v>92</v>
      </c>
      <c r="W14" s="135" t="str">
        <f t="shared" ref="W14:W22" si="7">MID(E33,1,2)</f>
        <v>94</v>
      </c>
      <c r="X14" s="150" t="str">
        <f t="shared" ref="X14:X22" si="8">MID(F33,5,2)</f>
        <v>99</v>
      </c>
      <c r="Y14" s="149" t="str">
        <f t="shared" ref="Y14:Y22" si="9">MID(I33,4,2)</f>
        <v>90</v>
      </c>
      <c r="Z14" s="135" t="str">
        <f t="shared" ref="Z14:Z22" si="10">MID(K33,1,2)</f>
        <v>93</v>
      </c>
      <c r="AA14" s="150" t="str">
        <f t="shared" ref="AA14:AA22" si="11">MID(L33,5,2)</f>
        <v>95</v>
      </c>
      <c r="AB14" s="149" t="str">
        <f t="shared" ref="AB14:AB15" si="12">MID(C52,4,1)</f>
        <v>4</v>
      </c>
      <c r="AC14" s="135" t="str">
        <f>MID(E52,1,1)</f>
        <v>9</v>
      </c>
      <c r="AD14" s="150" t="str">
        <f t="shared" ref="AD14:AD21" si="13">MID(F52,5,2)</f>
        <v>14</v>
      </c>
    </row>
    <row r="15" spans="1:30" ht="30" customHeight="1" x14ac:dyDescent="0.25">
      <c r="A15" s="141"/>
      <c r="B15" s="124" t="s">
        <v>86</v>
      </c>
      <c r="C15" s="112" t="s">
        <v>113</v>
      </c>
      <c r="D15" s="112" t="s">
        <v>551</v>
      </c>
      <c r="E15" s="112" t="s">
        <v>553</v>
      </c>
      <c r="F15" s="113" t="s">
        <v>152</v>
      </c>
      <c r="G15" s="135"/>
      <c r="H15" s="124" t="s">
        <v>86</v>
      </c>
      <c r="I15" s="112" t="s">
        <v>341</v>
      </c>
      <c r="J15" s="112" t="s">
        <v>338</v>
      </c>
      <c r="K15" s="112" t="s">
        <v>483</v>
      </c>
      <c r="L15" s="113" t="s">
        <v>352</v>
      </c>
      <c r="M15" s="142"/>
      <c r="P15" s="149" t="str">
        <f t="shared" si="0"/>
        <v>88</v>
      </c>
      <c r="Q15" s="135" t="str">
        <f t="shared" si="1"/>
        <v>90</v>
      </c>
      <c r="R15" s="150" t="str">
        <f t="shared" si="2"/>
        <v>92</v>
      </c>
      <c r="S15" s="149" t="str">
        <f t="shared" si="3"/>
        <v>44</v>
      </c>
      <c r="T15" s="135" t="str">
        <f t="shared" si="4"/>
        <v>54</v>
      </c>
      <c r="U15" s="150" t="str">
        <f t="shared" si="5"/>
        <v>64</v>
      </c>
      <c r="V15" s="149" t="str">
        <f t="shared" si="6"/>
        <v>92</v>
      </c>
      <c r="W15" s="135" t="str">
        <f t="shared" si="7"/>
        <v>94</v>
      </c>
      <c r="X15" s="150" t="str">
        <f t="shared" si="8"/>
        <v>99</v>
      </c>
      <c r="Y15" s="149" t="str">
        <f t="shared" si="9"/>
        <v>90</v>
      </c>
      <c r="Z15" s="135" t="str">
        <f t="shared" si="10"/>
        <v>93</v>
      </c>
      <c r="AA15" s="150" t="str">
        <f t="shared" si="11"/>
        <v>95</v>
      </c>
      <c r="AB15" s="149" t="str">
        <f t="shared" si="12"/>
        <v>9</v>
      </c>
      <c r="AC15" s="135" t="str">
        <f t="shared" ref="AC15:AC22" si="14">MID(E53,1,2)</f>
        <v>14</v>
      </c>
      <c r="AD15" s="150" t="str">
        <f t="shared" si="13"/>
        <v>24</v>
      </c>
    </row>
    <row r="16" spans="1:30" ht="30" customHeight="1" x14ac:dyDescent="0.25">
      <c r="A16" s="141"/>
      <c r="B16" s="124" t="s">
        <v>87</v>
      </c>
      <c r="C16" s="112" t="s">
        <v>113</v>
      </c>
      <c r="D16" s="112" t="s">
        <v>551</v>
      </c>
      <c r="E16" s="112" t="s">
        <v>553</v>
      </c>
      <c r="F16" s="113" t="s">
        <v>152</v>
      </c>
      <c r="G16" s="135"/>
      <c r="H16" s="124" t="s">
        <v>87</v>
      </c>
      <c r="I16" s="112" t="s">
        <v>341</v>
      </c>
      <c r="J16" s="112" t="s">
        <v>338</v>
      </c>
      <c r="K16" s="112" t="s">
        <v>483</v>
      </c>
      <c r="L16" s="113" t="s">
        <v>352</v>
      </c>
      <c r="M16" s="142"/>
      <c r="P16" s="149" t="str">
        <f t="shared" si="0"/>
        <v>88</v>
      </c>
      <c r="Q16" s="135" t="str">
        <f t="shared" si="1"/>
        <v>90</v>
      </c>
      <c r="R16" s="150" t="str">
        <f t="shared" si="2"/>
        <v>92</v>
      </c>
      <c r="S16" s="149" t="str">
        <f t="shared" si="3"/>
        <v>44</v>
      </c>
      <c r="T16" s="135" t="str">
        <f t="shared" si="4"/>
        <v>54</v>
      </c>
      <c r="U16" s="150" t="str">
        <f t="shared" si="5"/>
        <v>64</v>
      </c>
      <c r="V16" s="149" t="str">
        <f t="shared" si="6"/>
        <v>92</v>
      </c>
      <c r="W16" s="135" t="str">
        <f t="shared" si="7"/>
        <v>94</v>
      </c>
      <c r="X16" s="150" t="str">
        <f t="shared" si="8"/>
        <v>99</v>
      </c>
      <c r="Y16" s="149" t="str">
        <f t="shared" si="9"/>
        <v>90</v>
      </c>
      <c r="Z16" s="135" t="str">
        <f t="shared" si="10"/>
        <v>93</v>
      </c>
      <c r="AA16" s="150" t="str">
        <f t="shared" si="11"/>
        <v>95</v>
      </c>
      <c r="AB16" s="149" t="str">
        <f t="shared" ref="AB16:AB22" si="15">MID(C54,4,2)</f>
        <v>14</v>
      </c>
      <c r="AC16" s="135" t="str">
        <f t="shared" si="14"/>
        <v>24</v>
      </c>
      <c r="AD16" s="150" t="str">
        <f t="shared" si="13"/>
        <v>34</v>
      </c>
    </row>
    <row r="17" spans="1:30" ht="30" customHeight="1" x14ac:dyDescent="0.25">
      <c r="A17" s="141"/>
      <c r="B17" s="124" t="s">
        <v>88</v>
      </c>
      <c r="C17" s="112" t="s">
        <v>530</v>
      </c>
      <c r="D17" s="112" t="s">
        <v>553</v>
      </c>
      <c r="E17" s="112" t="s">
        <v>148</v>
      </c>
      <c r="F17" s="113" t="s">
        <v>106</v>
      </c>
      <c r="G17" s="135"/>
      <c r="H17" s="124" t="s">
        <v>88</v>
      </c>
      <c r="I17" s="112" t="s">
        <v>341</v>
      </c>
      <c r="J17" s="112" t="s">
        <v>338</v>
      </c>
      <c r="K17" s="112" t="s">
        <v>483</v>
      </c>
      <c r="L17" s="113" t="s">
        <v>352</v>
      </c>
      <c r="M17" s="142"/>
      <c r="P17" s="149" t="str">
        <f t="shared" si="0"/>
        <v>90</v>
      </c>
      <c r="Q17" s="135" t="str">
        <f t="shared" si="1"/>
        <v>92</v>
      </c>
      <c r="R17" s="150" t="str">
        <f t="shared" si="2"/>
        <v>94</v>
      </c>
      <c r="S17" s="149" t="str">
        <f t="shared" si="3"/>
        <v>44</v>
      </c>
      <c r="T17" s="135" t="str">
        <f t="shared" si="4"/>
        <v>54</v>
      </c>
      <c r="U17" s="150" t="str">
        <f t="shared" si="5"/>
        <v>64</v>
      </c>
      <c r="V17" s="149" t="str">
        <f t="shared" si="6"/>
        <v>92</v>
      </c>
      <c r="W17" s="135" t="str">
        <f t="shared" si="7"/>
        <v>94</v>
      </c>
      <c r="X17" s="150" t="str">
        <f t="shared" si="8"/>
        <v>99</v>
      </c>
      <c r="Y17" s="149" t="str">
        <f t="shared" si="9"/>
        <v>92</v>
      </c>
      <c r="Z17" s="135" t="str">
        <f t="shared" si="10"/>
        <v>95</v>
      </c>
      <c r="AA17" s="150" t="str">
        <f t="shared" si="11"/>
        <v>97</v>
      </c>
      <c r="AB17" s="149" t="str">
        <f t="shared" si="15"/>
        <v>24</v>
      </c>
      <c r="AC17" s="135" t="str">
        <f t="shared" si="14"/>
        <v>34</v>
      </c>
      <c r="AD17" s="150" t="str">
        <f t="shared" si="13"/>
        <v>44</v>
      </c>
    </row>
    <row r="18" spans="1:30" ht="30" customHeight="1" x14ac:dyDescent="0.25">
      <c r="A18" s="141"/>
      <c r="B18" s="124" t="s">
        <v>89</v>
      </c>
      <c r="C18" s="112" t="s">
        <v>530</v>
      </c>
      <c r="D18" s="112" t="s">
        <v>553</v>
      </c>
      <c r="E18" s="112" t="s">
        <v>148</v>
      </c>
      <c r="F18" s="113" t="s">
        <v>106</v>
      </c>
      <c r="G18" s="135"/>
      <c r="H18" s="124" t="s">
        <v>89</v>
      </c>
      <c r="I18" s="112" t="s">
        <v>341</v>
      </c>
      <c r="J18" s="112" t="s">
        <v>338</v>
      </c>
      <c r="K18" s="112" t="s">
        <v>483</v>
      </c>
      <c r="L18" s="113" t="s">
        <v>352</v>
      </c>
      <c r="M18" s="142"/>
      <c r="P18" s="149" t="str">
        <f t="shared" si="0"/>
        <v>90</v>
      </c>
      <c r="Q18" s="135" t="str">
        <f t="shared" si="1"/>
        <v>92</v>
      </c>
      <c r="R18" s="150" t="str">
        <f t="shared" si="2"/>
        <v>94</v>
      </c>
      <c r="S18" s="149" t="str">
        <f t="shared" si="3"/>
        <v>44</v>
      </c>
      <c r="T18" s="135" t="str">
        <f t="shared" si="4"/>
        <v>54</v>
      </c>
      <c r="U18" s="150" t="str">
        <f t="shared" si="5"/>
        <v>64</v>
      </c>
      <c r="V18" s="149" t="str">
        <f t="shared" si="6"/>
        <v>92</v>
      </c>
      <c r="W18" s="135" t="str">
        <f t="shared" si="7"/>
        <v>94</v>
      </c>
      <c r="X18" s="150" t="str">
        <f t="shared" si="8"/>
        <v>99</v>
      </c>
      <c r="Y18" s="149" t="str">
        <f t="shared" si="9"/>
        <v>92</v>
      </c>
      <c r="Z18" s="135" t="str">
        <f t="shared" si="10"/>
        <v>95</v>
      </c>
      <c r="AA18" s="150" t="str">
        <f t="shared" si="11"/>
        <v>97</v>
      </c>
      <c r="AB18" s="149" t="str">
        <f t="shared" si="15"/>
        <v>34</v>
      </c>
      <c r="AC18" s="135" t="str">
        <f t="shared" si="14"/>
        <v>44</v>
      </c>
      <c r="AD18" s="150" t="str">
        <f t="shared" si="13"/>
        <v>50</v>
      </c>
    </row>
    <row r="19" spans="1:30" ht="30" customHeight="1" x14ac:dyDescent="0.25">
      <c r="A19" s="141"/>
      <c r="B19" s="124" t="s">
        <v>90</v>
      </c>
      <c r="C19" s="112" t="s">
        <v>147</v>
      </c>
      <c r="D19" s="112" t="s">
        <v>148</v>
      </c>
      <c r="E19" s="112" t="s">
        <v>554</v>
      </c>
      <c r="F19" s="113" t="s">
        <v>108</v>
      </c>
      <c r="G19" s="135"/>
      <c r="H19" s="124" t="s">
        <v>90</v>
      </c>
      <c r="I19" s="112" t="s">
        <v>284</v>
      </c>
      <c r="J19" s="112" t="s">
        <v>484</v>
      </c>
      <c r="K19" s="163" t="s">
        <v>544</v>
      </c>
      <c r="L19" s="165" t="s">
        <v>141</v>
      </c>
      <c r="M19" s="142"/>
      <c r="P19" s="149" t="str">
        <f t="shared" si="0"/>
        <v>92</v>
      </c>
      <c r="Q19" s="135" t="str">
        <f t="shared" si="1"/>
        <v>94</v>
      </c>
      <c r="R19" s="150" t="str">
        <f t="shared" si="2"/>
        <v>96</v>
      </c>
      <c r="S19" s="149" t="str">
        <f t="shared" si="3"/>
        <v>54</v>
      </c>
      <c r="T19" s="135" t="str">
        <f t="shared" si="4"/>
        <v>74</v>
      </c>
      <c r="U19" s="150" t="str">
        <f>MID(L19,5,3)</f>
        <v>99%</v>
      </c>
      <c r="V19" s="149" t="str">
        <f t="shared" si="6"/>
        <v>92</v>
      </c>
      <c r="W19" s="135" t="str">
        <f t="shared" si="7"/>
        <v>94</v>
      </c>
      <c r="X19" s="150" t="str">
        <f t="shared" si="8"/>
        <v>99</v>
      </c>
      <c r="Y19" s="149" t="str">
        <f t="shared" si="9"/>
        <v>92</v>
      </c>
      <c r="Z19" s="135" t="str">
        <f t="shared" si="10"/>
        <v>95</v>
      </c>
      <c r="AA19" s="150" t="str">
        <f t="shared" si="11"/>
        <v>97</v>
      </c>
      <c r="AB19" s="149" t="str">
        <f t="shared" si="15"/>
        <v>44</v>
      </c>
      <c r="AC19" s="135" t="str">
        <f t="shared" si="14"/>
        <v>50</v>
      </c>
      <c r="AD19" s="150" t="str">
        <f t="shared" si="13"/>
        <v>54</v>
      </c>
    </row>
    <row r="20" spans="1:30" ht="30" customHeight="1" x14ac:dyDescent="0.25">
      <c r="A20" s="141"/>
      <c r="B20" s="124" t="s">
        <v>91</v>
      </c>
      <c r="C20" s="112" t="s">
        <v>147</v>
      </c>
      <c r="D20" s="112" t="s">
        <v>148</v>
      </c>
      <c r="E20" s="112" t="s">
        <v>554</v>
      </c>
      <c r="F20" s="113" t="s">
        <v>108</v>
      </c>
      <c r="G20" s="135"/>
      <c r="H20" s="124" t="s">
        <v>91</v>
      </c>
      <c r="I20" s="112" t="s">
        <v>284</v>
      </c>
      <c r="J20" s="112" t="s">
        <v>484</v>
      </c>
      <c r="K20" s="163" t="s">
        <v>544</v>
      </c>
      <c r="L20" s="165" t="s">
        <v>141</v>
      </c>
      <c r="M20" s="142"/>
      <c r="P20" s="149" t="str">
        <f t="shared" si="0"/>
        <v>92</v>
      </c>
      <c r="Q20" s="135" t="str">
        <f t="shared" si="1"/>
        <v>94</v>
      </c>
      <c r="R20" s="150" t="str">
        <f t="shared" si="2"/>
        <v>96</v>
      </c>
      <c r="S20" s="149" t="str">
        <f t="shared" si="3"/>
        <v>54</v>
      </c>
      <c r="T20" s="135" t="str">
        <f t="shared" si="4"/>
        <v>74</v>
      </c>
      <c r="U20" s="150" t="str">
        <f t="shared" ref="U20:U22" si="16">MID(L20,5,3)</f>
        <v>99%</v>
      </c>
      <c r="V20" s="149" t="str">
        <f t="shared" si="6"/>
        <v>92</v>
      </c>
      <c r="W20" s="135" t="str">
        <f t="shared" si="7"/>
        <v>94</v>
      </c>
      <c r="X20" s="150" t="str">
        <f t="shared" si="8"/>
        <v>99</v>
      </c>
      <c r="Y20" s="149" t="str">
        <f t="shared" si="9"/>
        <v>92</v>
      </c>
      <c r="Z20" s="135" t="str">
        <f t="shared" si="10"/>
        <v>95</v>
      </c>
      <c r="AA20" s="150" t="str">
        <f t="shared" si="11"/>
        <v>97</v>
      </c>
      <c r="AB20" s="149" t="str">
        <f t="shared" si="15"/>
        <v>50</v>
      </c>
      <c r="AC20" s="135" t="str">
        <f t="shared" si="14"/>
        <v>54</v>
      </c>
      <c r="AD20" s="150" t="str">
        <f t="shared" si="13"/>
        <v>70</v>
      </c>
    </row>
    <row r="21" spans="1:30" ht="30" customHeight="1" x14ac:dyDescent="0.25">
      <c r="A21" s="141"/>
      <c r="B21" s="124" t="s">
        <v>92</v>
      </c>
      <c r="C21" s="112" t="s">
        <v>155</v>
      </c>
      <c r="D21" s="112" t="s">
        <v>555</v>
      </c>
      <c r="E21" s="112" t="s">
        <v>463</v>
      </c>
      <c r="F21" s="113" t="s">
        <v>112</v>
      </c>
      <c r="G21" s="135"/>
      <c r="H21" s="124" t="s">
        <v>92</v>
      </c>
      <c r="I21" s="112" t="s">
        <v>284</v>
      </c>
      <c r="J21" s="112" t="s">
        <v>484</v>
      </c>
      <c r="K21" s="163" t="s">
        <v>544</v>
      </c>
      <c r="L21" s="165" t="s">
        <v>141</v>
      </c>
      <c r="M21" s="142"/>
      <c r="P21" s="149" t="str">
        <f t="shared" si="0"/>
        <v>91</v>
      </c>
      <c r="Q21" s="135" t="str">
        <f t="shared" si="1"/>
        <v>93</v>
      </c>
      <c r="R21" s="150" t="str">
        <f t="shared" si="2"/>
        <v>97</v>
      </c>
      <c r="S21" s="149" t="str">
        <f t="shared" si="3"/>
        <v>54</v>
      </c>
      <c r="T21" s="135" t="str">
        <f t="shared" si="4"/>
        <v>74</v>
      </c>
      <c r="U21" s="150" t="str">
        <f t="shared" si="16"/>
        <v>99%</v>
      </c>
      <c r="V21" s="149" t="str">
        <f t="shared" si="6"/>
        <v>92</v>
      </c>
      <c r="W21" s="135" t="str">
        <f t="shared" si="7"/>
        <v>94</v>
      </c>
      <c r="X21" s="150" t="str">
        <f t="shared" si="8"/>
        <v>99</v>
      </c>
      <c r="Y21" s="149" t="str">
        <f t="shared" si="9"/>
        <v>94</v>
      </c>
      <c r="Z21" s="135" t="str">
        <f t="shared" si="10"/>
        <v>97</v>
      </c>
      <c r="AA21" s="150" t="str">
        <f t="shared" si="11"/>
        <v>99</v>
      </c>
      <c r="AB21" s="149" t="str">
        <f t="shared" si="15"/>
        <v>54</v>
      </c>
      <c r="AC21" s="135" t="str">
        <f t="shared" si="14"/>
        <v>70</v>
      </c>
      <c r="AD21" s="150" t="str">
        <f t="shared" si="13"/>
        <v>87</v>
      </c>
    </row>
    <row r="22" spans="1:30" ht="30" customHeight="1" thickBot="1" x14ac:dyDescent="0.3">
      <c r="A22" s="141"/>
      <c r="B22" s="125" t="s">
        <v>93</v>
      </c>
      <c r="C22" s="114" t="s">
        <v>147</v>
      </c>
      <c r="D22" s="114" t="s">
        <v>148</v>
      </c>
      <c r="E22" s="114" t="s">
        <v>482</v>
      </c>
      <c r="F22" s="115" t="s">
        <v>116</v>
      </c>
      <c r="G22" s="135"/>
      <c r="H22" s="125" t="s">
        <v>93</v>
      </c>
      <c r="I22" s="112" t="s">
        <v>284</v>
      </c>
      <c r="J22" s="112" t="s">
        <v>484</v>
      </c>
      <c r="K22" s="163" t="s">
        <v>544</v>
      </c>
      <c r="L22" s="165" t="s">
        <v>141</v>
      </c>
      <c r="M22" s="142"/>
      <c r="P22" s="151" t="str">
        <f t="shared" si="0"/>
        <v>92</v>
      </c>
      <c r="Q22" s="152" t="str">
        <f t="shared" si="1"/>
        <v>94</v>
      </c>
      <c r="R22" s="153" t="str">
        <f t="shared" si="2"/>
        <v>98</v>
      </c>
      <c r="S22" s="151" t="str">
        <f t="shared" si="3"/>
        <v>54</v>
      </c>
      <c r="T22" s="152" t="str">
        <f t="shared" si="4"/>
        <v>74</v>
      </c>
      <c r="U22" s="150" t="str">
        <f t="shared" si="16"/>
        <v>99%</v>
      </c>
      <c r="V22" s="151" t="str">
        <f t="shared" si="6"/>
        <v>92</v>
      </c>
      <c r="W22" s="152" t="str">
        <f t="shared" si="7"/>
        <v>94</v>
      </c>
      <c r="X22" s="153" t="str">
        <f t="shared" si="8"/>
        <v>99</v>
      </c>
      <c r="Y22" s="151" t="str">
        <f t="shared" si="9"/>
        <v>94</v>
      </c>
      <c r="Z22" s="152" t="str">
        <f t="shared" si="10"/>
        <v>97</v>
      </c>
      <c r="AA22" s="153" t="str">
        <f t="shared" si="11"/>
        <v>99</v>
      </c>
      <c r="AB22" s="151" t="str">
        <f t="shared" si="15"/>
        <v>70</v>
      </c>
      <c r="AC22" s="152" t="str">
        <f t="shared" si="14"/>
        <v>87</v>
      </c>
      <c r="AD22" s="153" t="str">
        <f>MID(F60,5,2)</f>
        <v>99</v>
      </c>
    </row>
    <row r="23" spans="1:30" ht="21.75" thickBot="1" x14ac:dyDescent="0.3">
      <c r="A23" s="141"/>
      <c r="B23" s="134"/>
      <c r="C23" s="135"/>
      <c r="D23" s="135"/>
      <c r="E23" s="135"/>
      <c r="F23" s="135"/>
      <c r="G23" s="135"/>
      <c r="H23" s="134"/>
      <c r="I23" s="135"/>
      <c r="J23" s="135"/>
      <c r="K23" s="135"/>
      <c r="L23" s="135"/>
      <c r="M23" s="142"/>
    </row>
    <row r="24" spans="1:30" ht="37.5" customHeight="1" x14ac:dyDescent="0.25">
      <c r="A24" s="141"/>
      <c r="B24" s="402" t="s">
        <v>145</v>
      </c>
      <c r="C24" s="403"/>
      <c r="D24" s="403"/>
      <c r="E24" s="403"/>
      <c r="F24" s="404"/>
      <c r="G24" s="135"/>
      <c r="H24" s="402" t="s">
        <v>150</v>
      </c>
      <c r="I24" s="403"/>
      <c r="J24" s="403"/>
      <c r="K24" s="403"/>
      <c r="L24" s="404"/>
      <c r="M24" s="142"/>
    </row>
    <row r="25" spans="1:30" x14ac:dyDescent="0.25">
      <c r="A25" s="141"/>
      <c r="B25" s="405" t="s">
        <v>76</v>
      </c>
      <c r="C25" s="406"/>
      <c r="D25" s="406"/>
      <c r="E25" s="406" t="s">
        <v>77</v>
      </c>
      <c r="F25" s="407"/>
      <c r="G25" s="135"/>
      <c r="H25" s="405" t="s">
        <v>76</v>
      </c>
      <c r="I25" s="406"/>
      <c r="J25" s="406"/>
      <c r="K25" s="406" t="s">
        <v>77</v>
      </c>
      <c r="L25" s="407"/>
      <c r="M25" s="142"/>
    </row>
    <row r="26" spans="1:30" ht="15" customHeight="1" x14ac:dyDescent="0.25">
      <c r="A26" s="141"/>
      <c r="B26" s="408" t="s">
        <v>146</v>
      </c>
      <c r="C26" s="409"/>
      <c r="D26" s="409"/>
      <c r="E26" s="409" t="s">
        <v>209</v>
      </c>
      <c r="F26" s="410"/>
      <c r="G26" s="135"/>
      <c r="H26" s="408" t="s">
        <v>151</v>
      </c>
      <c r="I26" s="409"/>
      <c r="J26" s="409"/>
      <c r="K26" s="409" t="s">
        <v>210</v>
      </c>
      <c r="L26" s="410"/>
      <c r="M26" s="142"/>
    </row>
    <row r="27" spans="1:30" ht="21.75" thickBot="1" x14ac:dyDescent="0.3">
      <c r="A27" s="141"/>
      <c r="B27" s="408"/>
      <c r="C27" s="409"/>
      <c r="D27" s="409"/>
      <c r="E27" s="409"/>
      <c r="F27" s="410"/>
      <c r="G27" s="135"/>
      <c r="H27" s="408"/>
      <c r="I27" s="409"/>
      <c r="J27" s="409"/>
      <c r="K27" s="409"/>
      <c r="L27" s="410"/>
      <c r="M27" s="142"/>
    </row>
    <row r="28" spans="1:30" ht="21.75" thickBot="1" x14ac:dyDescent="0.3">
      <c r="A28" s="141"/>
      <c r="B28" s="399" t="s">
        <v>79</v>
      </c>
      <c r="C28" s="400"/>
      <c r="D28" s="400"/>
      <c r="E28" s="400"/>
      <c r="F28" s="401"/>
      <c r="G28" s="135"/>
      <c r="H28" s="399" t="s">
        <v>79</v>
      </c>
      <c r="I28" s="400"/>
      <c r="J28" s="400"/>
      <c r="K28" s="400"/>
      <c r="L28" s="401"/>
      <c r="M28" s="142"/>
    </row>
    <row r="29" spans="1:30" ht="21.75" thickBot="1" x14ac:dyDescent="0.3">
      <c r="A29" s="141"/>
      <c r="B29" s="126" t="s">
        <v>80</v>
      </c>
      <c r="C29" s="127" t="s">
        <v>61</v>
      </c>
      <c r="D29" s="128" t="s">
        <v>59</v>
      </c>
      <c r="E29" s="129" t="s">
        <v>57</v>
      </c>
      <c r="F29" s="130" t="s">
        <v>81</v>
      </c>
      <c r="G29" s="135"/>
      <c r="H29" s="126" t="s">
        <v>80</v>
      </c>
      <c r="I29" s="127" t="s">
        <v>61</v>
      </c>
      <c r="J29" s="128" t="s">
        <v>59</v>
      </c>
      <c r="K29" s="129" t="s">
        <v>57</v>
      </c>
      <c r="L29" s="130" t="s">
        <v>81</v>
      </c>
      <c r="M29" s="142"/>
    </row>
    <row r="30" spans="1:30" ht="30" customHeight="1" x14ac:dyDescent="0.25">
      <c r="A30" s="141"/>
      <c r="B30" s="123" t="s">
        <v>82</v>
      </c>
      <c r="C30" s="110"/>
      <c r="D30" s="110"/>
      <c r="E30" s="110"/>
      <c r="F30" s="111"/>
      <c r="G30" s="135"/>
      <c r="H30" s="123" t="s">
        <v>82</v>
      </c>
      <c r="I30" s="110"/>
      <c r="J30" s="110"/>
      <c r="K30" s="110"/>
      <c r="L30" s="111"/>
      <c r="M30" s="142"/>
    </row>
    <row r="31" spans="1:30" ht="30" customHeight="1" x14ac:dyDescent="0.25">
      <c r="A31" s="141"/>
      <c r="B31" s="124" t="s">
        <v>83</v>
      </c>
      <c r="C31" s="112"/>
      <c r="D31" s="112"/>
      <c r="E31" s="112"/>
      <c r="F31" s="113"/>
      <c r="G31" s="135"/>
      <c r="H31" s="124" t="s">
        <v>83</v>
      </c>
      <c r="I31" s="112"/>
      <c r="J31" s="112"/>
      <c r="K31" s="112"/>
      <c r="L31" s="113"/>
      <c r="M31" s="142"/>
    </row>
    <row r="32" spans="1:30" ht="30" customHeight="1" x14ac:dyDescent="0.25">
      <c r="A32" s="141"/>
      <c r="B32" s="124" t="s">
        <v>84</v>
      </c>
      <c r="C32" s="112" t="s">
        <v>147</v>
      </c>
      <c r="D32" s="112" t="s">
        <v>148</v>
      </c>
      <c r="E32" s="112" t="s">
        <v>149</v>
      </c>
      <c r="F32" s="113" t="s">
        <v>141</v>
      </c>
      <c r="G32" s="135"/>
      <c r="H32" s="124" t="s">
        <v>84</v>
      </c>
      <c r="I32" s="163" t="s">
        <v>530</v>
      </c>
      <c r="J32" s="112" t="s">
        <v>153</v>
      </c>
      <c r="K32" s="112" t="s">
        <v>142</v>
      </c>
      <c r="L32" s="113" t="s">
        <v>107</v>
      </c>
      <c r="M32" s="142"/>
    </row>
    <row r="33" spans="1:13" ht="30" customHeight="1" x14ac:dyDescent="0.25">
      <c r="A33" s="141"/>
      <c r="B33" s="124" t="s">
        <v>85</v>
      </c>
      <c r="C33" s="112" t="s">
        <v>147</v>
      </c>
      <c r="D33" s="112" t="s">
        <v>148</v>
      </c>
      <c r="E33" s="112" t="s">
        <v>149</v>
      </c>
      <c r="F33" s="113" t="s">
        <v>141</v>
      </c>
      <c r="G33" s="135"/>
      <c r="H33" s="124" t="s">
        <v>85</v>
      </c>
      <c r="I33" s="163" t="s">
        <v>530</v>
      </c>
      <c r="J33" s="112" t="s">
        <v>153</v>
      </c>
      <c r="K33" s="112" t="s">
        <v>142</v>
      </c>
      <c r="L33" s="113" t="s">
        <v>107</v>
      </c>
      <c r="M33" s="142"/>
    </row>
    <row r="34" spans="1:13" ht="30" customHeight="1" x14ac:dyDescent="0.25">
      <c r="A34" s="141"/>
      <c r="B34" s="124" t="s">
        <v>86</v>
      </c>
      <c r="C34" s="112" t="s">
        <v>147</v>
      </c>
      <c r="D34" s="112" t="s">
        <v>148</v>
      </c>
      <c r="E34" s="112" t="s">
        <v>149</v>
      </c>
      <c r="F34" s="113" t="s">
        <v>141</v>
      </c>
      <c r="G34" s="135"/>
      <c r="H34" s="124" t="s">
        <v>86</v>
      </c>
      <c r="I34" s="163" t="s">
        <v>530</v>
      </c>
      <c r="J34" s="112" t="s">
        <v>153</v>
      </c>
      <c r="K34" s="112" t="s">
        <v>142</v>
      </c>
      <c r="L34" s="113" t="s">
        <v>107</v>
      </c>
      <c r="M34" s="142"/>
    </row>
    <row r="35" spans="1:13" ht="30" customHeight="1" x14ac:dyDescent="0.25">
      <c r="A35" s="141"/>
      <c r="B35" s="124" t="s">
        <v>87</v>
      </c>
      <c r="C35" s="112" t="s">
        <v>147</v>
      </c>
      <c r="D35" s="112" t="s">
        <v>148</v>
      </c>
      <c r="E35" s="112" t="s">
        <v>149</v>
      </c>
      <c r="F35" s="113" t="s">
        <v>141</v>
      </c>
      <c r="G35" s="135"/>
      <c r="H35" s="124" t="s">
        <v>87</v>
      </c>
      <c r="I35" s="163" t="s">
        <v>530</v>
      </c>
      <c r="J35" s="112" t="s">
        <v>153</v>
      </c>
      <c r="K35" s="112" t="s">
        <v>142</v>
      </c>
      <c r="L35" s="113" t="s">
        <v>107</v>
      </c>
      <c r="M35" s="142"/>
    </row>
    <row r="36" spans="1:13" ht="30" customHeight="1" x14ac:dyDescent="0.25">
      <c r="A36" s="141"/>
      <c r="B36" s="124" t="s">
        <v>88</v>
      </c>
      <c r="C36" s="112" t="s">
        <v>147</v>
      </c>
      <c r="D36" s="112" t="s">
        <v>148</v>
      </c>
      <c r="E36" s="112" t="s">
        <v>149</v>
      </c>
      <c r="F36" s="113" t="s">
        <v>141</v>
      </c>
      <c r="G36" s="135"/>
      <c r="H36" s="124" t="s">
        <v>88</v>
      </c>
      <c r="I36" s="163" t="s">
        <v>147</v>
      </c>
      <c r="J36" s="112" t="s">
        <v>156</v>
      </c>
      <c r="K36" s="112" t="s">
        <v>143</v>
      </c>
      <c r="L36" s="113" t="s">
        <v>112</v>
      </c>
      <c r="M36" s="142"/>
    </row>
    <row r="37" spans="1:13" ht="30" customHeight="1" x14ac:dyDescent="0.25">
      <c r="A37" s="141"/>
      <c r="B37" s="124" t="s">
        <v>89</v>
      </c>
      <c r="C37" s="112" t="s">
        <v>147</v>
      </c>
      <c r="D37" s="112" t="s">
        <v>148</v>
      </c>
      <c r="E37" s="112" t="s">
        <v>149</v>
      </c>
      <c r="F37" s="113" t="s">
        <v>141</v>
      </c>
      <c r="G37" s="135"/>
      <c r="H37" s="124" t="s">
        <v>89</v>
      </c>
      <c r="I37" s="163" t="s">
        <v>147</v>
      </c>
      <c r="J37" s="112" t="s">
        <v>156</v>
      </c>
      <c r="K37" s="112" t="s">
        <v>143</v>
      </c>
      <c r="L37" s="113" t="s">
        <v>112</v>
      </c>
      <c r="M37" s="142"/>
    </row>
    <row r="38" spans="1:13" ht="30" customHeight="1" x14ac:dyDescent="0.25">
      <c r="A38" s="141"/>
      <c r="B38" s="124" t="s">
        <v>90</v>
      </c>
      <c r="C38" s="112" t="s">
        <v>147</v>
      </c>
      <c r="D38" s="112" t="s">
        <v>148</v>
      </c>
      <c r="E38" s="112" t="s">
        <v>149</v>
      </c>
      <c r="F38" s="113" t="s">
        <v>141</v>
      </c>
      <c r="G38" s="135"/>
      <c r="H38" s="124" t="s">
        <v>90</v>
      </c>
      <c r="I38" s="163" t="s">
        <v>147</v>
      </c>
      <c r="J38" s="112" t="s">
        <v>156</v>
      </c>
      <c r="K38" s="112" t="s">
        <v>143</v>
      </c>
      <c r="L38" s="113" t="s">
        <v>112</v>
      </c>
      <c r="M38" s="142"/>
    </row>
    <row r="39" spans="1:13" ht="30" customHeight="1" x14ac:dyDescent="0.25">
      <c r="A39" s="141"/>
      <c r="B39" s="124" t="s">
        <v>91</v>
      </c>
      <c r="C39" s="112" t="s">
        <v>147</v>
      </c>
      <c r="D39" s="112" t="s">
        <v>148</v>
      </c>
      <c r="E39" s="112" t="s">
        <v>149</v>
      </c>
      <c r="F39" s="113" t="s">
        <v>141</v>
      </c>
      <c r="G39" s="135"/>
      <c r="H39" s="124" t="s">
        <v>91</v>
      </c>
      <c r="I39" s="163" t="s">
        <v>147</v>
      </c>
      <c r="J39" s="112" t="s">
        <v>156</v>
      </c>
      <c r="K39" s="112" t="s">
        <v>143</v>
      </c>
      <c r="L39" s="113" t="s">
        <v>112</v>
      </c>
      <c r="M39" s="142"/>
    </row>
    <row r="40" spans="1:13" ht="30" customHeight="1" x14ac:dyDescent="0.25">
      <c r="A40" s="141"/>
      <c r="B40" s="124" t="s">
        <v>92</v>
      </c>
      <c r="C40" s="112" t="s">
        <v>147</v>
      </c>
      <c r="D40" s="112" t="s">
        <v>148</v>
      </c>
      <c r="E40" s="112" t="s">
        <v>149</v>
      </c>
      <c r="F40" s="113" t="s">
        <v>141</v>
      </c>
      <c r="G40" s="135"/>
      <c r="H40" s="124" t="s">
        <v>92</v>
      </c>
      <c r="I40" s="163" t="s">
        <v>531</v>
      </c>
      <c r="J40" s="112" t="s">
        <v>157</v>
      </c>
      <c r="K40" s="112" t="s">
        <v>144</v>
      </c>
      <c r="L40" s="113" t="s">
        <v>141</v>
      </c>
      <c r="M40" s="142"/>
    </row>
    <row r="41" spans="1:13" ht="30" customHeight="1" thickBot="1" x14ac:dyDescent="0.3">
      <c r="A41" s="141"/>
      <c r="B41" s="125" t="s">
        <v>93</v>
      </c>
      <c r="C41" s="114" t="s">
        <v>147</v>
      </c>
      <c r="D41" s="114" t="s">
        <v>148</v>
      </c>
      <c r="E41" s="114" t="s">
        <v>149</v>
      </c>
      <c r="F41" s="115" t="s">
        <v>141</v>
      </c>
      <c r="G41" s="135"/>
      <c r="H41" s="125" t="s">
        <v>93</v>
      </c>
      <c r="I41" s="164" t="s">
        <v>531</v>
      </c>
      <c r="J41" s="114" t="s">
        <v>157</v>
      </c>
      <c r="K41" s="114" t="s">
        <v>144</v>
      </c>
      <c r="L41" s="115" t="s">
        <v>141</v>
      </c>
      <c r="M41" s="142"/>
    </row>
    <row r="42" spans="1:13" ht="21.75" thickBot="1" x14ac:dyDescent="0.3">
      <c r="A42" s="141"/>
      <c r="B42" s="134"/>
      <c r="C42" s="135"/>
      <c r="D42" s="135"/>
      <c r="E42" s="135"/>
      <c r="F42" s="135"/>
      <c r="G42" s="135"/>
      <c r="H42" s="134"/>
      <c r="I42" s="135"/>
      <c r="J42" s="135"/>
      <c r="K42" s="135"/>
      <c r="L42" s="135"/>
      <c r="M42" s="142"/>
    </row>
    <row r="43" spans="1:13" ht="36" customHeight="1" x14ac:dyDescent="0.25">
      <c r="A43" s="141"/>
      <c r="B43" s="402" t="s">
        <v>197</v>
      </c>
      <c r="C43" s="403"/>
      <c r="D43" s="403"/>
      <c r="E43" s="403"/>
      <c r="F43" s="404"/>
      <c r="G43" s="135"/>
      <c r="H43" s="402" t="s">
        <v>556</v>
      </c>
      <c r="I43" s="403"/>
      <c r="J43" s="403"/>
      <c r="K43" s="403"/>
      <c r="L43" s="404"/>
      <c r="M43" s="142"/>
    </row>
    <row r="44" spans="1:13" x14ac:dyDescent="0.25">
      <c r="A44" s="141"/>
      <c r="B44" s="405" t="s">
        <v>76</v>
      </c>
      <c r="C44" s="406"/>
      <c r="D44" s="406"/>
      <c r="E44" s="406" t="s">
        <v>77</v>
      </c>
      <c r="F44" s="407"/>
      <c r="G44" s="135"/>
      <c r="H44" s="405" t="s">
        <v>76</v>
      </c>
      <c r="I44" s="406"/>
      <c r="J44" s="406"/>
      <c r="K44" s="406" t="s">
        <v>77</v>
      </c>
      <c r="L44" s="407"/>
      <c r="M44" s="142"/>
    </row>
    <row r="45" spans="1:13" ht="21.75" customHeight="1" x14ac:dyDescent="0.25">
      <c r="A45" s="141"/>
      <c r="B45" s="408" t="s">
        <v>159</v>
      </c>
      <c r="C45" s="409"/>
      <c r="D45" s="409"/>
      <c r="E45" s="409" t="s">
        <v>96</v>
      </c>
      <c r="F45" s="410"/>
      <c r="G45" s="135"/>
      <c r="H45" s="408" t="s">
        <v>558</v>
      </c>
      <c r="I45" s="409"/>
      <c r="J45" s="409"/>
      <c r="K45" s="409" t="s">
        <v>557</v>
      </c>
      <c r="L45" s="410"/>
      <c r="M45" s="142"/>
    </row>
    <row r="46" spans="1:13" ht="24" customHeight="1" thickBot="1" x14ac:dyDescent="0.3">
      <c r="A46" s="141"/>
      <c r="B46" s="408"/>
      <c r="C46" s="409"/>
      <c r="D46" s="409"/>
      <c r="E46" s="409"/>
      <c r="F46" s="410"/>
      <c r="G46" s="135"/>
      <c r="H46" s="408"/>
      <c r="I46" s="409"/>
      <c r="J46" s="409"/>
      <c r="K46" s="409"/>
      <c r="L46" s="410"/>
      <c r="M46" s="142"/>
    </row>
    <row r="47" spans="1:13" ht="21.75" thickBot="1" x14ac:dyDescent="0.3">
      <c r="A47" s="141"/>
      <c r="B47" s="399" t="s">
        <v>79</v>
      </c>
      <c r="C47" s="400"/>
      <c r="D47" s="400"/>
      <c r="E47" s="400"/>
      <c r="F47" s="401"/>
      <c r="G47" s="135"/>
      <c r="H47" s="399" t="s">
        <v>79</v>
      </c>
      <c r="I47" s="400"/>
      <c r="J47" s="400"/>
      <c r="K47" s="400"/>
      <c r="L47" s="401"/>
      <c r="M47" s="142"/>
    </row>
    <row r="48" spans="1:13" ht="21.75" thickBot="1" x14ac:dyDescent="0.3">
      <c r="A48" s="141"/>
      <c r="B48" s="126" t="s">
        <v>80</v>
      </c>
      <c r="C48" s="127" t="s">
        <v>61</v>
      </c>
      <c r="D48" s="128" t="s">
        <v>59</v>
      </c>
      <c r="E48" s="129" t="s">
        <v>57</v>
      </c>
      <c r="F48" s="130" t="s">
        <v>81</v>
      </c>
      <c r="G48" s="135"/>
      <c r="H48" s="126" t="s">
        <v>80</v>
      </c>
      <c r="I48" s="127" t="s">
        <v>61</v>
      </c>
      <c r="J48" s="128" t="s">
        <v>59</v>
      </c>
      <c r="K48" s="129" t="s">
        <v>57</v>
      </c>
      <c r="L48" s="130" t="s">
        <v>81</v>
      </c>
      <c r="M48" s="142"/>
    </row>
    <row r="49" spans="1:38" ht="30" customHeight="1" x14ac:dyDescent="0.25">
      <c r="A49" s="141"/>
      <c r="B49" s="123" t="s">
        <v>82</v>
      </c>
      <c r="C49" s="110"/>
      <c r="D49" s="110"/>
      <c r="E49" s="110"/>
      <c r="F49" s="111"/>
      <c r="G49" s="135"/>
      <c r="H49" s="123" t="s">
        <v>82</v>
      </c>
      <c r="I49" s="110"/>
      <c r="J49" s="110"/>
      <c r="K49" s="110"/>
      <c r="L49" s="111"/>
      <c r="M49" s="142"/>
    </row>
    <row r="50" spans="1:38" ht="30" customHeight="1" x14ac:dyDescent="0.25">
      <c r="A50" s="141"/>
      <c r="B50" s="124" t="s">
        <v>83</v>
      </c>
      <c r="C50" s="112"/>
      <c r="D50" s="112"/>
      <c r="E50" s="112"/>
      <c r="F50" s="113"/>
      <c r="G50" s="135"/>
      <c r="H50" s="124" t="s">
        <v>83</v>
      </c>
      <c r="I50" s="112"/>
      <c r="J50" s="112"/>
      <c r="K50" s="112"/>
      <c r="L50" s="113"/>
      <c r="M50" s="142"/>
    </row>
    <row r="51" spans="1:38" ht="30" customHeight="1" x14ac:dyDescent="0.25">
      <c r="A51" s="141"/>
      <c r="B51" s="124" t="s">
        <v>84</v>
      </c>
      <c r="C51" s="112" t="s">
        <v>213</v>
      </c>
      <c r="D51" s="112" t="s">
        <v>224</v>
      </c>
      <c r="E51" s="112" t="s">
        <v>438</v>
      </c>
      <c r="F51" s="113" t="s">
        <v>233</v>
      </c>
      <c r="G51" s="135"/>
      <c r="H51" s="124" t="s">
        <v>84</v>
      </c>
      <c r="I51" s="112" t="s">
        <v>559</v>
      </c>
      <c r="J51" s="112" t="s">
        <v>569</v>
      </c>
      <c r="K51" s="112" t="s">
        <v>572</v>
      </c>
      <c r="L51" s="113" t="s">
        <v>573</v>
      </c>
      <c r="M51" s="142"/>
    </row>
    <row r="52" spans="1:38" ht="30" customHeight="1" x14ac:dyDescent="0.25">
      <c r="A52" s="141"/>
      <c r="B52" s="124" t="s">
        <v>85</v>
      </c>
      <c r="C52" s="112" t="s">
        <v>220</v>
      </c>
      <c r="D52" s="112" t="s">
        <v>219</v>
      </c>
      <c r="E52" s="112" t="s">
        <v>218</v>
      </c>
      <c r="F52" s="113" t="s">
        <v>217</v>
      </c>
      <c r="G52" s="135"/>
      <c r="H52" s="124" t="s">
        <v>85</v>
      </c>
      <c r="I52" s="112" t="s">
        <v>560</v>
      </c>
      <c r="J52" s="112" t="s">
        <v>570</v>
      </c>
      <c r="K52" s="112" t="s">
        <v>571</v>
      </c>
      <c r="L52" s="113" t="s">
        <v>574</v>
      </c>
      <c r="M52" s="142"/>
    </row>
    <row r="53" spans="1:38" ht="30" customHeight="1" x14ac:dyDescent="0.25">
      <c r="A53" s="141"/>
      <c r="B53" s="124" t="s">
        <v>86</v>
      </c>
      <c r="C53" s="112" t="s">
        <v>222</v>
      </c>
      <c r="D53" s="112" t="s">
        <v>218</v>
      </c>
      <c r="E53" s="112" t="s">
        <v>407</v>
      </c>
      <c r="F53" s="113" t="s">
        <v>245</v>
      </c>
      <c r="G53" s="135"/>
      <c r="H53" s="124" t="s">
        <v>86</v>
      </c>
      <c r="I53" s="112" t="s">
        <v>561</v>
      </c>
      <c r="J53" s="112" t="s">
        <v>572</v>
      </c>
      <c r="K53" s="112" t="s">
        <v>575</v>
      </c>
      <c r="L53" s="113" t="s">
        <v>576</v>
      </c>
      <c r="M53" s="142"/>
    </row>
    <row r="54" spans="1:38" ht="30" customHeight="1" x14ac:dyDescent="0.25">
      <c r="A54" s="141"/>
      <c r="B54" s="124" t="s">
        <v>87</v>
      </c>
      <c r="C54" s="112" t="s">
        <v>243</v>
      </c>
      <c r="D54" s="112" t="s">
        <v>407</v>
      </c>
      <c r="E54" s="112" t="s">
        <v>409</v>
      </c>
      <c r="F54" s="113" t="s">
        <v>439</v>
      </c>
      <c r="G54" s="135"/>
      <c r="H54" s="124" t="s">
        <v>87</v>
      </c>
      <c r="I54" s="112" t="s">
        <v>562</v>
      </c>
      <c r="J54" s="112" t="s">
        <v>571</v>
      </c>
      <c r="K54" s="112" t="s">
        <v>577</v>
      </c>
      <c r="L54" s="113" t="s">
        <v>578</v>
      </c>
      <c r="M54" s="142"/>
    </row>
    <row r="55" spans="1:38" ht="30" customHeight="1" x14ac:dyDescent="0.25">
      <c r="A55" s="141"/>
      <c r="B55" s="124" t="s">
        <v>88</v>
      </c>
      <c r="C55" s="112" t="s">
        <v>410</v>
      </c>
      <c r="D55" s="112" t="s">
        <v>409</v>
      </c>
      <c r="E55" s="112" t="s">
        <v>440</v>
      </c>
      <c r="F55" s="113" t="s">
        <v>335</v>
      </c>
      <c r="G55" s="135"/>
      <c r="H55" s="124" t="s">
        <v>88</v>
      </c>
      <c r="I55" s="112" t="s">
        <v>563</v>
      </c>
      <c r="J55" s="112" t="s">
        <v>575</v>
      </c>
      <c r="K55" s="112" t="s">
        <v>579</v>
      </c>
      <c r="L55" s="113" t="s">
        <v>580</v>
      </c>
      <c r="M55" s="142"/>
    </row>
    <row r="56" spans="1:38" ht="30" customHeight="1" x14ac:dyDescent="0.25">
      <c r="A56" s="141"/>
      <c r="B56" s="124" t="s">
        <v>89</v>
      </c>
      <c r="C56" s="112" t="s">
        <v>412</v>
      </c>
      <c r="D56" s="112" t="s">
        <v>440</v>
      </c>
      <c r="E56" s="112" t="s">
        <v>441</v>
      </c>
      <c r="F56" s="113" t="s">
        <v>416</v>
      </c>
      <c r="G56" s="135"/>
      <c r="H56" s="124" t="s">
        <v>89</v>
      </c>
      <c r="I56" s="112" t="s">
        <v>564</v>
      </c>
      <c r="J56" s="112" t="s">
        <v>577</v>
      </c>
      <c r="K56" s="112" t="s">
        <v>581</v>
      </c>
      <c r="L56" s="113" t="s">
        <v>582</v>
      </c>
      <c r="M56" s="142"/>
    </row>
    <row r="57" spans="1:38" ht="30" customHeight="1" x14ac:dyDescent="0.25">
      <c r="A57" s="141"/>
      <c r="B57" s="124" t="s">
        <v>90</v>
      </c>
      <c r="C57" s="112" t="s">
        <v>341</v>
      </c>
      <c r="D57" s="156" t="s">
        <v>441</v>
      </c>
      <c r="E57" s="163" t="s">
        <v>532</v>
      </c>
      <c r="F57" s="113" t="s">
        <v>279</v>
      </c>
      <c r="G57" s="135"/>
      <c r="H57" s="124" t="s">
        <v>90</v>
      </c>
      <c r="I57" s="112" t="s">
        <v>565</v>
      </c>
      <c r="J57" s="112" t="s">
        <v>579</v>
      </c>
      <c r="K57" s="112" t="s">
        <v>583</v>
      </c>
      <c r="L57" s="113" t="s">
        <v>584</v>
      </c>
      <c r="M57" s="142"/>
    </row>
    <row r="58" spans="1:38" ht="30" customHeight="1" x14ac:dyDescent="0.25">
      <c r="A58" s="141"/>
      <c r="B58" s="124" t="s">
        <v>91</v>
      </c>
      <c r="C58" s="163" t="s">
        <v>423</v>
      </c>
      <c r="D58" s="163" t="s">
        <v>532</v>
      </c>
      <c r="E58" s="112" t="s">
        <v>281</v>
      </c>
      <c r="F58" s="113" t="s">
        <v>268</v>
      </c>
      <c r="G58" s="135"/>
      <c r="H58" s="124" t="s">
        <v>91</v>
      </c>
      <c r="I58" s="112" t="s">
        <v>566</v>
      </c>
      <c r="J58" s="112" t="s">
        <v>585</v>
      </c>
      <c r="K58" s="112" t="s">
        <v>586</v>
      </c>
      <c r="L58" s="113" t="s">
        <v>587</v>
      </c>
      <c r="M58" s="142"/>
    </row>
    <row r="59" spans="1:38" ht="30" customHeight="1" x14ac:dyDescent="0.25">
      <c r="A59" s="141"/>
      <c r="B59" s="124" t="s">
        <v>92</v>
      </c>
      <c r="C59" s="112" t="s">
        <v>284</v>
      </c>
      <c r="D59" s="112" t="s">
        <v>281</v>
      </c>
      <c r="E59" s="112" t="s">
        <v>283</v>
      </c>
      <c r="F59" s="113" t="s">
        <v>282</v>
      </c>
      <c r="G59" s="135"/>
      <c r="H59" s="124" t="s">
        <v>92</v>
      </c>
      <c r="I59" s="112" t="s">
        <v>567</v>
      </c>
      <c r="J59" s="112" t="s">
        <v>586</v>
      </c>
      <c r="K59" s="112" t="s">
        <v>588</v>
      </c>
      <c r="L59" s="113" t="s">
        <v>589</v>
      </c>
      <c r="M59" s="142"/>
    </row>
    <row r="60" spans="1:38" ht="30" customHeight="1" thickBot="1" x14ac:dyDescent="0.3">
      <c r="A60" s="141"/>
      <c r="B60" s="125" t="s">
        <v>93</v>
      </c>
      <c r="C60" s="114" t="s">
        <v>285</v>
      </c>
      <c r="D60" s="114" t="s">
        <v>283</v>
      </c>
      <c r="E60" s="164" t="s">
        <v>538</v>
      </c>
      <c r="F60" s="166" t="s">
        <v>141</v>
      </c>
      <c r="G60" s="135"/>
      <c r="H60" s="125" t="s">
        <v>93</v>
      </c>
      <c r="I60" s="114" t="s">
        <v>568</v>
      </c>
      <c r="J60" s="112" t="s">
        <v>588</v>
      </c>
      <c r="K60" s="114" t="s">
        <v>590</v>
      </c>
      <c r="L60" s="115" t="s">
        <v>591</v>
      </c>
      <c r="M60" s="142"/>
    </row>
    <row r="61" spans="1:38" ht="12" customHeight="1" thickBot="1" x14ac:dyDescent="0.3">
      <c r="A61" s="145"/>
      <c r="B61" s="146"/>
      <c r="C61" s="147"/>
      <c r="D61" s="147"/>
      <c r="E61" s="147"/>
      <c r="F61" s="147"/>
      <c r="G61" s="147"/>
      <c r="H61" s="146"/>
      <c r="I61" s="147"/>
      <c r="J61" s="147"/>
      <c r="K61" s="147"/>
      <c r="L61" s="147"/>
      <c r="M61" s="148"/>
    </row>
    <row r="62" spans="1:38" s="227" customFormat="1" ht="53.45" customHeight="1" thickTop="1" x14ac:dyDescent="0.25">
      <c r="A62" s="295" t="s">
        <v>596</v>
      </c>
      <c r="B62" s="296"/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17"/>
      <c r="N62" s="218"/>
      <c r="O62" s="218"/>
      <c r="P62" s="218"/>
      <c r="Q62" s="218"/>
      <c r="R62" s="218"/>
      <c r="S62" s="218"/>
      <c r="T62" s="219"/>
      <c r="U62" s="219"/>
      <c r="V62" s="219"/>
      <c r="W62" s="219"/>
      <c r="X62" s="219"/>
      <c r="Y62" s="219"/>
      <c r="Z62" s="220"/>
      <c r="AA62" s="220"/>
      <c r="AB62" s="221"/>
      <c r="AC62" s="221"/>
      <c r="AD62" s="222"/>
      <c r="AE62" s="223"/>
      <c r="AF62" s="221"/>
      <c r="AG62" s="221"/>
      <c r="AH62" s="224"/>
      <c r="AI62" s="225"/>
      <c r="AJ62" s="219"/>
      <c r="AK62" s="219"/>
      <c r="AL62" s="226"/>
    </row>
  </sheetData>
  <mergeCells count="46">
    <mergeCell ref="A1:A3"/>
    <mergeCell ref="B1:C3"/>
    <mergeCell ref="D1:J3"/>
    <mergeCell ref="K3:L3"/>
    <mergeCell ref="A62:L62"/>
    <mergeCell ref="K45:L46"/>
    <mergeCell ref="H47:L47"/>
    <mergeCell ref="B5:F5"/>
    <mergeCell ref="H5:L5"/>
    <mergeCell ref="B6:D6"/>
    <mergeCell ref="E6:F6"/>
    <mergeCell ref="H6:J6"/>
    <mergeCell ref="K6:L6"/>
    <mergeCell ref="B7:D8"/>
    <mergeCell ref="E7:F8"/>
    <mergeCell ref="H7:J8"/>
    <mergeCell ref="P12:R12"/>
    <mergeCell ref="S12:U12"/>
    <mergeCell ref="V12:X12"/>
    <mergeCell ref="Y12:AA12"/>
    <mergeCell ref="AB12:AD12"/>
    <mergeCell ref="K7:L8"/>
    <mergeCell ref="B9:F9"/>
    <mergeCell ref="H9:L9"/>
    <mergeCell ref="B24:F24"/>
    <mergeCell ref="H24:L24"/>
    <mergeCell ref="B47:F47"/>
    <mergeCell ref="B26:D27"/>
    <mergeCell ref="E26:F27"/>
    <mergeCell ref="H26:J27"/>
    <mergeCell ref="K26:L27"/>
    <mergeCell ref="B28:F28"/>
    <mergeCell ref="H28:L28"/>
    <mergeCell ref="B43:F43"/>
    <mergeCell ref="B44:D44"/>
    <mergeCell ref="E44:F44"/>
    <mergeCell ref="B45:D46"/>
    <mergeCell ref="E45:F46"/>
    <mergeCell ref="H43:L43"/>
    <mergeCell ref="H44:J44"/>
    <mergeCell ref="K44:L44"/>
    <mergeCell ref="H45:J46"/>
    <mergeCell ref="B25:D25"/>
    <mergeCell ref="E25:F25"/>
    <mergeCell ref="H25:J25"/>
    <mergeCell ref="K25:L25"/>
  </mergeCells>
  <dataValidations count="7">
    <dataValidation type="list" allowBlank="1" showInputMessage="1" showErrorMessage="1" sqref="X62:Y62 O62:T62">
      <formula1>RPTA</formula1>
    </dataValidation>
    <dataValidation type="whole" allowBlank="1" showInputMessage="1" showErrorMessage="1" sqref="A62">
      <formula1>1</formula1>
      <formula2>2000</formula2>
    </dataValidation>
    <dataValidation type="whole" allowBlank="1" showInputMessage="1" showErrorMessage="1" sqref="Z62">
      <formula1>0</formula1>
      <formula2>10</formula2>
    </dataValidation>
    <dataValidation type="whole" allowBlank="1" showInputMessage="1" showErrorMessage="1" sqref="U62:V62">
      <formula1>0</formula1>
      <formula2>100</formula2>
    </dataValidation>
    <dataValidation type="whole" allowBlank="1" showInputMessage="1" showErrorMessage="1" sqref="AD62">
      <formula1>0</formula1>
      <formula2>30000000</formula2>
    </dataValidation>
    <dataValidation type="whole" allowBlank="1" showInputMessage="1" showErrorMessage="1" sqref="AE62">
      <formula1>0</formula1>
      <formula2>5000000000</formula2>
    </dataValidation>
    <dataValidation type="list" allowBlank="1" showInputMessage="1" showErrorMessage="1" sqref="AL62">
      <formula1>Estado1</formula1>
    </dataValidation>
  </dataValidations>
  <pageMargins left="1.1023622047244095" right="0.70866141732283472" top="0.59055118110236227" bottom="0.35433070866141736" header="0.31496062992125984" footer="0.31496062992125984"/>
  <pageSetup scale="40" orientation="portrait" horizontalDpi="4294967295" verticalDpi="4294967295" r:id="rId1"/>
  <drawing r:id="rId2"/>
  <picture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FFFF00"/>
    <pageSetUpPr fitToPage="1"/>
  </sheetPr>
  <dimension ref="A1:AL62"/>
  <sheetViews>
    <sheetView showGridLines="0" zoomScale="60" zoomScaleNormal="60" workbookViewId="0">
      <selection activeCell="J18" sqref="J18"/>
    </sheetView>
  </sheetViews>
  <sheetFormatPr baseColWidth="10" defaultColWidth="11.42578125" defaultRowHeight="21" x14ac:dyDescent="0.25"/>
  <cols>
    <col min="1" max="1" width="2" style="140" customWidth="1"/>
    <col min="2" max="2" width="16.140625" style="143" bestFit="1" customWidth="1"/>
    <col min="3" max="3" width="11.5703125" style="144" bestFit="1" customWidth="1"/>
    <col min="4" max="5" width="18.28515625" style="144" bestFit="1" customWidth="1"/>
    <col min="6" max="6" width="13.7109375" style="144" bestFit="1" customWidth="1"/>
    <col min="7" max="7" width="3.140625" style="144" customWidth="1"/>
    <col min="8" max="8" width="16.140625" style="143" bestFit="1" customWidth="1"/>
    <col min="9" max="9" width="11.5703125" style="144" bestFit="1" customWidth="1"/>
    <col min="10" max="10" width="19" style="144" bestFit="1" customWidth="1"/>
    <col min="11" max="11" width="18.28515625" style="144" bestFit="1" customWidth="1"/>
    <col min="12" max="12" width="17.28515625" style="144" customWidth="1"/>
    <col min="13" max="13" width="1.85546875" style="140" customWidth="1"/>
    <col min="14" max="15" width="11.42578125" style="140"/>
    <col min="16" max="30" width="8.7109375" style="140" customWidth="1"/>
    <col min="31" max="16384" width="11.42578125" style="140"/>
  </cols>
  <sheetData>
    <row r="1" spans="1:30" customFormat="1" ht="42" customHeight="1" x14ac:dyDescent="0.25">
      <c r="A1" s="377"/>
      <c r="B1" s="413"/>
      <c r="C1" s="414"/>
      <c r="D1" s="242" t="s">
        <v>600</v>
      </c>
      <c r="E1" s="243"/>
      <c r="F1" s="243"/>
      <c r="G1" s="243"/>
      <c r="H1" s="243"/>
      <c r="I1" s="243"/>
      <c r="J1" s="244"/>
      <c r="K1" s="213" t="s">
        <v>592</v>
      </c>
      <c r="L1" s="214">
        <v>42852</v>
      </c>
    </row>
    <row r="2" spans="1:30" customFormat="1" ht="42" customHeight="1" x14ac:dyDescent="0.25">
      <c r="A2" s="378"/>
      <c r="B2" s="413"/>
      <c r="C2" s="414"/>
      <c r="D2" s="242"/>
      <c r="E2" s="243"/>
      <c r="F2" s="243"/>
      <c r="G2" s="243"/>
      <c r="H2" s="243"/>
      <c r="I2" s="243"/>
      <c r="J2" s="244"/>
      <c r="K2" s="215" t="s">
        <v>597</v>
      </c>
      <c r="L2" s="216" t="s">
        <v>593</v>
      </c>
    </row>
    <row r="3" spans="1:30" customFormat="1" ht="42" customHeight="1" thickBot="1" x14ac:dyDescent="0.3">
      <c r="A3" s="379"/>
      <c r="B3" s="415"/>
      <c r="C3" s="416"/>
      <c r="D3" s="417"/>
      <c r="E3" s="418"/>
      <c r="F3" s="418"/>
      <c r="G3" s="418"/>
      <c r="H3" s="418"/>
      <c r="I3" s="418"/>
      <c r="J3" s="419"/>
      <c r="K3" s="383" t="s">
        <v>594</v>
      </c>
      <c r="L3" s="384"/>
    </row>
    <row r="4" spans="1:30" ht="11.25" customHeight="1" thickTop="1" thickBot="1" x14ac:dyDescent="0.3">
      <c r="A4" s="136"/>
      <c r="B4" s="137"/>
      <c r="C4" s="138"/>
      <c r="D4" s="138"/>
      <c r="E4" s="138"/>
      <c r="F4" s="138"/>
      <c r="G4" s="138"/>
      <c r="H4" s="137"/>
      <c r="I4" s="138"/>
      <c r="J4" s="138"/>
      <c r="K4" s="138"/>
      <c r="L4" s="138"/>
      <c r="M4" s="139"/>
    </row>
    <row r="5" spans="1:30" ht="34.5" customHeight="1" x14ac:dyDescent="0.25">
      <c r="A5" s="141"/>
      <c r="B5" s="402" t="s">
        <v>94</v>
      </c>
      <c r="C5" s="403"/>
      <c r="D5" s="403"/>
      <c r="E5" s="403"/>
      <c r="F5" s="404"/>
      <c r="G5" s="135"/>
      <c r="H5" s="402" t="s">
        <v>95</v>
      </c>
      <c r="I5" s="403"/>
      <c r="J5" s="403"/>
      <c r="K5" s="403"/>
      <c r="L5" s="404"/>
      <c r="M5" s="142"/>
    </row>
    <row r="6" spans="1:30" x14ac:dyDescent="0.25">
      <c r="A6" s="141"/>
      <c r="B6" s="405" t="s">
        <v>76</v>
      </c>
      <c r="C6" s="406"/>
      <c r="D6" s="406"/>
      <c r="E6" s="406" t="s">
        <v>77</v>
      </c>
      <c r="F6" s="407"/>
      <c r="G6" s="135"/>
      <c r="H6" s="405" t="s">
        <v>76</v>
      </c>
      <c r="I6" s="406"/>
      <c r="J6" s="406"/>
      <c r="K6" s="406" t="s">
        <v>77</v>
      </c>
      <c r="L6" s="407"/>
      <c r="M6" s="142"/>
    </row>
    <row r="7" spans="1:30" ht="18.75" customHeight="1" x14ac:dyDescent="0.25">
      <c r="A7" s="141"/>
      <c r="B7" s="408" t="s">
        <v>78</v>
      </c>
      <c r="C7" s="409"/>
      <c r="D7" s="409"/>
      <c r="E7" s="409" t="s">
        <v>207</v>
      </c>
      <c r="F7" s="410"/>
      <c r="G7" s="135"/>
      <c r="H7" s="408" t="s">
        <v>96</v>
      </c>
      <c r="I7" s="409"/>
      <c r="J7" s="409"/>
      <c r="K7" s="409" t="s">
        <v>208</v>
      </c>
      <c r="L7" s="410"/>
      <c r="M7" s="142"/>
    </row>
    <row r="8" spans="1:30" ht="21.75" thickBot="1" x14ac:dyDescent="0.3">
      <c r="A8" s="141"/>
      <c r="B8" s="408"/>
      <c r="C8" s="409"/>
      <c r="D8" s="409"/>
      <c r="E8" s="409"/>
      <c r="F8" s="410"/>
      <c r="G8" s="135"/>
      <c r="H8" s="408"/>
      <c r="I8" s="409"/>
      <c r="J8" s="409"/>
      <c r="K8" s="409"/>
      <c r="L8" s="410"/>
      <c r="M8" s="142"/>
    </row>
    <row r="9" spans="1:30" ht="21.75" thickBot="1" x14ac:dyDescent="0.3">
      <c r="A9" s="141"/>
      <c r="B9" s="399" t="s">
        <v>79</v>
      </c>
      <c r="C9" s="400"/>
      <c r="D9" s="400"/>
      <c r="E9" s="400"/>
      <c r="F9" s="401"/>
      <c r="G9" s="135"/>
      <c r="H9" s="399" t="s">
        <v>79</v>
      </c>
      <c r="I9" s="400"/>
      <c r="J9" s="400"/>
      <c r="K9" s="400"/>
      <c r="L9" s="401"/>
      <c r="M9" s="142"/>
    </row>
    <row r="10" spans="1:30" ht="21.75" thickBot="1" x14ac:dyDescent="0.3">
      <c r="A10" s="141"/>
      <c r="B10" s="126" t="s">
        <v>80</v>
      </c>
      <c r="C10" s="127" t="s">
        <v>61</v>
      </c>
      <c r="D10" s="128" t="s">
        <v>59</v>
      </c>
      <c r="E10" s="129" t="s">
        <v>57</v>
      </c>
      <c r="F10" s="130" t="s">
        <v>81</v>
      </c>
      <c r="G10" s="135"/>
      <c r="H10" s="126" t="s">
        <v>80</v>
      </c>
      <c r="I10" s="127" t="s">
        <v>61</v>
      </c>
      <c r="J10" s="128" t="s">
        <v>59</v>
      </c>
      <c r="K10" s="129" t="s">
        <v>57</v>
      </c>
      <c r="L10" s="130" t="s">
        <v>81</v>
      </c>
      <c r="M10" s="142"/>
    </row>
    <row r="11" spans="1:30" ht="30" customHeight="1" x14ac:dyDescent="0.25">
      <c r="A11" s="141"/>
      <c r="B11" s="123" t="s">
        <v>82</v>
      </c>
      <c r="C11" s="110"/>
      <c r="D11" s="110"/>
      <c r="E11" s="110"/>
      <c r="F11" s="111"/>
      <c r="G11" s="135"/>
      <c r="H11" s="123" t="s">
        <v>82</v>
      </c>
      <c r="I11" s="110"/>
      <c r="J11" s="110"/>
      <c r="K11" s="110"/>
      <c r="L11" s="111"/>
      <c r="M11" s="142"/>
    </row>
    <row r="12" spans="1:30" ht="30" customHeight="1" x14ac:dyDescent="0.25">
      <c r="A12" s="141"/>
      <c r="B12" s="124" t="s">
        <v>83</v>
      </c>
      <c r="C12" s="112"/>
      <c r="D12" s="112"/>
      <c r="E12" s="112"/>
      <c r="F12" s="113"/>
      <c r="G12" s="135"/>
      <c r="H12" s="124" t="s">
        <v>83</v>
      </c>
      <c r="I12" s="112"/>
      <c r="J12" s="112"/>
      <c r="K12" s="112"/>
      <c r="L12" s="113"/>
      <c r="M12" s="142"/>
      <c r="P12" s="411">
        <v>1</v>
      </c>
      <c r="Q12" s="411"/>
      <c r="R12" s="411"/>
      <c r="S12" s="411">
        <v>4</v>
      </c>
      <c r="T12" s="411"/>
      <c r="U12" s="411"/>
      <c r="V12" s="411">
        <v>6</v>
      </c>
      <c r="W12" s="411"/>
      <c r="X12" s="411"/>
      <c r="Y12" s="411">
        <v>7</v>
      </c>
      <c r="Z12" s="411"/>
      <c r="AA12" s="411"/>
      <c r="AB12" s="411">
        <v>11</v>
      </c>
      <c r="AC12" s="411"/>
      <c r="AD12" s="411"/>
    </row>
    <row r="13" spans="1:30" ht="30" customHeight="1" x14ac:dyDescent="0.25">
      <c r="A13" s="141"/>
      <c r="B13" s="124" t="s">
        <v>84</v>
      </c>
      <c r="C13" s="112" t="s">
        <v>103</v>
      </c>
      <c r="D13" s="112" t="s">
        <v>552</v>
      </c>
      <c r="E13" s="112" t="s">
        <v>551</v>
      </c>
      <c r="F13" s="113" t="s">
        <v>289</v>
      </c>
      <c r="G13" s="135"/>
      <c r="H13" s="124" t="s">
        <v>84</v>
      </c>
      <c r="I13" s="112" t="s">
        <v>100</v>
      </c>
      <c r="J13" s="112" t="s">
        <v>101</v>
      </c>
      <c r="K13" s="163" t="s">
        <v>533</v>
      </c>
      <c r="L13" s="165" t="s">
        <v>141</v>
      </c>
      <c r="M13" s="142"/>
      <c r="P13" s="149" t="str">
        <f>MID(C13,4,2)</f>
        <v>86</v>
      </c>
      <c r="Q13" s="135" t="str">
        <f>MID(E13,1,2)</f>
        <v>88</v>
      </c>
      <c r="R13" s="150" t="str">
        <f>MID(F13,5,2)</f>
        <v>90</v>
      </c>
      <c r="S13" s="149" t="str">
        <f>MID(I13,4,2)</f>
        <v>85</v>
      </c>
      <c r="T13" s="135" t="str">
        <f>MID(K13,1,2)</f>
        <v>90</v>
      </c>
      <c r="U13" s="150" t="str">
        <f>MID(L13,5,3)</f>
        <v>99%</v>
      </c>
      <c r="V13" s="149" t="str">
        <f>MID(C32,4,2)</f>
        <v>92</v>
      </c>
      <c r="W13" s="135" t="str">
        <f>MID(E32,1,2)</f>
        <v>94</v>
      </c>
      <c r="X13" s="150" t="str">
        <f>MID(F32,5,2)</f>
        <v>99</v>
      </c>
      <c r="Y13" s="149" t="str">
        <f>MID(I32,4,2)</f>
        <v>90</v>
      </c>
      <c r="Z13" s="135" t="str">
        <f>MID(K32,1,2)</f>
        <v>93</v>
      </c>
      <c r="AA13" s="150" t="str">
        <f>MID(L32,5,2)</f>
        <v>95</v>
      </c>
      <c r="AB13" s="149" t="str">
        <f>MID(C51,4,2)</f>
        <v>85</v>
      </c>
      <c r="AC13" s="135" t="str">
        <f>MID(E51,1,2)</f>
        <v>90</v>
      </c>
      <c r="AD13" s="153" t="str">
        <f t="shared" ref="AD13:AD21" si="0">MID(F51,5,3)</f>
        <v>99%</v>
      </c>
    </row>
    <row r="14" spans="1:30" ht="30" customHeight="1" x14ac:dyDescent="0.25">
      <c r="A14" s="141"/>
      <c r="B14" s="124" t="s">
        <v>85</v>
      </c>
      <c r="C14" s="112" t="s">
        <v>103</v>
      </c>
      <c r="D14" s="112" t="s">
        <v>552</v>
      </c>
      <c r="E14" s="112" t="s">
        <v>551</v>
      </c>
      <c r="F14" s="113" t="s">
        <v>289</v>
      </c>
      <c r="G14" s="135"/>
      <c r="H14" s="124" t="s">
        <v>85</v>
      </c>
      <c r="I14" s="112" t="s">
        <v>100</v>
      </c>
      <c r="J14" s="112" t="s">
        <v>101</v>
      </c>
      <c r="K14" s="163" t="s">
        <v>533</v>
      </c>
      <c r="L14" s="165" t="s">
        <v>141</v>
      </c>
      <c r="M14" s="142"/>
      <c r="P14" s="149" t="str">
        <f t="shared" ref="P14:P22" si="1">MID(C14,4,2)</f>
        <v>86</v>
      </c>
      <c r="Q14" s="135" t="str">
        <f t="shared" ref="Q14:Q22" si="2">MID(E14,1,2)</f>
        <v>88</v>
      </c>
      <c r="R14" s="150" t="str">
        <f t="shared" ref="R14:R22" si="3">MID(F14,5,2)</f>
        <v>90</v>
      </c>
      <c r="S14" s="149" t="str">
        <f t="shared" ref="S14:S22" si="4">MID(I14,4,2)</f>
        <v>85</v>
      </c>
      <c r="T14" s="135" t="str">
        <f t="shared" ref="T14:T22" si="5">MID(K14,1,2)</f>
        <v>90</v>
      </c>
      <c r="U14" s="150" t="str">
        <f t="shared" ref="U14:U22" si="6">MID(L14,5,3)</f>
        <v>99%</v>
      </c>
      <c r="V14" s="149" t="str">
        <f t="shared" ref="V14:V22" si="7">MID(C33,4,2)</f>
        <v>92</v>
      </c>
      <c r="W14" s="135" t="str">
        <f t="shared" ref="W14:W22" si="8">MID(E33,1,2)</f>
        <v>94</v>
      </c>
      <c r="X14" s="150" t="str">
        <f t="shared" ref="X14:X22" si="9">MID(F33,5,2)</f>
        <v>99</v>
      </c>
      <c r="Y14" s="149" t="str">
        <f t="shared" ref="Y14:Y22" si="10">MID(I33,4,2)</f>
        <v>90</v>
      </c>
      <c r="Z14" s="135" t="str">
        <f t="shared" ref="Z14:Z22" si="11">MID(K33,1,2)</f>
        <v>93</v>
      </c>
      <c r="AA14" s="150" t="str">
        <f t="shared" ref="AA14:AA22" si="12">MID(L33,5,2)</f>
        <v>95</v>
      </c>
      <c r="AB14" s="149" t="str">
        <f t="shared" ref="AB14:AB22" si="13">MID(C52,4,2)</f>
        <v>85</v>
      </c>
      <c r="AC14" s="135" t="str">
        <f t="shared" ref="AC14:AC22" si="14">MID(E52,1,2)</f>
        <v>90</v>
      </c>
      <c r="AD14" s="153" t="str">
        <f t="shared" si="0"/>
        <v>99%</v>
      </c>
    </row>
    <row r="15" spans="1:30" ht="30" customHeight="1" x14ac:dyDescent="0.25">
      <c r="A15" s="141"/>
      <c r="B15" s="124" t="s">
        <v>86</v>
      </c>
      <c r="C15" s="112" t="s">
        <v>113</v>
      </c>
      <c r="D15" s="112" t="s">
        <v>551</v>
      </c>
      <c r="E15" s="112" t="s">
        <v>553</v>
      </c>
      <c r="F15" s="113" t="s">
        <v>152</v>
      </c>
      <c r="G15" s="135"/>
      <c r="H15" s="124" t="s">
        <v>86</v>
      </c>
      <c r="I15" s="112" t="s">
        <v>100</v>
      </c>
      <c r="J15" s="112" t="s">
        <v>101</v>
      </c>
      <c r="K15" s="163" t="s">
        <v>533</v>
      </c>
      <c r="L15" s="165" t="s">
        <v>141</v>
      </c>
      <c r="M15" s="142"/>
      <c r="P15" s="149" t="str">
        <f t="shared" si="1"/>
        <v>88</v>
      </c>
      <c r="Q15" s="135" t="str">
        <f t="shared" si="2"/>
        <v>90</v>
      </c>
      <c r="R15" s="150" t="str">
        <f t="shared" si="3"/>
        <v>92</v>
      </c>
      <c r="S15" s="149" t="str">
        <f t="shared" si="4"/>
        <v>85</v>
      </c>
      <c r="T15" s="135" t="str">
        <f t="shared" si="5"/>
        <v>90</v>
      </c>
      <c r="U15" s="150" t="str">
        <f t="shared" si="6"/>
        <v>99%</v>
      </c>
      <c r="V15" s="149" t="str">
        <f t="shared" si="7"/>
        <v>92</v>
      </c>
      <c r="W15" s="135" t="str">
        <f t="shared" si="8"/>
        <v>94</v>
      </c>
      <c r="X15" s="150" t="str">
        <f t="shared" si="9"/>
        <v>99</v>
      </c>
      <c r="Y15" s="149" t="str">
        <f t="shared" si="10"/>
        <v>90</v>
      </c>
      <c r="Z15" s="135" t="str">
        <f t="shared" si="11"/>
        <v>93</v>
      </c>
      <c r="AA15" s="150" t="str">
        <f t="shared" si="12"/>
        <v>95</v>
      </c>
      <c r="AB15" s="149" t="str">
        <f t="shared" si="13"/>
        <v>85</v>
      </c>
      <c r="AC15" s="135" t="str">
        <f t="shared" si="14"/>
        <v>90</v>
      </c>
      <c r="AD15" s="153" t="str">
        <f t="shared" si="0"/>
        <v>99%</v>
      </c>
    </row>
    <row r="16" spans="1:30" ht="30" customHeight="1" x14ac:dyDescent="0.25">
      <c r="A16" s="141"/>
      <c r="B16" s="124" t="s">
        <v>87</v>
      </c>
      <c r="C16" s="112" t="s">
        <v>113</v>
      </c>
      <c r="D16" s="112" t="s">
        <v>551</v>
      </c>
      <c r="E16" s="112" t="s">
        <v>553</v>
      </c>
      <c r="F16" s="113" t="s">
        <v>152</v>
      </c>
      <c r="G16" s="135"/>
      <c r="H16" s="124" t="s">
        <v>87</v>
      </c>
      <c r="I16" s="112" t="s">
        <v>100</v>
      </c>
      <c r="J16" s="112" t="s">
        <v>101</v>
      </c>
      <c r="K16" s="163" t="s">
        <v>533</v>
      </c>
      <c r="L16" s="165" t="s">
        <v>141</v>
      </c>
      <c r="M16" s="142"/>
      <c r="P16" s="149" t="str">
        <f t="shared" si="1"/>
        <v>88</v>
      </c>
      <c r="Q16" s="135" t="str">
        <f t="shared" si="2"/>
        <v>90</v>
      </c>
      <c r="R16" s="150" t="str">
        <f t="shared" si="3"/>
        <v>92</v>
      </c>
      <c r="S16" s="149" t="str">
        <f t="shared" si="4"/>
        <v>85</v>
      </c>
      <c r="T16" s="135" t="str">
        <f t="shared" si="5"/>
        <v>90</v>
      </c>
      <c r="U16" s="150" t="str">
        <f t="shared" si="6"/>
        <v>99%</v>
      </c>
      <c r="V16" s="149" t="str">
        <f t="shared" si="7"/>
        <v>92</v>
      </c>
      <c r="W16" s="135" t="str">
        <f t="shared" si="8"/>
        <v>94</v>
      </c>
      <c r="X16" s="150" t="str">
        <f t="shared" si="9"/>
        <v>99</v>
      </c>
      <c r="Y16" s="149" t="str">
        <f t="shared" si="10"/>
        <v>90</v>
      </c>
      <c r="Z16" s="135" t="str">
        <f t="shared" si="11"/>
        <v>93</v>
      </c>
      <c r="AA16" s="150" t="str">
        <f t="shared" si="12"/>
        <v>95</v>
      </c>
      <c r="AB16" s="149" t="str">
        <f t="shared" si="13"/>
        <v>85</v>
      </c>
      <c r="AC16" s="135" t="str">
        <f t="shared" si="14"/>
        <v>90</v>
      </c>
      <c r="AD16" s="153" t="str">
        <f t="shared" si="0"/>
        <v>99%</v>
      </c>
    </row>
    <row r="17" spans="1:30" ht="30" customHeight="1" x14ac:dyDescent="0.25">
      <c r="A17" s="141"/>
      <c r="B17" s="124" t="s">
        <v>88</v>
      </c>
      <c r="C17" s="112" t="s">
        <v>530</v>
      </c>
      <c r="D17" s="112" t="s">
        <v>553</v>
      </c>
      <c r="E17" s="112" t="s">
        <v>148</v>
      </c>
      <c r="F17" s="113" t="s">
        <v>106</v>
      </c>
      <c r="G17" s="135"/>
      <c r="H17" s="124" t="s">
        <v>88</v>
      </c>
      <c r="I17" s="112" t="s">
        <v>100</v>
      </c>
      <c r="J17" s="112" t="s">
        <v>101</v>
      </c>
      <c r="K17" s="163" t="s">
        <v>533</v>
      </c>
      <c r="L17" s="165" t="s">
        <v>141</v>
      </c>
      <c r="M17" s="142"/>
      <c r="P17" s="149" t="str">
        <f t="shared" si="1"/>
        <v>90</v>
      </c>
      <c r="Q17" s="135" t="str">
        <f t="shared" si="2"/>
        <v>92</v>
      </c>
      <c r="R17" s="150" t="str">
        <f t="shared" si="3"/>
        <v>94</v>
      </c>
      <c r="S17" s="149" t="str">
        <f t="shared" si="4"/>
        <v>85</v>
      </c>
      <c r="T17" s="135" t="str">
        <f t="shared" si="5"/>
        <v>90</v>
      </c>
      <c r="U17" s="150" t="str">
        <f t="shared" si="6"/>
        <v>99%</v>
      </c>
      <c r="V17" s="149" t="str">
        <f t="shared" si="7"/>
        <v>92</v>
      </c>
      <c r="W17" s="135" t="str">
        <f t="shared" si="8"/>
        <v>94</v>
      </c>
      <c r="X17" s="150" t="str">
        <f t="shared" si="9"/>
        <v>99</v>
      </c>
      <c r="Y17" s="149" t="str">
        <f t="shared" si="10"/>
        <v>92</v>
      </c>
      <c r="Z17" s="135" t="str">
        <f t="shared" si="11"/>
        <v>95</v>
      </c>
      <c r="AA17" s="150" t="str">
        <f t="shared" si="12"/>
        <v>97</v>
      </c>
      <c r="AB17" s="149" t="str">
        <f t="shared" si="13"/>
        <v>85</v>
      </c>
      <c r="AC17" s="135" t="str">
        <f t="shared" si="14"/>
        <v>90</v>
      </c>
      <c r="AD17" s="153" t="str">
        <f t="shared" si="0"/>
        <v>99%</v>
      </c>
    </row>
    <row r="18" spans="1:30" ht="30" customHeight="1" x14ac:dyDescent="0.25">
      <c r="A18" s="141"/>
      <c r="B18" s="124" t="s">
        <v>89</v>
      </c>
      <c r="C18" s="112" t="s">
        <v>530</v>
      </c>
      <c r="D18" s="112" t="s">
        <v>553</v>
      </c>
      <c r="E18" s="112" t="s">
        <v>148</v>
      </c>
      <c r="F18" s="113" t="s">
        <v>106</v>
      </c>
      <c r="G18" s="135"/>
      <c r="H18" s="124" t="s">
        <v>89</v>
      </c>
      <c r="I18" s="112" t="s">
        <v>100</v>
      </c>
      <c r="J18" s="112" t="s">
        <v>101</v>
      </c>
      <c r="K18" s="163" t="s">
        <v>533</v>
      </c>
      <c r="L18" s="165" t="s">
        <v>141</v>
      </c>
      <c r="M18" s="142"/>
      <c r="P18" s="149" t="str">
        <f t="shared" si="1"/>
        <v>90</v>
      </c>
      <c r="Q18" s="135" t="str">
        <f t="shared" si="2"/>
        <v>92</v>
      </c>
      <c r="R18" s="150" t="str">
        <f t="shared" si="3"/>
        <v>94</v>
      </c>
      <c r="S18" s="149" t="str">
        <f t="shared" si="4"/>
        <v>85</v>
      </c>
      <c r="T18" s="135" t="str">
        <f t="shared" si="5"/>
        <v>90</v>
      </c>
      <c r="U18" s="150" t="str">
        <f t="shared" si="6"/>
        <v>99%</v>
      </c>
      <c r="V18" s="149" t="str">
        <f t="shared" si="7"/>
        <v>92</v>
      </c>
      <c r="W18" s="135" t="str">
        <f t="shared" si="8"/>
        <v>94</v>
      </c>
      <c r="X18" s="150" t="str">
        <f t="shared" si="9"/>
        <v>99</v>
      </c>
      <c r="Y18" s="149" t="str">
        <f t="shared" si="10"/>
        <v>92</v>
      </c>
      <c r="Z18" s="135" t="str">
        <f t="shared" si="11"/>
        <v>95</v>
      </c>
      <c r="AA18" s="150" t="str">
        <f t="shared" si="12"/>
        <v>97</v>
      </c>
      <c r="AB18" s="149" t="str">
        <f t="shared" si="13"/>
        <v>85</v>
      </c>
      <c r="AC18" s="135" t="str">
        <f t="shared" si="14"/>
        <v>90</v>
      </c>
      <c r="AD18" s="153" t="str">
        <f t="shared" si="0"/>
        <v>99%</v>
      </c>
    </row>
    <row r="19" spans="1:30" ht="30" customHeight="1" x14ac:dyDescent="0.25">
      <c r="A19" s="141"/>
      <c r="B19" s="124" t="s">
        <v>90</v>
      </c>
      <c r="C19" s="112" t="s">
        <v>147</v>
      </c>
      <c r="D19" s="112" t="s">
        <v>148</v>
      </c>
      <c r="E19" s="112" t="s">
        <v>554</v>
      </c>
      <c r="F19" s="113" t="s">
        <v>108</v>
      </c>
      <c r="G19" s="135"/>
      <c r="H19" s="124" t="s">
        <v>90</v>
      </c>
      <c r="I19" s="112" t="s">
        <v>100</v>
      </c>
      <c r="J19" s="112" t="s">
        <v>101</v>
      </c>
      <c r="K19" s="163" t="s">
        <v>533</v>
      </c>
      <c r="L19" s="165" t="s">
        <v>141</v>
      </c>
      <c r="M19" s="142"/>
      <c r="P19" s="149" t="str">
        <f t="shared" si="1"/>
        <v>92</v>
      </c>
      <c r="Q19" s="135" t="str">
        <f t="shared" si="2"/>
        <v>94</v>
      </c>
      <c r="R19" s="150" t="str">
        <f t="shared" si="3"/>
        <v>96</v>
      </c>
      <c r="S19" s="149" t="str">
        <f t="shared" si="4"/>
        <v>85</v>
      </c>
      <c r="T19" s="135" t="str">
        <f t="shared" si="5"/>
        <v>90</v>
      </c>
      <c r="U19" s="150" t="str">
        <f t="shared" si="6"/>
        <v>99%</v>
      </c>
      <c r="V19" s="149" t="str">
        <f t="shared" si="7"/>
        <v>92</v>
      </c>
      <c r="W19" s="135" t="str">
        <f t="shared" si="8"/>
        <v>94</v>
      </c>
      <c r="X19" s="150" t="str">
        <f t="shared" si="9"/>
        <v>99</v>
      </c>
      <c r="Y19" s="149" t="str">
        <f t="shared" si="10"/>
        <v>92</v>
      </c>
      <c r="Z19" s="135" t="str">
        <f t="shared" si="11"/>
        <v>95</v>
      </c>
      <c r="AA19" s="150" t="str">
        <f t="shared" si="12"/>
        <v>97</v>
      </c>
      <c r="AB19" s="149" t="str">
        <f t="shared" si="13"/>
        <v>85</v>
      </c>
      <c r="AC19" s="135" t="str">
        <f t="shared" si="14"/>
        <v>90</v>
      </c>
      <c r="AD19" s="153" t="str">
        <f t="shared" si="0"/>
        <v>99%</v>
      </c>
    </row>
    <row r="20" spans="1:30" ht="30" customHeight="1" x14ac:dyDescent="0.25">
      <c r="A20" s="141"/>
      <c r="B20" s="124" t="s">
        <v>91</v>
      </c>
      <c r="C20" s="112" t="s">
        <v>147</v>
      </c>
      <c r="D20" s="112" t="s">
        <v>148</v>
      </c>
      <c r="E20" s="112" t="s">
        <v>554</v>
      </c>
      <c r="F20" s="113" t="s">
        <v>108</v>
      </c>
      <c r="G20" s="135"/>
      <c r="H20" s="124" t="s">
        <v>91</v>
      </c>
      <c r="I20" s="112" t="s">
        <v>100</v>
      </c>
      <c r="J20" s="112" t="s">
        <v>101</v>
      </c>
      <c r="K20" s="163" t="s">
        <v>533</v>
      </c>
      <c r="L20" s="165" t="s">
        <v>141</v>
      </c>
      <c r="M20" s="142"/>
      <c r="P20" s="149" t="str">
        <f t="shared" si="1"/>
        <v>92</v>
      </c>
      <c r="Q20" s="135" t="str">
        <f t="shared" si="2"/>
        <v>94</v>
      </c>
      <c r="R20" s="150" t="str">
        <f t="shared" si="3"/>
        <v>96</v>
      </c>
      <c r="S20" s="149" t="str">
        <f t="shared" si="4"/>
        <v>85</v>
      </c>
      <c r="T20" s="135" t="str">
        <f t="shared" si="5"/>
        <v>90</v>
      </c>
      <c r="U20" s="150" t="str">
        <f t="shared" si="6"/>
        <v>99%</v>
      </c>
      <c r="V20" s="149" t="str">
        <f t="shared" si="7"/>
        <v>92</v>
      </c>
      <c r="W20" s="135" t="str">
        <f t="shared" si="8"/>
        <v>94</v>
      </c>
      <c r="X20" s="150" t="str">
        <f t="shared" si="9"/>
        <v>99</v>
      </c>
      <c r="Y20" s="149" t="str">
        <f t="shared" si="10"/>
        <v>92</v>
      </c>
      <c r="Z20" s="135" t="str">
        <f t="shared" si="11"/>
        <v>95</v>
      </c>
      <c r="AA20" s="150" t="str">
        <f t="shared" si="12"/>
        <v>97</v>
      </c>
      <c r="AB20" s="149" t="str">
        <f t="shared" si="13"/>
        <v>85</v>
      </c>
      <c r="AC20" s="135" t="str">
        <f t="shared" si="14"/>
        <v>90</v>
      </c>
      <c r="AD20" s="153" t="str">
        <f t="shared" si="0"/>
        <v>99%</v>
      </c>
    </row>
    <row r="21" spans="1:30" ht="30" customHeight="1" x14ac:dyDescent="0.25">
      <c r="A21" s="141"/>
      <c r="B21" s="124" t="s">
        <v>92</v>
      </c>
      <c r="C21" s="112" t="s">
        <v>155</v>
      </c>
      <c r="D21" s="112" t="s">
        <v>555</v>
      </c>
      <c r="E21" s="112" t="s">
        <v>463</v>
      </c>
      <c r="F21" s="113" t="s">
        <v>112</v>
      </c>
      <c r="G21" s="135"/>
      <c r="H21" s="124" t="s">
        <v>92</v>
      </c>
      <c r="I21" s="112" t="s">
        <v>100</v>
      </c>
      <c r="J21" s="112" t="s">
        <v>101</v>
      </c>
      <c r="K21" s="163" t="s">
        <v>533</v>
      </c>
      <c r="L21" s="165" t="s">
        <v>141</v>
      </c>
      <c r="M21" s="142"/>
      <c r="P21" s="149" t="str">
        <f t="shared" si="1"/>
        <v>91</v>
      </c>
      <c r="Q21" s="135" t="str">
        <f t="shared" si="2"/>
        <v>93</v>
      </c>
      <c r="R21" s="150" t="str">
        <f t="shared" si="3"/>
        <v>97</v>
      </c>
      <c r="S21" s="149" t="str">
        <f t="shared" si="4"/>
        <v>85</v>
      </c>
      <c r="T21" s="135" t="str">
        <f t="shared" si="5"/>
        <v>90</v>
      </c>
      <c r="U21" s="150" t="str">
        <f t="shared" si="6"/>
        <v>99%</v>
      </c>
      <c r="V21" s="149" t="str">
        <f t="shared" si="7"/>
        <v>92</v>
      </c>
      <c r="W21" s="135" t="str">
        <f t="shared" si="8"/>
        <v>94</v>
      </c>
      <c r="X21" s="150" t="str">
        <f t="shared" si="9"/>
        <v>99</v>
      </c>
      <c r="Y21" s="149" t="str">
        <f t="shared" si="10"/>
        <v>94</v>
      </c>
      <c r="Z21" s="135" t="str">
        <f t="shared" si="11"/>
        <v>97</v>
      </c>
      <c r="AA21" s="150" t="str">
        <f t="shared" si="12"/>
        <v>99</v>
      </c>
      <c r="AB21" s="149" t="str">
        <f t="shared" si="13"/>
        <v>85</v>
      </c>
      <c r="AC21" s="135" t="str">
        <f t="shared" si="14"/>
        <v>90</v>
      </c>
      <c r="AD21" s="153" t="str">
        <f t="shared" si="0"/>
        <v>99%</v>
      </c>
    </row>
    <row r="22" spans="1:30" ht="30" customHeight="1" thickBot="1" x14ac:dyDescent="0.3">
      <c r="A22" s="141"/>
      <c r="B22" s="125" t="s">
        <v>93</v>
      </c>
      <c r="C22" s="114" t="s">
        <v>147</v>
      </c>
      <c r="D22" s="114" t="s">
        <v>148</v>
      </c>
      <c r="E22" s="114" t="s">
        <v>482</v>
      </c>
      <c r="F22" s="115" t="s">
        <v>116</v>
      </c>
      <c r="G22" s="135"/>
      <c r="H22" s="125" t="s">
        <v>93</v>
      </c>
      <c r="I22" s="114" t="s">
        <v>100</v>
      </c>
      <c r="J22" s="114" t="s">
        <v>101</v>
      </c>
      <c r="K22" s="164" t="s">
        <v>533</v>
      </c>
      <c r="L22" s="166" t="s">
        <v>141</v>
      </c>
      <c r="M22" s="142"/>
      <c r="P22" s="151" t="str">
        <f t="shared" si="1"/>
        <v>92</v>
      </c>
      <c r="Q22" s="152" t="str">
        <f t="shared" si="2"/>
        <v>94</v>
      </c>
      <c r="R22" s="153" t="str">
        <f t="shared" si="3"/>
        <v>98</v>
      </c>
      <c r="S22" s="151" t="str">
        <f t="shared" si="4"/>
        <v>85</v>
      </c>
      <c r="T22" s="152" t="str">
        <f t="shared" si="5"/>
        <v>90</v>
      </c>
      <c r="U22" s="150" t="str">
        <f t="shared" si="6"/>
        <v>99%</v>
      </c>
      <c r="V22" s="151" t="str">
        <f t="shared" si="7"/>
        <v>92</v>
      </c>
      <c r="W22" s="152" t="str">
        <f t="shared" si="8"/>
        <v>94</v>
      </c>
      <c r="X22" s="153" t="str">
        <f t="shared" si="9"/>
        <v>99</v>
      </c>
      <c r="Y22" s="151" t="str">
        <f t="shared" si="10"/>
        <v>94</v>
      </c>
      <c r="Z22" s="152" t="str">
        <f t="shared" si="11"/>
        <v>97</v>
      </c>
      <c r="AA22" s="153" t="str">
        <f t="shared" si="12"/>
        <v>99</v>
      </c>
      <c r="AB22" s="151" t="str">
        <f t="shared" si="13"/>
        <v>85</v>
      </c>
      <c r="AC22" s="152" t="str">
        <f t="shared" si="14"/>
        <v>90</v>
      </c>
      <c r="AD22" s="153" t="str">
        <f>MID(F60,5,3)</f>
        <v>99%</v>
      </c>
    </row>
    <row r="23" spans="1:30" ht="21.75" thickBot="1" x14ac:dyDescent="0.3">
      <c r="A23" s="141"/>
      <c r="B23" s="134"/>
      <c r="C23" s="135"/>
      <c r="D23" s="135"/>
      <c r="E23" s="135"/>
      <c r="F23" s="135"/>
      <c r="G23" s="135"/>
      <c r="H23" s="134"/>
      <c r="I23" s="135"/>
      <c r="J23" s="135"/>
      <c r="K23" s="135"/>
      <c r="L23" s="135"/>
      <c r="M23" s="142"/>
    </row>
    <row r="24" spans="1:30" ht="37.5" customHeight="1" x14ac:dyDescent="0.25">
      <c r="A24" s="141"/>
      <c r="B24" s="402" t="s">
        <v>145</v>
      </c>
      <c r="C24" s="403"/>
      <c r="D24" s="403"/>
      <c r="E24" s="403"/>
      <c r="F24" s="404"/>
      <c r="G24" s="135"/>
      <c r="H24" s="402" t="s">
        <v>150</v>
      </c>
      <c r="I24" s="403"/>
      <c r="J24" s="403"/>
      <c r="K24" s="403"/>
      <c r="L24" s="404"/>
      <c r="M24" s="142"/>
    </row>
    <row r="25" spans="1:30" x14ac:dyDescent="0.25">
      <c r="A25" s="141"/>
      <c r="B25" s="405" t="s">
        <v>76</v>
      </c>
      <c r="C25" s="406"/>
      <c r="D25" s="406"/>
      <c r="E25" s="406" t="s">
        <v>77</v>
      </c>
      <c r="F25" s="407"/>
      <c r="G25" s="135"/>
      <c r="H25" s="405" t="s">
        <v>76</v>
      </c>
      <c r="I25" s="406"/>
      <c r="J25" s="406"/>
      <c r="K25" s="406" t="s">
        <v>77</v>
      </c>
      <c r="L25" s="407"/>
      <c r="M25" s="142"/>
    </row>
    <row r="26" spans="1:30" ht="15" customHeight="1" x14ac:dyDescent="0.25">
      <c r="A26" s="141"/>
      <c r="B26" s="408" t="s">
        <v>146</v>
      </c>
      <c r="C26" s="409"/>
      <c r="D26" s="409"/>
      <c r="E26" s="409" t="s">
        <v>209</v>
      </c>
      <c r="F26" s="410"/>
      <c r="G26" s="135"/>
      <c r="H26" s="408" t="s">
        <v>151</v>
      </c>
      <c r="I26" s="409"/>
      <c r="J26" s="409"/>
      <c r="K26" s="409" t="s">
        <v>210</v>
      </c>
      <c r="L26" s="410"/>
      <c r="M26" s="142"/>
    </row>
    <row r="27" spans="1:30" ht="21.75" thickBot="1" x14ac:dyDescent="0.3">
      <c r="A27" s="141"/>
      <c r="B27" s="408"/>
      <c r="C27" s="409"/>
      <c r="D27" s="409"/>
      <c r="E27" s="409"/>
      <c r="F27" s="410"/>
      <c r="G27" s="135"/>
      <c r="H27" s="408"/>
      <c r="I27" s="409"/>
      <c r="J27" s="409"/>
      <c r="K27" s="409"/>
      <c r="L27" s="410"/>
      <c r="M27" s="142"/>
    </row>
    <row r="28" spans="1:30" ht="21.75" thickBot="1" x14ac:dyDescent="0.3">
      <c r="A28" s="141"/>
      <c r="B28" s="399" t="s">
        <v>79</v>
      </c>
      <c r="C28" s="400"/>
      <c r="D28" s="400"/>
      <c r="E28" s="400"/>
      <c r="F28" s="401"/>
      <c r="G28" s="135"/>
      <c r="H28" s="399" t="s">
        <v>79</v>
      </c>
      <c r="I28" s="400"/>
      <c r="J28" s="400"/>
      <c r="K28" s="400"/>
      <c r="L28" s="401"/>
      <c r="M28" s="142"/>
    </row>
    <row r="29" spans="1:30" ht="21.75" thickBot="1" x14ac:dyDescent="0.3">
      <c r="A29" s="141"/>
      <c r="B29" s="126" t="s">
        <v>80</v>
      </c>
      <c r="C29" s="127" t="s">
        <v>61</v>
      </c>
      <c r="D29" s="128" t="s">
        <v>59</v>
      </c>
      <c r="E29" s="129" t="s">
        <v>57</v>
      </c>
      <c r="F29" s="130" t="s">
        <v>81</v>
      </c>
      <c r="G29" s="135"/>
      <c r="H29" s="126" t="s">
        <v>80</v>
      </c>
      <c r="I29" s="127" t="s">
        <v>61</v>
      </c>
      <c r="J29" s="128" t="s">
        <v>59</v>
      </c>
      <c r="K29" s="129" t="s">
        <v>57</v>
      </c>
      <c r="L29" s="130" t="s">
        <v>81</v>
      </c>
      <c r="M29" s="142"/>
    </row>
    <row r="30" spans="1:30" ht="30" customHeight="1" x14ac:dyDescent="0.25">
      <c r="A30" s="141"/>
      <c r="B30" s="123" t="s">
        <v>82</v>
      </c>
      <c r="C30" s="110"/>
      <c r="D30" s="110"/>
      <c r="E30" s="110"/>
      <c r="F30" s="111"/>
      <c r="G30" s="135"/>
      <c r="H30" s="123" t="s">
        <v>82</v>
      </c>
      <c r="I30" s="110"/>
      <c r="J30" s="110"/>
      <c r="K30" s="110"/>
      <c r="L30" s="111"/>
      <c r="M30" s="142"/>
    </row>
    <row r="31" spans="1:30" ht="30" customHeight="1" x14ac:dyDescent="0.25">
      <c r="A31" s="141"/>
      <c r="B31" s="124" t="s">
        <v>83</v>
      </c>
      <c r="C31" s="112"/>
      <c r="D31" s="112"/>
      <c r="E31" s="112"/>
      <c r="F31" s="113"/>
      <c r="G31" s="135"/>
      <c r="H31" s="124" t="s">
        <v>83</v>
      </c>
      <c r="I31" s="112"/>
      <c r="J31" s="112"/>
      <c r="K31" s="112"/>
      <c r="L31" s="113"/>
      <c r="M31" s="142"/>
    </row>
    <row r="32" spans="1:30" ht="30" customHeight="1" x14ac:dyDescent="0.25">
      <c r="A32" s="141"/>
      <c r="B32" s="124" t="s">
        <v>84</v>
      </c>
      <c r="C32" s="112" t="s">
        <v>147</v>
      </c>
      <c r="D32" s="112" t="s">
        <v>148</v>
      </c>
      <c r="E32" s="112" t="s">
        <v>149</v>
      </c>
      <c r="F32" s="113" t="s">
        <v>141</v>
      </c>
      <c r="G32" s="135"/>
      <c r="H32" s="124" t="s">
        <v>84</v>
      </c>
      <c r="I32" s="163" t="s">
        <v>530</v>
      </c>
      <c r="J32" s="156" t="s">
        <v>153</v>
      </c>
      <c r="K32" s="112" t="s">
        <v>142</v>
      </c>
      <c r="L32" s="113" t="s">
        <v>107</v>
      </c>
      <c r="M32" s="142"/>
    </row>
    <row r="33" spans="1:13" ht="30" customHeight="1" x14ac:dyDescent="0.25">
      <c r="A33" s="141"/>
      <c r="B33" s="124" t="s">
        <v>85</v>
      </c>
      <c r="C33" s="112" t="s">
        <v>147</v>
      </c>
      <c r="D33" s="112" t="s">
        <v>148</v>
      </c>
      <c r="E33" s="112" t="s">
        <v>149</v>
      </c>
      <c r="F33" s="113" t="s">
        <v>141</v>
      </c>
      <c r="G33" s="135"/>
      <c r="H33" s="124" t="s">
        <v>85</v>
      </c>
      <c r="I33" s="163" t="s">
        <v>530</v>
      </c>
      <c r="J33" s="156" t="s">
        <v>153</v>
      </c>
      <c r="K33" s="112" t="s">
        <v>142</v>
      </c>
      <c r="L33" s="113" t="s">
        <v>107</v>
      </c>
      <c r="M33" s="142"/>
    </row>
    <row r="34" spans="1:13" ht="30" customHeight="1" x14ac:dyDescent="0.25">
      <c r="A34" s="141"/>
      <c r="B34" s="124" t="s">
        <v>86</v>
      </c>
      <c r="C34" s="112" t="s">
        <v>147</v>
      </c>
      <c r="D34" s="112" t="s">
        <v>148</v>
      </c>
      <c r="E34" s="112" t="s">
        <v>149</v>
      </c>
      <c r="F34" s="113" t="s">
        <v>141</v>
      </c>
      <c r="G34" s="135"/>
      <c r="H34" s="124" t="s">
        <v>86</v>
      </c>
      <c r="I34" s="163" t="s">
        <v>530</v>
      </c>
      <c r="J34" s="156" t="s">
        <v>153</v>
      </c>
      <c r="K34" s="112" t="s">
        <v>142</v>
      </c>
      <c r="L34" s="113" t="s">
        <v>107</v>
      </c>
      <c r="M34" s="142"/>
    </row>
    <row r="35" spans="1:13" ht="30" customHeight="1" x14ac:dyDescent="0.25">
      <c r="A35" s="141"/>
      <c r="B35" s="124" t="s">
        <v>87</v>
      </c>
      <c r="C35" s="112" t="s">
        <v>147</v>
      </c>
      <c r="D35" s="112" t="s">
        <v>148</v>
      </c>
      <c r="E35" s="112" t="s">
        <v>149</v>
      </c>
      <c r="F35" s="113" t="s">
        <v>141</v>
      </c>
      <c r="G35" s="135"/>
      <c r="H35" s="124" t="s">
        <v>87</v>
      </c>
      <c r="I35" s="163" t="s">
        <v>530</v>
      </c>
      <c r="J35" s="156" t="s">
        <v>153</v>
      </c>
      <c r="K35" s="112" t="s">
        <v>142</v>
      </c>
      <c r="L35" s="113" t="s">
        <v>107</v>
      </c>
      <c r="M35" s="142"/>
    </row>
    <row r="36" spans="1:13" ht="30" customHeight="1" x14ac:dyDescent="0.25">
      <c r="A36" s="141"/>
      <c r="B36" s="124" t="s">
        <v>88</v>
      </c>
      <c r="C36" s="112" t="s">
        <v>147</v>
      </c>
      <c r="D36" s="112" t="s">
        <v>148</v>
      </c>
      <c r="E36" s="112" t="s">
        <v>149</v>
      </c>
      <c r="F36" s="113" t="s">
        <v>141</v>
      </c>
      <c r="G36" s="135"/>
      <c r="H36" s="124" t="s">
        <v>88</v>
      </c>
      <c r="I36" s="163" t="s">
        <v>147</v>
      </c>
      <c r="J36" s="156" t="s">
        <v>156</v>
      </c>
      <c r="K36" s="112" t="s">
        <v>143</v>
      </c>
      <c r="L36" s="113" t="s">
        <v>112</v>
      </c>
      <c r="M36" s="142"/>
    </row>
    <row r="37" spans="1:13" ht="30" customHeight="1" x14ac:dyDescent="0.25">
      <c r="A37" s="141"/>
      <c r="B37" s="124" t="s">
        <v>89</v>
      </c>
      <c r="C37" s="112" t="s">
        <v>147</v>
      </c>
      <c r="D37" s="112" t="s">
        <v>148</v>
      </c>
      <c r="E37" s="112" t="s">
        <v>149</v>
      </c>
      <c r="F37" s="113" t="s">
        <v>141</v>
      </c>
      <c r="G37" s="135"/>
      <c r="H37" s="124" t="s">
        <v>89</v>
      </c>
      <c r="I37" s="163" t="s">
        <v>147</v>
      </c>
      <c r="J37" s="156" t="s">
        <v>156</v>
      </c>
      <c r="K37" s="112" t="s">
        <v>143</v>
      </c>
      <c r="L37" s="113" t="s">
        <v>112</v>
      </c>
      <c r="M37" s="142"/>
    </row>
    <row r="38" spans="1:13" ht="30" customHeight="1" x14ac:dyDescent="0.25">
      <c r="A38" s="141"/>
      <c r="B38" s="124" t="s">
        <v>90</v>
      </c>
      <c r="C38" s="112" t="s">
        <v>147</v>
      </c>
      <c r="D38" s="112" t="s">
        <v>148</v>
      </c>
      <c r="E38" s="112" t="s">
        <v>149</v>
      </c>
      <c r="F38" s="113" t="s">
        <v>141</v>
      </c>
      <c r="G38" s="135"/>
      <c r="H38" s="124" t="s">
        <v>90</v>
      </c>
      <c r="I38" s="163" t="s">
        <v>147</v>
      </c>
      <c r="J38" s="156" t="s">
        <v>156</v>
      </c>
      <c r="K38" s="112" t="s">
        <v>143</v>
      </c>
      <c r="L38" s="113" t="s">
        <v>112</v>
      </c>
      <c r="M38" s="142"/>
    </row>
    <row r="39" spans="1:13" ht="30" customHeight="1" x14ac:dyDescent="0.25">
      <c r="A39" s="141"/>
      <c r="B39" s="124" t="s">
        <v>91</v>
      </c>
      <c r="C39" s="112" t="s">
        <v>147</v>
      </c>
      <c r="D39" s="112" t="s">
        <v>148</v>
      </c>
      <c r="E39" s="112" t="s">
        <v>149</v>
      </c>
      <c r="F39" s="113" t="s">
        <v>141</v>
      </c>
      <c r="G39" s="135"/>
      <c r="H39" s="124" t="s">
        <v>91</v>
      </c>
      <c r="I39" s="163" t="s">
        <v>147</v>
      </c>
      <c r="J39" s="156" t="s">
        <v>156</v>
      </c>
      <c r="K39" s="112" t="s">
        <v>143</v>
      </c>
      <c r="L39" s="113" t="s">
        <v>112</v>
      </c>
      <c r="M39" s="142"/>
    </row>
    <row r="40" spans="1:13" ht="30" customHeight="1" x14ac:dyDescent="0.25">
      <c r="A40" s="141"/>
      <c r="B40" s="124" t="s">
        <v>92</v>
      </c>
      <c r="C40" s="112" t="s">
        <v>147</v>
      </c>
      <c r="D40" s="112" t="s">
        <v>148</v>
      </c>
      <c r="E40" s="112" t="s">
        <v>149</v>
      </c>
      <c r="F40" s="113" t="s">
        <v>141</v>
      </c>
      <c r="G40" s="135"/>
      <c r="H40" s="124" t="s">
        <v>92</v>
      </c>
      <c r="I40" s="163" t="s">
        <v>531</v>
      </c>
      <c r="J40" s="156" t="s">
        <v>157</v>
      </c>
      <c r="K40" s="112" t="s">
        <v>144</v>
      </c>
      <c r="L40" s="113" t="s">
        <v>141</v>
      </c>
      <c r="M40" s="142"/>
    </row>
    <row r="41" spans="1:13" ht="30" customHeight="1" thickBot="1" x14ac:dyDescent="0.3">
      <c r="A41" s="141"/>
      <c r="B41" s="125" t="s">
        <v>93</v>
      </c>
      <c r="C41" s="114" t="s">
        <v>147</v>
      </c>
      <c r="D41" s="114" t="s">
        <v>148</v>
      </c>
      <c r="E41" s="114" t="s">
        <v>149</v>
      </c>
      <c r="F41" s="115" t="s">
        <v>141</v>
      </c>
      <c r="G41" s="135"/>
      <c r="H41" s="125" t="s">
        <v>93</v>
      </c>
      <c r="I41" s="164" t="s">
        <v>531</v>
      </c>
      <c r="J41" s="157" t="s">
        <v>157</v>
      </c>
      <c r="K41" s="114" t="s">
        <v>144</v>
      </c>
      <c r="L41" s="115" t="s">
        <v>141</v>
      </c>
      <c r="M41" s="142"/>
    </row>
    <row r="42" spans="1:13" ht="21.75" thickBot="1" x14ac:dyDescent="0.3">
      <c r="A42" s="141"/>
      <c r="B42" s="134"/>
      <c r="C42" s="135"/>
      <c r="D42" s="135"/>
      <c r="E42" s="135"/>
      <c r="F42" s="135"/>
      <c r="G42" s="135"/>
      <c r="H42" s="134"/>
      <c r="I42" s="135"/>
      <c r="J42" s="135"/>
      <c r="K42" s="135"/>
      <c r="L42" s="135"/>
      <c r="M42" s="142"/>
    </row>
    <row r="43" spans="1:13" ht="36" customHeight="1" x14ac:dyDescent="0.25">
      <c r="A43" s="141"/>
      <c r="B43" s="402" t="s">
        <v>197</v>
      </c>
      <c r="C43" s="403"/>
      <c r="D43" s="403"/>
      <c r="E43" s="403"/>
      <c r="F43" s="404"/>
      <c r="G43" s="135"/>
      <c r="H43" s="402" t="s">
        <v>556</v>
      </c>
      <c r="I43" s="403"/>
      <c r="J43" s="403"/>
      <c r="K43" s="403"/>
      <c r="L43" s="404"/>
      <c r="M43" s="142"/>
    </row>
    <row r="44" spans="1:13" x14ac:dyDescent="0.25">
      <c r="A44" s="141"/>
      <c r="B44" s="405" t="s">
        <v>76</v>
      </c>
      <c r="C44" s="406"/>
      <c r="D44" s="406"/>
      <c r="E44" s="406" t="s">
        <v>77</v>
      </c>
      <c r="F44" s="407"/>
      <c r="G44" s="135"/>
      <c r="H44" s="405" t="s">
        <v>76</v>
      </c>
      <c r="I44" s="406"/>
      <c r="J44" s="406"/>
      <c r="K44" s="406" t="s">
        <v>77</v>
      </c>
      <c r="L44" s="407"/>
      <c r="M44" s="142"/>
    </row>
    <row r="45" spans="1:13" ht="21.75" customHeight="1" x14ac:dyDescent="0.25">
      <c r="A45" s="141"/>
      <c r="B45" s="408" t="s">
        <v>159</v>
      </c>
      <c r="C45" s="409"/>
      <c r="D45" s="409"/>
      <c r="E45" s="409" t="s">
        <v>96</v>
      </c>
      <c r="F45" s="410"/>
      <c r="G45" s="135"/>
      <c r="H45" s="408" t="s">
        <v>558</v>
      </c>
      <c r="I45" s="409"/>
      <c r="J45" s="409"/>
      <c r="K45" s="409" t="s">
        <v>557</v>
      </c>
      <c r="L45" s="410"/>
      <c r="M45" s="142"/>
    </row>
    <row r="46" spans="1:13" ht="24" customHeight="1" thickBot="1" x14ac:dyDescent="0.3">
      <c r="A46" s="141"/>
      <c r="B46" s="408"/>
      <c r="C46" s="409"/>
      <c r="D46" s="409"/>
      <c r="E46" s="409"/>
      <c r="F46" s="410"/>
      <c r="G46" s="135"/>
      <c r="H46" s="408"/>
      <c r="I46" s="409"/>
      <c r="J46" s="409"/>
      <c r="K46" s="409"/>
      <c r="L46" s="410"/>
      <c r="M46" s="142"/>
    </row>
    <row r="47" spans="1:13" ht="21.75" thickBot="1" x14ac:dyDescent="0.3">
      <c r="A47" s="141"/>
      <c r="B47" s="399" t="s">
        <v>79</v>
      </c>
      <c r="C47" s="400"/>
      <c r="D47" s="400"/>
      <c r="E47" s="400"/>
      <c r="F47" s="401"/>
      <c r="G47" s="135"/>
      <c r="H47" s="399" t="s">
        <v>79</v>
      </c>
      <c r="I47" s="400"/>
      <c r="J47" s="400"/>
      <c r="K47" s="400"/>
      <c r="L47" s="401"/>
      <c r="M47" s="142"/>
    </row>
    <row r="48" spans="1:13" ht="21.75" thickBot="1" x14ac:dyDescent="0.3">
      <c r="A48" s="141"/>
      <c r="B48" s="126" t="s">
        <v>80</v>
      </c>
      <c r="C48" s="127" t="s">
        <v>61</v>
      </c>
      <c r="D48" s="128" t="s">
        <v>59</v>
      </c>
      <c r="E48" s="129" t="s">
        <v>57</v>
      </c>
      <c r="F48" s="130" t="s">
        <v>81</v>
      </c>
      <c r="G48" s="135"/>
      <c r="H48" s="126" t="s">
        <v>80</v>
      </c>
      <c r="I48" s="127" t="s">
        <v>61</v>
      </c>
      <c r="J48" s="128" t="s">
        <v>59</v>
      </c>
      <c r="K48" s="129" t="s">
        <v>57</v>
      </c>
      <c r="L48" s="130" t="s">
        <v>81</v>
      </c>
      <c r="M48" s="142"/>
    </row>
    <row r="49" spans="1:38" ht="30" customHeight="1" x14ac:dyDescent="0.25">
      <c r="A49" s="141"/>
      <c r="B49" s="123" t="s">
        <v>82</v>
      </c>
      <c r="C49" s="110"/>
      <c r="D49" s="110"/>
      <c r="E49" s="110"/>
      <c r="F49" s="111"/>
      <c r="G49" s="135"/>
      <c r="H49" s="123" t="s">
        <v>82</v>
      </c>
      <c r="I49" s="110"/>
      <c r="J49" s="110"/>
      <c r="K49" s="110"/>
      <c r="L49" s="111"/>
      <c r="M49" s="142"/>
    </row>
    <row r="50" spans="1:38" ht="30" customHeight="1" x14ac:dyDescent="0.25">
      <c r="A50" s="141"/>
      <c r="B50" s="124" t="s">
        <v>83</v>
      </c>
      <c r="C50" s="112"/>
      <c r="D50" s="112"/>
      <c r="E50" s="112"/>
      <c r="F50" s="113"/>
      <c r="G50" s="135"/>
      <c r="H50" s="124" t="s">
        <v>83</v>
      </c>
      <c r="I50" s="112"/>
      <c r="J50" s="112"/>
      <c r="K50" s="112"/>
      <c r="L50" s="113"/>
      <c r="M50" s="142"/>
    </row>
    <row r="51" spans="1:38" ht="30" customHeight="1" x14ac:dyDescent="0.25">
      <c r="A51" s="141"/>
      <c r="B51" s="124" t="s">
        <v>84</v>
      </c>
      <c r="C51" s="112" t="s">
        <v>100</v>
      </c>
      <c r="D51" s="112" t="s">
        <v>101</v>
      </c>
      <c r="E51" s="163" t="s">
        <v>533</v>
      </c>
      <c r="F51" s="165" t="s">
        <v>141</v>
      </c>
      <c r="G51" s="135"/>
      <c r="H51" s="124" t="s">
        <v>84</v>
      </c>
      <c r="I51" s="112" t="s">
        <v>559</v>
      </c>
      <c r="J51" s="112" t="s">
        <v>569</v>
      </c>
      <c r="K51" s="112" t="s">
        <v>572</v>
      </c>
      <c r="L51" s="113" t="s">
        <v>573</v>
      </c>
      <c r="M51" s="142"/>
    </row>
    <row r="52" spans="1:38" ht="30" customHeight="1" x14ac:dyDescent="0.25">
      <c r="A52" s="141"/>
      <c r="B52" s="124" t="s">
        <v>85</v>
      </c>
      <c r="C52" s="112" t="s">
        <v>100</v>
      </c>
      <c r="D52" s="112" t="s">
        <v>101</v>
      </c>
      <c r="E52" s="163" t="s">
        <v>533</v>
      </c>
      <c r="F52" s="165" t="s">
        <v>141</v>
      </c>
      <c r="G52" s="135"/>
      <c r="H52" s="124" t="s">
        <v>85</v>
      </c>
      <c r="I52" s="112" t="s">
        <v>560</v>
      </c>
      <c r="J52" s="112" t="s">
        <v>570</v>
      </c>
      <c r="K52" s="112" t="s">
        <v>571</v>
      </c>
      <c r="L52" s="113" t="s">
        <v>574</v>
      </c>
      <c r="M52" s="142"/>
    </row>
    <row r="53" spans="1:38" ht="30" customHeight="1" x14ac:dyDescent="0.25">
      <c r="A53" s="141"/>
      <c r="B53" s="124" t="s">
        <v>86</v>
      </c>
      <c r="C53" s="112" t="s">
        <v>100</v>
      </c>
      <c r="D53" s="112" t="s">
        <v>101</v>
      </c>
      <c r="E53" s="163" t="s">
        <v>533</v>
      </c>
      <c r="F53" s="165" t="s">
        <v>141</v>
      </c>
      <c r="G53" s="135"/>
      <c r="H53" s="124" t="s">
        <v>86</v>
      </c>
      <c r="I53" s="112" t="s">
        <v>561</v>
      </c>
      <c r="J53" s="112" t="s">
        <v>572</v>
      </c>
      <c r="K53" s="112" t="s">
        <v>575</v>
      </c>
      <c r="L53" s="113" t="s">
        <v>576</v>
      </c>
      <c r="M53" s="142"/>
    </row>
    <row r="54" spans="1:38" ht="30" customHeight="1" x14ac:dyDescent="0.25">
      <c r="A54" s="141"/>
      <c r="B54" s="124" t="s">
        <v>87</v>
      </c>
      <c r="C54" s="112" t="s">
        <v>100</v>
      </c>
      <c r="D54" s="112" t="s">
        <v>101</v>
      </c>
      <c r="E54" s="163" t="s">
        <v>533</v>
      </c>
      <c r="F54" s="165" t="s">
        <v>141</v>
      </c>
      <c r="G54" s="135"/>
      <c r="H54" s="124" t="s">
        <v>87</v>
      </c>
      <c r="I54" s="112" t="s">
        <v>562</v>
      </c>
      <c r="J54" s="112" t="s">
        <v>571</v>
      </c>
      <c r="K54" s="112" t="s">
        <v>577</v>
      </c>
      <c r="L54" s="113" t="s">
        <v>578</v>
      </c>
      <c r="M54" s="142"/>
    </row>
    <row r="55" spans="1:38" ht="30" customHeight="1" x14ac:dyDescent="0.25">
      <c r="A55" s="141"/>
      <c r="B55" s="124" t="s">
        <v>88</v>
      </c>
      <c r="C55" s="112" t="s">
        <v>100</v>
      </c>
      <c r="D55" s="112" t="s">
        <v>101</v>
      </c>
      <c r="E55" s="163" t="s">
        <v>533</v>
      </c>
      <c r="F55" s="165" t="s">
        <v>141</v>
      </c>
      <c r="G55" s="135"/>
      <c r="H55" s="124" t="s">
        <v>88</v>
      </c>
      <c r="I55" s="112" t="s">
        <v>563</v>
      </c>
      <c r="J55" s="112" t="s">
        <v>575</v>
      </c>
      <c r="K55" s="112" t="s">
        <v>579</v>
      </c>
      <c r="L55" s="113" t="s">
        <v>580</v>
      </c>
      <c r="M55" s="142"/>
    </row>
    <row r="56" spans="1:38" ht="30" customHeight="1" x14ac:dyDescent="0.25">
      <c r="A56" s="141"/>
      <c r="B56" s="124" t="s">
        <v>89</v>
      </c>
      <c r="C56" s="112" t="s">
        <v>100</v>
      </c>
      <c r="D56" s="112" t="s">
        <v>101</v>
      </c>
      <c r="E56" s="163" t="s">
        <v>533</v>
      </c>
      <c r="F56" s="165" t="s">
        <v>141</v>
      </c>
      <c r="G56" s="135"/>
      <c r="H56" s="124" t="s">
        <v>89</v>
      </c>
      <c r="I56" s="112" t="s">
        <v>564</v>
      </c>
      <c r="J56" s="112" t="s">
        <v>577</v>
      </c>
      <c r="K56" s="112" t="s">
        <v>581</v>
      </c>
      <c r="L56" s="113" t="s">
        <v>582</v>
      </c>
      <c r="M56" s="142"/>
    </row>
    <row r="57" spans="1:38" ht="30" customHeight="1" x14ac:dyDescent="0.25">
      <c r="A57" s="141"/>
      <c r="B57" s="124" t="s">
        <v>90</v>
      </c>
      <c r="C57" s="112" t="s">
        <v>100</v>
      </c>
      <c r="D57" s="112" t="s">
        <v>101</v>
      </c>
      <c r="E57" s="163" t="s">
        <v>533</v>
      </c>
      <c r="F57" s="165" t="s">
        <v>141</v>
      </c>
      <c r="G57" s="135"/>
      <c r="H57" s="124" t="s">
        <v>90</v>
      </c>
      <c r="I57" s="112" t="s">
        <v>565</v>
      </c>
      <c r="J57" s="112" t="s">
        <v>579</v>
      </c>
      <c r="K57" s="112" t="s">
        <v>583</v>
      </c>
      <c r="L57" s="113" t="s">
        <v>584</v>
      </c>
      <c r="M57" s="142"/>
    </row>
    <row r="58" spans="1:38" ht="30" customHeight="1" x14ac:dyDescent="0.25">
      <c r="A58" s="141"/>
      <c r="B58" s="124" t="s">
        <v>91</v>
      </c>
      <c r="C58" s="112" t="s">
        <v>100</v>
      </c>
      <c r="D58" s="112" t="s">
        <v>101</v>
      </c>
      <c r="E58" s="163" t="s">
        <v>533</v>
      </c>
      <c r="F58" s="165" t="s">
        <v>141</v>
      </c>
      <c r="G58" s="135"/>
      <c r="H58" s="124" t="s">
        <v>91</v>
      </c>
      <c r="I58" s="112" t="s">
        <v>566</v>
      </c>
      <c r="J58" s="112" t="s">
        <v>585</v>
      </c>
      <c r="K58" s="112" t="s">
        <v>586</v>
      </c>
      <c r="L58" s="113" t="s">
        <v>587</v>
      </c>
      <c r="M58" s="142"/>
    </row>
    <row r="59" spans="1:38" ht="30" customHeight="1" x14ac:dyDescent="0.25">
      <c r="A59" s="141"/>
      <c r="B59" s="124" t="s">
        <v>92</v>
      </c>
      <c r="C59" s="112" t="s">
        <v>100</v>
      </c>
      <c r="D59" s="112" t="s">
        <v>101</v>
      </c>
      <c r="E59" s="163" t="s">
        <v>533</v>
      </c>
      <c r="F59" s="165" t="s">
        <v>141</v>
      </c>
      <c r="G59" s="135"/>
      <c r="H59" s="124" t="s">
        <v>92</v>
      </c>
      <c r="I59" s="112" t="s">
        <v>567</v>
      </c>
      <c r="J59" s="112" t="s">
        <v>586</v>
      </c>
      <c r="K59" s="112" t="s">
        <v>588</v>
      </c>
      <c r="L59" s="113" t="s">
        <v>589</v>
      </c>
      <c r="M59" s="142"/>
    </row>
    <row r="60" spans="1:38" ht="30" customHeight="1" thickBot="1" x14ac:dyDescent="0.3">
      <c r="A60" s="141"/>
      <c r="B60" s="125" t="s">
        <v>93</v>
      </c>
      <c r="C60" s="114" t="s">
        <v>100</v>
      </c>
      <c r="D60" s="114" t="s">
        <v>101</v>
      </c>
      <c r="E60" s="163" t="s">
        <v>533</v>
      </c>
      <c r="F60" s="165" t="s">
        <v>141</v>
      </c>
      <c r="G60" s="135"/>
      <c r="H60" s="125" t="s">
        <v>93</v>
      </c>
      <c r="I60" s="114" t="s">
        <v>568</v>
      </c>
      <c r="J60" s="112" t="s">
        <v>588</v>
      </c>
      <c r="K60" s="114" t="s">
        <v>590</v>
      </c>
      <c r="L60" s="115" t="s">
        <v>591</v>
      </c>
      <c r="M60" s="142"/>
    </row>
    <row r="61" spans="1:38" ht="12" customHeight="1" thickBot="1" x14ac:dyDescent="0.3">
      <c r="A61" s="145"/>
      <c r="B61" s="146"/>
      <c r="C61" s="147"/>
      <c r="D61" s="147"/>
      <c r="E61" s="147"/>
      <c r="F61" s="147"/>
      <c r="G61" s="147"/>
      <c r="H61" s="146"/>
      <c r="I61" s="147"/>
      <c r="J61" s="147"/>
      <c r="K61" s="147"/>
      <c r="L61" s="147"/>
      <c r="M61" s="148"/>
    </row>
    <row r="62" spans="1:38" s="227" customFormat="1" ht="53.45" customHeight="1" thickTop="1" x14ac:dyDescent="0.25">
      <c r="A62" s="295" t="s">
        <v>596</v>
      </c>
      <c r="B62" s="296"/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17"/>
      <c r="N62" s="218"/>
      <c r="O62" s="218"/>
      <c r="P62" s="218"/>
      <c r="Q62" s="218"/>
      <c r="R62" s="218"/>
      <c r="S62" s="218"/>
      <c r="T62" s="219"/>
      <c r="U62" s="219"/>
      <c r="V62" s="219"/>
      <c r="W62" s="219"/>
      <c r="X62" s="219"/>
      <c r="Y62" s="219"/>
      <c r="Z62" s="220"/>
      <c r="AA62" s="220"/>
      <c r="AB62" s="221"/>
      <c r="AC62" s="221"/>
      <c r="AD62" s="222"/>
      <c r="AE62" s="223"/>
      <c r="AF62" s="221"/>
      <c r="AG62" s="221"/>
      <c r="AH62" s="224"/>
      <c r="AI62" s="225"/>
      <c r="AJ62" s="219"/>
      <c r="AK62" s="219"/>
      <c r="AL62" s="226"/>
    </row>
  </sheetData>
  <mergeCells count="46">
    <mergeCell ref="A1:A3"/>
    <mergeCell ref="B1:C3"/>
    <mergeCell ref="D1:J3"/>
    <mergeCell ref="K3:L3"/>
    <mergeCell ref="A62:L62"/>
    <mergeCell ref="K45:L46"/>
    <mergeCell ref="H47:L47"/>
    <mergeCell ref="B5:F5"/>
    <mergeCell ref="H5:L5"/>
    <mergeCell ref="B6:D6"/>
    <mergeCell ref="E6:F6"/>
    <mergeCell ref="H6:J6"/>
    <mergeCell ref="K6:L6"/>
    <mergeCell ref="B7:D8"/>
    <mergeCell ref="E7:F8"/>
    <mergeCell ref="H7:J8"/>
    <mergeCell ref="P12:R12"/>
    <mergeCell ref="S12:U12"/>
    <mergeCell ref="V12:X12"/>
    <mergeCell ref="Y12:AA12"/>
    <mergeCell ref="AB12:AD12"/>
    <mergeCell ref="K7:L8"/>
    <mergeCell ref="B9:F9"/>
    <mergeCell ref="H9:L9"/>
    <mergeCell ref="B24:F24"/>
    <mergeCell ref="H24:L24"/>
    <mergeCell ref="B47:F47"/>
    <mergeCell ref="B26:D27"/>
    <mergeCell ref="E26:F27"/>
    <mergeCell ref="H26:J27"/>
    <mergeCell ref="K26:L27"/>
    <mergeCell ref="B28:F28"/>
    <mergeCell ref="H28:L28"/>
    <mergeCell ref="B43:F43"/>
    <mergeCell ref="B44:D44"/>
    <mergeCell ref="E44:F44"/>
    <mergeCell ref="B45:D46"/>
    <mergeCell ref="E45:F46"/>
    <mergeCell ref="H43:L43"/>
    <mergeCell ref="H44:J44"/>
    <mergeCell ref="K44:L44"/>
    <mergeCell ref="H45:J46"/>
    <mergeCell ref="B25:D25"/>
    <mergeCell ref="E25:F25"/>
    <mergeCell ref="H25:J25"/>
    <mergeCell ref="K25:L25"/>
  </mergeCells>
  <dataValidations count="7">
    <dataValidation type="list" allowBlank="1" showInputMessage="1" showErrorMessage="1" sqref="AL62">
      <formula1>Estado1</formula1>
    </dataValidation>
    <dataValidation type="whole" allowBlank="1" showInputMessage="1" showErrorMessage="1" sqref="AE62">
      <formula1>0</formula1>
      <formula2>5000000000</formula2>
    </dataValidation>
    <dataValidation type="whole" allowBlank="1" showInputMessage="1" showErrorMessage="1" sqref="AD62">
      <formula1>0</formula1>
      <formula2>30000000</formula2>
    </dataValidation>
    <dataValidation type="whole" allowBlank="1" showInputMessage="1" showErrorMessage="1" sqref="U62:V62">
      <formula1>0</formula1>
      <formula2>100</formula2>
    </dataValidation>
    <dataValidation type="whole" allowBlank="1" showInputMessage="1" showErrorMessage="1" sqref="Z62">
      <formula1>0</formula1>
      <formula2>10</formula2>
    </dataValidation>
    <dataValidation type="whole" allowBlank="1" showInputMessage="1" showErrorMessage="1" sqref="A62">
      <formula1>1</formula1>
      <formula2>2000</formula2>
    </dataValidation>
    <dataValidation type="list" allowBlank="1" showInputMessage="1" showErrorMessage="1" sqref="X62:Y62 O62:T62">
      <formula1>RPTA</formula1>
    </dataValidation>
  </dataValidations>
  <pageMargins left="1.299212598425197" right="0.70866141732283472" top="0.39370078740157483" bottom="0.43307086614173229" header="0.31496062992125984" footer="0.31496062992125984"/>
  <pageSetup scale="41" orientation="portrait" horizontalDpi="4294967295" verticalDpi="4294967295" r:id="rId1"/>
  <drawing r:id="rId2"/>
  <picture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AL61"/>
  <sheetViews>
    <sheetView showGridLines="0" zoomScale="60" zoomScaleNormal="60" workbookViewId="0">
      <selection activeCell="O40" sqref="O40"/>
    </sheetView>
  </sheetViews>
  <sheetFormatPr baseColWidth="10" defaultColWidth="11.42578125" defaultRowHeight="21" x14ac:dyDescent="0.35"/>
  <cols>
    <col min="1" max="1" width="16.140625" style="118" bestFit="1" customWidth="1"/>
    <col min="2" max="2" width="11.5703125" style="118" bestFit="1" customWidth="1"/>
    <col min="3" max="3" width="18.28515625" style="118" bestFit="1" customWidth="1"/>
    <col min="4" max="4" width="20.140625" style="118" bestFit="1" customWidth="1"/>
    <col min="5" max="5" width="13.7109375" style="118" bestFit="1" customWidth="1"/>
    <col min="6" max="6" width="3.85546875" style="118" customWidth="1"/>
    <col min="7" max="7" width="16.140625" style="118" bestFit="1" customWidth="1"/>
    <col min="8" max="8" width="11.5703125" style="118" bestFit="1" customWidth="1"/>
    <col min="9" max="9" width="19" style="118" bestFit="1" customWidth="1"/>
    <col min="10" max="10" width="18.28515625" style="118" bestFit="1" customWidth="1"/>
    <col min="11" max="11" width="19.28515625" style="118" customWidth="1"/>
    <col min="12" max="14" width="11.42578125" style="118"/>
    <col min="15" max="29" width="8.7109375" style="118" customWidth="1"/>
    <col min="30" max="16384" width="11.42578125" style="118"/>
  </cols>
  <sheetData>
    <row r="1" spans="1:29" customFormat="1" ht="42" customHeight="1" x14ac:dyDescent="0.35">
      <c r="A1" s="423"/>
      <c r="B1" s="424"/>
      <c r="C1" s="425"/>
      <c r="D1" s="239" t="s">
        <v>601</v>
      </c>
      <c r="E1" s="240"/>
      <c r="F1" s="240"/>
      <c r="G1" s="240"/>
      <c r="H1" s="240"/>
      <c r="I1" s="241"/>
      <c r="J1" s="233" t="s">
        <v>592</v>
      </c>
      <c r="K1" s="234">
        <v>42858</v>
      </c>
      <c r="L1" s="118"/>
    </row>
    <row r="2" spans="1:29" customFormat="1" ht="42" customHeight="1" x14ac:dyDescent="0.35">
      <c r="A2" s="426"/>
      <c r="B2" s="427"/>
      <c r="C2" s="428"/>
      <c r="D2" s="242"/>
      <c r="E2" s="243"/>
      <c r="F2" s="243"/>
      <c r="G2" s="243"/>
      <c r="H2" s="243"/>
      <c r="I2" s="244"/>
      <c r="J2" s="215" t="s">
        <v>597</v>
      </c>
      <c r="K2" s="235" t="s">
        <v>593</v>
      </c>
      <c r="L2" s="118"/>
    </row>
    <row r="3" spans="1:29" customFormat="1" ht="42" customHeight="1" thickBot="1" x14ac:dyDescent="0.4">
      <c r="A3" s="429"/>
      <c r="B3" s="430"/>
      <c r="C3" s="431"/>
      <c r="D3" s="245"/>
      <c r="E3" s="246"/>
      <c r="F3" s="246"/>
      <c r="G3" s="246"/>
      <c r="H3" s="246"/>
      <c r="I3" s="247"/>
      <c r="J3" s="248" t="s">
        <v>594</v>
      </c>
      <c r="K3" s="249"/>
      <c r="L3" s="118"/>
    </row>
    <row r="4" spans="1:29" ht="59.25" customHeight="1" x14ac:dyDescent="0.35">
      <c r="A4" s="420" t="s">
        <v>94</v>
      </c>
      <c r="B4" s="421"/>
      <c r="C4" s="421"/>
      <c r="D4" s="421"/>
      <c r="E4" s="422"/>
      <c r="F4" s="135"/>
      <c r="G4" s="420" t="s">
        <v>95</v>
      </c>
      <c r="H4" s="421"/>
      <c r="I4" s="421"/>
      <c r="J4" s="421"/>
      <c r="K4" s="422"/>
    </row>
    <row r="5" spans="1:29" x14ac:dyDescent="0.35">
      <c r="A5" s="405" t="s">
        <v>76</v>
      </c>
      <c r="B5" s="406"/>
      <c r="C5" s="406"/>
      <c r="D5" s="406" t="s">
        <v>77</v>
      </c>
      <c r="E5" s="407"/>
      <c r="F5" s="135"/>
      <c r="G5" s="405" t="s">
        <v>76</v>
      </c>
      <c r="H5" s="406"/>
      <c r="I5" s="406"/>
      <c r="J5" s="406" t="s">
        <v>77</v>
      </c>
      <c r="K5" s="407"/>
    </row>
    <row r="6" spans="1:29" ht="15" customHeight="1" x14ac:dyDescent="0.35">
      <c r="A6" s="408" t="s">
        <v>78</v>
      </c>
      <c r="B6" s="409"/>
      <c r="C6" s="409"/>
      <c r="D6" s="409" t="s">
        <v>207</v>
      </c>
      <c r="E6" s="410"/>
      <c r="F6" s="135"/>
      <c r="G6" s="408" t="s">
        <v>96</v>
      </c>
      <c r="H6" s="409"/>
      <c r="I6" s="409"/>
      <c r="J6" s="409" t="s">
        <v>208</v>
      </c>
      <c r="K6" s="410"/>
    </row>
    <row r="7" spans="1:29" ht="21.75" thickBot="1" x14ac:dyDescent="0.4">
      <c r="A7" s="408"/>
      <c r="B7" s="409"/>
      <c r="C7" s="409"/>
      <c r="D7" s="409"/>
      <c r="E7" s="410"/>
      <c r="F7" s="135"/>
      <c r="G7" s="408"/>
      <c r="H7" s="409"/>
      <c r="I7" s="409"/>
      <c r="J7" s="409"/>
      <c r="K7" s="410"/>
    </row>
    <row r="8" spans="1:29" ht="21.75" thickBot="1" x14ac:dyDescent="0.4">
      <c r="A8" s="399" t="s">
        <v>79</v>
      </c>
      <c r="B8" s="400"/>
      <c r="C8" s="400"/>
      <c r="D8" s="400"/>
      <c r="E8" s="401"/>
      <c r="F8" s="135"/>
      <c r="G8" s="399" t="s">
        <v>79</v>
      </c>
      <c r="H8" s="400"/>
      <c r="I8" s="400"/>
      <c r="J8" s="400"/>
      <c r="K8" s="401"/>
    </row>
    <row r="9" spans="1:29" ht="21.75" thickBot="1" x14ac:dyDescent="0.4">
      <c r="A9" s="126" t="s">
        <v>80</v>
      </c>
      <c r="B9" s="127" t="s">
        <v>61</v>
      </c>
      <c r="C9" s="128" t="s">
        <v>59</v>
      </c>
      <c r="D9" s="129" t="s">
        <v>57</v>
      </c>
      <c r="E9" s="130" t="s">
        <v>81</v>
      </c>
      <c r="F9" s="135"/>
      <c r="G9" s="126" t="s">
        <v>80</v>
      </c>
      <c r="H9" s="127" t="s">
        <v>61</v>
      </c>
      <c r="I9" s="128" t="s">
        <v>59</v>
      </c>
      <c r="J9" s="129" t="s">
        <v>57</v>
      </c>
      <c r="K9" s="130" t="s">
        <v>81</v>
      </c>
    </row>
    <row r="10" spans="1:29" x14ac:dyDescent="0.35">
      <c r="A10" s="116" t="s">
        <v>82</v>
      </c>
      <c r="B10" s="117"/>
      <c r="C10" s="117"/>
      <c r="D10" s="117"/>
      <c r="E10" s="116"/>
      <c r="G10" s="123" t="s">
        <v>82</v>
      </c>
      <c r="H10" s="110"/>
      <c r="I10" s="110"/>
      <c r="J10" s="110"/>
      <c r="K10" s="111"/>
    </row>
    <row r="11" spans="1:29" x14ac:dyDescent="0.35">
      <c r="A11" s="116" t="s">
        <v>83</v>
      </c>
      <c r="B11" s="117"/>
      <c r="C11" s="117"/>
      <c r="D11" s="117"/>
      <c r="E11" s="116"/>
      <c r="G11" s="124" t="s">
        <v>83</v>
      </c>
      <c r="H11" s="112"/>
      <c r="I11" s="112"/>
      <c r="J11" s="112"/>
      <c r="K11" s="113"/>
      <c r="O11" s="411">
        <v>1</v>
      </c>
      <c r="P11" s="411"/>
      <c r="Q11" s="411"/>
      <c r="R11" s="411">
        <v>4</v>
      </c>
      <c r="S11" s="411"/>
      <c r="T11" s="411"/>
      <c r="U11" s="411">
        <v>6</v>
      </c>
      <c r="V11" s="411"/>
      <c r="W11" s="411"/>
      <c r="X11" s="411">
        <v>7</v>
      </c>
      <c r="Y11" s="411"/>
      <c r="Z11" s="411"/>
      <c r="AA11" s="411">
        <v>11</v>
      </c>
      <c r="AB11" s="411"/>
      <c r="AC11" s="411"/>
    </row>
    <row r="12" spans="1:29" x14ac:dyDescent="0.35">
      <c r="A12" s="124" t="s">
        <v>84</v>
      </c>
      <c r="B12" s="112" t="s">
        <v>103</v>
      </c>
      <c r="C12" s="112" t="s">
        <v>552</v>
      </c>
      <c r="D12" s="112" t="s">
        <v>551</v>
      </c>
      <c r="E12" s="113" t="s">
        <v>289</v>
      </c>
      <c r="G12" s="124" t="s">
        <v>84</v>
      </c>
      <c r="H12" s="112" t="s">
        <v>100</v>
      </c>
      <c r="I12" s="112" t="s">
        <v>101</v>
      </c>
      <c r="J12" s="163" t="s">
        <v>533</v>
      </c>
      <c r="K12" s="165" t="s">
        <v>141</v>
      </c>
      <c r="O12" s="149" t="str">
        <f>MID(B12,4,2)</f>
        <v>86</v>
      </c>
      <c r="P12" s="135" t="str">
        <f>MID(D12,1,2)</f>
        <v>88</v>
      </c>
      <c r="Q12" s="150" t="str">
        <f>MID(E12,5,2)</f>
        <v>90</v>
      </c>
      <c r="R12" s="149" t="str">
        <f>MID(H12,4,2)</f>
        <v>85</v>
      </c>
      <c r="S12" s="135" t="str">
        <f>MID(J12,1,2)</f>
        <v>90</v>
      </c>
      <c r="T12" s="150" t="str">
        <f>MID(K12,5,2)</f>
        <v>99</v>
      </c>
      <c r="U12" s="149" t="str">
        <f>MID(B31,4,2)</f>
        <v>92</v>
      </c>
      <c r="V12" s="135" t="str">
        <f>MID(D31,1,2)</f>
        <v>94</v>
      </c>
      <c r="W12" s="150" t="str">
        <f>MID(E31,5,2)</f>
        <v>99</v>
      </c>
      <c r="X12" s="149" t="str">
        <f>MID(H31,4,2)</f>
        <v>90</v>
      </c>
      <c r="Y12" s="135" t="str">
        <f>MID(J31,1,2)</f>
        <v>93</v>
      </c>
      <c r="Z12" s="150" t="str">
        <f>MID(K31,5,2)</f>
        <v>95</v>
      </c>
      <c r="AA12" s="149" t="str">
        <f>MID(B50,4,2)</f>
        <v>5%</v>
      </c>
      <c r="AB12" s="135" t="str">
        <f>MID(D50,1,2)</f>
        <v>9%</v>
      </c>
      <c r="AC12" s="150" t="str">
        <f>MID(E50,5,2)</f>
        <v>13</v>
      </c>
    </row>
    <row r="13" spans="1:29" x14ac:dyDescent="0.35">
      <c r="A13" s="124" t="s">
        <v>85</v>
      </c>
      <c r="B13" s="112" t="s">
        <v>103</v>
      </c>
      <c r="C13" s="112" t="s">
        <v>552</v>
      </c>
      <c r="D13" s="112" t="s">
        <v>551</v>
      </c>
      <c r="E13" s="113" t="s">
        <v>289</v>
      </c>
      <c r="G13" s="124" t="s">
        <v>85</v>
      </c>
      <c r="H13" s="112" t="s">
        <v>100</v>
      </c>
      <c r="I13" s="112" t="s">
        <v>101</v>
      </c>
      <c r="J13" s="163" t="s">
        <v>533</v>
      </c>
      <c r="K13" s="165" t="s">
        <v>141</v>
      </c>
      <c r="O13" s="149" t="str">
        <f t="shared" ref="O13:O21" si="0">MID(B13,4,2)</f>
        <v>86</v>
      </c>
      <c r="P13" s="135" t="str">
        <f t="shared" ref="P13:P21" si="1">MID(D13,1,2)</f>
        <v>88</v>
      </c>
      <c r="Q13" s="150" t="str">
        <f t="shared" ref="Q13:Q21" si="2">MID(E13,5,2)</f>
        <v>90</v>
      </c>
      <c r="R13" s="149" t="str">
        <f t="shared" ref="R13:R21" si="3">MID(H13,4,2)</f>
        <v>85</v>
      </c>
      <c r="S13" s="135" t="str">
        <f t="shared" ref="S13:S21" si="4">MID(J13,1,2)</f>
        <v>90</v>
      </c>
      <c r="T13" s="150" t="str">
        <f t="shared" ref="T13:T21" si="5">MID(K13,5,2)</f>
        <v>99</v>
      </c>
      <c r="U13" s="149" t="str">
        <f t="shared" ref="U13:U21" si="6">MID(B32,4,2)</f>
        <v>92</v>
      </c>
      <c r="V13" s="135" t="str">
        <f t="shared" ref="V13:V21" si="7">MID(D32,1,2)</f>
        <v>94</v>
      </c>
      <c r="W13" s="150" t="str">
        <f t="shared" ref="W13:W21" si="8">MID(E32,5,2)</f>
        <v>99</v>
      </c>
      <c r="X13" s="149" t="str">
        <f t="shared" ref="X13:X21" si="9">MID(H32,4,2)</f>
        <v>90</v>
      </c>
      <c r="Y13" s="135" t="str">
        <f t="shared" ref="Y13:Y21" si="10">MID(J32,1,2)</f>
        <v>93</v>
      </c>
      <c r="Z13" s="150" t="str">
        <f t="shared" ref="Z13:Z21" si="11">MID(K32,5,2)</f>
        <v>95</v>
      </c>
      <c r="AA13" s="149" t="str">
        <f t="shared" ref="AA13:AA21" si="12">MID(B51,4,2)</f>
        <v>9%</v>
      </c>
      <c r="AB13" s="135" t="str">
        <f t="shared" ref="AB13:AB21" si="13">MID(D51,1,2)</f>
        <v>13</v>
      </c>
      <c r="AC13" s="150" t="str">
        <f t="shared" ref="AC13:AC20" si="14">MID(E51,5,2)</f>
        <v>21</v>
      </c>
    </row>
    <row r="14" spans="1:29" x14ac:dyDescent="0.35">
      <c r="A14" s="124" t="s">
        <v>86</v>
      </c>
      <c r="B14" s="112" t="s">
        <v>113</v>
      </c>
      <c r="C14" s="112" t="s">
        <v>551</v>
      </c>
      <c r="D14" s="112" t="s">
        <v>553</v>
      </c>
      <c r="E14" s="113" t="s">
        <v>152</v>
      </c>
      <c r="G14" s="124" t="s">
        <v>86</v>
      </c>
      <c r="H14" s="112" t="s">
        <v>100</v>
      </c>
      <c r="I14" s="112" t="s">
        <v>101</v>
      </c>
      <c r="J14" s="163" t="s">
        <v>533</v>
      </c>
      <c r="K14" s="165" t="s">
        <v>141</v>
      </c>
      <c r="O14" s="149" t="str">
        <f t="shared" si="0"/>
        <v>88</v>
      </c>
      <c r="P14" s="135" t="str">
        <f t="shared" si="1"/>
        <v>90</v>
      </c>
      <c r="Q14" s="150" t="str">
        <f t="shared" si="2"/>
        <v>92</v>
      </c>
      <c r="R14" s="149" t="str">
        <f t="shared" si="3"/>
        <v>85</v>
      </c>
      <c r="S14" s="135" t="str">
        <f t="shared" si="4"/>
        <v>90</v>
      </c>
      <c r="T14" s="150" t="str">
        <f t="shared" si="5"/>
        <v>99</v>
      </c>
      <c r="U14" s="149" t="str">
        <f t="shared" si="6"/>
        <v>92</v>
      </c>
      <c r="V14" s="135" t="str">
        <f t="shared" si="7"/>
        <v>94</v>
      </c>
      <c r="W14" s="150" t="str">
        <f t="shared" si="8"/>
        <v>99</v>
      </c>
      <c r="X14" s="149" t="str">
        <f t="shared" si="9"/>
        <v>90</v>
      </c>
      <c r="Y14" s="135" t="str">
        <f t="shared" si="10"/>
        <v>93</v>
      </c>
      <c r="Z14" s="150" t="str">
        <f t="shared" si="11"/>
        <v>95</v>
      </c>
      <c r="AA14" s="149" t="str">
        <f t="shared" si="12"/>
        <v>13</v>
      </c>
      <c r="AB14" s="135" t="str">
        <f t="shared" si="13"/>
        <v>21</v>
      </c>
      <c r="AC14" s="150" t="str">
        <f t="shared" si="14"/>
        <v>29</v>
      </c>
    </row>
    <row r="15" spans="1:29" x14ac:dyDescent="0.35">
      <c r="A15" s="124" t="s">
        <v>87</v>
      </c>
      <c r="B15" s="112" t="s">
        <v>113</v>
      </c>
      <c r="C15" s="112" t="s">
        <v>551</v>
      </c>
      <c r="D15" s="112" t="s">
        <v>553</v>
      </c>
      <c r="E15" s="113" t="s">
        <v>152</v>
      </c>
      <c r="G15" s="124" t="s">
        <v>87</v>
      </c>
      <c r="H15" s="112" t="s">
        <v>100</v>
      </c>
      <c r="I15" s="112" t="s">
        <v>101</v>
      </c>
      <c r="J15" s="163" t="s">
        <v>533</v>
      </c>
      <c r="K15" s="165" t="s">
        <v>141</v>
      </c>
      <c r="O15" s="149" t="str">
        <f t="shared" si="0"/>
        <v>88</v>
      </c>
      <c r="P15" s="135" t="str">
        <f t="shared" si="1"/>
        <v>90</v>
      </c>
      <c r="Q15" s="150" t="str">
        <f t="shared" si="2"/>
        <v>92</v>
      </c>
      <c r="R15" s="149" t="str">
        <f t="shared" si="3"/>
        <v>85</v>
      </c>
      <c r="S15" s="135" t="str">
        <f t="shared" si="4"/>
        <v>90</v>
      </c>
      <c r="T15" s="150" t="str">
        <f t="shared" si="5"/>
        <v>99</v>
      </c>
      <c r="U15" s="149" t="str">
        <f t="shared" si="6"/>
        <v>92</v>
      </c>
      <c r="V15" s="135" t="str">
        <f t="shared" si="7"/>
        <v>94</v>
      </c>
      <c r="W15" s="150" t="str">
        <f t="shared" si="8"/>
        <v>99</v>
      </c>
      <c r="X15" s="149" t="str">
        <f t="shared" si="9"/>
        <v>90</v>
      </c>
      <c r="Y15" s="135" t="str">
        <f t="shared" si="10"/>
        <v>93</v>
      </c>
      <c r="Z15" s="150" t="str">
        <f t="shared" si="11"/>
        <v>95</v>
      </c>
      <c r="AA15" s="149" t="str">
        <f t="shared" si="12"/>
        <v>21</v>
      </c>
      <c r="AB15" s="135" t="str">
        <f t="shared" si="13"/>
        <v>29</v>
      </c>
      <c r="AC15" s="150" t="str">
        <f t="shared" si="14"/>
        <v>36</v>
      </c>
    </row>
    <row r="16" spans="1:29" x14ac:dyDescent="0.35">
      <c r="A16" s="124" t="s">
        <v>88</v>
      </c>
      <c r="B16" s="112" t="s">
        <v>530</v>
      </c>
      <c r="C16" s="112" t="s">
        <v>553</v>
      </c>
      <c r="D16" s="112" t="s">
        <v>148</v>
      </c>
      <c r="E16" s="113" t="s">
        <v>106</v>
      </c>
      <c r="G16" s="124" t="s">
        <v>88</v>
      </c>
      <c r="H16" s="112" t="s">
        <v>100</v>
      </c>
      <c r="I16" s="112" t="s">
        <v>101</v>
      </c>
      <c r="J16" s="163" t="s">
        <v>533</v>
      </c>
      <c r="K16" s="165" t="s">
        <v>141</v>
      </c>
      <c r="O16" s="149" t="str">
        <f t="shared" si="0"/>
        <v>90</v>
      </c>
      <c r="P16" s="135" t="str">
        <f t="shared" si="1"/>
        <v>92</v>
      </c>
      <c r="Q16" s="150" t="str">
        <f t="shared" si="2"/>
        <v>94</v>
      </c>
      <c r="R16" s="149" t="str">
        <f t="shared" si="3"/>
        <v>85</v>
      </c>
      <c r="S16" s="135" t="str">
        <f t="shared" si="4"/>
        <v>90</v>
      </c>
      <c r="T16" s="150" t="str">
        <f t="shared" si="5"/>
        <v>99</v>
      </c>
      <c r="U16" s="149" t="str">
        <f t="shared" si="6"/>
        <v>92</v>
      </c>
      <c r="V16" s="135" t="str">
        <f t="shared" si="7"/>
        <v>94</v>
      </c>
      <c r="W16" s="150" t="str">
        <f t="shared" si="8"/>
        <v>99</v>
      </c>
      <c r="X16" s="149" t="str">
        <f t="shared" si="9"/>
        <v>92</v>
      </c>
      <c r="Y16" s="135" t="str">
        <f t="shared" si="10"/>
        <v>95</v>
      </c>
      <c r="Z16" s="150" t="str">
        <f t="shared" si="11"/>
        <v>97</v>
      </c>
      <c r="AA16" s="149" t="str">
        <f t="shared" si="12"/>
        <v>29</v>
      </c>
      <c r="AB16" s="135" t="str">
        <f t="shared" si="13"/>
        <v>36</v>
      </c>
      <c r="AC16" s="150" t="str">
        <f t="shared" si="14"/>
        <v>44</v>
      </c>
    </row>
    <row r="17" spans="1:29" x14ac:dyDescent="0.35">
      <c r="A17" s="124" t="s">
        <v>89</v>
      </c>
      <c r="B17" s="112" t="s">
        <v>530</v>
      </c>
      <c r="C17" s="112" t="s">
        <v>553</v>
      </c>
      <c r="D17" s="112" t="s">
        <v>148</v>
      </c>
      <c r="E17" s="113" t="s">
        <v>106</v>
      </c>
      <c r="G17" s="124" t="s">
        <v>89</v>
      </c>
      <c r="H17" s="112" t="s">
        <v>100</v>
      </c>
      <c r="I17" s="112" t="s">
        <v>101</v>
      </c>
      <c r="J17" s="163" t="s">
        <v>533</v>
      </c>
      <c r="K17" s="165" t="s">
        <v>141</v>
      </c>
      <c r="O17" s="149" t="str">
        <f t="shared" si="0"/>
        <v>90</v>
      </c>
      <c r="P17" s="135" t="str">
        <f t="shared" si="1"/>
        <v>92</v>
      </c>
      <c r="Q17" s="150" t="str">
        <f t="shared" si="2"/>
        <v>94</v>
      </c>
      <c r="R17" s="149" t="str">
        <f t="shared" si="3"/>
        <v>85</v>
      </c>
      <c r="S17" s="135" t="str">
        <f t="shared" si="4"/>
        <v>90</v>
      </c>
      <c r="T17" s="150" t="str">
        <f t="shared" si="5"/>
        <v>99</v>
      </c>
      <c r="U17" s="149" t="str">
        <f t="shared" si="6"/>
        <v>92</v>
      </c>
      <c r="V17" s="135" t="str">
        <f t="shared" si="7"/>
        <v>94</v>
      </c>
      <c r="W17" s="150" t="str">
        <f t="shared" si="8"/>
        <v>99</v>
      </c>
      <c r="X17" s="149" t="str">
        <f t="shared" si="9"/>
        <v>92</v>
      </c>
      <c r="Y17" s="135" t="str">
        <f t="shared" si="10"/>
        <v>95</v>
      </c>
      <c r="Z17" s="150" t="str">
        <f t="shared" si="11"/>
        <v>97</v>
      </c>
      <c r="AA17" s="149" t="str">
        <f t="shared" si="12"/>
        <v>36</v>
      </c>
      <c r="AB17" s="135" t="str">
        <f t="shared" si="13"/>
        <v>44</v>
      </c>
      <c r="AC17" s="150" t="str">
        <f t="shared" si="14"/>
        <v>51</v>
      </c>
    </row>
    <row r="18" spans="1:29" x14ac:dyDescent="0.35">
      <c r="A18" s="124" t="s">
        <v>90</v>
      </c>
      <c r="B18" s="112" t="s">
        <v>147</v>
      </c>
      <c r="C18" s="112" t="s">
        <v>148</v>
      </c>
      <c r="D18" s="112" t="s">
        <v>554</v>
      </c>
      <c r="E18" s="113" t="s">
        <v>108</v>
      </c>
      <c r="G18" s="124" t="s">
        <v>90</v>
      </c>
      <c r="H18" s="112" t="s">
        <v>100</v>
      </c>
      <c r="I18" s="112" t="s">
        <v>101</v>
      </c>
      <c r="J18" s="163" t="s">
        <v>533</v>
      </c>
      <c r="K18" s="165" t="s">
        <v>141</v>
      </c>
      <c r="O18" s="149" t="str">
        <f t="shared" si="0"/>
        <v>92</v>
      </c>
      <c r="P18" s="135" t="str">
        <f t="shared" si="1"/>
        <v>94</v>
      </c>
      <c r="Q18" s="150" t="str">
        <f t="shared" si="2"/>
        <v>96</v>
      </c>
      <c r="R18" s="149" t="str">
        <f t="shared" si="3"/>
        <v>85</v>
      </c>
      <c r="S18" s="135" t="str">
        <f t="shared" si="4"/>
        <v>90</v>
      </c>
      <c r="T18" s="150" t="str">
        <f t="shared" si="5"/>
        <v>99</v>
      </c>
      <c r="U18" s="149" t="str">
        <f t="shared" si="6"/>
        <v>92</v>
      </c>
      <c r="V18" s="135" t="str">
        <f t="shared" si="7"/>
        <v>94</v>
      </c>
      <c r="W18" s="150" t="str">
        <f t="shared" si="8"/>
        <v>99</v>
      </c>
      <c r="X18" s="149" t="str">
        <f t="shared" si="9"/>
        <v>92</v>
      </c>
      <c r="Y18" s="135" t="str">
        <f t="shared" si="10"/>
        <v>95</v>
      </c>
      <c r="Z18" s="150" t="str">
        <f t="shared" si="11"/>
        <v>97</v>
      </c>
      <c r="AA18" s="149" t="str">
        <f t="shared" si="12"/>
        <v>44</v>
      </c>
      <c r="AB18" s="135" t="str">
        <f t="shared" si="13"/>
        <v>51</v>
      </c>
      <c r="AC18" s="150" t="str">
        <f t="shared" si="14"/>
        <v>58</v>
      </c>
    </row>
    <row r="19" spans="1:29" x14ac:dyDescent="0.35">
      <c r="A19" s="124" t="s">
        <v>91</v>
      </c>
      <c r="B19" s="112" t="s">
        <v>147</v>
      </c>
      <c r="C19" s="112" t="s">
        <v>148</v>
      </c>
      <c r="D19" s="112" t="s">
        <v>554</v>
      </c>
      <c r="E19" s="113" t="s">
        <v>108</v>
      </c>
      <c r="G19" s="124" t="s">
        <v>91</v>
      </c>
      <c r="H19" s="112" t="s">
        <v>100</v>
      </c>
      <c r="I19" s="112" t="s">
        <v>101</v>
      </c>
      <c r="J19" s="163" t="s">
        <v>533</v>
      </c>
      <c r="K19" s="165" t="s">
        <v>141</v>
      </c>
      <c r="O19" s="149" t="str">
        <f t="shared" si="0"/>
        <v>92</v>
      </c>
      <c r="P19" s="135" t="str">
        <f t="shared" si="1"/>
        <v>94</v>
      </c>
      <c r="Q19" s="150" t="str">
        <f t="shared" si="2"/>
        <v>96</v>
      </c>
      <c r="R19" s="149" t="str">
        <f t="shared" si="3"/>
        <v>85</v>
      </c>
      <c r="S19" s="135" t="str">
        <f t="shared" si="4"/>
        <v>90</v>
      </c>
      <c r="T19" s="150" t="str">
        <f t="shared" si="5"/>
        <v>99</v>
      </c>
      <c r="U19" s="149" t="str">
        <f t="shared" si="6"/>
        <v>92</v>
      </c>
      <c r="V19" s="135" t="str">
        <f t="shared" si="7"/>
        <v>94</v>
      </c>
      <c r="W19" s="150" t="str">
        <f t="shared" si="8"/>
        <v>99</v>
      </c>
      <c r="X19" s="149" t="str">
        <f t="shared" si="9"/>
        <v>92</v>
      </c>
      <c r="Y19" s="135" t="str">
        <f t="shared" si="10"/>
        <v>95</v>
      </c>
      <c r="Z19" s="150" t="str">
        <f t="shared" si="11"/>
        <v>97</v>
      </c>
      <c r="AA19" s="149" t="str">
        <f t="shared" si="12"/>
        <v>51</v>
      </c>
      <c r="AB19" s="135" t="str">
        <f t="shared" si="13"/>
        <v>58</v>
      </c>
      <c r="AC19" s="150" t="str">
        <f t="shared" si="14"/>
        <v>65</v>
      </c>
    </row>
    <row r="20" spans="1:29" x14ac:dyDescent="0.35">
      <c r="A20" s="124" t="s">
        <v>92</v>
      </c>
      <c r="B20" s="112" t="s">
        <v>155</v>
      </c>
      <c r="C20" s="112" t="s">
        <v>555</v>
      </c>
      <c r="D20" s="112" t="s">
        <v>463</v>
      </c>
      <c r="E20" s="113" t="s">
        <v>112</v>
      </c>
      <c r="G20" s="124" t="s">
        <v>92</v>
      </c>
      <c r="H20" s="112" t="s">
        <v>100</v>
      </c>
      <c r="I20" s="112" t="s">
        <v>101</v>
      </c>
      <c r="J20" s="163" t="s">
        <v>533</v>
      </c>
      <c r="K20" s="165" t="s">
        <v>141</v>
      </c>
      <c r="O20" s="149" t="str">
        <f t="shared" si="0"/>
        <v>91</v>
      </c>
      <c r="P20" s="135" t="str">
        <f t="shared" si="1"/>
        <v>93</v>
      </c>
      <c r="Q20" s="150" t="str">
        <f t="shared" si="2"/>
        <v>97</v>
      </c>
      <c r="R20" s="149" t="str">
        <f t="shared" si="3"/>
        <v>85</v>
      </c>
      <c r="S20" s="135" t="str">
        <f t="shared" si="4"/>
        <v>90</v>
      </c>
      <c r="T20" s="150" t="str">
        <f t="shared" si="5"/>
        <v>99</v>
      </c>
      <c r="U20" s="149" t="str">
        <f t="shared" si="6"/>
        <v>92</v>
      </c>
      <c r="V20" s="135" t="str">
        <f t="shared" si="7"/>
        <v>94</v>
      </c>
      <c r="W20" s="150" t="str">
        <f t="shared" si="8"/>
        <v>99</v>
      </c>
      <c r="X20" s="149" t="str">
        <f t="shared" si="9"/>
        <v>94</v>
      </c>
      <c r="Y20" s="135" t="str">
        <f t="shared" si="10"/>
        <v>97</v>
      </c>
      <c r="Z20" s="150" t="str">
        <f t="shared" si="11"/>
        <v>99</v>
      </c>
      <c r="AA20" s="149" t="str">
        <f t="shared" si="12"/>
        <v>58</v>
      </c>
      <c r="AB20" s="135" t="str">
        <f t="shared" si="13"/>
        <v>65</v>
      </c>
      <c r="AC20" s="150" t="str">
        <f t="shared" si="14"/>
        <v>73</v>
      </c>
    </row>
    <row r="21" spans="1:29" ht="21.75" thickBot="1" x14ac:dyDescent="0.4">
      <c r="A21" s="125" t="s">
        <v>93</v>
      </c>
      <c r="B21" s="114" t="s">
        <v>147</v>
      </c>
      <c r="C21" s="114" t="s">
        <v>148</v>
      </c>
      <c r="D21" s="114" t="s">
        <v>482</v>
      </c>
      <c r="E21" s="115" t="s">
        <v>116</v>
      </c>
      <c r="G21" s="125" t="s">
        <v>93</v>
      </c>
      <c r="H21" s="114" t="s">
        <v>100</v>
      </c>
      <c r="I21" s="114" t="s">
        <v>101</v>
      </c>
      <c r="J21" s="164" t="s">
        <v>533</v>
      </c>
      <c r="K21" s="166" t="s">
        <v>141</v>
      </c>
      <c r="O21" s="151" t="str">
        <f t="shared" si="0"/>
        <v>92</v>
      </c>
      <c r="P21" s="152" t="str">
        <f t="shared" si="1"/>
        <v>94</v>
      </c>
      <c r="Q21" s="153" t="str">
        <f t="shared" si="2"/>
        <v>98</v>
      </c>
      <c r="R21" s="151" t="str">
        <f t="shared" si="3"/>
        <v>85</v>
      </c>
      <c r="S21" s="152" t="str">
        <f t="shared" si="4"/>
        <v>90</v>
      </c>
      <c r="T21" s="153" t="str">
        <f t="shared" si="5"/>
        <v>99</v>
      </c>
      <c r="U21" s="151" t="str">
        <f t="shared" si="6"/>
        <v>92</v>
      </c>
      <c r="V21" s="152" t="str">
        <f t="shared" si="7"/>
        <v>94</v>
      </c>
      <c r="W21" s="153" t="str">
        <f t="shared" si="8"/>
        <v>99</v>
      </c>
      <c r="X21" s="151" t="str">
        <f t="shared" si="9"/>
        <v>94</v>
      </c>
      <c r="Y21" s="152" t="str">
        <f t="shared" si="10"/>
        <v>97</v>
      </c>
      <c r="Z21" s="153" t="str">
        <f t="shared" si="11"/>
        <v>99</v>
      </c>
      <c r="AA21" s="151" t="str">
        <f t="shared" si="12"/>
        <v>65</v>
      </c>
      <c r="AB21" s="152" t="str">
        <f t="shared" si="13"/>
        <v>73</v>
      </c>
      <c r="AC21" s="153" t="str">
        <f>MID(E59,5,3)</f>
        <v>99%</v>
      </c>
    </row>
    <row r="22" spans="1:29" ht="21.75" thickBot="1" x14ac:dyDescent="0.4">
      <c r="G22" s="134"/>
      <c r="H22" s="135"/>
      <c r="I22" s="135"/>
      <c r="J22" s="135"/>
      <c r="K22" s="135"/>
    </row>
    <row r="23" spans="1:29" ht="19.5" customHeight="1" x14ac:dyDescent="0.35">
      <c r="A23" s="402" t="s">
        <v>145</v>
      </c>
      <c r="B23" s="403"/>
      <c r="C23" s="403"/>
      <c r="D23" s="403"/>
      <c r="E23" s="404"/>
      <c r="F23" s="135"/>
      <c r="G23" s="402" t="s">
        <v>150</v>
      </c>
      <c r="H23" s="403"/>
      <c r="I23" s="403"/>
      <c r="J23" s="403"/>
      <c r="K23" s="404"/>
    </row>
    <row r="24" spans="1:29" x14ac:dyDescent="0.35">
      <c r="A24" s="405" t="s">
        <v>76</v>
      </c>
      <c r="B24" s="406"/>
      <c r="C24" s="406"/>
      <c r="D24" s="406" t="s">
        <v>77</v>
      </c>
      <c r="E24" s="407"/>
      <c r="F24" s="135"/>
      <c r="G24" s="405" t="s">
        <v>76</v>
      </c>
      <c r="H24" s="406"/>
      <c r="I24" s="406"/>
      <c r="J24" s="406" t="s">
        <v>77</v>
      </c>
      <c r="K24" s="407"/>
    </row>
    <row r="25" spans="1:29" ht="15" customHeight="1" x14ac:dyDescent="0.35">
      <c r="A25" s="408" t="s">
        <v>146</v>
      </c>
      <c r="B25" s="409"/>
      <c r="C25" s="409"/>
      <c r="D25" s="409" t="s">
        <v>209</v>
      </c>
      <c r="E25" s="410"/>
      <c r="F25" s="135"/>
      <c r="G25" s="408" t="s">
        <v>151</v>
      </c>
      <c r="H25" s="409"/>
      <c r="I25" s="409"/>
      <c r="J25" s="409" t="s">
        <v>210</v>
      </c>
      <c r="K25" s="410"/>
    </row>
    <row r="26" spans="1:29" ht="21.75" thickBot="1" x14ac:dyDescent="0.4">
      <c r="A26" s="408"/>
      <c r="B26" s="409"/>
      <c r="C26" s="409"/>
      <c r="D26" s="409"/>
      <c r="E26" s="410"/>
      <c r="F26" s="135"/>
      <c r="G26" s="408"/>
      <c r="H26" s="409"/>
      <c r="I26" s="409"/>
      <c r="J26" s="409"/>
      <c r="K26" s="410"/>
    </row>
    <row r="27" spans="1:29" ht="21.75" thickBot="1" x14ac:dyDescent="0.4">
      <c r="A27" s="399" t="s">
        <v>79</v>
      </c>
      <c r="B27" s="400"/>
      <c r="C27" s="400"/>
      <c r="D27" s="400"/>
      <c r="E27" s="401"/>
      <c r="F27" s="135"/>
      <c r="G27" s="399" t="s">
        <v>79</v>
      </c>
      <c r="H27" s="400"/>
      <c r="I27" s="400"/>
      <c r="J27" s="400"/>
      <c r="K27" s="401"/>
    </row>
    <row r="28" spans="1:29" ht="21.75" thickBot="1" x14ac:dyDescent="0.4">
      <c r="A28" s="126" t="s">
        <v>80</v>
      </c>
      <c r="B28" s="127" t="s">
        <v>61</v>
      </c>
      <c r="C28" s="128" t="s">
        <v>59</v>
      </c>
      <c r="D28" s="129" t="s">
        <v>57</v>
      </c>
      <c r="E28" s="130" t="s">
        <v>81</v>
      </c>
      <c r="F28" s="135"/>
      <c r="G28" s="126" t="s">
        <v>80</v>
      </c>
      <c r="H28" s="127" t="s">
        <v>61</v>
      </c>
      <c r="I28" s="128" t="s">
        <v>59</v>
      </c>
      <c r="J28" s="129" t="s">
        <v>57</v>
      </c>
      <c r="K28" s="130" t="s">
        <v>81</v>
      </c>
    </row>
    <row r="29" spans="1:29" x14ac:dyDescent="0.35">
      <c r="A29" s="116" t="s">
        <v>82</v>
      </c>
      <c r="B29" s="117"/>
      <c r="C29" s="117"/>
      <c r="D29" s="117"/>
      <c r="E29" s="116"/>
      <c r="G29" s="123" t="s">
        <v>82</v>
      </c>
      <c r="H29" s="110"/>
      <c r="I29" s="110"/>
      <c r="J29" s="110"/>
      <c r="K29" s="111"/>
    </row>
    <row r="30" spans="1:29" x14ac:dyDescent="0.35">
      <c r="A30" s="116" t="s">
        <v>83</v>
      </c>
      <c r="B30" s="117"/>
      <c r="C30" s="117"/>
      <c r="D30" s="117"/>
      <c r="E30" s="116"/>
      <c r="G30" s="124" t="s">
        <v>83</v>
      </c>
      <c r="H30" s="112"/>
      <c r="I30" s="112"/>
      <c r="J30" s="112"/>
      <c r="K30" s="113"/>
    </row>
    <row r="31" spans="1:29" x14ac:dyDescent="0.35">
      <c r="A31" s="116" t="s">
        <v>84</v>
      </c>
      <c r="B31" s="119" t="s">
        <v>147</v>
      </c>
      <c r="C31" s="117" t="s">
        <v>148</v>
      </c>
      <c r="D31" s="117" t="s">
        <v>149</v>
      </c>
      <c r="E31" s="116" t="s">
        <v>141</v>
      </c>
      <c r="G31" s="124" t="s">
        <v>84</v>
      </c>
      <c r="H31" s="163" t="s">
        <v>530</v>
      </c>
      <c r="I31" s="156" t="s">
        <v>153</v>
      </c>
      <c r="J31" s="112" t="s">
        <v>142</v>
      </c>
      <c r="K31" s="113" t="s">
        <v>107</v>
      </c>
    </row>
    <row r="32" spans="1:29" x14ac:dyDescent="0.35">
      <c r="A32" s="116" t="s">
        <v>85</v>
      </c>
      <c r="B32" s="119" t="s">
        <v>147</v>
      </c>
      <c r="C32" s="117" t="s">
        <v>148</v>
      </c>
      <c r="D32" s="117" t="s">
        <v>149</v>
      </c>
      <c r="E32" s="116" t="s">
        <v>141</v>
      </c>
      <c r="G32" s="124" t="s">
        <v>85</v>
      </c>
      <c r="H32" s="163" t="s">
        <v>530</v>
      </c>
      <c r="I32" s="156" t="s">
        <v>153</v>
      </c>
      <c r="J32" s="112" t="s">
        <v>142</v>
      </c>
      <c r="K32" s="113" t="s">
        <v>107</v>
      </c>
    </row>
    <row r="33" spans="1:11" x14ac:dyDescent="0.35">
      <c r="A33" s="116" t="s">
        <v>86</v>
      </c>
      <c r="B33" s="119" t="s">
        <v>147</v>
      </c>
      <c r="C33" s="117" t="s">
        <v>148</v>
      </c>
      <c r="D33" s="117" t="s">
        <v>149</v>
      </c>
      <c r="E33" s="116" t="s">
        <v>141</v>
      </c>
      <c r="G33" s="124" t="s">
        <v>86</v>
      </c>
      <c r="H33" s="163" t="s">
        <v>530</v>
      </c>
      <c r="I33" s="156" t="s">
        <v>153</v>
      </c>
      <c r="J33" s="112" t="s">
        <v>142</v>
      </c>
      <c r="K33" s="113" t="s">
        <v>107</v>
      </c>
    </row>
    <row r="34" spans="1:11" x14ac:dyDescent="0.35">
      <c r="A34" s="116" t="s">
        <v>87</v>
      </c>
      <c r="B34" s="119" t="s">
        <v>147</v>
      </c>
      <c r="C34" s="117" t="s">
        <v>148</v>
      </c>
      <c r="D34" s="117" t="s">
        <v>149</v>
      </c>
      <c r="E34" s="116" t="s">
        <v>141</v>
      </c>
      <c r="G34" s="124" t="s">
        <v>87</v>
      </c>
      <c r="H34" s="163" t="s">
        <v>530</v>
      </c>
      <c r="I34" s="156" t="s">
        <v>153</v>
      </c>
      <c r="J34" s="112" t="s">
        <v>142</v>
      </c>
      <c r="K34" s="113" t="s">
        <v>107</v>
      </c>
    </row>
    <row r="35" spans="1:11" x14ac:dyDescent="0.35">
      <c r="A35" s="116" t="s">
        <v>88</v>
      </c>
      <c r="B35" s="119" t="s">
        <v>147</v>
      </c>
      <c r="C35" s="117" t="s">
        <v>148</v>
      </c>
      <c r="D35" s="117" t="s">
        <v>149</v>
      </c>
      <c r="E35" s="116" t="s">
        <v>141</v>
      </c>
      <c r="G35" s="124" t="s">
        <v>88</v>
      </c>
      <c r="H35" s="163" t="s">
        <v>147</v>
      </c>
      <c r="I35" s="156" t="s">
        <v>156</v>
      </c>
      <c r="J35" s="112" t="s">
        <v>143</v>
      </c>
      <c r="K35" s="113" t="s">
        <v>112</v>
      </c>
    </row>
    <row r="36" spans="1:11" x14ac:dyDescent="0.35">
      <c r="A36" s="116" t="s">
        <v>89</v>
      </c>
      <c r="B36" s="119" t="s">
        <v>147</v>
      </c>
      <c r="C36" s="117" t="s">
        <v>148</v>
      </c>
      <c r="D36" s="117" t="s">
        <v>149</v>
      </c>
      <c r="E36" s="116" t="s">
        <v>141</v>
      </c>
      <c r="G36" s="124" t="s">
        <v>89</v>
      </c>
      <c r="H36" s="163" t="s">
        <v>147</v>
      </c>
      <c r="I36" s="156" t="s">
        <v>156</v>
      </c>
      <c r="J36" s="112" t="s">
        <v>143</v>
      </c>
      <c r="K36" s="113" t="s">
        <v>112</v>
      </c>
    </row>
    <row r="37" spans="1:11" x14ac:dyDescent="0.35">
      <c r="A37" s="116" t="s">
        <v>90</v>
      </c>
      <c r="B37" s="119" t="s">
        <v>147</v>
      </c>
      <c r="C37" s="117" t="s">
        <v>148</v>
      </c>
      <c r="D37" s="117" t="s">
        <v>149</v>
      </c>
      <c r="E37" s="116" t="s">
        <v>141</v>
      </c>
      <c r="G37" s="124" t="s">
        <v>90</v>
      </c>
      <c r="H37" s="163" t="s">
        <v>147</v>
      </c>
      <c r="I37" s="156" t="s">
        <v>156</v>
      </c>
      <c r="J37" s="112" t="s">
        <v>143</v>
      </c>
      <c r="K37" s="113" t="s">
        <v>112</v>
      </c>
    </row>
    <row r="38" spans="1:11" x14ac:dyDescent="0.35">
      <c r="A38" s="116" t="s">
        <v>91</v>
      </c>
      <c r="B38" s="119" t="s">
        <v>147</v>
      </c>
      <c r="C38" s="117" t="s">
        <v>148</v>
      </c>
      <c r="D38" s="117" t="s">
        <v>149</v>
      </c>
      <c r="E38" s="116" t="s">
        <v>141</v>
      </c>
      <c r="G38" s="124" t="s">
        <v>91</v>
      </c>
      <c r="H38" s="163" t="s">
        <v>147</v>
      </c>
      <c r="I38" s="156" t="s">
        <v>156</v>
      </c>
      <c r="J38" s="112" t="s">
        <v>143</v>
      </c>
      <c r="K38" s="113" t="s">
        <v>112</v>
      </c>
    </row>
    <row r="39" spans="1:11" x14ac:dyDescent="0.35">
      <c r="A39" s="116" t="s">
        <v>92</v>
      </c>
      <c r="B39" s="119" t="s">
        <v>147</v>
      </c>
      <c r="C39" s="117" t="s">
        <v>148</v>
      </c>
      <c r="D39" s="117" t="s">
        <v>149</v>
      </c>
      <c r="E39" s="116" t="s">
        <v>141</v>
      </c>
      <c r="G39" s="124" t="s">
        <v>92</v>
      </c>
      <c r="H39" s="163" t="s">
        <v>531</v>
      </c>
      <c r="I39" s="156" t="s">
        <v>157</v>
      </c>
      <c r="J39" s="112" t="s">
        <v>144</v>
      </c>
      <c r="K39" s="113" t="s">
        <v>141</v>
      </c>
    </row>
    <row r="40" spans="1:11" ht="21.75" thickBot="1" x14ac:dyDescent="0.4">
      <c r="A40" s="120" t="s">
        <v>93</v>
      </c>
      <c r="B40" s="121" t="s">
        <v>147</v>
      </c>
      <c r="C40" s="122" t="s">
        <v>148</v>
      </c>
      <c r="D40" s="122" t="s">
        <v>149</v>
      </c>
      <c r="E40" s="120" t="s">
        <v>141</v>
      </c>
      <c r="G40" s="125" t="s">
        <v>93</v>
      </c>
      <c r="H40" s="164" t="s">
        <v>531</v>
      </c>
      <c r="I40" s="157" t="s">
        <v>157</v>
      </c>
      <c r="J40" s="114" t="s">
        <v>144</v>
      </c>
      <c r="K40" s="115" t="s">
        <v>141</v>
      </c>
    </row>
    <row r="41" spans="1:11" ht="21.75" thickBot="1" x14ac:dyDescent="0.4"/>
    <row r="42" spans="1:11" ht="15.75" customHeight="1" x14ac:dyDescent="0.35">
      <c r="A42" s="402" t="s">
        <v>197</v>
      </c>
      <c r="B42" s="403"/>
      <c r="C42" s="403"/>
      <c r="D42" s="403"/>
      <c r="E42" s="404"/>
      <c r="G42" s="402" t="s">
        <v>556</v>
      </c>
      <c r="H42" s="403"/>
      <c r="I42" s="403"/>
      <c r="J42" s="403"/>
      <c r="K42" s="404"/>
    </row>
    <row r="43" spans="1:11" x14ac:dyDescent="0.35">
      <c r="A43" s="405" t="s">
        <v>76</v>
      </c>
      <c r="B43" s="406"/>
      <c r="C43" s="406"/>
      <c r="D43" s="406" t="s">
        <v>77</v>
      </c>
      <c r="E43" s="407"/>
      <c r="G43" s="405" t="s">
        <v>76</v>
      </c>
      <c r="H43" s="406"/>
      <c r="I43" s="406"/>
      <c r="J43" s="406" t="s">
        <v>77</v>
      </c>
      <c r="K43" s="407"/>
    </row>
    <row r="44" spans="1:11" ht="15" customHeight="1" x14ac:dyDescent="0.35">
      <c r="A44" s="408" t="s">
        <v>159</v>
      </c>
      <c r="B44" s="409"/>
      <c r="C44" s="409"/>
      <c r="D44" s="409" t="s">
        <v>96</v>
      </c>
      <c r="E44" s="410"/>
      <c r="G44" s="408" t="s">
        <v>558</v>
      </c>
      <c r="H44" s="409"/>
      <c r="I44" s="409"/>
      <c r="J44" s="409" t="s">
        <v>557</v>
      </c>
      <c r="K44" s="410"/>
    </row>
    <row r="45" spans="1:11" ht="21.75" thickBot="1" x14ac:dyDescent="0.4">
      <c r="A45" s="408"/>
      <c r="B45" s="409"/>
      <c r="C45" s="409"/>
      <c r="D45" s="409"/>
      <c r="E45" s="410"/>
      <c r="G45" s="408"/>
      <c r="H45" s="409"/>
      <c r="I45" s="409"/>
      <c r="J45" s="409"/>
      <c r="K45" s="410"/>
    </row>
    <row r="46" spans="1:11" ht="21.75" thickBot="1" x14ac:dyDescent="0.4">
      <c r="A46" s="399" t="s">
        <v>79</v>
      </c>
      <c r="B46" s="400"/>
      <c r="C46" s="400"/>
      <c r="D46" s="400"/>
      <c r="E46" s="401"/>
      <c r="G46" s="399" t="s">
        <v>79</v>
      </c>
      <c r="H46" s="400"/>
      <c r="I46" s="400"/>
      <c r="J46" s="400"/>
      <c r="K46" s="401"/>
    </row>
    <row r="47" spans="1:11" ht="21.75" thickBot="1" x14ac:dyDescent="0.4">
      <c r="A47" s="126" t="s">
        <v>80</v>
      </c>
      <c r="B47" s="127" t="s">
        <v>61</v>
      </c>
      <c r="C47" s="128" t="s">
        <v>59</v>
      </c>
      <c r="D47" s="129" t="s">
        <v>57</v>
      </c>
      <c r="E47" s="130" t="s">
        <v>81</v>
      </c>
      <c r="G47" s="126" t="s">
        <v>80</v>
      </c>
      <c r="H47" s="127" t="s">
        <v>61</v>
      </c>
      <c r="I47" s="128" t="s">
        <v>59</v>
      </c>
      <c r="J47" s="129" t="s">
        <v>57</v>
      </c>
      <c r="K47" s="130" t="s">
        <v>81</v>
      </c>
    </row>
    <row r="48" spans="1:11" x14ac:dyDescent="0.35">
      <c r="A48" s="116" t="s">
        <v>82</v>
      </c>
      <c r="B48" s="117"/>
      <c r="C48" s="117"/>
      <c r="D48" s="117"/>
      <c r="E48" s="116"/>
      <c r="G48" s="123" t="s">
        <v>82</v>
      </c>
      <c r="H48" s="110"/>
      <c r="I48" s="110"/>
      <c r="J48" s="110"/>
      <c r="K48" s="111"/>
    </row>
    <row r="49" spans="1:38" x14ac:dyDescent="0.35">
      <c r="A49" s="116" t="s">
        <v>83</v>
      </c>
      <c r="B49" s="117"/>
      <c r="C49" s="117"/>
      <c r="D49" s="117"/>
      <c r="E49" s="116"/>
      <c r="G49" s="124" t="s">
        <v>83</v>
      </c>
      <c r="H49" s="112"/>
      <c r="I49" s="112"/>
      <c r="J49" s="112"/>
      <c r="K49" s="113"/>
    </row>
    <row r="50" spans="1:38" x14ac:dyDescent="0.35">
      <c r="A50" s="116" t="s">
        <v>84</v>
      </c>
      <c r="B50" s="119" t="s">
        <v>241</v>
      </c>
      <c r="C50" s="117" t="s">
        <v>237</v>
      </c>
      <c r="D50" s="117" t="s">
        <v>254</v>
      </c>
      <c r="E50" s="116" t="s">
        <v>253</v>
      </c>
      <c r="G50" s="124" t="s">
        <v>84</v>
      </c>
      <c r="H50" s="112" t="s">
        <v>559</v>
      </c>
      <c r="I50" s="112" t="s">
        <v>569</v>
      </c>
      <c r="J50" s="112" t="s">
        <v>572</v>
      </c>
      <c r="K50" s="113" t="s">
        <v>573</v>
      </c>
    </row>
    <row r="51" spans="1:38" x14ac:dyDescent="0.35">
      <c r="A51" s="116" t="s">
        <v>85</v>
      </c>
      <c r="B51" s="119" t="s">
        <v>222</v>
      </c>
      <c r="C51" s="117" t="s">
        <v>254</v>
      </c>
      <c r="D51" s="117" t="s">
        <v>255</v>
      </c>
      <c r="E51" s="116" t="s">
        <v>227</v>
      </c>
      <c r="G51" s="124" t="s">
        <v>85</v>
      </c>
      <c r="H51" s="112" t="s">
        <v>560</v>
      </c>
      <c r="I51" s="112" t="s">
        <v>570</v>
      </c>
      <c r="J51" s="112" t="s">
        <v>571</v>
      </c>
      <c r="K51" s="113" t="s">
        <v>574</v>
      </c>
    </row>
    <row r="52" spans="1:38" x14ac:dyDescent="0.35">
      <c r="A52" s="116" t="s">
        <v>86</v>
      </c>
      <c r="B52" s="119" t="s">
        <v>244</v>
      </c>
      <c r="C52" s="117" t="s">
        <v>255</v>
      </c>
      <c r="D52" s="117" t="s">
        <v>387</v>
      </c>
      <c r="E52" s="116" t="s">
        <v>276</v>
      </c>
      <c r="G52" s="124" t="s">
        <v>86</v>
      </c>
      <c r="H52" s="112" t="s">
        <v>561</v>
      </c>
      <c r="I52" s="112" t="s">
        <v>572</v>
      </c>
      <c r="J52" s="112" t="s">
        <v>575</v>
      </c>
      <c r="K52" s="113" t="s">
        <v>576</v>
      </c>
    </row>
    <row r="53" spans="1:38" x14ac:dyDescent="0.35">
      <c r="A53" s="116" t="s">
        <v>87</v>
      </c>
      <c r="B53" s="119" t="s">
        <v>294</v>
      </c>
      <c r="C53" s="117" t="s">
        <v>387</v>
      </c>
      <c r="D53" s="117" t="s">
        <v>278</v>
      </c>
      <c r="E53" s="116" t="s">
        <v>171</v>
      </c>
      <c r="G53" s="124" t="s">
        <v>87</v>
      </c>
      <c r="H53" s="112" t="s">
        <v>562</v>
      </c>
      <c r="I53" s="112" t="s">
        <v>571</v>
      </c>
      <c r="J53" s="112" t="s">
        <v>577</v>
      </c>
      <c r="K53" s="113" t="s">
        <v>578</v>
      </c>
    </row>
    <row r="54" spans="1:38" x14ac:dyDescent="0.35">
      <c r="A54" s="116" t="s">
        <v>88</v>
      </c>
      <c r="B54" s="119" t="s">
        <v>280</v>
      </c>
      <c r="C54" s="117" t="s">
        <v>278</v>
      </c>
      <c r="D54" s="117" t="s">
        <v>388</v>
      </c>
      <c r="E54" s="116" t="s">
        <v>335</v>
      </c>
      <c r="G54" s="124" t="s">
        <v>88</v>
      </c>
      <c r="H54" s="112" t="s">
        <v>563</v>
      </c>
      <c r="I54" s="112" t="s">
        <v>575</v>
      </c>
      <c r="J54" s="112" t="s">
        <v>579</v>
      </c>
      <c r="K54" s="113" t="s">
        <v>580</v>
      </c>
    </row>
    <row r="55" spans="1:38" x14ac:dyDescent="0.35">
      <c r="A55" s="116" t="s">
        <v>89</v>
      </c>
      <c r="B55" s="119" t="s">
        <v>190</v>
      </c>
      <c r="C55" s="117" t="s">
        <v>388</v>
      </c>
      <c r="D55" s="117" t="s">
        <v>389</v>
      </c>
      <c r="E55" s="116" t="s">
        <v>264</v>
      </c>
      <c r="G55" s="124" t="s">
        <v>89</v>
      </c>
      <c r="H55" s="112" t="s">
        <v>564</v>
      </c>
      <c r="I55" s="112" t="s">
        <v>577</v>
      </c>
      <c r="J55" s="112" t="s">
        <v>581</v>
      </c>
      <c r="K55" s="113" t="s">
        <v>582</v>
      </c>
    </row>
    <row r="56" spans="1:38" x14ac:dyDescent="0.35">
      <c r="A56" s="116" t="s">
        <v>90</v>
      </c>
      <c r="B56" s="119" t="s">
        <v>341</v>
      </c>
      <c r="C56" s="117" t="s">
        <v>389</v>
      </c>
      <c r="D56" s="117" t="s">
        <v>390</v>
      </c>
      <c r="E56" s="116" t="s">
        <v>174</v>
      </c>
      <c r="G56" s="124" t="s">
        <v>90</v>
      </c>
      <c r="H56" s="112" t="s">
        <v>565</v>
      </c>
      <c r="I56" s="112" t="s">
        <v>579</v>
      </c>
      <c r="J56" s="112" t="s">
        <v>583</v>
      </c>
      <c r="K56" s="113" t="s">
        <v>584</v>
      </c>
    </row>
    <row r="57" spans="1:38" x14ac:dyDescent="0.35">
      <c r="A57" s="116" t="s">
        <v>91</v>
      </c>
      <c r="B57" s="119" t="s">
        <v>270</v>
      </c>
      <c r="C57" s="117" t="s">
        <v>390</v>
      </c>
      <c r="D57" s="117" t="s">
        <v>391</v>
      </c>
      <c r="E57" s="116" t="s">
        <v>300</v>
      </c>
      <c r="G57" s="124" t="s">
        <v>91</v>
      </c>
      <c r="H57" s="112" t="s">
        <v>566</v>
      </c>
      <c r="I57" s="112" t="s">
        <v>585</v>
      </c>
      <c r="J57" s="112" t="s">
        <v>586</v>
      </c>
      <c r="K57" s="113" t="s">
        <v>587</v>
      </c>
    </row>
    <row r="58" spans="1:38" x14ac:dyDescent="0.35">
      <c r="A58" s="116" t="s">
        <v>92</v>
      </c>
      <c r="B58" s="119" t="s">
        <v>162</v>
      </c>
      <c r="C58" s="117" t="s">
        <v>391</v>
      </c>
      <c r="D58" s="117" t="s">
        <v>304</v>
      </c>
      <c r="E58" s="116" t="s">
        <v>303</v>
      </c>
      <c r="G58" s="124" t="s">
        <v>92</v>
      </c>
      <c r="H58" s="112" t="s">
        <v>567</v>
      </c>
      <c r="I58" s="112" t="s">
        <v>586</v>
      </c>
      <c r="J58" s="112" t="s">
        <v>588</v>
      </c>
      <c r="K58" s="113" t="s">
        <v>589</v>
      </c>
    </row>
    <row r="59" spans="1:38" ht="21.75" thickBot="1" x14ac:dyDescent="0.4">
      <c r="A59" s="120" t="s">
        <v>93</v>
      </c>
      <c r="B59" s="121" t="s">
        <v>118</v>
      </c>
      <c r="C59" s="122" t="s">
        <v>304</v>
      </c>
      <c r="D59" s="168" t="s">
        <v>536</v>
      </c>
      <c r="E59" s="169" t="s">
        <v>141</v>
      </c>
      <c r="G59" s="125" t="s">
        <v>93</v>
      </c>
      <c r="H59" s="114" t="s">
        <v>568</v>
      </c>
      <c r="I59" s="112" t="s">
        <v>588</v>
      </c>
      <c r="J59" s="114" t="s">
        <v>590</v>
      </c>
      <c r="K59" s="115" t="s">
        <v>591</v>
      </c>
    </row>
    <row r="60" spans="1:38" x14ac:dyDescent="0.35">
      <c r="A60" s="228"/>
      <c r="B60" s="229"/>
      <c r="C60" s="230"/>
      <c r="D60" s="231"/>
      <c r="E60" s="232"/>
      <c r="G60" s="134"/>
      <c r="H60" s="135"/>
      <c r="I60" s="135"/>
      <c r="J60" s="135"/>
      <c r="K60" s="135"/>
    </row>
    <row r="61" spans="1:38" s="227" customFormat="1" ht="53.45" customHeight="1" x14ac:dyDescent="0.25">
      <c r="A61" s="295" t="s">
        <v>596</v>
      </c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17"/>
      <c r="N61" s="218"/>
      <c r="O61" s="218"/>
      <c r="P61" s="218"/>
      <c r="Q61" s="218"/>
      <c r="R61" s="218"/>
      <c r="S61" s="218"/>
      <c r="T61" s="219"/>
      <c r="U61" s="219"/>
      <c r="V61" s="219"/>
      <c r="W61" s="219"/>
      <c r="X61" s="219"/>
      <c r="Y61" s="219"/>
      <c r="Z61" s="220"/>
      <c r="AA61" s="220"/>
      <c r="AB61" s="221"/>
      <c r="AC61" s="221"/>
      <c r="AD61" s="222"/>
      <c r="AE61" s="223"/>
      <c r="AF61" s="221"/>
      <c r="AG61" s="221"/>
      <c r="AH61" s="224"/>
      <c r="AI61" s="225"/>
      <c r="AJ61" s="219"/>
      <c r="AK61" s="219"/>
      <c r="AL61" s="226"/>
    </row>
  </sheetData>
  <mergeCells count="45">
    <mergeCell ref="A61:L61"/>
    <mergeCell ref="J3:K3"/>
    <mergeCell ref="A1:C3"/>
    <mergeCell ref="D1:I3"/>
    <mergeCell ref="G46:K46"/>
    <mergeCell ref="G42:K42"/>
    <mergeCell ref="G43:I43"/>
    <mergeCell ref="J43:K43"/>
    <mergeCell ref="G44:I45"/>
    <mergeCell ref="J44:K45"/>
    <mergeCell ref="A27:E27"/>
    <mergeCell ref="A44:C45"/>
    <mergeCell ref="D44:E45"/>
    <mergeCell ref="A46:E46"/>
    <mergeCell ref="A42:E42"/>
    <mergeCell ref="A43:C43"/>
    <mergeCell ref="O11:Q11"/>
    <mergeCell ref="R11:T11"/>
    <mergeCell ref="U11:W11"/>
    <mergeCell ref="X11:Z11"/>
    <mergeCell ref="AA11:AC11"/>
    <mergeCell ref="D43:E43"/>
    <mergeCell ref="A23:E23"/>
    <mergeCell ref="A24:C24"/>
    <mergeCell ref="D24:E24"/>
    <mergeCell ref="A25:C26"/>
    <mergeCell ref="D25:E26"/>
    <mergeCell ref="A6:C7"/>
    <mergeCell ref="D6:E7"/>
    <mergeCell ref="A8:E8"/>
    <mergeCell ref="A4:E4"/>
    <mergeCell ref="A5:C5"/>
    <mergeCell ref="D5:E5"/>
    <mergeCell ref="G25:I26"/>
    <mergeCell ref="J25:K26"/>
    <mergeCell ref="G27:K27"/>
    <mergeCell ref="G4:K4"/>
    <mergeCell ref="G5:I5"/>
    <mergeCell ref="J5:K5"/>
    <mergeCell ref="G6:I7"/>
    <mergeCell ref="J6:K7"/>
    <mergeCell ref="G8:K8"/>
    <mergeCell ref="G23:K23"/>
    <mergeCell ref="G24:I24"/>
    <mergeCell ref="J24:K24"/>
  </mergeCells>
  <dataValidations count="7">
    <dataValidation type="list" allowBlank="1" showInputMessage="1" showErrorMessage="1" sqref="X61:Y61 O61:T61">
      <formula1>RPTA</formula1>
    </dataValidation>
    <dataValidation type="whole" allowBlank="1" showInputMessage="1" showErrorMessage="1" sqref="A61">
      <formula1>1</formula1>
      <formula2>2000</formula2>
    </dataValidation>
    <dataValidation type="whole" allowBlank="1" showInputMessage="1" showErrorMessage="1" sqref="Z61">
      <formula1>0</formula1>
      <formula2>10</formula2>
    </dataValidation>
    <dataValidation type="whole" allowBlank="1" showInputMessage="1" showErrorMessage="1" sqref="U61:V61">
      <formula1>0</formula1>
      <formula2>100</formula2>
    </dataValidation>
    <dataValidation type="whole" allowBlank="1" showInputMessage="1" showErrorMessage="1" sqref="AD61">
      <formula1>0</formula1>
      <formula2>30000000</formula2>
    </dataValidation>
    <dataValidation type="whole" allowBlank="1" showInputMessage="1" showErrorMessage="1" sqref="AE61">
      <formula1>0</formula1>
      <formula2>5000000000</formula2>
    </dataValidation>
    <dataValidation type="list" allowBlank="1" showInputMessage="1" showErrorMessage="1" sqref="AL61">
      <formula1>Estado1</formula1>
    </dataValidation>
  </dataValidations>
  <pageMargins left="0.9" right="0.42" top="0.56999999999999995" bottom="0.74803149606299213" header="0.31496062992125984" footer="0.31496062992125984"/>
  <pageSetup scale="49" orientation="portrait" horizontalDpi="4294967295" verticalDpi="4294967295" r:id="rId1"/>
  <drawing r:id="rId2"/>
  <picture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AL61"/>
  <sheetViews>
    <sheetView showGridLines="0" zoomScale="60" zoomScaleNormal="60" workbookViewId="0">
      <selection activeCell="K1" sqref="K1"/>
    </sheetView>
  </sheetViews>
  <sheetFormatPr baseColWidth="10" defaultColWidth="11.42578125" defaultRowHeight="21" x14ac:dyDescent="0.35"/>
  <cols>
    <col min="1" max="1" width="16.140625" style="118" bestFit="1" customWidth="1"/>
    <col min="2" max="2" width="11.5703125" style="118" bestFit="1" customWidth="1"/>
    <col min="3" max="3" width="18.28515625" style="118" bestFit="1" customWidth="1"/>
    <col min="4" max="4" width="20.140625" style="118" bestFit="1" customWidth="1"/>
    <col min="5" max="5" width="13.7109375" style="118" bestFit="1" customWidth="1"/>
    <col min="6" max="6" width="11.42578125" style="118"/>
    <col min="7" max="7" width="16.140625" style="118" bestFit="1" customWidth="1"/>
    <col min="8" max="8" width="11.5703125" style="118" bestFit="1" customWidth="1"/>
    <col min="9" max="9" width="19" style="118" bestFit="1" customWidth="1"/>
    <col min="10" max="10" width="18.28515625" style="118" bestFit="1" customWidth="1"/>
    <col min="11" max="11" width="16.28515625" style="118" customWidth="1"/>
    <col min="12" max="12" width="11.42578125" style="118"/>
    <col min="13" max="13" width="14" style="118" customWidth="1"/>
    <col min="14" max="16384" width="11.42578125" style="118"/>
  </cols>
  <sheetData>
    <row r="1" spans="1:29" customFormat="1" ht="42" customHeight="1" x14ac:dyDescent="0.35">
      <c r="A1" s="434"/>
      <c r="B1" s="435"/>
      <c r="C1" s="240" t="s">
        <v>602</v>
      </c>
      <c r="D1" s="240"/>
      <c r="E1" s="240"/>
      <c r="F1" s="240"/>
      <c r="G1" s="240"/>
      <c r="H1" s="240"/>
      <c r="I1" s="241"/>
      <c r="J1" s="233" t="s">
        <v>592</v>
      </c>
      <c r="K1" s="234">
        <v>42858</v>
      </c>
      <c r="L1" s="118"/>
    </row>
    <row r="2" spans="1:29" customFormat="1" ht="42" customHeight="1" x14ac:dyDescent="0.35">
      <c r="A2" s="436"/>
      <c r="B2" s="437"/>
      <c r="C2" s="243"/>
      <c r="D2" s="243"/>
      <c r="E2" s="243"/>
      <c r="F2" s="243"/>
      <c r="G2" s="243"/>
      <c r="H2" s="243"/>
      <c r="I2" s="244"/>
      <c r="J2" s="215" t="s">
        <v>597</v>
      </c>
      <c r="K2" s="235" t="s">
        <v>593</v>
      </c>
      <c r="L2" s="118"/>
    </row>
    <row r="3" spans="1:29" customFormat="1" ht="42" customHeight="1" thickBot="1" x14ac:dyDescent="0.4">
      <c r="A3" s="438"/>
      <c r="B3" s="439"/>
      <c r="C3" s="246"/>
      <c r="D3" s="246"/>
      <c r="E3" s="246"/>
      <c r="F3" s="246"/>
      <c r="G3" s="246"/>
      <c r="H3" s="246"/>
      <c r="I3" s="247"/>
      <c r="J3" s="248" t="s">
        <v>594</v>
      </c>
      <c r="K3" s="249"/>
      <c r="L3" s="118"/>
    </row>
    <row r="4" spans="1:29" ht="40.9" customHeight="1" x14ac:dyDescent="0.35">
      <c r="A4" s="420" t="s">
        <v>94</v>
      </c>
      <c r="B4" s="421"/>
      <c r="C4" s="421"/>
      <c r="D4" s="421"/>
      <c r="E4" s="422"/>
      <c r="F4" s="135"/>
      <c r="G4" s="420" t="s">
        <v>95</v>
      </c>
      <c r="H4" s="421"/>
      <c r="I4" s="421"/>
      <c r="J4" s="421"/>
      <c r="K4" s="422"/>
    </row>
    <row r="5" spans="1:29" x14ac:dyDescent="0.35">
      <c r="A5" s="405" t="s">
        <v>76</v>
      </c>
      <c r="B5" s="406"/>
      <c r="C5" s="406"/>
      <c r="D5" s="406" t="s">
        <v>77</v>
      </c>
      <c r="E5" s="407"/>
      <c r="F5" s="135"/>
      <c r="G5" s="405" t="s">
        <v>76</v>
      </c>
      <c r="H5" s="406"/>
      <c r="I5" s="406"/>
      <c r="J5" s="406" t="s">
        <v>77</v>
      </c>
      <c r="K5" s="407"/>
    </row>
    <row r="6" spans="1:29" ht="40.15" customHeight="1" x14ac:dyDescent="0.35">
      <c r="A6" s="408" t="s">
        <v>78</v>
      </c>
      <c r="B6" s="409"/>
      <c r="C6" s="409"/>
      <c r="D6" s="409" t="s">
        <v>207</v>
      </c>
      <c r="E6" s="410"/>
      <c r="F6" s="135"/>
      <c r="G6" s="408" t="s">
        <v>96</v>
      </c>
      <c r="H6" s="409"/>
      <c r="I6" s="409"/>
      <c r="J6" s="409" t="s">
        <v>208</v>
      </c>
      <c r="K6" s="410"/>
    </row>
    <row r="7" spans="1:29" ht="40.15" customHeight="1" thickBot="1" x14ac:dyDescent="0.4">
      <c r="A7" s="408"/>
      <c r="B7" s="409"/>
      <c r="C7" s="409"/>
      <c r="D7" s="409"/>
      <c r="E7" s="410"/>
      <c r="F7" s="135"/>
      <c r="G7" s="408"/>
      <c r="H7" s="409"/>
      <c r="I7" s="409"/>
      <c r="J7" s="409"/>
      <c r="K7" s="410"/>
    </row>
    <row r="8" spans="1:29" ht="21.75" thickBot="1" x14ac:dyDescent="0.4">
      <c r="A8" s="399" t="s">
        <v>79</v>
      </c>
      <c r="B8" s="400"/>
      <c r="C8" s="400"/>
      <c r="D8" s="400"/>
      <c r="E8" s="401"/>
      <c r="F8" s="135"/>
      <c r="G8" s="399" t="s">
        <v>79</v>
      </c>
      <c r="H8" s="400"/>
      <c r="I8" s="400"/>
      <c r="J8" s="400"/>
      <c r="K8" s="401"/>
    </row>
    <row r="9" spans="1:29" ht="21.75" thickBot="1" x14ac:dyDescent="0.4">
      <c r="A9" s="126" t="s">
        <v>80</v>
      </c>
      <c r="B9" s="127" t="s">
        <v>61</v>
      </c>
      <c r="C9" s="128" t="s">
        <v>59</v>
      </c>
      <c r="D9" s="129" t="s">
        <v>57</v>
      </c>
      <c r="E9" s="130" t="s">
        <v>81</v>
      </c>
      <c r="F9" s="135"/>
      <c r="G9" s="126" t="s">
        <v>80</v>
      </c>
      <c r="H9" s="127" t="s">
        <v>61</v>
      </c>
      <c r="I9" s="128" t="s">
        <v>59</v>
      </c>
      <c r="J9" s="129" t="s">
        <v>57</v>
      </c>
      <c r="K9" s="130" t="s">
        <v>81</v>
      </c>
    </row>
    <row r="10" spans="1:29" x14ac:dyDescent="0.35">
      <c r="A10" s="116" t="s">
        <v>82</v>
      </c>
      <c r="B10" s="117"/>
      <c r="C10" s="117"/>
      <c r="D10" s="117"/>
      <c r="E10" s="116"/>
      <c r="G10" s="116" t="s">
        <v>82</v>
      </c>
      <c r="H10" s="117"/>
      <c r="I10" s="117"/>
      <c r="J10" s="117"/>
      <c r="K10" s="116"/>
    </row>
    <row r="11" spans="1:29" x14ac:dyDescent="0.35">
      <c r="A11" s="116" t="s">
        <v>83</v>
      </c>
      <c r="B11" s="117"/>
      <c r="C11" s="117"/>
      <c r="D11" s="117"/>
      <c r="E11" s="116"/>
      <c r="G11" s="116" t="s">
        <v>83</v>
      </c>
      <c r="H11" s="117"/>
      <c r="I11" s="117"/>
      <c r="J11" s="117"/>
      <c r="K11" s="116"/>
      <c r="O11" s="411">
        <v>1</v>
      </c>
      <c r="P11" s="411"/>
      <c r="Q11" s="411"/>
      <c r="R11" s="411">
        <v>4</v>
      </c>
      <c r="S11" s="411"/>
      <c r="T11" s="411"/>
      <c r="U11" s="411">
        <v>6</v>
      </c>
      <c r="V11" s="411"/>
      <c r="W11" s="411"/>
      <c r="X11" s="411">
        <v>7</v>
      </c>
      <c r="Y11" s="411"/>
      <c r="Z11" s="411"/>
      <c r="AA11" s="411">
        <v>11</v>
      </c>
      <c r="AB11" s="411"/>
      <c r="AC11" s="411"/>
    </row>
    <row r="12" spans="1:29" x14ac:dyDescent="0.35">
      <c r="A12" s="124" t="s">
        <v>84</v>
      </c>
      <c r="B12" s="112" t="s">
        <v>103</v>
      </c>
      <c r="C12" s="112" t="s">
        <v>552</v>
      </c>
      <c r="D12" s="112" t="s">
        <v>551</v>
      </c>
      <c r="E12" s="113" t="s">
        <v>289</v>
      </c>
      <c r="G12" s="116" t="s">
        <v>84</v>
      </c>
      <c r="H12" s="160" t="s">
        <v>178</v>
      </c>
      <c r="I12" s="161" t="s">
        <v>318</v>
      </c>
      <c r="J12" s="161" t="s">
        <v>179</v>
      </c>
      <c r="K12" s="162" t="s">
        <v>170</v>
      </c>
      <c r="L12" s="432" t="s">
        <v>534</v>
      </c>
      <c r="M12" s="433"/>
      <c r="O12" s="149" t="str">
        <f>MID(B12,4,2)</f>
        <v>86</v>
      </c>
      <c r="P12" s="135" t="str">
        <f>MID(D12,1,2)</f>
        <v>88</v>
      </c>
      <c r="Q12" s="150" t="str">
        <f>MID(E12,5,2)</f>
        <v>90</v>
      </c>
      <c r="R12" s="149" t="str">
        <f>MID(H12,4,2)</f>
        <v>15</v>
      </c>
      <c r="S12" s="135" t="str">
        <f>MID(J12,1,2)</f>
        <v>20</v>
      </c>
      <c r="T12" s="150" t="str">
        <f>MID(K12,5,2)</f>
        <v>25</v>
      </c>
      <c r="U12" s="149" t="str">
        <f>MID(B31,4,2)</f>
        <v>92</v>
      </c>
      <c r="V12" s="135" t="str">
        <f>MID(D31,1,2)</f>
        <v>94</v>
      </c>
      <c r="W12" s="150" t="str">
        <f>MID(E31,5,2)</f>
        <v>99</v>
      </c>
      <c r="X12" s="149" t="str">
        <f>MID(H31,4,2)</f>
        <v>90</v>
      </c>
      <c r="Y12" s="135" t="str">
        <f>MID(J31,1,2)</f>
        <v>93</v>
      </c>
      <c r="Z12" s="150" t="str">
        <f>MID(K31,5,2)</f>
        <v>95</v>
      </c>
      <c r="AA12" s="149" t="str">
        <f>MID(B50,4,2)</f>
        <v>0%</v>
      </c>
      <c r="AB12" s="135" t="str">
        <f>MID(D50,1,2)</f>
        <v>0%</v>
      </c>
      <c r="AC12" s="150" t="str">
        <f>MID(E50,5,2)</f>
        <v>0%</v>
      </c>
    </row>
    <row r="13" spans="1:29" x14ac:dyDescent="0.35">
      <c r="A13" s="124" t="s">
        <v>85</v>
      </c>
      <c r="B13" s="112" t="s">
        <v>103</v>
      </c>
      <c r="C13" s="112" t="s">
        <v>552</v>
      </c>
      <c r="D13" s="112" t="s">
        <v>551</v>
      </c>
      <c r="E13" s="113" t="s">
        <v>289</v>
      </c>
      <c r="G13" s="116" t="s">
        <v>85</v>
      </c>
      <c r="H13" s="160" t="s">
        <v>178</v>
      </c>
      <c r="I13" s="161" t="s">
        <v>318</v>
      </c>
      <c r="J13" s="161" t="s">
        <v>179</v>
      </c>
      <c r="K13" s="162" t="s">
        <v>170</v>
      </c>
      <c r="L13" s="432"/>
      <c r="M13" s="433"/>
      <c r="O13" s="149" t="str">
        <f t="shared" ref="O13:O21" si="0">MID(B13,4,2)</f>
        <v>86</v>
      </c>
      <c r="P13" s="135" t="str">
        <f t="shared" ref="P13:P21" si="1">MID(D13,1,2)</f>
        <v>88</v>
      </c>
      <c r="Q13" s="150" t="str">
        <f t="shared" ref="Q13:Q21" si="2">MID(E13,5,2)</f>
        <v>90</v>
      </c>
      <c r="R13" s="149" t="str">
        <f t="shared" ref="R13:R21" si="3">MID(H13,4,2)</f>
        <v>15</v>
      </c>
      <c r="S13" s="135" t="str">
        <f t="shared" ref="S13:S21" si="4">MID(J13,1,2)</f>
        <v>20</v>
      </c>
      <c r="T13" s="150" t="str">
        <f t="shared" ref="T13:T21" si="5">MID(K13,5,2)</f>
        <v>25</v>
      </c>
      <c r="U13" s="149" t="str">
        <f t="shared" ref="U13:U21" si="6">MID(B32,4,2)</f>
        <v>92</v>
      </c>
      <c r="V13" s="135" t="str">
        <f t="shared" ref="V13:V21" si="7">MID(D32,1,2)</f>
        <v>94</v>
      </c>
      <c r="W13" s="150" t="str">
        <f t="shared" ref="W13:W21" si="8">MID(E32,5,2)</f>
        <v>99</v>
      </c>
      <c r="X13" s="149" t="str">
        <f t="shared" ref="X13:X21" si="9">MID(H32,4,2)</f>
        <v>90</v>
      </c>
      <c r="Y13" s="135" t="str">
        <f t="shared" ref="Y13:Y21" si="10">MID(J32,1,2)</f>
        <v>93</v>
      </c>
      <c r="Z13" s="150" t="str">
        <f t="shared" ref="Z13:Z21" si="11">MID(K32,5,2)</f>
        <v>95</v>
      </c>
      <c r="AA13" s="149" t="str">
        <f t="shared" ref="AA13:AA21" si="12">MID(B51,4,2)</f>
        <v>10</v>
      </c>
      <c r="AB13" s="135" t="str">
        <f t="shared" ref="AB13:AB21" si="13">MID(D51,1,2)</f>
        <v>15</v>
      </c>
      <c r="AC13" s="150" t="str">
        <f t="shared" ref="AC13:AC20" si="14">MID(E51,5,2)</f>
        <v>20</v>
      </c>
    </row>
    <row r="14" spans="1:29" x14ac:dyDescent="0.35">
      <c r="A14" s="124" t="s">
        <v>86</v>
      </c>
      <c r="B14" s="112" t="s">
        <v>113</v>
      </c>
      <c r="C14" s="112" t="s">
        <v>551</v>
      </c>
      <c r="D14" s="112" t="s">
        <v>553</v>
      </c>
      <c r="E14" s="113" t="s">
        <v>152</v>
      </c>
      <c r="G14" s="116" t="s">
        <v>86</v>
      </c>
      <c r="H14" s="160" t="s">
        <v>147</v>
      </c>
      <c r="I14" s="161" t="s">
        <v>148</v>
      </c>
      <c r="J14" s="161" t="s">
        <v>482</v>
      </c>
      <c r="K14" s="162" t="s">
        <v>116</v>
      </c>
      <c r="L14" s="432"/>
      <c r="M14" s="433"/>
      <c r="O14" s="149" t="str">
        <f t="shared" si="0"/>
        <v>88</v>
      </c>
      <c r="P14" s="135" t="str">
        <f t="shared" si="1"/>
        <v>90</v>
      </c>
      <c r="Q14" s="150" t="str">
        <f t="shared" si="2"/>
        <v>92</v>
      </c>
      <c r="R14" s="149" t="str">
        <f t="shared" si="3"/>
        <v>92</v>
      </c>
      <c r="S14" s="135" t="str">
        <f t="shared" si="4"/>
        <v>94</v>
      </c>
      <c r="T14" s="150" t="str">
        <f t="shared" si="5"/>
        <v>98</v>
      </c>
      <c r="U14" s="149" t="str">
        <f t="shared" si="6"/>
        <v>92</v>
      </c>
      <c r="V14" s="135" t="str">
        <f t="shared" si="7"/>
        <v>94</v>
      </c>
      <c r="W14" s="150" t="str">
        <f t="shared" si="8"/>
        <v>99</v>
      </c>
      <c r="X14" s="149" t="str">
        <f t="shared" si="9"/>
        <v>90</v>
      </c>
      <c r="Y14" s="135" t="str">
        <f t="shared" si="10"/>
        <v>93</v>
      </c>
      <c r="Z14" s="150" t="str">
        <f t="shared" si="11"/>
        <v>95</v>
      </c>
      <c r="AA14" s="149" t="str">
        <f t="shared" si="12"/>
        <v>15</v>
      </c>
      <c r="AB14" s="135" t="str">
        <f t="shared" si="13"/>
        <v>20</v>
      </c>
      <c r="AC14" s="150" t="str">
        <f t="shared" si="14"/>
        <v>25</v>
      </c>
    </row>
    <row r="15" spans="1:29" x14ac:dyDescent="0.35">
      <c r="A15" s="124" t="s">
        <v>87</v>
      </c>
      <c r="B15" s="112" t="s">
        <v>113</v>
      </c>
      <c r="C15" s="112" t="s">
        <v>551</v>
      </c>
      <c r="D15" s="112" t="s">
        <v>553</v>
      </c>
      <c r="E15" s="113" t="s">
        <v>152</v>
      </c>
      <c r="G15" s="116" t="s">
        <v>87</v>
      </c>
      <c r="H15" s="119" t="s">
        <v>147</v>
      </c>
      <c r="I15" s="117" t="s">
        <v>148</v>
      </c>
      <c r="J15" s="117" t="s">
        <v>482</v>
      </c>
      <c r="K15" s="116" t="s">
        <v>116</v>
      </c>
      <c r="O15" s="149" t="str">
        <f t="shared" si="0"/>
        <v>88</v>
      </c>
      <c r="P15" s="135" t="str">
        <f t="shared" si="1"/>
        <v>90</v>
      </c>
      <c r="Q15" s="150" t="str">
        <f t="shared" si="2"/>
        <v>92</v>
      </c>
      <c r="R15" s="149" t="str">
        <f t="shared" si="3"/>
        <v>92</v>
      </c>
      <c r="S15" s="135" t="str">
        <f t="shared" si="4"/>
        <v>94</v>
      </c>
      <c r="T15" s="150" t="str">
        <f t="shared" si="5"/>
        <v>98</v>
      </c>
      <c r="U15" s="149" t="str">
        <f t="shared" si="6"/>
        <v>92</v>
      </c>
      <c r="V15" s="135" t="str">
        <f t="shared" si="7"/>
        <v>94</v>
      </c>
      <c r="W15" s="150" t="str">
        <f t="shared" si="8"/>
        <v>99</v>
      </c>
      <c r="X15" s="149" t="str">
        <f t="shared" si="9"/>
        <v>90</v>
      </c>
      <c r="Y15" s="135" t="str">
        <f t="shared" si="10"/>
        <v>93</v>
      </c>
      <c r="Z15" s="150" t="str">
        <f t="shared" si="11"/>
        <v>95</v>
      </c>
      <c r="AA15" s="149" t="str">
        <f t="shared" si="12"/>
        <v>20</v>
      </c>
      <c r="AB15" s="135" t="str">
        <f t="shared" si="13"/>
        <v>25</v>
      </c>
      <c r="AC15" s="150" t="str">
        <f t="shared" si="14"/>
        <v>33</v>
      </c>
    </row>
    <row r="16" spans="1:29" x14ac:dyDescent="0.35">
      <c r="A16" s="124" t="s">
        <v>88</v>
      </c>
      <c r="B16" s="112" t="s">
        <v>530</v>
      </c>
      <c r="C16" s="112" t="s">
        <v>553</v>
      </c>
      <c r="D16" s="112" t="s">
        <v>148</v>
      </c>
      <c r="E16" s="113" t="s">
        <v>106</v>
      </c>
      <c r="G16" s="116" t="s">
        <v>88</v>
      </c>
      <c r="H16" s="119" t="s">
        <v>147</v>
      </c>
      <c r="I16" s="117" t="s">
        <v>148</v>
      </c>
      <c r="J16" s="117" t="s">
        <v>482</v>
      </c>
      <c r="K16" s="116" t="s">
        <v>116</v>
      </c>
      <c r="O16" s="149" t="str">
        <f t="shared" si="0"/>
        <v>90</v>
      </c>
      <c r="P16" s="135" t="str">
        <f t="shared" si="1"/>
        <v>92</v>
      </c>
      <c r="Q16" s="150" t="str">
        <f t="shared" si="2"/>
        <v>94</v>
      </c>
      <c r="R16" s="149" t="str">
        <f t="shared" si="3"/>
        <v>92</v>
      </c>
      <c r="S16" s="135" t="str">
        <f t="shared" si="4"/>
        <v>94</v>
      </c>
      <c r="T16" s="150" t="str">
        <f t="shared" si="5"/>
        <v>98</v>
      </c>
      <c r="U16" s="149" t="str">
        <f t="shared" si="6"/>
        <v>92</v>
      </c>
      <c r="V16" s="135" t="str">
        <f t="shared" si="7"/>
        <v>94</v>
      </c>
      <c r="W16" s="150" t="str">
        <f t="shared" si="8"/>
        <v>99</v>
      </c>
      <c r="X16" s="149" t="str">
        <f t="shared" si="9"/>
        <v>92</v>
      </c>
      <c r="Y16" s="135" t="str">
        <f t="shared" si="10"/>
        <v>95</v>
      </c>
      <c r="Z16" s="150" t="str">
        <f t="shared" si="11"/>
        <v>97</v>
      </c>
      <c r="AA16" s="149" t="str">
        <f t="shared" si="12"/>
        <v>20</v>
      </c>
      <c r="AB16" s="135" t="str">
        <f t="shared" si="13"/>
        <v>25</v>
      </c>
      <c r="AC16" s="150" t="str">
        <f t="shared" si="14"/>
        <v>33</v>
      </c>
    </row>
    <row r="17" spans="1:29" x14ac:dyDescent="0.35">
      <c r="A17" s="124" t="s">
        <v>89</v>
      </c>
      <c r="B17" s="112" t="s">
        <v>530</v>
      </c>
      <c r="C17" s="112" t="s">
        <v>553</v>
      </c>
      <c r="D17" s="112" t="s">
        <v>148</v>
      </c>
      <c r="E17" s="113" t="s">
        <v>106</v>
      </c>
      <c r="G17" s="116" t="s">
        <v>89</v>
      </c>
      <c r="H17" s="119" t="s">
        <v>147</v>
      </c>
      <c r="I17" s="117" t="s">
        <v>148</v>
      </c>
      <c r="J17" s="117" t="s">
        <v>482</v>
      </c>
      <c r="K17" s="116" t="s">
        <v>116</v>
      </c>
      <c r="O17" s="149" t="str">
        <f t="shared" si="0"/>
        <v>90</v>
      </c>
      <c r="P17" s="135" t="str">
        <f t="shared" si="1"/>
        <v>92</v>
      </c>
      <c r="Q17" s="150" t="str">
        <f t="shared" si="2"/>
        <v>94</v>
      </c>
      <c r="R17" s="149" t="str">
        <f t="shared" si="3"/>
        <v>92</v>
      </c>
      <c r="S17" s="135" t="str">
        <f t="shared" si="4"/>
        <v>94</v>
      </c>
      <c r="T17" s="150" t="str">
        <f t="shared" si="5"/>
        <v>98</v>
      </c>
      <c r="U17" s="149" t="str">
        <f t="shared" si="6"/>
        <v>92</v>
      </c>
      <c r="V17" s="135" t="str">
        <f t="shared" si="7"/>
        <v>94</v>
      </c>
      <c r="W17" s="150" t="str">
        <f t="shared" si="8"/>
        <v>99</v>
      </c>
      <c r="X17" s="149" t="str">
        <f t="shared" si="9"/>
        <v>92</v>
      </c>
      <c r="Y17" s="135" t="str">
        <f t="shared" si="10"/>
        <v>95</v>
      </c>
      <c r="Z17" s="150" t="str">
        <f t="shared" si="11"/>
        <v>97</v>
      </c>
      <c r="AA17" s="149" t="str">
        <f t="shared" si="12"/>
        <v>25</v>
      </c>
      <c r="AB17" s="135" t="str">
        <f t="shared" si="13"/>
        <v>33</v>
      </c>
      <c r="AC17" s="150" t="str">
        <f t="shared" si="14"/>
        <v>63</v>
      </c>
    </row>
    <row r="18" spans="1:29" x14ac:dyDescent="0.35">
      <c r="A18" s="124" t="s">
        <v>90</v>
      </c>
      <c r="B18" s="112" t="s">
        <v>147</v>
      </c>
      <c r="C18" s="112" t="s">
        <v>148</v>
      </c>
      <c r="D18" s="112" t="s">
        <v>554</v>
      </c>
      <c r="E18" s="113" t="s">
        <v>108</v>
      </c>
      <c r="G18" s="116" t="s">
        <v>90</v>
      </c>
      <c r="H18" s="119" t="s">
        <v>147</v>
      </c>
      <c r="I18" s="117" t="s">
        <v>148</v>
      </c>
      <c r="J18" s="117" t="s">
        <v>482</v>
      </c>
      <c r="K18" s="116" t="s">
        <v>116</v>
      </c>
      <c r="O18" s="149" t="str">
        <f t="shared" si="0"/>
        <v>92</v>
      </c>
      <c r="P18" s="135" t="str">
        <f t="shared" si="1"/>
        <v>94</v>
      </c>
      <c r="Q18" s="150" t="str">
        <f t="shared" si="2"/>
        <v>96</v>
      </c>
      <c r="R18" s="149" t="str">
        <f t="shared" si="3"/>
        <v>92</v>
      </c>
      <c r="S18" s="135" t="str">
        <f t="shared" si="4"/>
        <v>94</v>
      </c>
      <c r="T18" s="150" t="str">
        <f t="shared" si="5"/>
        <v>98</v>
      </c>
      <c r="U18" s="149" t="str">
        <f t="shared" si="6"/>
        <v>92</v>
      </c>
      <c r="V18" s="135" t="str">
        <f t="shared" si="7"/>
        <v>94</v>
      </c>
      <c r="W18" s="150" t="str">
        <f t="shared" si="8"/>
        <v>99</v>
      </c>
      <c r="X18" s="149" t="str">
        <f t="shared" si="9"/>
        <v>92</v>
      </c>
      <c r="Y18" s="135" t="str">
        <f t="shared" si="10"/>
        <v>95</v>
      </c>
      <c r="Z18" s="150" t="str">
        <f t="shared" si="11"/>
        <v>97</v>
      </c>
      <c r="AA18" s="149" t="str">
        <f t="shared" si="12"/>
        <v>25</v>
      </c>
      <c r="AB18" s="135" t="str">
        <f t="shared" si="13"/>
        <v>33</v>
      </c>
      <c r="AC18" s="150" t="str">
        <f t="shared" si="14"/>
        <v>63</v>
      </c>
    </row>
    <row r="19" spans="1:29" x14ac:dyDescent="0.35">
      <c r="A19" s="124" t="s">
        <v>91</v>
      </c>
      <c r="B19" s="112" t="s">
        <v>147</v>
      </c>
      <c r="C19" s="112" t="s">
        <v>148</v>
      </c>
      <c r="D19" s="112" t="s">
        <v>554</v>
      </c>
      <c r="E19" s="113" t="s">
        <v>108</v>
      </c>
      <c r="G19" s="116" t="s">
        <v>91</v>
      </c>
      <c r="H19" s="119" t="s">
        <v>147</v>
      </c>
      <c r="I19" s="117" t="s">
        <v>148</v>
      </c>
      <c r="J19" s="117" t="s">
        <v>482</v>
      </c>
      <c r="K19" s="116" t="s">
        <v>116</v>
      </c>
      <c r="O19" s="149" t="str">
        <f t="shared" si="0"/>
        <v>92</v>
      </c>
      <c r="P19" s="135" t="str">
        <f t="shared" si="1"/>
        <v>94</v>
      </c>
      <c r="Q19" s="150" t="str">
        <f t="shared" si="2"/>
        <v>96</v>
      </c>
      <c r="R19" s="149" t="str">
        <f t="shared" si="3"/>
        <v>92</v>
      </c>
      <c r="S19" s="135" t="str">
        <f t="shared" si="4"/>
        <v>94</v>
      </c>
      <c r="T19" s="150" t="str">
        <f t="shared" si="5"/>
        <v>98</v>
      </c>
      <c r="U19" s="149" t="str">
        <f t="shared" si="6"/>
        <v>92</v>
      </c>
      <c r="V19" s="135" t="str">
        <f t="shared" si="7"/>
        <v>94</v>
      </c>
      <c r="W19" s="150" t="str">
        <f t="shared" si="8"/>
        <v>99</v>
      </c>
      <c r="X19" s="149" t="str">
        <f t="shared" si="9"/>
        <v>92</v>
      </c>
      <c r="Y19" s="135" t="str">
        <f t="shared" si="10"/>
        <v>95</v>
      </c>
      <c r="Z19" s="150" t="str">
        <f t="shared" si="11"/>
        <v>97</v>
      </c>
      <c r="AA19" s="149" t="str">
        <f t="shared" si="12"/>
        <v>33</v>
      </c>
      <c r="AB19" s="135" t="str">
        <f t="shared" si="13"/>
        <v>63</v>
      </c>
      <c r="AC19" s="150" t="str">
        <f t="shared" si="14"/>
        <v>90</v>
      </c>
    </row>
    <row r="20" spans="1:29" x14ac:dyDescent="0.35">
      <c r="A20" s="124" t="s">
        <v>92</v>
      </c>
      <c r="B20" s="112" t="s">
        <v>155</v>
      </c>
      <c r="C20" s="112" t="s">
        <v>555</v>
      </c>
      <c r="D20" s="112" t="s">
        <v>463</v>
      </c>
      <c r="E20" s="113" t="s">
        <v>112</v>
      </c>
      <c r="G20" s="116" t="s">
        <v>92</v>
      </c>
      <c r="H20" s="119" t="s">
        <v>147</v>
      </c>
      <c r="I20" s="117" t="s">
        <v>148</v>
      </c>
      <c r="J20" s="117" t="s">
        <v>482</v>
      </c>
      <c r="K20" s="116" t="s">
        <v>116</v>
      </c>
      <c r="O20" s="149" t="str">
        <f t="shared" si="0"/>
        <v>91</v>
      </c>
      <c r="P20" s="135" t="str">
        <f t="shared" si="1"/>
        <v>93</v>
      </c>
      <c r="Q20" s="150" t="str">
        <f t="shared" si="2"/>
        <v>97</v>
      </c>
      <c r="R20" s="149" t="str">
        <f t="shared" si="3"/>
        <v>92</v>
      </c>
      <c r="S20" s="135" t="str">
        <f t="shared" si="4"/>
        <v>94</v>
      </c>
      <c r="T20" s="150" t="str">
        <f t="shared" si="5"/>
        <v>98</v>
      </c>
      <c r="U20" s="149" t="str">
        <f t="shared" si="6"/>
        <v>92</v>
      </c>
      <c r="V20" s="135" t="str">
        <f t="shared" si="7"/>
        <v>94</v>
      </c>
      <c r="W20" s="150" t="str">
        <f t="shared" si="8"/>
        <v>99</v>
      </c>
      <c r="X20" s="149" t="str">
        <f t="shared" si="9"/>
        <v>94</v>
      </c>
      <c r="Y20" s="135" t="str">
        <f t="shared" si="10"/>
        <v>97</v>
      </c>
      <c r="Z20" s="150" t="str">
        <f t="shared" si="11"/>
        <v>99</v>
      </c>
      <c r="AA20" s="149" t="str">
        <f t="shared" si="12"/>
        <v>33</v>
      </c>
      <c r="AB20" s="135" t="str">
        <f t="shared" si="13"/>
        <v>63</v>
      </c>
      <c r="AC20" s="150" t="str">
        <f t="shared" si="14"/>
        <v>90</v>
      </c>
    </row>
    <row r="21" spans="1:29" ht="21.75" thickBot="1" x14ac:dyDescent="0.4">
      <c r="A21" s="125" t="s">
        <v>93</v>
      </c>
      <c r="B21" s="114" t="s">
        <v>147</v>
      </c>
      <c r="C21" s="114" t="s">
        <v>148</v>
      </c>
      <c r="D21" s="114" t="s">
        <v>482</v>
      </c>
      <c r="E21" s="115" t="s">
        <v>116</v>
      </c>
      <c r="G21" s="120" t="s">
        <v>93</v>
      </c>
      <c r="H21" s="121" t="s">
        <v>147</v>
      </c>
      <c r="I21" s="122" t="s">
        <v>148</v>
      </c>
      <c r="J21" s="122" t="s">
        <v>482</v>
      </c>
      <c r="K21" s="120" t="s">
        <v>116</v>
      </c>
      <c r="O21" s="151" t="str">
        <f t="shared" si="0"/>
        <v>92</v>
      </c>
      <c r="P21" s="152" t="str">
        <f t="shared" si="1"/>
        <v>94</v>
      </c>
      <c r="Q21" s="153" t="str">
        <f t="shared" si="2"/>
        <v>98</v>
      </c>
      <c r="R21" s="151" t="str">
        <f t="shared" si="3"/>
        <v>92</v>
      </c>
      <c r="S21" s="152" t="str">
        <f t="shared" si="4"/>
        <v>94</v>
      </c>
      <c r="T21" s="153" t="str">
        <f t="shared" si="5"/>
        <v>98</v>
      </c>
      <c r="U21" s="151" t="str">
        <f t="shared" si="6"/>
        <v>92</v>
      </c>
      <c r="V21" s="152" t="str">
        <f t="shared" si="7"/>
        <v>94</v>
      </c>
      <c r="W21" s="153" t="str">
        <f t="shared" si="8"/>
        <v>99</v>
      </c>
      <c r="X21" s="151" t="str">
        <f t="shared" si="9"/>
        <v>94</v>
      </c>
      <c r="Y21" s="152" t="str">
        <f t="shared" si="10"/>
        <v>97</v>
      </c>
      <c r="Z21" s="153" t="str">
        <f t="shared" si="11"/>
        <v>99</v>
      </c>
      <c r="AA21" s="151" t="str">
        <f t="shared" si="12"/>
        <v>63</v>
      </c>
      <c r="AB21" s="152" t="str">
        <f t="shared" si="13"/>
        <v>90</v>
      </c>
      <c r="AC21" s="153" t="str">
        <f>MID(E59,5,3)</f>
        <v>99%</v>
      </c>
    </row>
    <row r="22" spans="1:29" ht="21.75" thickBot="1" x14ac:dyDescent="0.4"/>
    <row r="23" spans="1:29" ht="33" customHeight="1" x14ac:dyDescent="0.35">
      <c r="A23" s="402" t="s">
        <v>145</v>
      </c>
      <c r="B23" s="403"/>
      <c r="C23" s="403"/>
      <c r="D23" s="403"/>
      <c r="E23" s="404"/>
      <c r="F23" s="135"/>
      <c r="G23" s="402" t="s">
        <v>150</v>
      </c>
      <c r="H23" s="403"/>
      <c r="I23" s="403"/>
      <c r="J23" s="403"/>
      <c r="K23" s="404"/>
    </row>
    <row r="24" spans="1:29" x14ac:dyDescent="0.35">
      <c r="A24" s="405" t="s">
        <v>76</v>
      </c>
      <c r="B24" s="406"/>
      <c r="C24" s="406"/>
      <c r="D24" s="406" t="s">
        <v>77</v>
      </c>
      <c r="E24" s="407"/>
      <c r="F24" s="135"/>
      <c r="G24" s="405" t="s">
        <v>76</v>
      </c>
      <c r="H24" s="406"/>
      <c r="I24" s="406"/>
      <c r="J24" s="406" t="s">
        <v>77</v>
      </c>
      <c r="K24" s="407"/>
    </row>
    <row r="25" spans="1:29" ht="21" customHeight="1" x14ac:dyDescent="0.35">
      <c r="A25" s="408" t="s">
        <v>146</v>
      </c>
      <c r="B25" s="409"/>
      <c r="C25" s="409"/>
      <c r="D25" s="409" t="s">
        <v>209</v>
      </c>
      <c r="E25" s="410"/>
      <c r="F25" s="135"/>
      <c r="G25" s="408" t="s">
        <v>151</v>
      </c>
      <c r="H25" s="409"/>
      <c r="I25" s="409"/>
      <c r="J25" s="409" t="s">
        <v>210</v>
      </c>
      <c r="K25" s="410"/>
    </row>
    <row r="26" spans="1:29" ht="21.75" thickBot="1" x14ac:dyDescent="0.4">
      <c r="A26" s="408"/>
      <c r="B26" s="409"/>
      <c r="C26" s="409"/>
      <c r="D26" s="409"/>
      <c r="E26" s="410"/>
      <c r="F26" s="135"/>
      <c r="G26" s="408"/>
      <c r="H26" s="409"/>
      <c r="I26" s="409"/>
      <c r="J26" s="409"/>
      <c r="K26" s="410"/>
    </row>
    <row r="27" spans="1:29" ht="21.75" thickBot="1" x14ac:dyDescent="0.4">
      <c r="A27" s="399" t="s">
        <v>79</v>
      </c>
      <c r="B27" s="400"/>
      <c r="C27" s="400"/>
      <c r="D27" s="400"/>
      <c r="E27" s="401"/>
      <c r="F27" s="135"/>
      <c r="G27" s="399" t="s">
        <v>79</v>
      </c>
      <c r="H27" s="400"/>
      <c r="I27" s="400"/>
      <c r="J27" s="400"/>
      <c r="K27" s="401"/>
    </row>
    <row r="28" spans="1:29" ht="21.75" thickBot="1" x14ac:dyDescent="0.4">
      <c r="A28" s="126" t="s">
        <v>80</v>
      </c>
      <c r="B28" s="127" t="s">
        <v>61</v>
      </c>
      <c r="C28" s="128" t="s">
        <v>59</v>
      </c>
      <c r="D28" s="129" t="s">
        <v>57</v>
      </c>
      <c r="E28" s="130" t="s">
        <v>81</v>
      </c>
      <c r="F28" s="135"/>
      <c r="G28" s="126" t="s">
        <v>80</v>
      </c>
      <c r="H28" s="127" t="s">
        <v>61</v>
      </c>
      <c r="I28" s="128" t="s">
        <v>59</v>
      </c>
      <c r="J28" s="129" t="s">
        <v>57</v>
      </c>
      <c r="K28" s="130" t="s">
        <v>81</v>
      </c>
    </row>
    <row r="29" spans="1:29" x14ac:dyDescent="0.35">
      <c r="A29" s="116" t="s">
        <v>82</v>
      </c>
      <c r="B29" s="117"/>
      <c r="C29" s="117"/>
      <c r="D29" s="117"/>
      <c r="E29" s="116"/>
      <c r="G29" s="123" t="s">
        <v>82</v>
      </c>
      <c r="H29" s="110"/>
      <c r="I29" s="110"/>
      <c r="J29" s="110"/>
      <c r="K29" s="111"/>
    </row>
    <row r="30" spans="1:29" x14ac:dyDescent="0.35">
      <c r="A30" s="116" t="s">
        <v>83</v>
      </c>
      <c r="B30" s="117"/>
      <c r="C30" s="117"/>
      <c r="D30" s="117"/>
      <c r="E30" s="116"/>
      <c r="G30" s="124" t="s">
        <v>83</v>
      </c>
      <c r="H30" s="112"/>
      <c r="I30" s="112"/>
      <c r="J30" s="112"/>
      <c r="K30" s="113"/>
    </row>
    <row r="31" spans="1:29" x14ac:dyDescent="0.35">
      <c r="A31" s="116" t="s">
        <v>84</v>
      </c>
      <c r="B31" s="119" t="s">
        <v>147</v>
      </c>
      <c r="C31" s="117" t="s">
        <v>148</v>
      </c>
      <c r="D31" s="117" t="s">
        <v>149</v>
      </c>
      <c r="E31" s="116" t="s">
        <v>141</v>
      </c>
      <c r="G31" s="124" t="s">
        <v>84</v>
      </c>
      <c r="H31" s="163" t="s">
        <v>530</v>
      </c>
      <c r="I31" s="156" t="s">
        <v>153</v>
      </c>
      <c r="J31" s="112" t="s">
        <v>142</v>
      </c>
      <c r="K31" s="113" t="s">
        <v>107</v>
      </c>
    </row>
    <row r="32" spans="1:29" x14ac:dyDescent="0.35">
      <c r="A32" s="116" t="s">
        <v>85</v>
      </c>
      <c r="B32" s="119" t="s">
        <v>147</v>
      </c>
      <c r="C32" s="117" t="s">
        <v>148</v>
      </c>
      <c r="D32" s="117" t="s">
        <v>149</v>
      </c>
      <c r="E32" s="116" t="s">
        <v>141</v>
      </c>
      <c r="G32" s="124" t="s">
        <v>85</v>
      </c>
      <c r="H32" s="163" t="s">
        <v>530</v>
      </c>
      <c r="I32" s="156" t="s">
        <v>153</v>
      </c>
      <c r="J32" s="112" t="s">
        <v>142</v>
      </c>
      <c r="K32" s="113" t="s">
        <v>107</v>
      </c>
    </row>
    <row r="33" spans="1:11" x14ac:dyDescent="0.35">
      <c r="A33" s="116" t="s">
        <v>86</v>
      </c>
      <c r="B33" s="119" t="s">
        <v>147</v>
      </c>
      <c r="C33" s="117" t="s">
        <v>148</v>
      </c>
      <c r="D33" s="117" t="s">
        <v>149</v>
      </c>
      <c r="E33" s="116" t="s">
        <v>141</v>
      </c>
      <c r="G33" s="124" t="s">
        <v>86</v>
      </c>
      <c r="H33" s="163" t="s">
        <v>530</v>
      </c>
      <c r="I33" s="156" t="s">
        <v>153</v>
      </c>
      <c r="J33" s="112" t="s">
        <v>142</v>
      </c>
      <c r="K33" s="113" t="s">
        <v>107</v>
      </c>
    </row>
    <row r="34" spans="1:11" x14ac:dyDescent="0.35">
      <c r="A34" s="116" t="s">
        <v>87</v>
      </c>
      <c r="B34" s="119" t="s">
        <v>147</v>
      </c>
      <c r="C34" s="117" t="s">
        <v>148</v>
      </c>
      <c r="D34" s="117" t="s">
        <v>149</v>
      </c>
      <c r="E34" s="116" t="s">
        <v>141</v>
      </c>
      <c r="G34" s="124" t="s">
        <v>87</v>
      </c>
      <c r="H34" s="163" t="s">
        <v>530</v>
      </c>
      <c r="I34" s="156" t="s">
        <v>153</v>
      </c>
      <c r="J34" s="112" t="s">
        <v>142</v>
      </c>
      <c r="K34" s="113" t="s">
        <v>107</v>
      </c>
    </row>
    <row r="35" spans="1:11" x14ac:dyDescent="0.35">
      <c r="A35" s="116" t="s">
        <v>88</v>
      </c>
      <c r="B35" s="119" t="s">
        <v>147</v>
      </c>
      <c r="C35" s="117" t="s">
        <v>148</v>
      </c>
      <c r="D35" s="117" t="s">
        <v>149</v>
      </c>
      <c r="E35" s="116" t="s">
        <v>141</v>
      </c>
      <c r="G35" s="124" t="s">
        <v>88</v>
      </c>
      <c r="H35" s="163" t="s">
        <v>147</v>
      </c>
      <c r="I35" s="156" t="s">
        <v>156</v>
      </c>
      <c r="J35" s="112" t="s">
        <v>143</v>
      </c>
      <c r="K35" s="113" t="s">
        <v>112</v>
      </c>
    </row>
    <row r="36" spans="1:11" x14ac:dyDescent="0.35">
      <c r="A36" s="116" t="s">
        <v>89</v>
      </c>
      <c r="B36" s="119" t="s">
        <v>147</v>
      </c>
      <c r="C36" s="117" t="s">
        <v>148</v>
      </c>
      <c r="D36" s="117" t="s">
        <v>149</v>
      </c>
      <c r="E36" s="116" t="s">
        <v>141</v>
      </c>
      <c r="G36" s="124" t="s">
        <v>89</v>
      </c>
      <c r="H36" s="163" t="s">
        <v>147</v>
      </c>
      <c r="I36" s="156" t="s">
        <v>156</v>
      </c>
      <c r="J36" s="112" t="s">
        <v>143</v>
      </c>
      <c r="K36" s="113" t="s">
        <v>112</v>
      </c>
    </row>
    <row r="37" spans="1:11" x14ac:dyDescent="0.35">
      <c r="A37" s="116" t="s">
        <v>90</v>
      </c>
      <c r="B37" s="119" t="s">
        <v>147</v>
      </c>
      <c r="C37" s="117" t="s">
        <v>148</v>
      </c>
      <c r="D37" s="117" t="s">
        <v>149</v>
      </c>
      <c r="E37" s="116" t="s">
        <v>141</v>
      </c>
      <c r="G37" s="124" t="s">
        <v>90</v>
      </c>
      <c r="H37" s="163" t="s">
        <v>147</v>
      </c>
      <c r="I37" s="156" t="s">
        <v>156</v>
      </c>
      <c r="J37" s="112" t="s">
        <v>143</v>
      </c>
      <c r="K37" s="113" t="s">
        <v>112</v>
      </c>
    </row>
    <row r="38" spans="1:11" x14ac:dyDescent="0.35">
      <c r="A38" s="116" t="s">
        <v>91</v>
      </c>
      <c r="B38" s="119" t="s">
        <v>147</v>
      </c>
      <c r="C38" s="117" t="s">
        <v>148</v>
      </c>
      <c r="D38" s="117" t="s">
        <v>149</v>
      </c>
      <c r="E38" s="116" t="s">
        <v>141</v>
      </c>
      <c r="G38" s="124" t="s">
        <v>91</v>
      </c>
      <c r="H38" s="163" t="s">
        <v>147</v>
      </c>
      <c r="I38" s="156" t="s">
        <v>156</v>
      </c>
      <c r="J38" s="112" t="s">
        <v>143</v>
      </c>
      <c r="K38" s="113" t="s">
        <v>112</v>
      </c>
    </row>
    <row r="39" spans="1:11" x14ac:dyDescent="0.35">
      <c r="A39" s="116" t="s">
        <v>92</v>
      </c>
      <c r="B39" s="119" t="s">
        <v>147</v>
      </c>
      <c r="C39" s="117" t="s">
        <v>148</v>
      </c>
      <c r="D39" s="117" t="s">
        <v>149</v>
      </c>
      <c r="E39" s="116" t="s">
        <v>141</v>
      </c>
      <c r="G39" s="124" t="s">
        <v>92</v>
      </c>
      <c r="H39" s="163" t="s">
        <v>531</v>
      </c>
      <c r="I39" s="156" t="s">
        <v>157</v>
      </c>
      <c r="J39" s="112" t="s">
        <v>144</v>
      </c>
      <c r="K39" s="113" t="s">
        <v>141</v>
      </c>
    </row>
    <row r="40" spans="1:11" ht="21.75" thickBot="1" x14ac:dyDescent="0.4">
      <c r="A40" s="120" t="s">
        <v>93</v>
      </c>
      <c r="B40" s="121" t="s">
        <v>147</v>
      </c>
      <c r="C40" s="122" t="s">
        <v>148</v>
      </c>
      <c r="D40" s="122" t="s">
        <v>149</v>
      </c>
      <c r="E40" s="120" t="s">
        <v>141</v>
      </c>
      <c r="G40" s="125" t="s">
        <v>93</v>
      </c>
      <c r="H40" s="164" t="s">
        <v>531</v>
      </c>
      <c r="I40" s="157" t="s">
        <v>157</v>
      </c>
      <c r="J40" s="114" t="s">
        <v>144</v>
      </c>
      <c r="K40" s="115" t="s">
        <v>141</v>
      </c>
    </row>
    <row r="41" spans="1:11" ht="21.75" thickBot="1" x14ac:dyDescent="0.4"/>
    <row r="42" spans="1:11" ht="15.75" customHeight="1" x14ac:dyDescent="0.35">
      <c r="A42" s="402" t="s">
        <v>197</v>
      </c>
      <c r="B42" s="403"/>
      <c r="C42" s="403"/>
      <c r="D42" s="403"/>
      <c r="E42" s="404"/>
      <c r="G42" s="402" t="s">
        <v>556</v>
      </c>
      <c r="H42" s="403"/>
      <c r="I42" s="403"/>
      <c r="J42" s="403"/>
      <c r="K42" s="404"/>
    </row>
    <row r="43" spans="1:11" x14ac:dyDescent="0.35">
      <c r="A43" s="405" t="s">
        <v>76</v>
      </c>
      <c r="B43" s="406"/>
      <c r="C43" s="406"/>
      <c r="D43" s="406" t="s">
        <v>77</v>
      </c>
      <c r="E43" s="407"/>
      <c r="G43" s="405" t="s">
        <v>76</v>
      </c>
      <c r="H43" s="406"/>
      <c r="I43" s="406"/>
      <c r="J43" s="406" t="s">
        <v>77</v>
      </c>
      <c r="K43" s="407"/>
    </row>
    <row r="44" spans="1:11" ht="15" customHeight="1" x14ac:dyDescent="0.35">
      <c r="A44" s="408" t="s">
        <v>159</v>
      </c>
      <c r="B44" s="409"/>
      <c r="C44" s="409"/>
      <c r="D44" s="409" t="s">
        <v>96</v>
      </c>
      <c r="E44" s="410"/>
      <c r="G44" s="408" t="s">
        <v>558</v>
      </c>
      <c r="H44" s="409"/>
      <c r="I44" s="409"/>
      <c r="J44" s="409" t="s">
        <v>557</v>
      </c>
      <c r="K44" s="410"/>
    </row>
    <row r="45" spans="1:11" ht="21.75" thickBot="1" x14ac:dyDescent="0.4">
      <c r="A45" s="408"/>
      <c r="B45" s="409"/>
      <c r="C45" s="409"/>
      <c r="D45" s="409"/>
      <c r="E45" s="410"/>
      <c r="G45" s="408"/>
      <c r="H45" s="409"/>
      <c r="I45" s="409"/>
      <c r="J45" s="409"/>
      <c r="K45" s="410"/>
    </row>
    <row r="46" spans="1:11" ht="21.75" thickBot="1" x14ac:dyDescent="0.4">
      <c r="A46" s="399" t="s">
        <v>79</v>
      </c>
      <c r="B46" s="400"/>
      <c r="C46" s="400"/>
      <c r="D46" s="400"/>
      <c r="E46" s="401"/>
      <c r="G46" s="399" t="s">
        <v>79</v>
      </c>
      <c r="H46" s="400"/>
      <c r="I46" s="400"/>
      <c r="J46" s="400"/>
      <c r="K46" s="401"/>
    </row>
    <row r="47" spans="1:11" ht="21.75" thickBot="1" x14ac:dyDescent="0.4">
      <c r="A47" s="126" t="s">
        <v>80</v>
      </c>
      <c r="B47" s="127" t="s">
        <v>61</v>
      </c>
      <c r="C47" s="128" t="s">
        <v>59</v>
      </c>
      <c r="D47" s="129" t="s">
        <v>57</v>
      </c>
      <c r="E47" s="130" t="s">
        <v>81</v>
      </c>
      <c r="G47" s="126" t="s">
        <v>80</v>
      </c>
      <c r="H47" s="127" t="s">
        <v>61</v>
      </c>
      <c r="I47" s="128" t="s">
        <v>59</v>
      </c>
      <c r="J47" s="129" t="s">
        <v>57</v>
      </c>
      <c r="K47" s="130" t="s">
        <v>81</v>
      </c>
    </row>
    <row r="48" spans="1:11" x14ac:dyDescent="0.35">
      <c r="A48" s="116" t="s">
        <v>82</v>
      </c>
      <c r="B48" s="117"/>
      <c r="C48" s="117"/>
      <c r="D48" s="117"/>
      <c r="E48" s="116"/>
      <c r="G48" s="123" t="s">
        <v>82</v>
      </c>
      <c r="H48" s="110"/>
      <c r="I48" s="110"/>
      <c r="J48" s="110"/>
      <c r="K48" s="111"/>
    </row>
    <row r="49" spans="1:38" x14ac:dyDescent="0.35">
      <c r="A49" s="116" t="s">
        <v>83</v>
      </c>
      <c r="B49" s="117"/>
      <c r="C49" s="117"/>
      <c r="D49" s="117"/>
      <c r="E49" s="116"/>
      <c r="G49" s="124" t="s">
        <v>83</v>
      </c>
      <c r="H49" s="112"/>
      <c r="I49" s="112"/>
      <c r="J49" s="112"/>
      <c r="K49" s="113"/>
    </row>
    <row r="50" spans="1:38" x14ac:dyDescent="0.35">
      <c r="A50" s="116" t="s">
        <v>84</v>
      </c>
      <c r="B50" s="119" t="s">
        <v>214</v>
      </c>
      <c r="C50" s="117" t="s">
        <v>215</v>
      </c>
      <c r="D50" s="117" t="s">
        <v>215</v>
      </c>
      <c r="E50" s="116" t="s">
        <v>216</v>
      </c>
      <c r="G50" s="124" t="s">
        <v>84</v>
      </c>
      <c r="H50" s="112" t="s">
        <v>559</v>
      </c>
      <c r="I50" s="112" t="s">
        <v>569</v>
      </c>
      <c r="J50" s="112" t="s">
        <v>572</v>
      </c>
      <c r="K50" s="113" t="s">
        <v>573</v>
      </c>
    </row>
    <row r="51" spans="1:38" x14ac:dyDescent="0.35">
      <c r="A51" s="116" t="s">
        <v>85</v>
      </c>
      <c r="B51" s="119" t="s">
        <v>252</v>
      </c>
      <c r="C51" s="117" t="s">
        <v>249</v>
      </c>
      <c r="D51" s="117" t="s">
        <v>318</v>
      </c>
      <c r="E51" s="116" t="s">
        <v>169</v>
      </c>
      <c r="G51" s="124" t="s">
        <v>85</v>
      </c>
      <c r="H51" s="112" t="s">
        <v>560</v>
      </c>
      <c r="I51" s="112" t="s">
        <v>570</v>
      </c>
      <c r="J51" s="112" t="s">
        <v>571</v>
      </c>
      <c r="K51" s="113" t="s">
        <v>574</v>
      </c>
    </row>
    <row r="52" spans="1:38" x14ac:dyDescent="0.35">
      <c r="A52" s="116" t="s">
        <v>86</v>
      </c>
      <c r="B52" s="119" t="s">
        <v>178</v>
      </c>
      <c r="C52" s="117" t="s">
        <v>318</v>
      </c>
      <c r="D52" s="117" t="s">
        <v>179</v>
      </c>
      <c r="E52" s="116" t="s">
        <v>170</v>
      </c>
      <c r="G52" s="124" t="s">
        <v>86</v>
      </c>
      <c r="H52" s="112" t="s">
        <v>561</v>
      </c>
      <c r="I52" s="112" t="s">
        <v>572</v>
      </c>
      <c r="J52" s="112" t="s">
        <v>575</v>
      </c>
      <c r="K52" s="113" t="s">
        <v>576</v>
      </c>
    </row>
    <row r="53" spans="1:38" x14ac:dyDescent="0.35">
      <c r="A53" s="116" t="s">
        <v>87</v>
      </c>
      <c r="B53" s="119" t="s">
        <v>182</v>
      </c>
      <c r="C53" s="117" t="s">
        <v>179</v>
      </c>
      <c r="D53" s="117" t="s">
        <v>434</v>
      </c>
      <c r="E53" s="116" t="s">
        <v>286</v>
      </c>
      <c r="G53" s="124" t="s">
        <v>87</v>
      </c>
      <c r="H53" s="112" t="s">
        <v>562</v>
      </c>
      <c r="I53" s="112" t="s">
        <v>571</v>
      </c>
      <c r="J53" s="112" t="s">
        <v>577</v>
      </c>
      <c r="K53" s="113" t="s">
        <v>578</v>
      </c>
    </row>
    <row r="54" spans="1:38" x14ac:dyDescent="0.35">
      <c r="A54" s="116" t="s">
        <v>88</v>
      </c>
      <c r="B54" s="119" t="s">
        <v>182</v>
      </c>
      <c r="C54" s="117" t="s">
        <v>179</v>
      </c>
      <c r="D54" s="117" t="s">
        <v>434</v>
      </c>
      <c r="E54" s="116" t="s">
        <v>286</v>
      </c>
      <c r="G54" s="124" t="s">
        <v>88</v>
      </c>
      <c r="H54" s="112" t="s">
        <v>563</v>
      </c>
      <c r="I54" s="112" t="s">
        <v>575</v>
      </c>
      <c r="J54" s="112" t="s">
        <v>579</v>
      </c>
      <c r="K54" s="113" t="s">
        <v>580</v>
      </c>
    </row>
    <row r="55" spans="1:38" x14ac:dyDescent="0.35">
      <c r="A55" s="116" t="s">
        <v>89</v>
      </c>
      <c r="B55" s="119" t="s">
        <v>160</v>
      </c>
      <c r="C55" s="117" t="s">
        <v>434</v>
      </c>
      <c r="D55" s="117" t="s">
        <v>288</v>
      </c>
      <c r="E55" s="116" t="s">
        <v>287</v>
      </c>
      <c r="G55" s="124" t="s">
        <v>89</v>
      </c>
      <c r="H55" s="112" t="s">
        <v>564</v>
      </c>
      <c r="I55" s="112" t="s">
        <v>577</v>
      </c>
      <c r="J55" s="112" t="s">
        <v>581</v>
      </c>
      <c r="K55" s="113" t="s">
        <v>582</v>
      </c>
    </row>
    <row r="56" spans="1:38" x14ac:dyDescent="0.35">
      <c r="A56" s="116" t="s">
        <v>90</v>
      </c>
      <c r="B56" s="119" t="s">
        <v>160</v>
      </c>
      <c r="C56" s="117" t="s">
        <v>434</v>
      </c>
      <c r="D56" s="117" t="s">
        <v>288</v>
      </c>
      <c r="E56" s="116" t="s">
        <v>287</v>
      </c>
      <c r="G56" s="124" t="s">
        <v>90</v>
      </c>
      <c r="H56" s="112" t="s">
        <v>565</v>
      </c>
      <c r="I56" s="112" t="s">
        <v>579</v>
      </c>
      <c r="J56" s="112" t="s">
        <v>583</v>
      </c>
      <c r="K56" s="113" t="s">
        <v>584</v>
      </c>
    </row>
    <row r="57" spans="1:38" x14ac:dyDescent="0.35">
      <c r="A57" s="116" t="s">
        <v>91</v>
      </c>
      <c r="B57" s="119" t="s">
        <v>291</v>
      </c>
      <c r="C57" s="117" t="s">
        <v>288</v>
      </c>
      <c r="D57" s="117" t="s">
        <v>290</v>
      </c>
      <c r="E57" s="116" t="s">
        <v>289</v>
      </c>
      <c r="G57" s="124" t="s">
        <v>91</v>
      </c>
      <c r="H57" s="112" t="s">
        <v>566</v>
      </c>
      <c r="I57" s="112" t="s">
        <v>585</v>
      </c>
      <c r="J57" s="112" t="s">
        <v>586</v>
      </c>
      <c r="K57" s="113" t="s">
        <v>587</v>
      </c>
    </row>
    <row r="58" spans="1:38" x14ac:dyDescent="0.35">
      <c r="A58" s="116" t="s">
        <v>92</v>
      </c>
      <c r="B58" s="119" t="s">
        <v>291</v>
      </c>
      <c r="C58" s="117" t="s">
        <v>288</v>
      </c>
      <c r="D58" s="117" t="s">
        <v>290</v>
      </c>
      <c r="E58" s="116" t="s">
        <v>289</v>
      </c>
      <c r="G58" s="124" t="s">
        <v>92</v>
      </c>
      <c r="H58" s="112" t="s">
        <v>567</v>
      </c>
      <c r="I58" s="112" t="s">
        <v>586</v>
      </c>
      <c r="J58" s="112" t="s">
        <v>588</v>
      </c>
      <c r="K58" s="113" t="s">
        <v>589</v>
      </c>
    </row>
    <row r="59" spans="1:38" ht="21.75" thickBot="1" x14ac:dyDescent="0.4">
      <c r="A59" s="120" t="s">
        <v>93</v>
      </c>
      <c r="B59" s="121" t="s">
        <v>292</v>
      </c>
      <c r="C59" s="122" t="s">
        <v>290</v>
      </c>
      <c r="D59" s="168" t="s">
        <v>533</v>
      </c>
      <c r="E59" s="169" t="s">
        <v>141</v>
      </c>
      <c r="G59" s="125" t="s">
        <v>93</v>
      </c>
      <c r="H59" s="114" t="s">
        <v>568</v>
      </c>
      <c r="I59" s="112" t="s">
        <v>588</v>
      </c>
      <c r="J59" s="114" t="s">
        <v>590</v>
      </c>
      <c r="K59" s="115" t="s">
        <v>591</v>
      </c>
    </row>
    <row r="61" spans="1:38" s="227" customFormat="1" ht="53.45" customHeight="1" x14ac:dyDescent="0.25">
      <c r="A61" s="295" t="s">
        <v>596</v>
      </c>
      <c r="B61" s="296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17"/>
      <c r="N61" s="218"/>
      <c r="O61" s="218"/>
      <c r="P61" s="218"/>
      <c r="Q61" s="218"/>
      <c r="R61" s="218"/>
      <c r="S61" s="218"/>
      <c r="T61" s="219"/>
      <c r="U61" s="219"/>
      <c r="V61" s="219"/>
      <c r="W61" s="219"/>
      <c r="X61" s="219"/>
      <c r="Y61" s="219"/>
      <c r="Z61" s="220"/>
      <c r="AA61" s="220"/>
      <c r="AB61" s="221"/>
      <c r="AC61" s="221"/>
      <c r="AD61" s="222"/>
      <c r="AE61" s="223"/>
      <c r="AF61" s="221"/>
      <c r="AG61" s="221"/>
      <c r="AH61" s="224"/>
      <c r="AI61" s="225"/>
      <c r="AJ61" s="219"/>
      <c r="AK61" s="219"/>
      <c r="AL61" s="226"/>
    </row>
  </sheetData>
  <mergeCells count="46">
    <mergeCell ref="J3:K3"/>
    <mergeCell ref="A61:L61"/>
    <mergeCell ref="A1:B3"/>
    <mergeCell ref="C1:I3"/>
    <mergeCell ref="G46:K46"/>
    <mergeCell ref="G42:K42"/>
    <mergeCell ref="G43:I43"/>
    <mergeCell ref="J43:K43"/>
    <mergeCell ref="G44:I45"/>
    <mergeCell ref="J44:K45"/>
    <mergeCell ref="A44:C45"/>
    <mergeCell ref="D44:E45"/>
    <mergeCell ref="A46:E46"/>
    <mergeCell ref="A42:E42"/>
    <mergeCell ref="A43:C43"/>
    <mergeCell ref="D43:E43"/>
    <mergeCell ref="O11:Q11"/>
    <mergeCell ref="R11:T11"/>
    <mergeCell ref="U11:W11"/>
    <mergeCell ref="X11:Z11"/>
    <mergeCell ref="AA11:AC11"/>
    <mergeCell ref="G23:K23"/>
    <mergeCell ref="G24:I24"/>
    <mergeCell ref="J24:K24"/>
    <mergeCell ref="A4:E4"/>
    <mergeCell ref="G4:K4"/>
    <mergeCell ref="A5:C5"/>
    <mergeCell ref="D5:E5"/>
    <mergeCell ref="G5:I5"/>
    <mergeCell ref="J5:K5"/>
    <mergeCell ref="G25:I26"/>
    <mergeCell ref="J25:K26"/>
    <mergeCell ref="L12:M14"/>
    <mergeCell ref="G27:K27"/>
    <mergeCell ref="A6:C7"/>
    <mergeCell ref="D6:E7"/>
    <mergeCell ref="G6:I7"/>
    <mergeCell ref="J6:K7"/>
    <mergeCell ref="A8:E8"/>
    <mergeCell ref="G8:K8"/>
    <mergeCell ref="A23:E23"/>
    <mergeCell ref="A24:C24"/>
    <mergeCell ref="D24:E24"/>
    <mergeCell ref="A25:C26"/>
    <mergeCell ref="D25:E26"/>
    <mergeCell ref="A27:E27"/>
  </mergeCells>
  <dataValidations count="7">
    <dataValidation type="list" allowBlank="1" showInputMessage="1" showErrorMessage="1" sqref="X61:Y61 O61:T61">
      <formula1>RPTA</formula1>
    </dataValidation>
    <dataValidation type="whole" allowBlank="1" showInputMessage="1" showErrorMessage="1" sqref="A61">
      <formula1>1</formula1>
      <formula2>2000</formula2>
    </dataValidation>
    <dataValidation type="whole" allowBlank="1" showInputMessage="1" showErrorMessage="1" sqref="Z61">
      <formula1>0</formula1>
      <formula2>10</formula2>
    </dataValidation>
    <dataValidation type="whole" allowBlank="1" showInputMessage="1" showErrorMessage="1" sqref="U61:V61">
      <formula1>0</formula1>
      <formula2>100</formula2>
    </dataValidation>
    <dataValidation type="whole" allowBlank="1" showInputMessage="1" showErrorMessage="1" sqref="AD61">
      <formula1>0</formula1>
      <formula2>30000000</formula2>
    </dataValidation>
    <dataValidation type="whole" allowBlank="1" showInputMessage="1" showErrorMessage="1" sqref="AE61">
      <formula1>0</formula1>
      <formula2>5000000000</formula2>
    </dataValidation>
    <dataValidation type="list" allowBlank="1" showInputMessage="1" showErrorMessage="1" sqref="AL61">
      <formula1>Estado1</formula1>
    </dataValidation>
  </dataValidations>
  <pageMargins left="0.82677165354330717" right="0.47244094488188981" top="0.39370078740157483" bottom="0.39370078740157483" header="0.31496062992125984" footer="0.31496062992125984"/>
  <pageSetup scale="49" orientation="portrait" horizontalDpi="4294967295" verticalDpi="4294967295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18</vt:i4>
      </vt:variant>
    </vt:vector>
  </HeadingPairs>
  <TitlesOfParts>
    <vt:vector size="39" baseType="lpstr">
      <vt:lpstr>Criterios Regionales</vt:lpstr>
      <vt:lpstr>Rangos Regionales</vt:lpstr>
      <vt:lpstr>Hoja2</vt:lpstr>
      <vt:lpstr>Criterios Sede Nacional</vt:lpstr>
      <vt:lpstr>Admi</vt:lpstr>
      <vt:lpstr>Abast</vt:lpstr>
      <vt:lpstr>Contr</vt:lpstr>
      <vt:lpstr>Porc Financiera</vt:lpstr>
      <vt:lpstr>Porc Familia</vt:lpstr>
      <vt:lpstr>Porcent GH</vt:lpstr>
      <vt:lpstr>Porc Tecnología</vt:lpstr>
      <vt:lpstr>Porc Niñez Y Adol</vt:lpstr>
      <vt:lpstr>Porc Nutricion</vt:lpstr>
      <vt:lpstr>Porc Planeación</vt:lpstr>
      <vt:lpstr>Porc PI</vt:lpstr>
      <vt:lpstr>Porc Protección</vt:lpstr>
      <vt:lpstr>Porc Servicios y Atenc</vt:lpstr>
      <vt:lpstr>Porc SNBF</vt:lpstr>
      <vt:lpstr>Porc Comunicaciones</vt:lpstr>
      <vt:lpstr>Porc Juridica</vt:lpstr>
      <vt:lpstr>Porc Monitoreo y Evaluación</vt:lpstr>
      <vt:lpstr>Abast!Área_de_impresión</vt:lpstr>
      <vt:lpstr>Admi!Área_de_impresión</vt:lpstr>
      <vt:lpstr>Contr!Área_de_impresión</vt:lpstr>
      <vt:lpstr>'Criterios Regionales'!Área_de_impresión</vt:lpstr>
      <vt:lpstr>'Porc Comunicaciones'!Área_de_impresión</vt:lpstr>
      <vt:lpstr>'Porc Familia'!Área_de_impresión</vt:lpstr>
      <vt:lpstr>'Porc Financiera'!Área_de_impresión</vt:lpstr>
      <vt:lpstr>'Porc Juridica'!Área_de_impresión</vt:lpstr>
      <vt:lpstr>'Porc Monitoreo y Evaluación'!Área_de_impresión</vt:lpstr>
      <vt:lpstr>'Porc Niñez Y Adol'!Área_de_impresión</vt:lpstr>
      <vt:lpstr>'Porc Nutricion'!Área_de_impresión</vt:lpstr>
      <vt:lpstr>'Porc PI'!Área_de_impresión</vt:lpstr>
      <vt:lpstr>'Porc Planeación'!Área_de_impresión</vt:lpstr>
      <vt:lpstr>'Porc Protección'!Área_de_impresión</vt:lpstr>
      <vt:lpstr>'Porc Servicios y Atenc'!Área_de_impresión</vt:lpstr>
      <vt:lpstr>'Porc SNBF'!Área_de_impresión</vt:lpstr>
      <vt:lpstr>'Porc Tecnología'!Área_de_impresión</vt:lpstr>
      <vt:lpstr>'Porcent GH'!Área_de_impresión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 Alba Rodriguez Lizcano</dc:creator>
  <cp:lastModifiedBy>Liliana Traslaviña de Antonio</cp:lastModifiedBy>
  <cp:lastPrinted>2017-04-18T20:05:49Z</cp:lastPrinted>
  <dcterms:created xsi:type="dcterms:W3CDTF">2017-02-16T19:44:16Z</dcterms:created>
  <dcterms:modified xsi:type="dcterms:W3CDTF">2017-05-03T16:15:17Z</dcterms:modified>
</cp:coreProperties>
</file>