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camilo.castaneda\Desktop\Camilo ICBF\NETWORKING\redes\FINALES\"/>
    </mc:Choice>
  </mc:AlternateContent>
  <bookViews>
    <workbookView xWindow="0" yWindow="0" windowWidth="28800" windowHeight="11535" activeTab="2"/>
  </bookViews>
  <sheets>
    <sheet name="INFO GENERAL Y FINANCIERA " sheetId="27" r:id="rId1"/>
    <sheet name="TOTAL" sheetId="26" r:id="rId2"/>
    <sheet name="RED LAN" sheetId="22" r:id="rId3"/>
    <sheet name="RED WLAN" sheetId="29" r:id="rId4"/>
    <sheet name="POLIZAS" sheetId="11" r:id="rId5"/>
    <sheet name="INFO EXPERIENCIA" sheetId="28" r:id="rId6"/>
  </sheets>
  <externalReferences>
    <externalReference r:id="rId7"/>
    <externalReference r:id="rId8"/>
    <externalReference r:id="rId9"/>
    <externalReference r:id="rId10"/>
    <externalReference r:id="rId11"/>
  </externalReferences>
  <definedNames>
    <definedName name="_xlnm._FilterDatabase" localSheetId="5" hidden="1">'INFO EXPERIENCIA'!#REF!</definedName>
    <definedName name="_xlnm._FilterDatabase" localSheetId="0" hidden="1">'INFO GENERAL Y FINANCIERA '!$B$42:$AP$42</definedName>
    <definedName name="_ftn1" localSheetId="2">'RED LAN'!#REF!</definedName>
    <definedName name="_ftn1" localSheetId="3">'RED WLAN'!#REF!</definedName>
    <definedName name="_ftn1" localSheetId="1">TOTAL!#REF!</definedName>
    <definedName name="_ftn2" localSheetId="2">'RED LAN'!#REF!</definedName>
    <definedName name="_ftn2" localSheetId="3">'RED WLAN'!#REF!</definedName>
    <definedName name="_ftn2" localSheetId="1">TOTAL!#REF!</definedName>
    <definedName name="_ftn3" localSheetId="2">'RED LAN'!#REF!</definedName>
    <definedName name="_ftn3" localSheetId="3">'RED WLAN'!#REF!</definedName>
    <definedName name="_ftn3" localSheetId="1">TOTAL!#REF!</definedName>
    <definedName name="_ftnref1" localSheetId="2">'RED LAN'!#REF!</definedName>
    <definedName name="_ftnref1" localSheetId="3">'RED WLAN'!#REF!</definedName>
    <definedName name="_ftnref1" localSheetId="1">TOTAL!#REF!</definedName>
    <definedName name="_ftnref2" localSheetId="2">'RED LAN'!#REF!</definedName>
    <definedName name="_ftnref2" localSheetId="3">'RED WLAN'!#REF!</definedName>
    <definedName name="_ftnref2" localSheetId="1">TOTAL!#REF!</definedName>
    <definedName name="_ftnref3" localSheetId="2">'RED LAN'!#REF!</definedName>
    <definedName name="_ftnref3" localSheetId="3">'RED WLAN'!#REF!</definedName>
    <definedName name="_ftnref3" localSheetId="1">TOTAL!#REF!</definedName>
    <definedName name="_xlnm.Print_Area" localSheetId="5">'INFO EXPERIENCIA'!$B$2:$J$29</definedName>
    <definedName name="_xlnm.Print_Area" localSheetId="0">'INFO GENERAL Y FINANCIERA '!$B$2:$AJ$57</definedName>
    <definedName name="_xlnm.Print_Area" localSheetId="4">POLIZAS!$B$2:$G$21</definedName>
    <definedName name="_xlnm.Print_Area" localSheetId="2">'RED LAN'!$B$2:$V$57</definedName>
    <definedName name="_xlnm.Print_Area" localSheetId="3">'RED WLAN'!$B$2:$J$44</definedName>
    <definedName name="_xlnm.Print_Area" localSheetId="1">TOTAL!$B$2:$F$26</definedName>
    <definedName name="Decision" localSheetId="5">[1]lista!$A$6:$A$7</definedName>
    <definedName name="Decision" localSheetId="0">[2]lista!$A$6:$A$7</definedName>
    <definedName name="Decision" localSheetId="2">[3]lista!$A$6:$A$7</definedName>
    <definedName name="Decision" localSheetId="3">[3]lista!$A$6:$A$7</definedName>
    <definedName name="Decision" localSheetId="1">[3]lista!$A$6:$A$7</definedName>
    <definedName name="Decision">[2]lista!$A$6:$A$7</definedName>
    <definedName name="PARTICIPACION" localSheetId="5">[1]lista!$A$15:$A$17</definedName>
    <definedName name="PARTICIPACION" localSheetId="0">[2]lista!$A$15:$A$17</definedName>
    <definedName name="PARTICIPACION" localSheetId="2">[3]lista!$A$15:$A$17</definedName>
    <definedName name="PARTICIPACION" localSheetId="3">[3]lista!$A$15:$A$17</definedName>
    <definedName name="PARTICIPACION" localSheetId="1">[3]lista!$A$15:$A$17</definedName>
    <definedName name="PARTICIPACION">[2]lista!$A$15:$A$17</definedName>
    <definedName name="Procedencia" localSheetId="5">[1]lista!$A$2:$A$3</definedName>
    <definedName name="Procedencia" localSheetId="0">[2]lista!$A$2:$A$3</definedName>
    <definedName name="Procedencia" localSheetId="2">[3]lista!$A$2:$A$3</definedName>
    <definedName name="Procedencia" localSheetId="3">[3]lista!$A$2:$A$3</definedName>
    <definedName name="Procedencia" localSheetId="1">[3]lista!$A$2:$A$3</definedName>
    <definedName name="Procedencia">[2]lista!$A$2:$A$3</definedName>
    <definedName name="RESPUESTAS" localSheetId="3">#REF!</definedName>
    <definedName name="RESPUESTAS">#REF!</definedName>
    <definedName name="tipo" localSheetId="5">[1]lista!$A$11:$A$13</definedName>
    <definedName name="tipo" localSheetId="0">[2]lista!$A$11:$A$13</definedName>
    <definedName name="tipo" localSheetId="2">[3]lista!$A$11:$A$13</definedName>
    <definedName name="tipo" localSheetId="3">[3]lista!$A$11:$A$13</definedName>
    <definedName name="tipo" localSheetId="1">[3]lista!$A$11:$A$13</definedName>
    <definedName name="tipo">[2]lista!$A$11:$A$13</definedName>
    <definedName name="_xlnm.Print_Titles" localSheetId="5">'INFO EXPERIENCIA'!$2:$12</definedName>
    <definedName name="_xlnm.Print_Titles" localSheetId="0">'INFO GENERAL Y FINANCIERA '!$2:$9</definedName>
    <definedName name="_xlnm.Print_Titles" localSheetId="2">'RED LAN'!$20:$20</definedName>
    <definedName name="_xlnm.Print_Titles" localSheetId="3">'RED WLAN'!$20:$20</definedName>
    <definedName name="_xlnm.Print_Titles" localSheetId="1">TOTAL!$19:$19</definedName>
    <definedName name="x" localSheetId="5">[4]lista!$A$11:$A$13</definedName>
    <definedName name="x" localSheetId="0">[5]lista!$A$11:$A$13</definedName>
    <definedName name="x" localSheetId="2">[3]lista!$A$11:$A$13</definedName>
    <definedName name="x" localSheetId="3">[3]lista!$A$11:$A$13</definedName>
    <definedName name="x" localSheetId="1">[3]lista!$A$11:$A$13</definedName>
    <definedName name="x">[5]lista!$A$11:$A$13</definedName>
  </definedNames>
  <calcPr calcId="152511"/>
</workbook>
</file>

<file path=xl/calcChain.xml><?xml version="1.0" encoding="utf-8"?>
<calcChain xmlns="http://schemas.openxmlformats.org/spreadsheetml/2006/main">
  <c r="F10" i="26" l="1"/>
  <c r="F11" i="26"/>
  <c r="F9" i="26"/>
  <c r="C11" i="26"/>
  <c r="C10" i="26"/>
  <c r="C9" i="26" l="1"/>
  <c r="F20" i="26"/>
  <c r="D20" i="26"/>
  <c r="J39" i="29"/>
  <c r="I39" i="29"/>
  <c r="H39" i="29"/>
  <c r="G39" i="29"/>
  <c r="F39" i="29"/>
  <c r="D39" i="29"/>
  <c r="H38" i="29"/>
  <c r="G38" i="29"/>
  <c r="D38" i="29"/>
  <c r="J37" i="29"/>
  <c r="I37" i="29"/>
  <c r="H37" i="29"/>
  <c r="G37" i="29"/>
  <c r="F37" i="29"/>
  <c r="D37" i="29"/>
  <c r="J31" i="29"/>
  <c r="I31" i="29"/>
  <c r="H31" i="29"/>
  <c r="F31" i="29"/>
  <c r="J30" i="29"/>
  <c r="I30" i="29"/>
  <c r="I38" i="29" s="1"/>
  <c r="J38" i="29" s="1"/>
  <c r="H30" i="29"/>
  <c r="F30" i="29"/>
  <c r="D30" i="29"/>
  <c r="J29" i="29"/>
  <c r="I29" i="29"/>
  <c r="H29" i="29"/>
  <c r="F29" i="29"/>
  <c r="D29" i="29"/>
  <c r="I22" i="29"/>
  <c r="G22" i="29"/>
  <c r="E22" i="29"/>
  <c r="V52" i="22"/>
  <c r="V53" i="22" s="1"/>
  <c r="T52" i="22"/>
  <c r="R52" i="22"/>
  <c r="N52" i="22"/>
  <c r="J53" i="22"/>
  <c r="F38" i="29" l="1"/>
  <c r="F40" i="29"/>
  <c r="D21" i="26" s="1"/>
  <c r="D22" i="26" s="1"/>
  <c r="H40" i="29"/>
  <c r="E21" i="26" s="1"/>
  <c r="J40" i="29"/>
  <c r="F21" i="26" s="1"/>
  <c r="V46" i="22"/>
  <c r="V45" i="22"/>
  <c r="T46" i="22"/>
  <c r="T45" i="22"/>
  <c r="R46" i="22"/>
  <c r="R47" i="22"/>
  <c r="R48" i="22"/>
  <c r="R49" i="22"/>
  <c r="R50" i="22"/>
  <c r="R51" i="22"/>
  <c r="R45" i="22"/>
  <c r="P46" i="22"/>
  <c r="P45" i="22"/>
  <c r="N46" i="22"/>
  <c r="N45" i="22"/>
  <c r="L46" i="22"/>
  <c r="L47" i="22"/>
  <c r="L48" i="22"/>
  <c r="L50" i="22"/>
  <c r="L51" i="22"/>
  <c r="J49" i="22"/>
  <c r="J46" i="22"/>
  <c r="J45" i="22"/>
  <c r="H46" i="22"/>
  <c r="H45" i="22"/>
  <c r="F46" i="22"/>
  <c r="F47" i="22"/>
  <c r="F48" i="22"/>
  <c r="F49" i="22"/>
  <c r="F50" i="22"/>
  <c r="F51" i="22"/>
  <c r="F45" i="22"/>
  <c r="V34" i="22"/>
  <c r="V33" i="22"/>
  <c r="T34" i="22"/>
  <c r="T33" i="22"/>
  <c r="P37" i="22"/>
  <c r="P49" i="22" s="1"/>
  <c r="P52" i="22" s="1"/>
  <c r="J37" i="22"/>
  <c r="R34" i="22"/>
  <c r="R35" i="22"/>
  <c r="R36" i="22"/>
  <c r="R37" i="22"/>
  <c r="R38" i="22"/>
  <c r="R39" i="22"/>
  <c r="R33" i="22"/>
  <c r="P34" i="22"/>
  <c r="P33" i="22"/>
  <c r="N34" i="22"/>
  <c r="N33" i="22"/>
  <c r="L34" i="22"/>
  <c r="L35" i="22"/>
  <c r="L36" i="22"/>
  <c r="L37" i="22"/>
  <c r="L49" i="22" s="1"/>
  <c r="L38" i="22"/>
  <c r="L39" i="22"/>
  <c r="L33" i="22"/>
  <c r="L45" i="22" s="1"/>
  <c r="J34" i="22"/>
  <c r="J33" i="22"/>
  <c r="H34" i="22"/>
  <c r="H33" i="22"/>
  <c r="F34" i="22"/>
  <c r="F35" i="22"/>
  <c r="F36" i="22"/>
  <c r="F37" i="22"/>
  <c r="F38" i="22"/>
  <c r="F39" i="22"/>
  <c r="F33" i="22"/>
  <c r="D46" i="22"/>
  <c r="D47" i="22"/>
  <c r="D48" i="22"/>
  <c r="D49" i="22"/>
  <c r="D50" i="22"/>
  <c r="D51" i="22"/>
  <c r="G46" i="22"/>
  <c r="G47" i="22"/>
  <c r="G48" i="22"/>
  <c r="G49" i="22"/>
  <c r="G50" i="22"/>
  <c r="I46" i="22"/>
  <c r="I47" i="22"/>
  <c r="I48" i="22"/>
  <c r="I49" i="22"/>
  <c r="I50" i="22"/>
  <c r="K46" i="22"/>
  <c r="K47" i="22"/>
  <c r="K48" i="22"/>
  <c r="K49" i="22"/>
  <c r="K50" i="22"/>
  <c r="K51" i="22"/>
  <c r="M46" i="22"/>
  <c r="M47" i="22"/>
  <c r="M48" i="22"/>
  <c r="M49" i="22"/>
  <c r="M50" i="22"/>
  <c r="O46" i="22"/>
  <c r="O47" i="22"/>
  <c r="O48" i="22"/>
  <c r="O49" i="22"/>
  <c r="O50" i="22"/>
  <c r="Q46" i="22"/>
  <c r="Q47" i="22"/>
  <c r="Q48" i="22"/>
  <c r="Q49" i="22"/>
  <c r="Q50" i="22"/>
  <c r="Q51" i="22"/>
  <c r="S46" i="22"/>
  <c r="S47" i="22"/>
  <c r="S48" i="22"/>
  <c r="S49" i="22"/>
  <c r="S50" i="22"/>
  <c r="U46" i="22"/>
  <c r="U47" i="22"/>
  <c r="U48" i="22"/>
  <c r="U49" i="22"/>
  <c r="U50" i="22"/>
  <c r="U34" i="22"/>
  <c r="U35" i="22"/>
  <c r="U36" i="22"/>
  <c r="U37" i="22"/>
  <c r="U38" i="22"/>
  <c r="U33" i="22"/>
  <c r="S34" i="22"/>
  <c r="S35" i="22"/>
  <c r="S36" i="22"/>
  <c r="S37" i="22"/>
  <c r="S38" i="22"/>
  <c r="S33" i="22"/>
  <c r="Q34" i="22"/>
  <c r="Q35" i="22"/>
  <c r="Q36" i="22"/>
  <c r="Q37" i="22"/>
  <c r="Q38" i="22"/>
  <c r="Q39" i="22"/>
  <c r="Q33" i="22"/>
  <c r="O34" i="22"/>
  <c r="O35" i="22"/>
  <c r="O36" i="22"/>
  <c r="O37" i="22"/>
  <c r="O38" i="22"/>
  <c r="O33" i="22"/>
  <c r="M34" i="22"/>
  <c r="M35" i="22"/>
  <c r="M36" i="22"/>
  <c r="M37" i="22"/>
  <c r="M38" i="22"/>
  <c r="M33" i="22"/>
  <c r="I34" i="22"/>
  <c r="I35" i="22"/>
  <c r="I36" i="22"/>
  <c r="I37" i="22"/>
  <c r="I38" i="22"/>
  <c r="I33" i="22"/>
  <c r="K34" i="22"/>
  <c r="K35" i="22"/>
  <c r="K36" i="22"/>
  <c r="K37" i="22"/>
  <c r="K38" i="22"/>
  <c r="K39" i="22"/>
  <c r="K33" i="22"/>
  <c r="G34" i="22"/>
  <c r="G35" i="22"/>
  <c r="G36" i="22"/>
  <c r="G37" i="22"/>
  <c r="G38" i="22"/>
  <c r="G33" i="22"/>
  <c r="L52" i="22" l="1"/>
  <c r="P53" i="22"/>
  <c r="E20" i="26" s="1"/>
  <c r="E22" i="26" s="1"/>
  <c r="Q27" i="22"/>
  <c r="K27" i="22"/>
  <c r="E27" i="22"/>
  <c r="AE53" i="27" l="1"/>
  <c r="AE51" i="27"/>
  <c r="AE49" i="27"/>
  <c r="AE47" i="27"/>
  <c r="AE45" i="27"/>
  <c r="AE43" i="27"/>
  <c r="F22" i="26" l="1"/>
  <c r="G45" i="22"/>
  <c r="I45" i="22"/>
  <c r="K45" i="22"/>
  <c r="M45" i="22"/>
  <c r="O45" i="22"/>
  <c r="Q45" i="22"/>
  <c r="S45" i="22"/>
  <c r="U45" i="22"/>
  <c r="D33" i="22" l="1"/>
  <c r="D45" i="22" s="1"/>
  <c r="D34" i="22"/>
  <c r="D35" i="22"/>
  <c r="D36" i="22"/>
  <c r="D37" i="22"/>
  <c r="D38" i="22"/>
  <c r="D39" i="22"/>
  <c r="J52" i="22" l="1"/>
  <c r="F52" i="22"/>
  <c r="H52" i="2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<sst xmlns="http://schemas.openxmlformats.org/spreadsheetml/2006/main" count="396" uniqueCount="158">
  <si>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</si>
  <si>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</si>
  <si>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</si>
  <si>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</si>
  <si>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</si>
  <si>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</si>
  <si>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</si>
  <si>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</si>
  <si>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</si>
  <si>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</si>
  <si>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</si>
  <si>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</si>
  <si>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</si>
  <si>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</si>
  <si>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</si>
  <si>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</si>
  <si>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</si>
  <si>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</si>
  <si>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</si>
  <si>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</si>
  <si>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</si>
  <si>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</si>
  <si>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</si>
  <si>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</si>
  <si>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</si>
  <si>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</si>
  <si>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</si>
  <si>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</si>
  <si>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</si>
  <si>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</si>
  <si>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</si>
  <si>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</si>
  <si>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</si>
  <si>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</si>
  <si>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</si>
  <si>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</si>
  <si>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</si>
  <si>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</si>
  <si>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</si>
  <si>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</si>
  <si>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</si>
  <si>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</si>
  <si>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</si>
  <si>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</si>
  <si>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</si>
  <si>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</si>
  <si>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</si>
  <si>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</si>
  <si>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</si>
  <si>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</si>
  <si>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</si>
  <si>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</si>
  <si>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</si>
  <si>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</si>
  <si>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</si>
  <si>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</si>
  <si>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</si>
  <si>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</si>
  <si>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</si>
  <si>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</si>
  <si>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</si>
  <si>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</si>
  <si>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</si>
  <si>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</si>
  <si>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</si>
  <si>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</si>
  <si>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</si>
  <si>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</si>
  <si>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</si>
  <si>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</si>
  <si>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</si>
  <si>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</si>
  <si>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</si>
  <si>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</si>
  <si>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</si>
  <si>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</si>
  <si>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</si>
  <si>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</si>
  <si>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</si>
  <si>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</si>
  <si>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</si>
  <si>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</si>
  <si>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</si>
  <si>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</si>
  <si>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</si>
  <si>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</si>
  <si>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</si>
  <si>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</si>
  <si>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</si>
  <si>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</si>
  <si>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</si>
  <si>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</si>
  <si>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</si>
  <si>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</si>
  <si>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</si>
  <si>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</si>
  <si>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</si>
  <si>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</si>
  <si>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</si>
  <si>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Tel. Cel.:</t>
  </si>
  <si>
    <t>Tel. Fijo:</t>
  </si>
  <si>
    <t>Producto</t>
  </si>
  <si>
    <t>Descripción</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</si>
  <si>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Decreto 1082 de 2015). Se aclara que esta inscripción no se requiere para remitir cotización durante el estudio de mercado.</t>
    </r>
  </si>
  <si>
    <t>Switches</t>
  </si>
  <si>
    <t>48 Poe +</t>
  </si>
  <si>
    <t>24 Poe +</t>
  </si>
  <si>
    <t>Accesorios</t>
  </si>
  <si>
    <t>SFP(gibits)</t>
  </si>
  <si>
    <t>Cables de Stacking 1 - 1.5 metros con sus conectores</t>
  </si>
  <si>
    <t>Cables stacking 1.5 - 3 metros con sus conectores</t>
  </si>
  <si>
    <t>Administración de la Red LAN para los switches de acceso y switch core.</t>
  </si>
  <si>
    <t>Controladoras de la solución inalámbrica</t>
  </si>
  <si>
    <t>Software</t>
  </si>
  <si>
    <t>OPCIÓN 1</t>
  </si>
  <si>
    <t>OPCIÓN 2</t>
  </si>
  <si>
    <t>OPCIÓN 3</t>
  </si>
  <si>
    <t>No aplica</t>
  </si>
  <si>
    <t>Access point</t>
  </si>
  <si>
    <t>Cantidad
Ciudad capital</t>
  </si>
  <si>
    <t>Cantidad ciudad intermedia</t>
  </si>
  <si>
    <t>Cantidad ciudad lejana</t>
  </si>
  <si>
    <t>1. VALOR UNITARIO SIN IVA</t>
  </si>
  <si>
    <t>2. VALOR UNITARIO IVA INCLUIDO</t>
  </si>
  <si>
    <t>2. VALOR TOTAL IVA INCLUIDO</t>
  </si>
  <si>
    <t>TOTAL RED LAN</t>
  </si>
  <si>
    <t>Red inalámbrica WLAN</t>
  </si>
  <si>
    <t>TOTAL  RED WLAN</t>
  </si>
  <si>
    <t>Software de administración de la Red LAN</t>
  </si>
  <si>
    <t xml:space="preserve">Indicador </t>
  </si>
  <si>
    <t>EXPERIENCIA EN CONTRATACION EN LOS ULTIMOS 5 AÑOS</t>
  </si>
  <si>
    <t>Core (en alta disponibilidad)</t>
  </si>
  <si>
    <t>SFP (gibits)</t>
  </si>
  <si>
    <t>Subtotales</t>
  </si>
  <si>
    <r>
      <t xml:space="preserve">Precio unitario sin IVA 
ciuda capital
</t>
    </r>
    <r>
      <rPr>
        <b/>
        <sz val="8"/>
        <color rgb="FFFF0000"/>
        <rFont val="Arial"/>
        <family val="2"/>
      </rPr>
      <t>(Nota 2)</t>
    </r>
  </si>
  <si>
    <r>
      <t xml:space="preserve">Precio unitario sin IVA 
ciudad intermedia
</t>
    </r>
    <r>
      <rPr>
        <b/>
        <sz val="8"/>
        <color rgb="FFFF0000"/>
        <rFont val="Arial"/>
        <family val="2"/>
      </rPr>
      <t>(Nota 2)</t>
    </r>
  </si>
  <si>
    <r>
      <t xml:space="preserve">Precio unitario sin IVA 
ciudad lejana
</t>
    </r>
    <r>
      <rPr>
        <b/>
        <sz val="8"/>
        <color rgb="FFFF0000"/>
        <rFont val="Arial"/>
        <family val="2"/>
      </rPr>
      <t>(Nota 2)</t>
    </r>
  </si>
  <si>
    <t>Precio unitario IVA incluido
ciuda capital</t>
  </si>
  <si>
    <t>Precio unitario IVA incluido
ciudad intermedia</t>
  </si>
  <si>
    <t>Precio unitario IVA incluido
ciudad lejana</t>
  </si>
  <si>
    <t>Precio total IVA incluido
ciuda capital</t>
  </si>
  <si>
    <t>Precio total IVA incluido
ciudad intermedia</t>
  </si>
  <si>
    <t>Precio total IVA incluido
ciudad lejana</t>
  </si>
  <si>
    <t>RED</t>
  </si>
  <si>
    <t xml:space="preserve">TOTAL </t>
  </si>
  <si>
    <r>
      <t xml:space="preserve">•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t>
    </r>
    <r>
      <rPr>
        <sz val="10"/>
        <color theme="1"/>
        <rFont val="Arial"/>
        <family val="2"/>
      </rPr>
      <t>•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</si>
  <si>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TOTAL COTIZACIÓN NETWORKING</t>
  </si>
  <si>
    <t>Precio TOTAL IVA incluido</t>
  </si>
  <si>
    <t>Precio unitario sin IVA 
ciuda capital
(Nota 2)</t>
  </si>
  <si>
    <t>RED LAN (viene de hoja RED LAN)</t>
  </si>
  <si>
    <t>RED WLAN  (viene de hoja RED WLAN)</t>
  </si>
  <si>
    <t>FORMATO DE COTIZACIÓN NETWORKING - RED WLAN (Hoja 1/3)</t>
  </si>
  <si>
    <t>FORMATO DE COTIZACIÓN NETWORKING - RED LAN (HOJA 2/3)</t>
  </si>
  <si>
    <t>FORMATO DE COTIZACIÓN NETWORKING - RED WLAN (Hoja 3/3)</t>
  </si>
  <si>
    <r>
      <t>Notas:</t>
    </r>
    <r>
      <rPr>
        <sz val="10"/>
        <rFont val="Arial"/>
        <family val="2"/>
      </rPr>
      <t xml:space="preserve">
</t>
    </r>
    <r>
      <rPr>
        <b/>
        <sz val="10"/>
        <color rgb="FFFF0000"/>
        <rFont val="Arial"/>
        <family val="2"/>
      </rPr>
      <t>(1)</t>
    </r>
    <r>
      <rPr>
        <sz val="10"/>
        <rFont val="Arial"/>
        <family val="2"/>
      </rPr>
      <t xml:space="preserve"> Cotizar el precio de los de los productos requeridos para las opciones 1, 2 y 3, de acuerdo con el anexo No 1 "Cantidad proyectada SWITCHES - ACCESS POINT a nivel nacional.
</t>
    </r>
    <r>
      <rPr>
        <b/>
        <sz val="10"/>
        <color rgb="FFFF0000"/>
        <rFont val="Arial"/>
        <family val="2"/>
      </rPr>
      <t>(2)</t>
    </r>
    <r>
      <rPr>
        <sz val="10"/>
        <rFont val="Arial"/>
        <family val="2"/>
      </rPr>
      <t xml:space="preserve"> Las ciudades capitales hacen referencia a ciudad capital de departamento, las ciudades intermedias hacen referencia a sedes ubicadas a 100 Km de la ciudad capital del departamento y las ciudades lejanas a sedes ubicadas a mas de 100 Km de la ciudad capital del departamento.
</t>
    </r>
    <r>
      <rPr>
        <b/>
        <sz val="10"/>
        <color rgb="FFFF0000"/>
        <rFont val="Arial"/>
        <family val="2"/>
      </rPr>
      <t>(3)</t>
    </r>
    <r>
      <rPr>
        <sz val="10"/>
        <rFont val="Arial"/>
        <family val="2"/>
      </rPr>
      <t xml:space="preserve"> El costo de los productos y servicios detallados en la FCT que no estén especificados en la presente cotización se entienden incluidos en el precio de los productos aquí cotizados.( Distribución, Charlas técnicas, soporte técnico y demás)
</t>
    </r>
  </si>
  <si>
    <r>
      <t>Notas:</t>
    </r>
    <r>
      <rPr>
        <sz val="10"/>
        <rFont val="Arial"/>
        <family val="2"/>
      </rPr>
      <t xml:space="preserve">
</t>
    </r>
    <r>
      <rPr>
        <b/>
        <sz val="10"/>
        <color rgb="FFFF0000"/>
        <rFont val="Arial"/>
        <family val="2"/>
      </rPr>
      <t>(1)</t>
    </r>
    <r>
      <rPr>
        <sz val="10"/>
        <rFont val="Arial"/>
        <family val="2"/>
      </rPr>
      <t xml:space="preserve"> Cotizar el precio de los productos requeridos, de acuerdo con el anexo No 1 "Cantidad proyectada SWITCHES - ACCESS POINT a nivel nacional.
</t>
    </r>
    <r>
      <rPr>
        <b/>
        <sz val="10"/>
        <color rgb="FFFF0000"/>
        <rFont val="Arial"/>
        <family val="2"/>
      </rPr>
      <t xml:space="preserve">(2) </t>
    </r>
    <r>
      <rPr>
        <sz val="10"/>
        <color theme="1"/>
        <rFont val="Arial"/>
        <family val="2"/>
      </rPr>
      <t>Cotizar teniendo en cuenta nota (2) de la pestaña "RED LAN"</t>
    </r>
    <r>
      <rPr>
        <sz val="10"/>
        <rFont val="Arial"/>
        <family val="2"/>
      </rPr>
      <t xml:space="preserve">
</t>
    </r>
    <r>
      <rPr>
        <b/>
        <sz val="10"/>
        <color rgb="FFFF0000"/>
        <rFont val="Arial"/>
        <family val="2"/>
      </rPr>
      <t>(3)</t>
    </r>
    <r>
      <rPr>
        <sz val="10"/>
        <rFont val="Arial"/>
        <family val="2"/>
      </rPr>
      <t xml:space="preserve"> El costo de los productos y servicios detallados en la FCT que no estén especificados en la presente cotización se entienden incluidos en el precio de los productos aquí cotizados.( Distribución, Charlas técnicas, soporte técnico y demás)
</t>
    </r>
  </si>
  <si>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"Valor unitario antes de IVA ciudad capital"</t>
    </r>
    <r>
      <rPr>
        <b/>
        <sz val="10"/>
        <rFont val="Arial"/>
        <family val="2"/>
      </rPr>
      <t xml:space="preserve"> ,</t>
    </r>
    <r>
      <rPr>
        <sz val="10"/>
        <color theme="1"/>
        <rFont val="Arial"/>
        <family val="2"/>
      </rPr>
      <t xml:space="preserve">y asignar la tarifa de IVA que corresponda en las celdas de la columna </t>
    </r>
    <r>
      <rPr>
        <b/>
        <sz val="10"/>
        <color rgb="FFFF0000"/>
        <rFont val="Arial"/>
        <family val="2"/>
      </rPr>
      <t>"Tarifa IVA%",</t>
    </r>
    <r>
      <rPr>
        <b/>
        <sz val="10"/>
        <color theme="1"/>
        <rFont val="Arial"/>
        <family val="2"/>
      </rPr>
      <t xml:space="preserve"> </t>
    </r>
    <r>
      <rPr>
        <sz val="10"/>
        <color theme="1"/>
        <rFont val="Arial"/>
        <family val="2"/>
      </rPr>
      <t>pa</t>
    </r>
    <r>
      <rPr>
        <sz val="10"/>
        <rFont val="Arial"/>
        <family val="2"/>
      </rPr>
      <t>ra las tres opciones de cantidades requeridas.</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</si>
  <si>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10"/>
        <color rgb="FFFF0000"/>
        <rFont val="Arial"/>
        <family val="2"/>
      </rPr>
      <t>"Valor unitario antes de IVA ciudad capital"</t>
    </r>
    <r>
      <rPr>
        <b/>
        <sz val="10"/>
        <rFont val="Arial"/>
        <family val="2"/>
      </rPr>
      <t xml:space="preserve"> ,</t>
    </r>
    <r>
      <rPr>
        <b/>
        <sz val="10"/>
        <color rgb="FFFF0000"/>
        <rFont val="Arial"/>
        <family val="2"/>
      </rPr>
      <t xml:space="preserve"> "Valor unitario antes de IVA ciudades intermedias" y "Valor unitario antes de IVA ciudades lejanas" </t>
    </r>
    <r>
      <rPr>
        <sz val="10"/>
        <color theme="1"/>
        <rFont val="Arial"/>
        <family val="2"/>
      </rPr>
      <t xml:space="preserve">y asignar la tarifa de IVA que corresponda en las celdas de la columna </t>
    </r>
    <r>
      <rPr>
        <b/>
        <sz val="10"/>
        <color rgb="FFFF0000"/>
        <rFont val="Arial"/>
        <family val="2"/>
      </rPr>
      <t>"Tarifa IVA%"</t>
    </r>
    <r>
      <rPr>
        <sz val="10"/>
        <color theme="1"/>
        <rFont val="Arial"/>
        <family val="2"/>
      </rPr>
      <t>, p</t>
    </r>
    <r>
      <rPr>
        <sz val="10"/>
        <rFont val="Arial"/>
        <family val="2"/>
      </rPr>
      <t>ara las tres opciones de cantidades requeridas.</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</si>
</sst>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0.0"/>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dd/mmm/yy"/>
    <numFmt numFmtId="170" formatCode="&quot;$&quot;\ #,##0"/>
    <numFmt numFmtId="171" formatCode="[$$-240A]#,##0.00"/>
    <numFmt numFmtId="172" formatCode="[$$-240A]#,##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2"/>
      <color theme="1"/>
      <name val="Arial"/>
      <family val="2"/>
    </font>
    <font>
      <b/>
      <sz val="8"/>
      <color rgb="FF000000"/>
      <name val="Arial"/>
      <family val="2"/>
    </font>
    <font>
      <b/>
      <sz val="8"/>
      <color rgb="FFFF0000"/>
      <name val="Arial"/>
      <family val="2"/>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6" tint="0.39997558519241921"/>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cellStyleXfs>
  <cellXfs count="279">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0" fontId="3" fillId="0" borderId="0" xfId="0" applyFont="1" applyAlignment="1" applyProtection="1">
      <alignment vertical="center" wrapText="1"/>
    </xf>
    <xf numFmtId="0" fontId="3" fillId="0" borderId="0" xfId="0" applyFont="1" applyBorder="1" applyAlignment="1" applyProtection="1">
      <alignmen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0" fontId="3" fillId="0" borderId="9" xfId="0" applyFont="1" applyFill="1" applyBorder="1" applyAlignment="1" applyProtection="1">
      <alignment vertical="center"/>
    </xf>
    <xf numFmtId="0" fontId="3" fillId="0" borderId="9" xfId="0" applyFont="1" applyBorder="1" applyAlignment="1" applyProtection="1">
      <alignment vertical="center"/>
    </xf>
    <xf numFmtId="0" fontId="11" fillId="0" borderId="9" xfId="0" applyFont="1" applyFill="1" applyBorder="1" applyAlignment="1" applyProtection="1">
      <alignment horizontal="left" vertical="center" wrapText="1"/>
    </xf>
    <xf numFmtId="9" fontId="3" fillId="5" borderId="9" xfId="12" applyFont="1" applyFill="1" applyBorder="1" applyAlignment="1" applyProtection="1">
      <alignment horizontal="center" vertical="center" wrapText="1"/>
      <protection locked="0" hidden="1"/>
    </xf>
    <xf numFmtId="0" fontId="3" fillId="0" borderId="0" xfId="0" applyFont="1" applyFill="1" applyAlignment="1" applyProtection="1">
      <alignment wrapText="1"/>
    </xf>
    <xf numFmtId="0" fontId="3" fillId="0" borderId="9" xfId="0" applyFont="1" applyFill="1" applyBorder="1" applyAlignment="1" applyProtection="1">
      <alignment vertical="center" wrapText="1"/>
    </xf>
    <xf numFmtId="0" fontId="15"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3" fillId="0" borderId="11" xfId="0" applyFont="1" applyFill="1" applyBorder="1" applyAlignment="1" applyProtection="1">
      <alignment vertical="center" wrapText="1"/>
    </xf>
    <xf numFmtId="170" fontId="20" fillId="0" borderId="0" xfId="0" applyNumberFormat="1" applyFont="1" applyFill="1" applyBorder="1" applyAlignment="1" applyProtection="1">
      <alignment vertical="center" wrapText="1"/>
    </xf>
    <xf numFmtId="0" fontId="11" fillId="5" borderId="10" xfId="0" applyFont="1" applyFill="1" applyBorder="1" applyAlignment="1" applyProtection="1">
      <alignment vertical="center" wrapText="1"/>
      <protection locked="0" hidden="1"/>
    </xf>
    <xf numFmtId="0" fontId="11" fillId="5" borderId="12" xfId="0" applyFont="1" applyFill="1" applyBorder="1" applyAlignment="1" applyProtection="1">
      <alignment vertical="center" wrapText="1"/>
      <protection locked="0" hidden="1"/>
    </xf>
    <xf numFmtId="172" fontId="3" fillId="5" borderId="9" xfId="12" applyNumberFormat="1" applyFont="1" applyFill="1" applyBorder="1" applyAlignment="1" applyProtection="1">
      <alignment horizontal="right" vertical="center" wrapText="1"/>
      <protection locked="0" hidden="1"/>
    </xf>
    <xf numFmtId="172" fontId="3" fillId="5" borderId="9" xfId="0" applyNumberFormat="1" applyFont="1" applyFill="1" applyBorder="1" applyAlignment="1" applyProtection="1">
      <alignment horizontal="right" vertical="center" wrapText="1"/>
      <protection locked="0" hidden="1"/>
    </xf>
    <xf numFmtId="0" fontId="3" fillId="0" borderId="0" xfId="0" applyFont="1" applyFill="1" applyBorder="1" applyAlignment="1" applyProtection="1">
      <alignment horizontal="center" vertical="center" wrapText="1"/>
    </xf>
    <xf numFmtId="172" fontId="2" fillId="0" borderId="0" xfId="0" applyNumberFormat="1" applyFont="1" applyFill="1" applyBorder="1" applyAlignment="1" applyProtection="1">
      <alignment horizontal="center" vertical="center" wrapText="1"/>
    </xf>
    <xf numFmtId="172" fontId="2" fillId="4" borderId="9" xfId="0" applyNumberFormat="1" applyFont="1" applyFill="1" applyBorder="1" applyAlignment="1" applyProtection="1">
      <alignment horizontal="center" vertical="center" wrapText="1"/>
    </xf>
    <xf numFmtId="0" fontId="11" fillId="5" borderId="0" xfId="0" applyFont="1" applyFill="1" applyBorder="1" applyAlignment="1" applyProtection="1">
      <alignment horizontal="left" vertical="center" wrapText="1"/>
    </xf>
    <xf numFmtId="0" fontId="9" fillId="0" borderId="0" xfId="0" applyFont="1" applyAlignment="1" applyProtection="1">
      <alignment wrapText="1"/>
    </xf>
    <xf numFmtId="0" fontId="9" fillId="0" borderId="0" xfId="0" applyFont="1" applyFill="1" applyAlignment="1" applyProtection="1">
      <alignment wrapText="1"/>
    </xf>
    <xf numFmtId="0" fontId="2" fillId="0" borderId="0"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21" fillId="4" borderId="9"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172" fontId="3" fillId="0" borderId="9" xfId="0" applyNumberFormat="1" applyFont="1" applyFill="1" applyBorder="1" applyAlignment="1" applyProtection="1">
      <alignment horizontal="center" vertical="center" wrapText="1"/>
    </xf>
    <xf numFmtId="1" fontId="3" fillId="0" borderId="9" xfId="12" applyNumberFormat="1" applyFont="1" applyFill="1" applyBorder="1" applyAlignment="1" applyProtection="1">
      <alignment horizontal="center" vertical="center" wrapText="1"/>
    </xf>
    <xf numFmtId="172" fontId="3" fillId="0" borderId="9" xfId="12" applyNumberFormat="1" applyFont="1" applyFill="1" applyBorder="1" applyAlignment="1" applyProtection="1">
      <alignment horizontal="right" vertical="center" wrapText="1"/>
    </xf>
    <xf numFmtId="172" fontId="3" fillId="0" borderId="9" xfId="0" applyNumberFormat="1" applyFont="1" applyFill="1" applyBorder="1" applyAlignment="1" applyProtection="1">
      <alignment vertical="center" wrapText="1"/>
    </xf>
    <xf numFmtId="1" fontId="3" fillId="0" borderId="9" xfId="12" applyNumberFormat="1" applyFont="1" applyFill="1" applyBorder="1" applyAlignment="1" applyProtection="1">
      <alignment horizontal="left" vertical="center" wrapText="1"/>
    </xf>
    <xf numFmtId="1" fontId="3" fillId="0" borderId="0" xfId="12" applyNumberFormat="1" applyFont="1" applyFill="1" applyBorder="1" applyAlignment="1" applyProtection="1">
      <alignment horizontal="center" vertical="center" wrapText="1"/>
    </xf>
    <xf numFmtId="172" fontId="3" fillId="0" borderId="0" xfId="12" applyNumberFormat="1" applyFont="1" applyFill="1" applyBorder="1" applyAlignment="1" applyProtection="1">
      <alignment horizontal="right" vertical="center" wrapText="1"/>
    </xf>
    <xf numFmtId="172" fontId="3" fillId="0" borderId="9" xfId="0" applyNumberFormat="1" applyFont="1" applyFill="1" applyBorder="1" applyAlignment="1" applyProtection="1">
      <alignment horizontal="right" vertical="center" wrapText="1"/>
    </xf>
    <xf numFmtId="0" fontId="3" fillId="5" borderId="12" xfId="0" applyFont="1" applyFill="1" applyBorder="1" applyAlignment="1" applyProtection="1">
      <alignment vertical="center"/>
      <protection locked="0" hidden="1"/>
    </xf>
    <xf numFmtId="168"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2" fillId="0" borderId="0" xfId="0" applyFont="1" applyFill="1" applyBorder="1" applyAlignment="1" applyProtection="1">
      <alignment horizontal="center" vertical="center" wrapText="1"/>
    </xf>
    <xf numFmtId="0" fontId="4" fillId="4" borderId="9" xfId="0" applyFont="1" applyFill="1" applyBorder="1" applyAlignment="1" applyProtection="1">
      <alignment horizontal="center" vertical="center" wrapText="1"/>
    </xf>
    <xf numFmtId="172" fontId="2" fillId="4" borderId="9" xfId="0" applyNumberFormat="1" applyFont="1" applyFill="1" applyBorder="1" applyAlignment="1" applyProtection="1">
      <alignment horizontal="right" vertical="center" wrapText="1"/>
    </xf>
    <xf numFmtId="0" fontId="2" fillId="0" borderId="0" xfId="0" applyFont="1" applyFill="1" applyBorder="1" applyAlignment="1" applyProtection="1">
      <alignment horizontal="right" vertical="center" wrapText="1"/>
    </xf>
    <xf numFmtId="0" fontId="2" fillId="0" borderId="12"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left" vertical="top" wrapText="1"/>
    </xf>
    <xf numFmtId="0" fontId="2" fillId="0" borderId="9" xfId="0" applyFont="1" applyFill="1" applyBorder="1" applyAlignment="1" applyProtection="1">
      <alignment horizontal="center" vertical="center" wrapText="1"/>
    </xf>
    <xf numFmtId="172" fontId="2" fillId="0" borderId="9" xfId="0" applyNumberFormat="1" applyFont="1" applyFill="1" applyBorder="1" applyAlignment="1" applyProtection="1">
      <alignment horizontal="center" vertical="center" wrapText="1"/>
    </xf>
    <xf numFmtId="0" fontId="11" fillId="5" borderId="10" xfId="0" applyFont="1" applyFill="1" applyBorder="1" applyAlignment="1" applyProtection="1">
      <alignment vertical="center" wrapText="1"/>
    </xf>
    <xf numFmtId="0" fontId="11" fillId="5" borderId="12" xfId="0" applyFont="1" applyFill="1" applyBorder="1" applyAlignment="1" applyProtection="1">
      <alignment vertical="center" wrapText="1"/>
    </xf>
    <xf numFmtId="0" fontId="3" fillId="5" borderId="9" xfId="0" applyFont="1" applyFill="1" applyBorder="1" applyAlignment="1" applyProtection="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67" fontId="9" fillId="5" borderId="9" xfId="0" applyNumberFormat="1" applyFont="1" applyFill="1" applyBorder="1" applyAlignment="1" applyProtection="1">
      <alignment horizontal="right" vertical="center" wrapText="1"/>
      <protection locked="0" hidden="1"/>
    </xf>
    <xf numFmtId="10" fontId="9" fillId="0" borderId="9" xfId="0" applyNumberFormat="1" applyFont="1" applyBorder="1" applyAlignment="1">
      <alignment horizontal="center" vertical="center"/>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left"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0"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7" fontId="9" fillId="0" borderId="2" xfId="0" applyNumberFormat="1" applyFont="1" applyFill="1" applyBorder="1" applyAlignment="1">
      <alignment horizontal="center" vertical="center" wrapText="1"/>
    </xf>
    <xf numFmtId="167" fontId="9" fillId="0" borderId="3" xfId="0" applyNumberFormat="1" applyFont="1" applyFill="1" applyBorder="1" applyAlignment="1">
      <alignment horizontal="center" vertical="center" wrapText="1"/>
    </xf>
    <xf numFmtId="167" fontId="9" fillId="0" borderId="7" xfId="0" applyNumberFormat="1" applyFont="1" applyFill="1" applyBorder="1" applyAlignment="1">
      <alignment horizontal="center" vertical="center" wrapText="1"/>
    </xf>
    <xf numFmtId="167" fontId="9" fillId="0" borderId="8" xfId="0" applyNumberFormat="1" applyFont="1" applyFill="1" applyBorder="1" applyAlignment="1">
      <alignment horizontal="center" vertical="center" wrapText="1"/>
    </xf>
    <xf numFmtId="4" fontId="9" fillId="0" borderId="9"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167" fontId="9" fillId="5" borderId="1" xfId="0" applyNumberFormat="1" applyFont="1" applyFill="1" applyBorder="1" applyAlignment="1" applyProtection="1">
      <alignment horizontal="right" vertical="center" wrapText="1"/>
      <protection locked="0" hidden="1"/>
    </xf>
    <xf numFmtId="167" fontId="9" fillId="5" borderId="2" xfId="0" applyNumberFormat="1" applyFont="1" applyFill="1" applyBorder="1" applyAlignment="1" applyProtection="1">
      <alignment horizontal="right" vertical="center" wrapText="1"/>
      <protection locked="0" hidden="1"/>
    </xf>
    <xf numFmtId="167" fontId="9" fillId="5" borderId="3" xfId="0" applyNumberFormat="1" applyFont="1" applyFill="1" applyBorder="1" applyAlignment="1" applyProtection="1">
      <alignment horizontal="right" vertical="center" wrapText="1"/>
      <protection locked="0" hidden="1"/>
    </xf>
    <xf numFmtId="171" fontId="9" fillId="0" borderId="9" xfId="0" applyNumberFormat="1" applyFont="1" applyBorder="1" applyAlignment="1">
      <alignment horizontal="center" vertical="center"/>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1" xfId="0" applyFont="1" applyFill="1" applyBorder="1" applyAlignment="1" applyProtection="1">
      <alignment horizontal="left"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9"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3" fillId="0" borderId="9" xfId="0" applyFont="1" applyFill="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3" fillId="0" borderId="9" xfId="0" applyFont="1" applyBorder="1" applyAlignment="1" applyProtection="1">
      <alignment horizontal="left" vertical="center" wrapText="1"/>
    </xf>
    <xf numFmtId="0" fontId="2" fillId="4" borderId="9" xfId="0" applyFont="1" applyFill="1" applyBorder="1" applyAlignment="1" applyProtection="1">
      <alignment horizontal="left" vertical="center" wrapText="1"/>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6" borderId="9" xfId="0" applyNumberFormat="1" applyFont="1" applyFill="1" applyBorder="1" applyAlignment="1" applyProtection="1">
      <alignment horizontal="center" vertical="center" wrapText="1"/>
    </xf>
    <xf numFmtId="0" fontId="2" fillId="8" borderId="9" xfId="0" applyNumberFormat="1" applyFont="1" applyFill="1" applyBorder="1" applyAlignment="1" applyProtection="1">
      <alignment horizontal="center" vertical="center" wrapText="1"/>
    </xf>
    <xf numFmtId="0" fontId="2" fillId="4" borderId="9" xfId="0" applyFont="1" applyFill="1" applyBorder="1" applyAlignment="1" applyProtection="1">
      <alignment horizontal="center" vertical="center" wrapText="1"/>
    </xf>
    <xf numFmtId="0" fontId="3" fillId="0" borderId="9" xfId="0" applyNumberFormat="1" applyFont="1" applyBorder="1" applyAlignment="1" applyProtection="1">
      <alignment horizontal="left" vertical="center" wrapText="1"/>
    </xf>
    <xf numFmtId="0" fontId="17" fillId="0" borderId="9" xfId="0" applyNumberFormat="1" applyFont="1" applyFill="1" applyBorder="1" applyAlignment="1" applyProtection="1">
      <alignment horizontal="center" vertical="center" wrapText="1"/>
    </xf>
    <xf numFmtId="0" fontId="2" fillId="9" borderId="9" xfId="0" applyNumberFormat="1" applyFont="1" applyFill="1" applyBorder="1" applyAlignment="1" applyProtection="1">
      <alignment horizontal="center" vertical="center" wrapText="1"/>
    </xf>
    <xf numFmtId="1" fontId="3" fillId="0" borderId="9" xfId="12" applyNumberFormat="1" applyFont="1" applyFill="1" applyBorder="1" applyAlignment="1" applyProtection="1">
      <alignment horizontal="center" vertical="center" wrapText="1"/>
    </xf>
    <xf numFmtId="0" fontId="11" fillId="5" borderId="10" xfId="0" applyFont="1" applyFill="1" applyBorder="1" applyAlignment="1" applyProtection="1">
      <alignment horizontal="center" vertical="center" wrapText="1"/>
      <protection locked="0" hidden="1"/>
    </xf>
    <xf numFmtId="0" fontId="11" fillId="5" borderId="12" xfId="0" applyFont="1" applyFill="1" applyBorder="1" applyAlignment="1" applyProtection="1">
      <alignment horizontal="center" vertical="center" wrapText="1"/>
      <protection locked="0" hidden="1"/>
    </xf>
    <xf numFmtId="0" fontId="11" fillId="5" borderId="11" xfId="0" applyFont="1" applyFill="1" applyBorder="1" applyAlignment="1" applyProtection="1">
      <alignment horizontal="center" vertical="center" wrapText="1"/>
      <protection locked="0" hidden="1"/>
    </xf>
    <xf numFmtId="0" fontId="17" fillId="0" borderId="10" xfId="0" applyNumberFormat="1" applyFont="1" applyFill="1" applyBorder="1" applyAlignment="1" applyProtection="1">
      <alignment horizontal="left" vertical="center" wrapText="1"/>
    </xf>
    <xf numFmtId="0" fontId="17" fillId="0" borderId="12" xfId="0" applyNumberFormat="1" applyFont="1" applyFill="1" applyBorder="1" applyAlignment="1" applyProtection="1">
      <alignment horizontal="left" vertical="center" wrapText="1"/>
    </xf>
    <xf numFmtId="0" fontId="3" fillId="0" borderId="9" xfId="0" applyFont="1" applyFill="1" applyBorder="1" applyAlignment="1" applyProtection="1">
      <alignment horizontal="center" vertical="center" wrapText="1"/>
    </xf>
    <xf numFmtId="1" fontId="3" fillId="0" borderId="9" xfId="12" applyNumberFormat="1" applyFont="1" applyFill="1" applyBorder="1" applyAlignment="1" applyProtection="1">
      <alignment horizontal="center" vertical="center" wrapText="1"/>
      <protection locked="0" hidden="1"/>
    </xf>
    <xf numFmtId="0" fontId="2" fillId="7" borderId="9" xfId="0" applyNumberFormat="1" applyFont="1" applyFill="1" applyBorder="1" applyAlignment="1" applyProtection="1">
      <alignment horizontal="center" vertical="center" wrapText="1"/>
    </xf>
    <xf numFmtId="0" fontId="21" fillId="4" borderId="9"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protection locked="0" hidden="1"/>
    </xf>
    <xf numFmtId="0" fontId="3" fillId="5" borderId="12"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0" fontId="2" fillId="4" borderId="10"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15" fillId="0" borderId="9" xfId="0" applyNumberFormat="1" applyFont="1" applyFill="1" applyBorder="1" applyAlignment="1" applyProtection="1">
      <alignment horizontal="left" vertical="top" wrapText="1"/>
    </xf>
    <xf numFmtId="0" fontId="2" fillId="0" borderId="9" xfId="0" applyNumberFormat="1" applyFont="1" applyFill="1" applyBorder="1" applyAlignment="1" applyProtection="1">
      <alignment horizontal="left" vertical="top" wrapText="1"/>
    </xf>
    <xf numFmtId="0" fontId="4" fillId="4" borderId="9"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protection locked="0" hidden="1"/>
    </xf>
    <xf numFmtId="0" fontId="17" fillId="0" borderId="7" xfId="0" applyNumberFormat="1" applyFont="1" applyFill="1" applyBorder="1" applyAlignment="1" applyProtection="1">
      <alignment horizontal="left" vertical="center" wrapText="1"/>
    </xf>
    <xf numFmtId="1" fontId="3" fillId="0" borderId="10" xfId="12" applyNumberFormat="1" applyFont="1" applyFill="1" applyBorder="1" applyAlignment="1" applyProtection="1">
      <alignment horizontal="center" vertical="center" wrapText="1"/>
    </xf>
    <xf numFmtId="1" fontId="3" fillId="0" borderId="11" xfId="12" applyNumberFormat="1"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2" fillId="0" borderId="7"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4"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519112</xdr:colOff>
      <xdr:row>1</xdr:row>
      <xdr:rowOff>99218</xdr:rowOff>
    </xdr:from>
    <xdr:to>
      <xdr:col>5</xdr:col>
      <xdr:colOff>1238248</xdr:colOff>
      <xdr:row>5</xdr:row>
      <xdr:rowOff>194468</xdr:rowOff>
    </xdr:to>
    <xdr:sp macro="" textlink="">
      <xdr:nvSpPr>
        <xdr:cNvPr id="2" name="1 CuadroTexto"/>
        <xdr:cNvSpPr txBox="1"/>
      </xdr:nvSpPr>
      <xdr:spPr>
        <a:xfrm>
          <a:off x="650081" y="265906"/>
          <a:ext cx="9386886"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1</xdr:col>
      <xdr:colOff>916782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5</xdr:col>
      <xdr:colOff>65882</xdr:colOff>
      <xdr:row>2</xdr:row>
      <xdr:rowOff>35721</xdr:rowOff>
    </xdr:from>
    <xdr:to>
      <xdr:col>5</xdr:col>
      <xdr:colOff>1244177</xdr:colOff>
      <xdr:row>5</xdr:row>
      <xdr:rowOff>135732</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4601" y="369096"/>
          <a:ext cx="1178295" cy="74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257176</xdr:colOff>
      <xdr:row>1</xdr:row>
      <xdr:rowOff>99218</xdr:rowOff>
    </xdr:from>
    <xdr:to>
      <xdr:col>21</xdr:col>
      <xdr:colOff>369093</xdr:colOff>
      <xdr:row>5</xdr:row>
      <xdr:rowOff>194468</xdr:rowOff>
    </xdr:to>
    <xdr:sp macro="" textlink="">
      <xdr:nvSpPr>
        <xdr:cNvPr id="2" name="1 CuadroTexto"/>
        <xdr:cNvSpPr txBox="1"/>
      </xdr:nvSpPr>
      <xdr:spPr>
        <a:xfrm>
          <a:off x="1562101" y="261143"/>
          <a:ext cx="14247017"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104775</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21</xdr:col>
      <xdr:colOff>173037</xdr:colOff>
      <xdr:row>1</xdr:row>
      <xdr:rowOff>154784</xdr:rowOff>
    </xdr:from>
    <xdr:to>
      <xdr:col>21</xdr:col>
      <xdr:colOff>1351332</xdr:colOff>
      <xdr:row>5</xdr:row>
      <xdr:rowOff>88108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613062" y="316709"/>
          <a:ext cx="1178295"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519112</xdr:colOff>
      <xdr:row>1</xdr:row>
      <xdr:rowOff>99218</xdr:rowOff>
    </xdr:from>
    <xdr:to>
      <xdr:col>9</xdr:col>
      <xdr:colOff>1238248</xdr:colOff>
      <xdr:row>5</xdr:row>
      <xdr:rowOff>194468</xdr:rowOff>
    </xdr:to>
    <xdr:sp macro="" textlink="">
      <xdr:nvSpPr>
        <xdr:cNvPr id="2" name="1 CuadroTexto"/>
        <xdr:cNvSpPr txBox="1"/>
      </xdr:nvSpPr>
      <xdr:spPr>
        <a:xfrm>
          <a:off x="652462" y="261143"/>
          <a:ext cx="9386886"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1</xdr:col>
      <xdr:colOff>916782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9</xdr:col>
      <xdr:colOff>65882</xdr:colOff>
      <xdr:row>2</xdr:row>
      <xdr:rowOff>35721</xdr:rowOff>
    </xdr:from>
    <xdr:to>
      <xdr:col>9</xdr:col>
      <xdr:colOff>1244177</xdr:colOff>
      <xdr:row>5</xdr:row>
      <xdr:rowOff>135732</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6982" y="359571"/>
          <a:ext cx="1178295" cy="7286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AF10" sqref="AF10:AJ10"/>
    </sheetView>
  </sheetViews>
  <sheetFormatPr baseColWidth="10" defaultColWidth="0" defaultRowHeight="0" customHeight="1" zeroHeight="1"/>
  <cols>
    <col min="1" max="1" width="2.42578125" style="14" customWidth="1"/>
    <col min="2" max="3" width="3.140625" style="14" customWidth="1"/>
    <col min="4" max="6" width="3.7109375" style="14" customWidth="1"/>
    <col min="7" max="7" width="3.140625" style="14" customWidth="1"/>
    <col min="8" max="20" width="2.7109375" style="14" customWidth="1"/>
    <col min="21" max="30" width="3.140625" style="14" customWidth="1"/>
    <col min="31" max="34" width="3.28515625" style="14" customWidth="1"/>
    <col min="35" max="36" width="5.42578125" style="14" customWidth="1"/>
    <col min="37" max="37" width="3" style="14" customWidth="1"/>
    <col min="38" max="55" width="0" style="14" hidden="1" customWidth="1"/>
    <col min="56" max="16384" width="11.42578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190" t="s">
        <v>23</v>
      </c>
      <c r="C8" s="190"/>
      <c r="D8" s="190"/>
      <c r="E8" s="190"/>
      <c r="F8" s="190"/>
      <c r="G8" s="190"/>
      <c r="H8" s="190"/>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row>
    <row r="9" spans="2:36" ht="6.75" customHeight="1"/>
    <row r="10" spans="2:36" ht="16.5" customHeight="1">
      <c r="B10" s="192" t="s">
        <v>24</v>
      </c>
      <c r="C10" s="193"/>
      <c r="D10" s="193"/>
      <c r="E10" s="193"/>
      <c r="F10" s="193"/>
      <c r="G10" s="193"/>
      <c r="H10" s="194"/>
      <c r="I10" s="198"/>
      <c r="J10" s="199"/>
      <c r="K10" s="199"/>
      <c r="L10" s="199"/>
      <c r="M10" s="199"/>
      <c r="N10" s="199"/>
      <c r="O10" s="199"/>
      <c r="P10" s="199"/>
      <c r="Q10" s="200"/>
      <c r="R10" s="120" t="s">
        <v>25</v>
      </c>
      <c r="S10" s="121"/>
      <c r="T10" s="121"/>
      <c r="U10" s="121"/>
      <c r="V10" s="121"/>
      <c r="W10" s="204"/>
      <c r="X10" s="204"/>
      <c r="Y10" s="204"/>
      <c r="Z10" s="204"/>
      <c r="AA10" s="192" t="s">
        <v>26</v>
      </c>
      <c r="AB10" s="193"/>
      <c r="AC10" s="193"/>
      <c r="AD10" s="193"/>
      <c r="AE10" s="194"/>
      <c r="AF10" s="205"/>
      <c r="AG10" s="206"/>
      <c r="AH10" s="206"/>
      <c r="AI10" s="206"/>
      <c r="AJ10" s="207"/>
    </row>
    <row r="11" spans="2:36" ht="16.5" customHeight="1">
      <c r="B11" s="195"/>
      <c r="C11" s="196"/>
      <c r="D11" s="196"/>
      <c r="E11" s="196"/>
      <c r="F11" s="196"/>
      <c r="G11" s="196"/>
      <c r="H11" s="197"/>
      <c r="I11" s="201"/>
      <c r="J11" s="202"/>
      <c r="K11" s="202"/>
      <c r="L11" s="202"/>
      <c r="M11" s="202"/>
      <c r="N11" s="202"/>
      <c r="O11" s="202"/>
      <c r="P11" s="202"/>
      <c r="Q11" s="203"/>
      <c r="R11" s="123"/>
      <c r="S11" s="124"/>
      <c r="T11" s="124"/>
      <c r="U11" s="124"/>
      <c r="V11" s="124"/>
      <c r="W11" s="204"/>
      <c r="X11" s="204"/>
      <c r="Y11" s="204"/>
      <c r="Z11" s="204"/>
      <c r="AA11" s="184" t="s">
        <v>67</v>
      </c>
      <c r="AB11" s="184"/>
      <c r="AC11" s="184"/>
      <c r="AD11" s="184"/>
      <c r="AE11" s="184"/>
      <c r="AF11" s="205"/>
      <c r="AG11" s="206"/>
      <c r="AH11" s="206"/>
      <c r="AI11" s="206"/>
      <c r="AJ11" s="207"/>
    </row>
    <row r="12" spans="2:36" ht="16.5" customHeight="1">
      <c r="B12" s="105" t="s">
        <v>27</v>
      </c>
      <c r="C12" s="105"/>
      <c r="D12" s="105"/>
      <c r="E12" s="105"/>
      <c r="F12" s="105"/>
      <c r="G12" s="105"/>
      <c r="H12" s="105"/>
      <c r="I12" s="106"/>
      <c r="J12" s="106"/>
      <c r="K12" s="106"/>
      <c r="L12" s="106"/>
      <c r="M12" s="106"/>
      <c r="N12" s="106"/>
      <c r="O12" s="106"/>
      <c r="P12" s="106"/>
      <c r="Q12" s="106"/>
      <c r="R12" s="106"/>
      <c r="S12" s="106"/>
      <c r="T12" s="106"/>
      <c r="U12" s="106"/>
      <c r="V12" s="106"/>
      <c r="W12" s="106"/>
      <c r="X12" s="106"/>
      <c r="Y12" s="106"/>
      <c r="Z12" s="106"/>
      <c r="AA12" s="106"/>
      <c r="AB12" s="106"/>
      <c r="AC12" s="106"/>
      <c r="AD12" s="106"/>
      <c r="AE12" s="106"/>
      <c r="AF12" s="106"/>
      <c r="AG12" s="106"/>
      <c r="AH12" s="106"/>
      <c r="AI12" s="106"/>
      <c r="AJ12" s="106"/>
    </row>
    <row r="13" spans="2:36" ht="16.5" customHeight="1">
      <c r="B13" s="105" t="s">
        <v>12</v>
      </c>
      <c r="C13" s="105"/>
      <c r="D13" s="105"/>
      <c r="E13" s="105"/>
      <c r="F13" s="105"/>
      <c r="G13" s="105"/>
      <c r="H13" s="105"/>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row>
    <row r="14" spans="2:36" ht="16.5" customHeight="1">
      <c r="B14" s="120" t="s">
        <v>28</v>
      </c>
      <c r="C14" s="121"/>
      <c r="D14" s="121"/>
      <c r="E14" s="121"/>
      <c r="F14" s="121"/>
      <c r="G14" s="121"/>
      <c r="H14" s="122"/>
      <c r="I14" s="177" t="s">
        <v>29</v>
      </c>
      <c r="J14" s="178"/>
      <c r="K14" s="178"/>
      <c r="L14" s="178"/>
      <c r="M14" s="178"/>
      <c r="N14" s="178"/>
      <c r="O14" s="178"/>
      <c r="P14" s="180"/>
      <c r="Q14" s="180"/>
      <c r="R14" s="180"/>
      <c r="S14" s="180"/>
      <c r="T14" s="180"/>
      <c r="U14" s="180"/>
      <c r="V14" s="180"/>
      <c r="W14" s="178"/>
      <c r="X14" s="178"/>
      <c r="Y14" s="178"/>
      <c r="Z14" s="178"/>
      <c r="AA14" s="178"/>
      <c r="AB14" s="178"/>
      <c r="AC14" s="178"/>
      <c r="AD14" s="178"/>
      <c r="AE14" s="179"/>
      <c r="AF14" s="187" t="s">
        <v>30</v>
      </c>
      <c r="AG14" s="188"/>
      <c r="AH14" s="188"/>
      <c r="AI14" s="188"/>
      <c r="AJ14" s="189"/>
    </row>
    <row r="15" spans="2:36" ht="16.5" customHeight="1">
      <c r="B15" s="123"/>
      <c r="C15" s="124"/>
      <c r="D15" s="124"/>
      <c r="E15" s="124"/>
      <c r="F15" s="124"/>
      <c r="G15" s="124"/>
      <c r="H15" s="125"/>
      <c r="I15" s="174"/>
      <c r="J15" s="175"/>
      <c r="K15" s="175"/>
      <c r="L15" s="175"/>
      <c r="M15" s="175"/>
      <c r="N15" s="175"/>
      <c r="O15" s="175"/>
      <c r="P15" s="175"/>
      <c r="Q15" s="175"/>
      <c r="R15" s="175"/>
      <c r="S15" s="175"/>
      <c r="T15" s="175"/>
      <c r="U15" s="175"/>
      <c r="V15" s="175"/>
      <c r="W15" s="175"/>
      <c r="X15" s="175"/>
      <c r="Y15" s="175"/>
      <c r="Z15" s="175"/>
      <c r="AA15" s="175"/>
      <c r="AB15" s="175"/>
      <c r="AC15" s="175"/>
      <c r="AD15" s="175"/>
      <c r="AE15" s="176"/>
      <c r="AF15" s="174"/>
      <c r="AG15" s="175"/>
      <c r="AH15" s="175"/>
      <c r="AI15" s="175"/>
      <c r="AJ15" s="176"/>
    </row>
    <row r="16" spans="2:36" ht="16.5" customHeight="1">
      <c r="B16" s="120" t="s">
        <v>68</v>
      </c>
      <c r="C16" s="121"/>
      <c r="D16" s="121"/>
      <c r="E16" s="121"/>
      <c r="F16" s="121"/>
      <c r="G16" s="121"/>
      <c r="H16" s="122"/>
      <c r="I16" s="184" t="s">
        <v>31</v>
      </c>
      <c r="J16" s="184"/>
      <c r="K16" s="184"/>
      <c r="L16" s="184"/>
      <c r="M16" s="184"/>
      <c r="N16" s="184"/>
      <c r="O16" s="184"/>
      <c r="P16" s="185"/>
      <c r="Q16" s="185"/>
      <c r="R16" s="185"/>
      <c r="S16" s="185"/>
      <c r="T16" s="185"/>
      <c r="U16" s="185"/>
      <c r="V16" s="185"/>
      <c r="W16" s="178"/>
      <c r="X16" s="178"/>
      <c r="Y16" s="178"/>
      <c r="Z16" s="178"/>
      <c r="AA16" s="178"/>
      <c r="AB16" s="178"/>
      <c r="AC16" s="178"/>
      <c r="AD16" s="178"/>
      <c r="AE16" s="179"/>
      <c r="AF16" s="177" t="s">
        <v>13</v>
      </c>
      <c r="AG16" s="178"/>
      <c r="AH16" s="178"/>
      <c r="AI16" s="178"/>
      <c r="AJ16" s="179"/>
    </row>
    <row r="17" spans="2:36" ht="16.5" customHeight="1">
      <c r="B17" s="123"/>
      <c r="C17" s="124"/>
      <c r="D17" s="124"/>
      <c r="E17" s="124"/>
      <c r="F17" s="124"/>
      <c r="G17" s="124"/>
      <c r="H17" s="125"/>
      <c r="I17" s="186"/>
      <c r="J17" s="186"/>
      <c r="K17" s="186"/>
      <c r="L17" s="186"/>
      <c r="M17" s="186"/>
      <c r="N17" s="186"/>
      <c r="O17" s="186"/>
      <c r="P17" s="186"/>
      <c r="Q17" s="186"/>
      <c r="R17" s="186"/>
      <c r="S17" s="186"/>
      <c r="T17" s="186"/>
      <c r="U17" s="186"/>
      <c r="V17" s="186"/>
      <c r="W17" s="175"/>
      <c r="X17" s="175"/>
      <c r="Y17" s="175"/>
      <c r="Z17" s="175"/>
      <c r="AA17" s="175"/>
      <c r="AB17" s="175"/>
      <c r="AC17" s="175"/>
      <c r="AD17" s="175"/>
      <c r="AE17" s="176"/>
      <c r="AF17" s="174"/>
      <c r="AG17" s="175"/>
      <c r="AH17" s="175"/>
      <c r="AI17" s="175"/>
      <c r="AJ17" s="176"/>
    </row>
    <row r="18" spans="2:36" s="8" customFormat="1" ht="16.5" customHeight="1">
      <c r="B18" s="177" t="s">
        <v>32</v>
      </c>
      <c r="C18" s="178"/>
      <c r="D18" s="178"/>
      <c r="E18" s="178"/>
      <c r="F18" s="178"/>
      <c r="G18" s="178"/>
      <c r="H18" s="178"/>
      <c r="I18" s="180"/>
      <c r="J18" s="180"/>
      <c r="K18" s="180"/>
      <c r="L18" s="180"/>
      <c r="M18" s="180"/>
      <c r="N18" s="180"/>
      <c r="O18" s="180"/>
      <c r="P18" s="180"/>
      <c r="Q18" s="180"/>
      <c r="R18" s="180"/>
      <c r="S18" s="180"/>
      <c r="T18" s="180"/>
      <c r="U18" s="180"/>
      <c r="V18" s="180"/>
      <c r="W18" s="178"/>
      <c r="X18" s="178"/>
      <c r="Y18" s="178"/>
      <c r="Z18" s="178"/>
      <c r="AA18" s="177" t="s">
        <v>33</v>
      </c>
      <c r="AB18" s="178"/>
      <c r="AC18" s="178"/>
      <c r="AD18" s="178"/>
      <c r="AE18" s="179"/>
      <c r="AF18" s="177" t="s">
        <v>24</v>
      </c>
      <c r="AG18" s="178"/>
      <c r="AH18" s="178"/>
      <c r="AI18" s="178"/>
      <c r="AJ18" s="179"/>
    </row>
    <row r="19" spans="2:36" ht="16.5" customHeight="1">
      <c r="B19" s="174"/>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4"/>
      <c r="AB19" s="175"/>
      <c r="AC19" s="175"/>
      <c r="AD19" s="175"/>
      <c r="AE19" s="176"/>
      <c r="AF19" s="174"/>
      <c r="AG19" s="175"/>
      <c r="AH19" s="175"/>
      <c r="AI19" s="175"/>
      <c r="AJ19" s="176"/>
    </row>
    <row r="20" spans="2:36" s="8" customFormat="1" ht="16.5" customHeight="1">
      <c r="B20" s="177" t="s">
        <v>34</v>
      </c>
      <c r="C20" s="178"/>
      <c r="D20" s="178"/>
      <c r="E20" s="178"/>
      <c r="F20" s="178"/>
      <c r="G20" s="178"/>
      <c r="H20" s="178"/>
      <c r="I20" s="180"/>
      <c r="J20" s="180"/>
      <c r="K20" s="180"/>
      <c r="L20" s="180"/>
      <c r="M20" s="180"/>
      <c r="N20" s="180"/>
      <c r="O20" s="180"/>
      <c r="P20" s="180"/>
      <c r="Q20" s="180"/>
      <c r="R20" s="180"/>
      <c r="S20" s="180"/>
      <c r="T20" s="180"/>
      <c r="U20" s="180"/>
      <c r="V20" s="180"/>
      <c r="W20" s="178"/>
      <c r="X20" s="178"/>
      <c r="Y20" s="178"/>
      <c r="Z20" s="178"/>
      <c r="AA20" s="181" t="s">
        <v>58</v>
      </c>
      <c r="AB20" s="182"/>
      <c r="AC20" s="182"/>
      <c r="AD20" s="182"/>
      <c r="AE20" s="182"/>
      <c r="AF20" s="182"/>
      <c r="AG20" s="182"/>
      <c r="AH20" s="182"/>
      <c r="AI20" s="182"/>
      <c r="AJ20" s="183"/>
    </row>
    <row r="21" spans="2:36" ht="16.5" customHeight="1">
      <c r="B21" s="174"/>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4"/>
      <c r="AB21" s="175"/>
      <c r="AC21" s="175"/>
      <c r="AD21" s="175"/>
      <c r="AE21" s="175"/>
      <c r="AF21" s="175"/>
      <c r="AG21" s="175"/>
      <c r="AH21" s="175"/>
      <c r="AI21" s="175"/>
      <c r="AJ21" s="176"/>
    </row>
    <row r="22" spans="2:36" ht="16.5" customHeight="1">
      <c r="B22" s="105" t="s">
        <v>35</v>
      </c>
      <c r="C22" s="105"/>
      <c r="D22" s="105"/>
      <c r="E22" s="105"/>
      <c r="F22" s="105"/>
      <c r="G22" s="105"/>
      <c r="H22" s="105"/>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c r="AJ22" s="106"/>
    </row>
    <row r="23" spans="2:36" ht="16.5" customHeight="1">
      <c r="B23" s="177" t="s">
        <v>36</v>
      </c>
      <c r="C23" s="178"/>
      <c r="D23" s="178"/>
      <c r="E23" s="178"/>
      <c r="F23" s="178"/>
      <c r="G23" s="178"/>
      <c r="H23" s="178"/>
      <c r="I23" s="178"/>
      <c r="J23" s="178"/>
      <c r="K23" s="178"/>
      <c r="L23" s="178"/>
      <c r="M23" s="178"/>
      <c r="N23" s="178"/>
      <c r="O23" s="179"/>
      <c r="P23" s="177" t="s">
        <v>37</v>
      </c>
      <c r="Q23" s="178"/>
      <c r="R23" s="178"/>
      <c r="S23" s="178"/>
      <c r="T23" s="178"/>
      <c r="U23" s="178"/>
      <c r="V23" s="178"/>
      <c r="W23" s="178"/>
      <c r="X23" s="178"/>
      <c r="Y23" s="178"/>
      <c r="Z23" s="178"/>
      <c r="AA23" s="177" t="s">
        <v>38</v>
      </c>
      <c r="AB23" s="178"/>
      <c r="AC23" s="178"/>
      <c r="AD23" s="178"/>
      <c r="AE23" s="179"/>
      <c r="AF23" s="177" t="s">
        <v>39</v>
      </c>
      <c r="AG23" s="178"/>
      <c r="AH23" s="178"/>
      <c r="AI23" s="178"/>
      <c r="AJ23" s="179"/>
    </row>
    <row r="24" spans="2:36" ht="16.5" customHeight="1">
      <c r="B24" s="174"/>
      <c r="C24" s="175"/>
      <c r="D24" s="175"/>
      <c r="E24" s="175"/>
      <c r="F24" s="175"/>
      <c r="G24" s="175"/>
      <c r="H24" s="175"/>
      <c r="I24" s="175"/>
      <c r="J24" s="175"/>
      <c r="K24" s="175"/>
      <c r="L24" s="175"/>
      <c r="M24" s="175"/>
      <c r="N24" s="175"/>
      <c r="O24" s="176"/>
      <c r="P24" s="174"/>
      <c r="Q24" s="175"/>
      <c r="R24" s="175"/>
      <c r="S24" s="175"/>
      <c r="T24" s="175"/>
      <c r="U24" s="175"/>
      <c r="V24" s="175"/>
      <c r="W24" s="175"/>
      <c r="X24" s="175"/>
      <c r="Y24" s="175"/>
      <c r="Z24" s="175"/>
      <c r="AA24" s="174"/>
      <c r="AB24" s="175"/>
      <c r="AC24" s="175"/>
      <c r="AD24" s="175"/>
      <c r="AE24" s="176"/>
      <c r="AF24" s="174"/>
      <c r="AG24" s="175"/>
      <c r="AH24" s="175"/>
      <c r="AI24" s="175"/>
      <c r="AJ24" s="176"/>
    </row>
    <row r="25" spans="2:36" ht="16.5" customHeight="1">
      <c r="B25" s="177" t="s">
        <v>40</v>
      </c>
      <c r="C25" s="178"/>
      <c r="D25" s="178"/>
      <c r="E25" s="178"/>
      <c r="F25" s="178"/>
      <c r="G25" s="178"/>
      <c r="H25" s="178"/>
      <c r="I25" s="178"/>
      <c r="J25" s="178"/>
      <c r="K25" s="178"/>
      <c r="L25" s="178"/>
      <c r="M25" s="178"/>
      <c r="N25" s="178"/>
      <c r="O25" s="179"/>
      <c r="P25" s="177" t="s">
        <v>37</v>
      </c>
      <c r="Q25" s="178"/>
      <c r="R25" s="178"/>
      <c r="S25" s="178"/>
      <c r="T25" s="178"/>
      <c r="U25" s="178"/>
      <c r="V25" s="178"/>
      <c r="W25" s="178"/>
      <c r="X25" s="178"/>
      <c r="Y25" s="178"/>
      <c r="Z25" s="178"/>
      <c r="AA25" s="177" t="s">
        <v>38</v>
      </c>
      <c r="AB25" s="178"/>
      <c r="AC25" s="178"/>
      <c r="AD25" s="178"/>
      <c r="AE25" s="179"/>
      <c r="AF25" s="177" t="s">
        <v>39</v>
      </c>
      <c r="AG25" s="178"/>
      <c r="AH25" s="178"/>
      <c r="AI25" s="178"/>
      <c r="AJ25" s="179"/>
    </row>
    <row r="26" spans="2:36" ht="16.5" customHeight="1">
      <c r="B26" s="174"/>
      <c r="C26" s="175"/>
      <c r="D26" s="175"/>
      <c r="E26" s="175"/>
      <c r="F26" s="175"/>
      <c r="G26" s="175"/>
      <c r="H26" s="175"/>
      <c r="I26" s="175"/>
      <c r="J26" s="175"/>
      <c r="K26" s="175"/>
      <c r="L26" s="175"/>
      <c r="M26" s="175"/>
      <c r="N26" s="175"/>
      <c r="O26" s="176"/>
      <c r="P26" s="174"/>
      <c r="Q26" s="175"/>
      <c r="R26" s="175"/>
      <c r="S26" s="175"/>
      <c r="T26" s="175"/>
      <c r="U26" s="175"/>
      <c r="V26" s="175"/>
      <c r="W26" s="175"/>
      <c r="X26" s="175"/>
      <c r="Y26" s="175"/>
      <c r="Z26" s="175"/>
      <c r="AA26" s="174"/>
      <c r="AB26" s="175"/>
      <c r="AC26" s="175"/>
      <c r="AD26" s="175"/>
      <c r="AE26" s="176"/>
      <c r="AF26" s="174"/>
      <c r="AG26" s="175"/>
      <c r="AH26" s="175"/>
      <c r="AI26" s="175"/>
      <c r="AJ26" s="176"/>
    </row>
    <row r="27" spans="2:36" ht="16.5" customHeight="1">
      <c r="B27" s="177" t="s">
        <v>53</v>
      </c>
      <c r="C27" s="178"/>
      <c r="D27" s="178"/>
      <c r="E27" s="178"/>
      <c r="F27" s="178"/>
      <c r="G27" s="178"/>
      <c r="H27" s="178"/>
      <c r="I27" s="178"/>
      <c r="J27" s="178"/>
      <c r="K27" s="178"/>
      <c r="L27" s="178"/>
      <c r="M27" s="178"/>
      <c r="N27" s="178"/>
      <c r="O27" s="179"/>
      <c r="P27" s="177" t="s">
        <v>37</v>
      </c>
      <c r="Q27" s="178"/>
      <c r="R27" s="178"/>
      <c r="S27" s="178"/>
      <c r="T27" s="178"/>
      <c r="U27" s="178"/>
      <c r="V27" s="178"/>
      <c r="W27" s="178"/>
      <c r="X27" s="178"/>
      <c r="Y27" s="178"/>
      <c r="Z27" s="178"/>
      <c r="AA27" s="177" t="s">
        <v>38</v>
      </c>
      <c r="AB27" s="178"/>
      <c r="AC27" s="178"/>
      <c r="AD27" s="178"/>
      <c r="AE27" s="179"/>
      <c r="AF27" s="177" t="s">
        <v>39</v>
      </c>
      <c r="AG27" s="178"/>
      <c r="AH27" s="178"/>
      <c r="AI27" s="178"/>
      <c r="AJ27" s="179"/>
    </row>
    <row r="28" spans="2:36" ht="16.5" customHeight="1">
      <c r="B28" s="174"/>
      <c r="C28" s="175"/>
      <c r="D28" s="175"/>
      <c r="E28" s="175"/>
      <c r="F28" s="175"/>
      <c r="G28" s="175"/>
      <c r="H28" s="175"/>
      <c r="I28" s="175"/>
      <c r="J28" s="175"/>
      <c r="K28" s="175"/>
      <c r="L28" s="175"/>
      <c r="M28" s="175"/>
      <c r="N28" s="175"/>
      <c r="O28" s="176"/>
      <c r="P28" s="174"/>
      <c r="Q28" s="175"/>
      <c r="R28" s="175"/>
      <c r="S28" s="175"/>
      <c r="T28" s="175"/>
      <c r="U28" s="175"/>
      <c r="V28" s="175"/>
      <c r="W28" s="175"/>
      <c r="X28" s="175"/>
      <c r="Y28" s="175"/>
      <c r="Z28" s="175"/>
      <c r="AA28" s="174"/>
      <c r="AB28" s="175"/>
      <c r="AC28" s="175"/>
      <c r="AD28" s="175"/>
      <c r="AE28" s="176"/>
      <c r="AF28" s="174"/>
      <c r="AG28" s="175"/>
      <c r="AH28" s="175"/>
      <c r="AI28" s="175"/>
      <c r="AJ28" s="176"/>
    </row>
    <row r="29" spans="2:36" ht="16.5" customHeight="1">
      <c r="B29" s="105" t="s">
        <v>41</v>
      </c>
      <c r="C29" s="105"/>
      <c r="D29" s="105"/>
      <c r="E29" s="105"/>
      <c r="F29" s="105"/>
      <c r="G29" s="105"/>
      <c r="H29" s="105"/>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row>
    <row r="30" spans="2:36" ht="24.75" customHeight="1">
      <c r="B30" s="115" t="s">
        <v>69</v>
      </c>
      <c r="C30" s="116"/>
      <c r="D30" s="116"/>
      <c r="E30" s="116"/>
      <c r="F30" s="116"/>
      <c r="G30" s="116"/>
      <c r="H30" s="116"/>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8"/>
      <c r="AF30" s="171" t="s">
        <v>54</v>
      </c>
      <c r="AG30" s="172"/>
      <c r="AH30" s="172"/>
      <c r="AI30" s="172"/>
      <c r="AJ30" s="173"/>
    </row>
    <row r="31" spans="2:36" s="46" customFormat="1" ht="16.5" customHeight="1">
      <c r="B31" s="140"/>
      <c r="C31" s="141"/>
      <c r="D31" s="141"/>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68"/>
      <c r="AF31" s="142"/>
      <c r="AG31" s="143"/>
      <c r="AH31" s="143"/>
      <c r="AI31" s="143"/>
      <c r="AJ31" s="144"/>
    </row>
    <row r="32" spans="2:36" s="46" customFormat="1" ht="16.5" customHeight="1">
      <c r="B32" s="140"/>
      <c r="C32" s="141"/>
      <c r="D32" s="141"/>
      <c r="E32" s="141"/>
      <c r="F32" s="141"/>
      <c r="G32" s="141"/>
      <c r="H32" s="141"/>
      <c r="I32" s="141"/>
      <c r="J32" s="141"/>
      <c r="K32" s="141"/>
      <c r="L32" s="141"/>
      <c r="M32" s="141"/>
      <c r="N32" s="141"/>
      <c r="O32" s="141"/>
      <c r="P32" s="141"/>
      <c r="Q32" s="141"/>
      <c r="R32" s="141"/>
      <c r="S32" s="141"/>
      <c r="T32" s="141"/>
      <c r="U32" s="141"/>
      <c r="V32" s="141"/>
      <c r="W32" s="141"/>
      <c r="X32" s="141"/>
      <c r="Y32" s="141"/>
      <c r="Z32" s="141"/>
      <c r="AA32" s="141"/>
      <c r="AB32" s="141"/>
      <c r="AC32" s="141"/>
      <c r="AD32" s="141"/>
      <c r="AE32" s="168"/>
      <c r="AF32" s="142"/>
      <c r="AG32" s="143"/>
      <c r="AH32" s="143"/>
      <c r="AI32" s="143"/>
      <c r="AJ32" s="144"/>
    </row>
    <row r="33" spans="2:36" s="46" customFormat="1" ht="16.5" customHeight="1">
      <c r="B33" s="140"/>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68"/>
      <c r="AF33" s="142"/>
      <c r="AG33" s="143"/>
      <c r="AH33" s="143"/>
      <c r="AI33" s="143"/>
      <c r="AJ33" s="144"/>
    </row>
    <row r="34" spans="2:36" s="46" customFormat="1" ht="16.5" customHeight="1">
      <c r="B34" s="140"/>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68"/>
      <c r="AF34" s="142"/>
      <c r="AG34" s="143"/>
      <c r="AH34" s="143"/>
      <c r="AI34" s="143"/>
      <c r="AJ34" s="144"/>
    </row>
    <row r="35" spans="2:36" s="46" customFormat="1" ht="16.5" customHeight="1">
      <c r="B35" s="169"/>
      <c r="C35" s="170"/>
      <c r="D35" s="170"/>
      <c r="E35" s="170"/>
      <c r="F35" s="170"/>
      <c r="G35" s="170"/>
      <c r="H35" s="170"/>
      <c r="I35" s="141"/>
      <c r="J35" s="141"/>
      <c r="K35" s="141"/>
      <c r="L35" s="141"/>
      <c r="M35" s="141"/>
      <c r="N35" s="141"/>
      <c r="O35" s="141"/>
      <c r="P35" s="141"/>
      <c r="Q35" s="141"/>
      <c r="R35" s="141"/>
      <c r="S35" s="141"/>
      <c r="T35" s="141"/>
      <c r="U35" s="141"/>
      <c r="V35" s="141"/>
      <c r="W35" s="141"/>
      <c r="X35" s="141"/>
      <c r="Y35" s="141"/>
      <c r="Z35" s="141"/>
      <c r="AA35" s="141"/>
      <c r="AB35" s="141"/>
      <c r="AC35" s="141"/>
      <c r="AD35" s="141"/>
      <c r="AE35" s="168"/>
      <c r="AF35" s="142"/>
      <c r="AG35" s="143"/>
      <c r="AH35" s="143"/>
      <c r="AI35" s="143"/>
      <c r="AJ35" s="144"/>
    </row>
    <row r="36" spans="2:36" ht="16.5" customHeight="1">
      <c r="B36" s="145" t="s">
        <v>19</v>
      </c>
      <c r="C36" s="146"/>
      <c r="D36" s="146"/>
      <c r="E36" s="146"/>
      <c r="F36" s="146"/>
      <c r="G36" s="146"/>
      <c r="H36" s="146"/>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8"/>
      <c r="AF36" s="149" t="s">
        <v>42</v>
      </c>
      <c r="AG36" s="150"/>
      <c r="AH36" s="150"/>
      <c r="AI36" s="150"/>
      <c r="AJ36" s="151"/>
    </row>
    <row r="37" spans="2:36" ht="21.75" customHeight="1">
      <c r="B37" s="155" t="s">
        <v>43</v>
      </c>
      <c r="C37" s="156"/>
      <c r="D37" s="156"/>
      <c r="E37" s="156"/>
      <c r="F37" s="156"/>
      <c r="G37" s="156"/>
      <c r="H37" s="157"/>
      <c r="I37" s="155" t="s">
        <v>14</v>
      </c>
      <c r="J37" s="156"/>
      <c r="K37" s="156"/>
      <c r="L37" s="156"/>
      <c r="M37" s="156"/>
      <c r="N37" s="156"/>
      <c r="O37" s="156"/>
      <c r="P37" s="158"/>
      <c r="Q37" s="158"/>
      <c r="R37" s="158"/>
      <c r="S37" s="158"/>
      <c r="T37" s="158"/>
      <c r="U37" s="158"/>
      <c r="V37" s="158"/>
      <c r="W37" s="158"/>
      <c r="X37" s="158"/>
      <c r="Y37" s="158"/>
      <c r="Z37" s="158"/>
      <c r="AA37" s="155" t="s">
        <v>55</v>
      </c>
      <c r="AB37" s="156"/>
      <c r="AC37" s="156"/>
      <c r="AD37" s="156"/>
      <c r="AE37" s="157"/>
      <c r="AF37" s="152"/>
      <c r="AG37" s="153"/>
      <c r="AH37" s="153"/>
      <c r="AI37" s="153"/>
      <c r="AJ37" s="154"/>
    </row>
    <row r="38" spans="2:36" s="46" customFormat="1" ht="16.5" customHeight="1">
      <c r="B38" s="142"/>
      <c r="C38" s="143"/>
      <c r="D38" s="143"/>
      <c r="E38" s="143"/>
      <c r="F38" s="143"/>
      <c r="G38" s="143"/>
      <c r="H38" s="144"/>
      <c r="I38" s="140"/>
      <c r="J38" s="141"/>
      <c r="K38" s="141"/>
      <c r="L38" s="141"/>
      <c r="M38" s="141"/>
      <c r="N38" s="141"/>
      <c r="O38" s="141"/>
      <c r="P38" s="141"/>
      <c r="Q38" s="141"/>
      <c r="R38" s="141"/>
      <c r="S38" s="141"/>
      <c r="T38" s="141"/>
      <c r="U38" s="141"/>
      <c r="V38" s="141"/>
      <c r="W38" s="141"/>
      <c r="X38" s="141"/>
      <c r="Y38" s="141"/>
      <c r="Z38" s="141"/>
      <c r="AA38" s="142"/>
      <c r="AB38" s="143"/>
      <c r="AC38" s="143"/>
      <c r="AD38" s="143"/>
      <c r="AE38" s="144"/>
      <c r="AF38" s="159"/>
      <c r="AG38" s="160"/>
      <c r="AH38" s="160"/>
      <c r="AI38" s="160"/>
      <c r="AJ38" s="161"/>
    </row>
    <row r="39" spans="2:36" s="46" customFormat="1" ht="16.5" customHeight="1">
      <c r="B39" s="142"/>
      <c r="C39" s="143"/>
      <c r="D39" s="143"/>
      <c r="E39" s="143"/>
      <c r="F39" s="143"/>
      <c r="G39" s="143"/>
      <c r="H39" s="144"/>
      <c r="I39" s="140"/>
      <c r="J39" s="141"/>
      <c r="K39" s="141"/>
      <c r="L39" s="141"/>
      <c r="M39" s="141"/>
      <c r="N39" s="141"/>
      <c r="O39" s="141"/>
      <c r="P39" s="141"/>
      <c r="Q39" s="141"/>
      <c r="R39" s="141"/>
      <c r="S39" s="141"/>
      <c r="T39" s="141"/>
      <c r="U39" s="141"/>
      <c r="V39" s="141"/>
      <c r="W39" s="141"/>
      <c r="X39" s="141"/>
      <c r="Y39" s="141"/>
      <c r="Z39" s="141"/>
      <c r="AA39" s="142"/>
      <c r="AB39" s="143"/>
      <c r="AC39" s="143"/>
      <c r="AD39" s="143"/>
      <c r="AE39" s="144"/>
      <c r="AF39" s="162"/>
      <c r="AG39" s="163"/>
      <c r="AH39" s="163"/>
      <c r="AI39" s="163"/>
      <c r="AJ39" s="164"/>
    </row>
    <row r="40" spans="2:36" s="46" customFormat="1" ht="16.5" customHeight="1">
      <c r="B40" s="142"/>
      <c r="C40" s="143"/>
      <c r="D40" s="143"/>
      <c r="E40" s="143"/>
      <c r="F40" s="143"/>
      <c r="G40" s="143"/>
      <c r="H40" s="144"/>
      <c r="I40" s="140"/>
      <c r="J40" s="141"/>
      <c r="K40" s="141"/>
      <c r="L40" s="141"/>
      <c r="M40" s="141"/>
      <c r="N40" s="141"/>
      <c r="O40" s="141"/>
      <c r="P40" s="141"/>
      <c r="Q40" s="141"/>
      <c r="R40" s="141"/>
      <c r="S40" s="141"/>
      <c r="T40" s="141"/>
      <c r="U40" s="141"/>
      <c r="V40" s="141"/>
      <c r="W40" s="141"/>
      <c r="X40" s="141"/>
      <c r="Y40" s="141"/>
      <c r="Z40" s="141"/>
      <c r="AA40" s="142"/>
      <c r="AB40" s="143"/>
      <c r="AC40" s="143"/>
      <c r="AD40" s="143"/>
      <c r="AE40" s="144"/>
      <c r="AF40" s="165"/>
      <c r="AG40" s="166"/>
      <c r="AH40" s="166"/>
      <c r="AI40" s="166"/>
      <c r="AJ40" s="167"/>
    </row>
    <row r="41" spans="2:36" ht="16.5" customHeight="1">
      <c r="B41" s="105" t="s">
        <v>94</v>
      </c>
      <c r="C41" s="105"/>
      <c r="D41" s="105"/>
      <c r="E41" s="105"/>
      <c r="F41" s="105"/>
      <c r="G41" s="105"/>
      <c r="H41" s="105"/>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row>
    <row r="42" spans="2:36" ht="30" customHeight="1">
      <c r="B42" s="131" t="s">
        <v>44</v>
      </c>
      <c r="C42" s="131"/>
      <c r="D42" s="131"/>
      <c r="E42" s="131"/>
      <c r="F42" s="131"/>
      <c r="G42" s="131"/>
      <c r="H42" s="131"/>
      <c r="I42" s="131"/>
      <c r="J42" s="131"/>
      <c r="K42" s="131"/>
      <c r="L42" s="131"/>
      <c r="M42" s="131"/>
      <c r="N42" s="131"/>
      <c r="O42" s="132" t="s">
        <v>20</v>
      </c>
      <c r="P42" s="132"/>
      <c r="Q42" s="132"/>
      <c r="R42" s="132"/>
      <c r="S42" s="132"/>
      <c r="T42" s="132"/>
      <c r="U42" s="132"/>
      <c r="V42" s="132"/>
      <c r="W42" s="132" t="s">
        <v>93</v>
      </c>
      <c r="X42" s="132"/>
      <c r="Y42" s="132"/>
      <c r="Z42" s="132"/>
      <c r="AA42" s="132"/>
      <c r="AB42" s="132"/>
      <c r="AC42" s="132"/>
      <c r="AD42" s="132"/>
      <c r="AE42" s="131" t="s">
        <v>129</v>
      </c>
      <c r="AF42" s="131"/>
      <c r="AG42" s="131"/>
      <c r="AH42" s="131"/>
      <c r="AI42" s="133" t="s">
        <v>95</v>
      </c>
      <c r="AJ42" s="134"/>
    </row>
    <row r="43" spans="2:36" ht="16.5" customHeight="1">
      <c r="B43" s="135" t="s">
        <v>21</v>
      </c>
      <c r="C43" s="135"/>
      <c r="D43" s="135"/>
      <c r="E43" s="120" t="s">
        <v>70</v>
      </c>
      <c r="F43" s="121"/>
      <c r="G43" s="121"/>
      <c r="H43" s="121"/>
      <c r="I43" s="121"/>
      <c r="J43" s="121"/>
      <c r="K43" s="121"/>
      <c r="L43" s="121"/>
      <c r="M43" s="121"/>
      <c r="N43" s="122"/>
      <c r="O43" s="114" t="s">
        <v>45</v>
      </c>
      <c r="P43" s="114"/>
      <c r="Q43" s="114"/>
      <c r="R43" s="114"/>
      <c r="S43" s="114"/>
      <c r="T43" s="114"/>
      <c r="U43" s="114"/>
      <c r="V43" s="114"/>
      <c r="W43" s="136"/>
      <c r="X43" s="137"/>
      <c r="Y43" s="137"/>
      <c r="Z43" s="137"/>
      <c r="AA43" s="137"/>
      <c r="AB43" s="137"/>
      <c r="AC43" s="137"/>
      <c r="AD43" s="138"/>
      <c r="AE43" s="130">
        <f>+IFERROR(W43/W44,0)</f>
        <v>0</v>
      </c>
      <c r="AF43" s="130"/>
      <c r="AG43" s="130"/>
      <c r="AH43" s="130"/>
      <c r="AI43" s="120" t="s">
        <v>15</v>
      </c>
      <c r="AJ43" s="122"/>
    </row>
    <row r="44" spans="2:36" ht="16.5" customHeight="1">
      <c r="B44" s="119"/>
      <c r="C44" s="119"/>
      <c r="D44" s="119"/>
      <c r="E44" s="123"/>
      <c r="F44" s="124"/>
      <c r="G44" s="124"/>
      <c r="H44" s="124"/>
      <c r="I44" s="124"/>
      <c r="J44" s="124"/>
      <c r="K44" s="124"/>
      <c r="L44" s="124"/>
      <c r="M44" s="124"/>
      <c r="N44" s="125"/>
      <c r="O44" s="114" t="s">
        <v>46</v>
      </c>
      <c r="P44" s="114"/>
      <c r="Q44" s="114"/>
      <c r="R44" s="114"/>
      <c r="S44" s="114"/>
      <c r="T44" s="114"/>
      <c r="U44" s="114"/>
      <c r="V44" s="114"/>
      <c r="W44" s="136"/>
      <c r="X44" s="137"/>
      <c r="Y44" s="137"/>
      <c r="Z44" s="137"/>
      <c r="AA44" s="137"/>
      <c r="AB44" s="137"/>
      <c r="AC44" s="137"/>
      <c r="AD44" s="138"/>
      <c r="AE44" s="130"/>
      <c r="AF44" s="130"/>
      <c r="AG44" s="130"/>
      <c r="AH44" s="130"/>
      <c r="AI44" s="123"/>
      <c r="AJ44" s="125"/>
    </row>
    <row r="45" spans="2:36" ht="16.5" customHeight="1">
      <c r="B45" s="119"/>
      <c r="C45" s="119"/>
      <c r="D45" s="119"/>
      <c r="E45" s="120" t="s">
        <v>71</v>
      </c>
      <c r="F45" s="121"/>
      <c r="G45" s="121"/>
      <c r="H45" s="121"/>
      <c r="I45" s="121"/>
      <c r="J45" s="121"/>
      <c r="K45" s="121"/>
      <c r="L45" s="121"/>
      <c r="M45" s="121"/>
      <c r="N45" s="122"/>
      <c r="O45" s="114" t="s">
        <v>47</v>
      </c>
      <c r="P45" s="114"/>
      <c r="Q45" s="114"/>
      <c r="R45" s="114"/>
      <c r="S45" s="114"/>
      <c r="T45" s="114"/>
      <c r="U45" s="114"/>
      <c r="V45" s="114"/>
      <c r="W45" s="108"/>
      <c r="X45" s="108"/>
      <c r="Y45" s="108"/>
      <c r="Z45" s="108"/>
      <c r="AA45" s="108"/>
      <c r="AB45" s="108"/>
      <c r="AC45" s="108"/>
      <c r="AD45" s="108"/>
      <c r="AE45" s="109">
        <f>+IFERROR(W45/W46,0)</f>
        <v>0</v>
      </c>
      <c r="AF45" s="109"/>
      <c r="AG45" s="109"/>
      <c r="AH45" s="109"/>
      <c r="AI45" s="110" t="s">
        <v>16</v>
      </c>
      <c r="AJ45" s="111"/>
    </row>
    <row r="46" spans="2:36" ht="16.5" customHeight="1">
      <c r="B46" s="119"/>
      <c r="C46" s="119"/>
      <c r="D46" s="119"/>
      <c r="E46" s="123"/>
      <c r="F46" s="124"/>
      <c r="G46" s="124"/>
      <c r="H46" s="124"/>
      <c r="I46" s="124"/>
      <c r="J46" s="124"/>
      <c r="K46" s="124"/>
      <c r="L46" s="124"/>
      <c r="M46" s="124"/>
      <c r="N46" s="125"/>
      <c r="O46" s="114" t="s">
        <v>48</v>
      </c>
      <c r="P46" s="114"/>
      <c r="Q46" s="114"/>
      <c r="R46" s="114"/>
      <c r="S46" s="114"/>
      <c r="T46" s="114"/>
      <c r="U46" s="114"/>
      <c r="V46" s="114"/>
      <c r="W46" s="108"/>
      <c r="X46" s="108"/>
      <c r="Y46" s="108"/>
      <c r="Z46" s="108"/>
      <c r="AA46" s="108"/>
      <c r="AB46" s="108"/>
      <c r="AC46" s="108"/>
      <c r="AD46" s="108"/>
      <c r="AE46" s="109"/>
      <c r="AF46" s="109"/>
      <c r="AG46" s="109"/>
      <c r="AH46" s="109"/>
      <c r="AI46" s="112"/>
      <c r="AJ46" s="113"/>
    </row>
    <row r="47" spans="2:36" ht="16.5" customHeight="1">
      <c r="B47" s="119"/>
      <c r="C47" s="119"/>
      <c r="D47" s="119"/>
      <c r="E47" s="120" t="s">
        <v>49</v>
      </c>
      <c r="F47" s="121"/>
      <c r="G47" s="121"/>
      <c r="H47" s="121"/>
      <c r="I47" s="121"/>
      <c r="J47" s="121"/>
      <c r="K47" s="121"/>
      <c r="L47" s="121"/>
      <c r="M47" s="121"/>
      <c r="N47" s="122"/>
      <c r="O47" s="114" t="s">
        <v>50</v>
      </c>
      <c r="P47" s="114"/>
      <c r="Q47" s="114"/>
      <c r="R47" s="114"/>
      <c r="S47" s="114"/>
      <c r="T47" s="114"/>
      <c r="U47" s="114"/>
      <c r="V47" s="114"/>
      <c r="W47" s="108"/>
      <c r="X47" s="108"/>
      <c r="Y47" s="108"/>
      <c r="Z47" s="108"/>
      <c r="AA47" s="108"/>
      <c r="AB47" s="108"/>
      <c r="AC47" s="108"/>
      <c r="AD47" s="108"/>
      <c r="AE47" s="130">
        <f>+IFERROR(W47/W48,0)</f>
        <v>0</v>
      </c>
      <c r="AF47" s="130"/>
      <c r="AG47" s="130"/>
      <c r="AH47" s="130"/>
      <c r="AI47" s="126" t="s">
        <v>15</v>
      </c>
      <c r="AJ47" s="127"/>
    </row>
    <row r="48" spans="2:36" ht="16.5" customHeight="1">
      <c r="B48" s="119"/>
      <c r="C48" s="119"/>
      <c r="D48" s="119"/>
      <c r="E48" s="123"/>
      <c r="F48" s="124"/>
      <c r="G48" s="124"/>
      <c r="H48" s="124"/>
      <c r="I48" s="124"/>
      <c r="J48" s="124"/>
      <c r="K48" s="124"/>
      <c r="L48" s="124"/>
      <c r="M48" s="124"/>
      <c r="N48" s="125"/>
      <c r="O48" s="114" t="s">
        <v>72</v>
      </c>
      <c r="P48" s="114"/>
      <c r="Q48" s="114"/>
      <c r="R48" s="114"/>
      <c r="S48" s="114"/>
      <c r="T48" s="114"/>
      <c r="U48" s="114"/>
      <c r="V48" s="114"/>
      <c r="W48" s="108"/>
      <c r="X48" s="108"/>
      <c r="Y48" s="108"/>
      <c r="Z48" s="108"/>
      <c r="AA48" s="108"/>
      <c r="AB48" s="108"/>
      <c r="AC48" s="108"/>
      <c r="AD48" s="108"/>
      <c r="AE48" s="130"/>
      <c r="AF48" s="130"/>
      <c r="AG48" s="130"/>
      <c r="AH48" s="130"/>
      <c r="AI48" s="128"/>
      <c r="AJ48" s="129"/>
    </row>
    <row r="49" spans="2:36" ht="16.5" customHeight="1">
      <c r="B49" s="119"/>
      <c r="C49" s="119"/>
      <c r="D49" s="119"/>
      <c r="E49" s="120" t="s">
        <v>89</v>
      </c>
      <c r="F49" s="121"/>
      <c r="G49" s="121"/>
      <c r="H49" s="121"/>
      <c r="I49" s="121"/>
      <c r="J49" s="121"/>
      <c r="K49" s="121"/>
      <c r="L49" s="121"/>
      <c r="M49" s="121"/>
      <c r="N49" s="122"/>
      <c r="O49" s="114" t="s">
        <v>91</v>
      </c>
      <c r="P49" s="114"/>
      <c r="Q49" s="114"/>
      <c r="R49" s="114"/>
      <c r="S49" s="114"/>
      <c r="T49" s="114"/>
      <c r="U49" s="114"/>
      <c r="V49" s="114"/>
      <c r="W49" s="108"/>
      <c r="X49" s="108"/>
      <c r="Y49" s="108"/>
      <c r="Z49" s="108"/>
      <c r="AA49" s="108"/>
      <c r="AB49" s="108"/>
      <c r="AC49" s="108"/>
      <c r="AD49" s="108"/>
      <c r="AE49" s="139">
        <f>+W49-W50</f>
        <v>0</v>
      </c>
      <c r="AF49" s="139"/>
      <c r="AG49" s="139"/>
      <c r="AH49" s="139"/>
      <c r="AI49" s="126" t="s">
        <v>90</v>
      </c>
      <c r="AJ49" s="127"/>
    </row>
    <row r="50" spans="2:36" ht="16.5" customHeight="1">
      <c r="B50" s="119"/>
      <c r="C50" s="119"/>
      <c r="D50" s="119"/>
      <c r="E50" s="123"/>
      <c r="F50" s="124"/>
      <c r="G50" s="124"/>
      <c r="H50" s="124"/>
      <c r="I50" s="124"/>
      <c r="J50" s="124"/>
      <c r="K50" s="124"/>
      <c r="L50" s="124"/>
      <c r="M50" s="124"/>
      <c r="N50" s="125"/>
      <c r="O50" s="114" t="s">
        <v>92</v>
      </c>
      <c r="P50" s="114"/>
      <c r="Q50" s="114"/>
      <c r="R50" s="114"/>
      <c r="S50" s="114"/>
      <c r="T50" s="114"/>
      <c r="U50" s="114"/>
      <c r="V50" s="114"/>
      <c r="W50" s="108"/>
      <c r="X50" s="108"/>
      <c r="Y50" s="108"/>
      <c r="Z50" s="108"/>
      <c r="AA50" s="108"/>
      <c r="AB50" s="108"/>
      <c r="AC50" s="108"/>
      <c r="AD50" s="108"/>
      <c r="AE50" s="139"/>
      <c r="AF50" s="139"/>
      <c r="AG50" s="139"/>
      <c r="AH50" s="139"/>
      <c r="AI50" s="128"/>
      <c r="AJ50" s="129"/>
    </row>
    <row r="51" spans="2:36" ht="16.5" customHeight="1">
      <c r="B51" s="119" t="s">
        <v>22</v>
      </c>
      <c r="C51" s="119"/>
      <c r="D51" s="119"/>
      <c r="E51" s="120" t="s">
        <v>51</v>
      </c>
      <c r="F51" s="121"/>
      <c r="G51" s="121"/>
      <c r="H51" s="121"/>
      <c r="I51" s="121"/>
      <c r="J51" s="121"/>
      <c r="K51" s="121"/>
      <c r="L51" s="121"/>
      <c r="M51" s="121"/>
      <c r="N51" s="122"/>
      <c r="O51" s="114" t="s">
        <v>50</v>
      </c>
      <c r="P51" s="114"/>
      <c r="Q51" s="114"/>
      <c r="R51" s="114"/>
      <c r="S51" s="114"/>
      <c r="T51" s="114"/>
      <c r="U51" s="114"/>
      <c r="V51" s="114"/>
      <c r="W51" s="108"/>
      <c r="X51" s="108"/>
      <c r="Y51" s="108"/>
      <c r="Z51" s="108"/>
      <c r="AA51" s="108"/>
      <c r="AB51" s="108"/>
      <c r="AC51" s="108"/>
      <c r="AD51" s="108"/>
      <c r="AE51" s="109">
        <f>+IFERROR(W51/W52,0)</f>
        <v>0</v>
      </c>
      <c r="AF51" s="109"/>
      <c r="AG51" s="109"/>
      <c r="AH51" s="109"/>
      <c r="AI51" s="110" t="s">
        <v>16</v>
      </c>
      <c r="AJ51" s="111"/>
    </row>
    <row r="52" spans="2:36" ht="16.5" customHeight="1">
      <c r="B52" s="119"/>
      <c r="C52" s="119"/>
      <c r="D52" s="119"/>
      <c r="E52" s="123"/>
      <c r="F52" s="124"/>
      <c r="G52" s="124"/>
      <c r="H52" s="124"/>
      <c r="I52" s="124"/>
      <c r="J52" s="124"/>
      <c r="K52" s="124"/>
      <c r="L52" s="124"/>
      <c r="M52" s="124"/>
      <c r="N52" s="125"/>
      <c r="O52" s="114" t="s">
        <v>17</v>
      </c>
      <c r="P52" s="114"/>
      <c r="Q52" s="114"/>
      <c r="R52" s="114"/>
      <c r="S52" s="114"/>
      <c r="T52" s="114"/>
      <c r="U52" s="114"/>
      <c r="V52" s="114"/>
      <c r="W52" s="108"/>
      <c r="X52" s="108"/>
      <c r="Y52" s="108"/>
      <c r="Z52" s="108"/>
      <c r="AA52" s="108"/>
      <c r="AB52" s="108"/>
      <c r="AC52" s="108"/>
      <c r="AD52" s="108"/>
      <c r="AE52" s="109"/>
      <c r="AF52" s="109"/>
      <c r="AG52" s="109"/>
      <c r="AH52" s="109"/>
      <c r="AI52" s="112"/>
      <c r="AJ52" s="113"/>
    </row>
    <row r="53" spans="2:36" ht="16.5" customHeight="1">
      <c r="B53" s="119"/>
      <c r="C53" s="119"/>
      <c r="D53" s="119"/>
      <c r="E53" s="120" t="s">
        <v>52</v>
      </c>
      <c r="F53" s="121"/>
      <c r="G53" s="121"/>
      <c r="H53" s="121"/>
      <c r="I53" s="121"/>
      <c r="J53" s="121"/>
      <c r="K53" s="121"/>
      <c r="L53" s="121"/>
      <c r="M53" s="121"/>
      <c r="N53" s="122"/>
      <c r="O53" s="114" t="s">
        <v>50</v>
      </c>
      <c r="P53" s="114"/>
      <c r="Q53" s="114"/>
      <c r="R53" s="114"/>
      <c r="S53" s="114"/>
      <c r="T53" s="114"/>
      <c r="U53" s="114"/>
      <c r="V53" s="114"/>
      <c r="W53" s="108"/>
      <c r="X53" s="108"/>
      <c r="Y53" s="108"/>
      <c r="Z53" s="108"/>
      <c r="AA53" s="108"/>
      <c r="AB53" s="108"/>
      <c r="AC53" s="108"/>
      <c r="AD53" s="108"/>
      <c r="AE53" s="109">
        <f>+IFERROR(W53/W54,0)</f>
        <v>0</v>
      </c>
      <c r="AF53" s="109"/>
      <c r="AG53" s="109"/>
      <c r="AH53" s="109"/>
      <c r="AI53" s="110" t="s">
        <v>16</v>
      </c>
      <c r="AJ53" s="111"/>
    </row>
    <row r="54" spans="2:36" ht="16.5" customHeight="1">
      <c r="B54" s="119"/>
      <c r="C54" s="119"/>
      <c r="D54" s="119"/>
      <c r="E54" s="123"/>
      <c r="F54" s="124"/>
      <c r="G54" s="124"/>
      <c r="H54" s="124"/>
      <c r="I54" s="124"/>
      <c r="J54" s="124"/>
      <c r="K54" s="124"/>
      <c r="L54" s="124"/>
      <c r="M54" s="124"/>
      <c r="N54" s="125"/>
      <c r="O54" s="114" t="s">
        <v>48</v>
      </c>
      <c r="P54" s="114"/>
      <c r="Q54" s="114"/>
      <c r="R54" s="114"/>
      <c r="S54" s="114"/>
      <c r="T54" s="114"/>
      <c r="U54" s="114"/>
      <c r="V54" s="114"/>
      <c r="W54" s="108"/>
      <c r="X54" s="108"/>
      <c r="Y54" s="108"/>
      <c r="Z54" s="108"/>
      <c r="AA54" s="108"/>
      <c r="AB54" s="108"/>
      <c r="AC54" s="108"/>
      <c r="AD54" s="108"/>
      <c r="AE54" s="109"/>
      <c r="AF54" s="109"/>
      <c r="AG54" s="109"/>
      <c r="AH54" s="109"/>
      <c r="AI54" s="112"/>
      <c r="AJ54" s="113"/>
    </row>
    <row r="55" spans="2:36" ht="44.25" customHeight="1">
      <c r="B55" s="115" t="s">
        <v>73</v>
      </c>
      <c r="C55" s="116"/>
      <c r="D55" s="116"/>
      <c r="E55" s="116"/>
      <c r="F55" s="116"/>
      <c r="G55" s="116"/>
      <c r="H55" s="116"/>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8"/>
    </row>
    <row r="56" spans="2:36" ht="20.25" customHeight="1">
      <c r="B56" s="105" t="s">
        <v>74</v>
      </c>
      <c r="C56" s="105"/>
      <c r="D56" s="105"/>
      <c r="E56" s="105"/>
      <c r="F56" s="105"/>
      <c r="G56" s="105"/>
      <c r="H56" s="105"/>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row>
    <row r="57" spans="2:36" ht="11.25">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row>
    <row r="58" spans="2:36" ht="11.25">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c r="AJ58" s="107"/>
    </row>
    <row r="59" spans="2:36" ht="11.25">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c r="AJ59" s="107"/>
    </row>
    <row r="60" spans="2:36" ht="11.25">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row>
    <row r="61" spans="2:36" ht="11.25">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row>
    <row r="62" spans="2:36" ht="11.25">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row>
    <row r="63" spans="2:36" ht="11.25">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row>
    <row r="64" spans="2:36" ht="11.25">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row>
    <row r="65" spans="2:36" ht="11.25">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row>
    <row r="66" spans="2:36" ht="11.25">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row>
    <row r="67" spans="2:36" ht="11.25">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row>
    <row r="68" spans="2:36" ht="11.25">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row>
    <row r="69" spans="2:36" ht="11.25">
      <c r="B69" s="107"/>
      <c r="C69" s="107"/>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row>
    <row r="70" spans="2:36" ht="11.25">
      <c r="B70" s="107"/>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row>
    <row r="71" spans="2:36" ht="11.25">
      <c r="B71" s="107"/>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row>
    <row r="72" spans="2:36" ht="11.25">
      <c r="B72" s="107"/>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row>
    <row r="73" spans="2:36" ht="11.25">
      <c r="B73" s="107"/>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row>
    <row r="74" spans="2:36" ht="11.25">
      <c r="B74" s="107"/>
      <c r="C74" s="107"/>
      <c r="D74" s="107"/>
      <c r="E74" s="107"/>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4qNR/aQrqRD8oePc29/2hEbTA//K+KS3D/oWENtmmRrbE8gIXZ+LabPUjb0LpBwduqLgNCaVRk9oEVlAszjmbg==" saltValue="OKj3KLyGNmsTyQFC3bFTiw==" spinCount="100000" sheet="1" objects="1" scenarios="1"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33:AE33"/>
    <mergeCell ref="AF33:AJ33"/>
    <mergeCell ref="B34:AE34"/>
    <mergeCell ref="AF34:AJ34"/>
    <mergeCell ref="B35:AE35"/>
    <mergeCell ref="AF35:AJ35"/>
    <mergeCell ref="B30:AE30"/>
    <mergeCell ref="AF30:AJ30"/>
    <mergeCell ref="B31:AE31"/>
    <mergeCell ref="AF31:AJ31"/>
    <mergeCell ref="B32:AE32"/>
    <mergeCell ref="AF32:AJ32"/>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ignoredErrors>
    <ignoredError sqref="AE49"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6"/>
  <sheetViews>
    <sheetView showGridLines="0" zoomScale="70" zoomScaleNormal="70" workbookViewId="0">
      <selection activeCell="H18" sqref="H18"/>
    </sheetView>
  </sheetViews>
  <sheetFormatPr baseColWidth="10" defaultColWidth="11.42578125" defaultRowHeight="12.75"/>
  <cols>
    <col min="1" max="1" width="2" style="56" customWidth="1"/>
    <col min="2" max="2" width="18.42578125" style="56" customWidth="1"/>
    <col min="3" max="3" width="25.85546875" style="56" customWidth="1"/>
    <col min="4" max="5" width="22.28515625" style="56" customWidth="1"/>
    <col min="6" max="6" width="21" style="56" customWidth="1"/>
    <col min="7" max="16384" width="11.42578125" style="56"/>
  </cols>
  <sheetData>
    <row r="1" spans="2:6" s="51" customFormat="1" ht="12.75" customHeight="1"/>
    <row r="2" spans="2:6" s="51" customFormat="1">
      <c r="B2" s="212"/>
      <c r="C2" s="212"/>
      <c r="D2" s="212"/>
      <c r="E2" s="212"/>
      <c r="F2" s="212"/>
    </row>
    <row r="3" spans="2:6" s="51" customFormat="1" ht="16.5" customHeight="1">
      <c r="B3" s="212"/>
      <c r="C3" s="212"/>
      <c r="D3" s="212"/>
      <c r="E3" s="212"/>
      <c r="F3" s="212"/>
    </row>
    <row r="4" spans="2:6" s="51" customFormat="1" ht="16.5" customHeight="1">
      <c r="B4" s="212"/>
      <c r="C4" s="212"/>
      <c r="D4" s="212"/>
      <c r="E4" s="212"/>
      <c r="F4" s="212"/>
    </row>
    <row r="5" spans="2:6" s="51" customFormat="1" ht="16.5" customHeight="1">
      <c r="B5" s="212"/>
      <c r="C5" s="212"/>
      <c r="D5" s="212"/>
      <c r="E5" s="212"/>
      <c r="F5" s="212"/>
    </row>
    <row r="6" spans="2:6" s="51" customFormat="1" ht="16.5" customHeight="1">
      <c r="B6" s="212"/>
      <c r="C6" s="212"/>
      <c r="D6" s="212"/>
      <c r="E6" s="212"/>
      <c r="F6" s="212"/>
    </row>
    <row r="7" spans="2:6" s="51" customFormat="1" ht="5.25" customHeight="1">
      <c r="C7" s="52"/>
      <c r="D7" s="52"/>
      <c r="E7" s="52"/>
      <c r="F7" s="52"/>
    </row>
    <row r="8" spans="2:6" s="51" customFormat="1" ht="15.75" customHeight="1">
      <c r="B8" s="213" t="s">
        <v>151</v>
      </c>
      <c r="C8" s="213"/>
      <c r="D8" s="213"/>
      <c r="E8" s="213"/>
      <c r="F8" s="213"/>
    </row>
    <row r="9" spans="2:6" s="51" customFormat="1" ht="18" customHeight="1">
      <c r="B9" s="57" t="s">
        <v>76</v>
      </c>
      <c r="C9" s="102">
        <f>'RED LAN'!C9:G9</f>
        <v>0</v>
      </c>
      <c r="D9" s="103"/>
      <c r="E9" s="59" t="s">
        <v>82</v>
      </c>
      <c r="F9" s="104">
        <f>IFERROR('RED LAN'!S9:V9,0)</f>
        <v>0</v>
      </c>
    </row>
    <row r="10" spans="2:6" s="51" customFormat="1" ht="18" customHeight="1">
      <c r="B10" s="57" t="s">
        <v>77</v>
      </c>
      <c r="C10" s="102">
        <f>'RED LAN'!C10:G10</f>
        <v>0</v>
      </c>
      <c r="D10" s="103"/>
      <c r="E10" s="59" t="s">
        <v>99</v>
      </c>
      <c r="F10" s="104">
        <f>IFERROR('RED LAN'!S10:V10,0)</f>
        <v>0</v>
      </c>
    </row>
    <row r="11" spans="2:6" s="51" customFormat="1" ht="18" customHeight="1">
      <c r="B11" s="57" t="s">
        <v>78</v>
      </c>
      <c r="C11" s="102">
        <f>'RED LAN'!C11:G11</f>
        <v>0</v>
      </c>
      <c r="D11" s="103"/>
      <c r="E11" s="58" t="s">
        <v>100</v>
      </c>
      <c r="F11" s="104">
        <f>IFERROR('RED LAN'!S11:V11,0)</f>
        <v>0</v>
      </c>
    </row>
    <row r="12" spans="2:6" s="51" customFormat="1" ht="5.0999999999999996" customHeight="1">
      <c r="C12" s="53"/>
      <c r="D12" s="54"/>
      <c r="E12" s="55"/>
      <c r="F12" s="55"/>
    </row>
    <row r="13" spans="2:6" s="51" customFormat="1" ht="18.75" customHeight="1">
      <c r="B13" s="216" t="s">
        <v>56</v>
      </c>
      <c r="C13" s="216"/>
      <c r="D13" s="216"/>
      <c r="E13" s="216"/>
      <c r="F13" s="216"/>
    </row>
    <row r="14" spans="2:6" s="51" customFormat="1" ht="96" customHeight="1">
      <c r="B14" s="217" t="s">
        <v>145</v>
      </c>
      <c r="C14" s="217"/>
      <c r="D14" s="217"/>
      <c r="E14" s="217"/>
      <c r="F14" s="217"/>
    </row>
    <row r="15" spans="2:6" s="51" customFormat="1" ht="8.25" customHeight="1">
      <c r="B15" s="63"/>
      <c r="C15" s="64"/>
      <c r="D15" s="64"/>
      <c r="E15" s="64"/>
      <c r="F15" s="64"/>
    </row>
    <row r="16" spans="2:6" s="51" customFormat="1" ht="25.5" customHeight="1">
      <c r="B16" s="218" t="s">
        <v>146</v>
      </c>
      <c r="C16" s="218"/>
      <c r="D16" s="218"/>
      <c r="E16" s="218"/>
      <c r="F16" s="218"/>
    </row>
    <row r="17" spans="2:6" s="51" customFormat="1" ht="9" customHeight="1">
      <c r="B17" s="216" t="s">
        <v>143</v>
      </c>
      <c r="C17" s="216"/>
      <c r="D17" s="214" t="s">
        <v>114</v>
      </c>
      <c r="E17" s="215" t="s">
        <v>115</v>
      </c>
      <c r="F17" s="219" t="s">
        <v>116</v>
      </c>
    </row>
    <row r="18" spans="2:6" s="51" customFormat="1">
      <c r="B18" s="216"/>
      <c r="C18" s="216"/>
      <c r="D18" s="214"/>
      <c r="E18" s="215"/>
      <c r="F18" s="219"/>
    </row>
    <row r="19" spans="2:6" ht="25.5">
      <c r="B19" s="216"/>
      <c r="C19" s="216"/>
      <c r="D19" s="95" t="s">
        <v>147</v>
      </c>
      <c r="E19" s="95" t="s">
        <v>147</v>
      </c>
      <c r="F19" s="95" t="s">
        <v>147</v>
      </c>
    </row>
    <row r="20" spans="2:6" s="61" customFormat="1" ht="44.25" customHeight="1">
      <c r="B20" s="208" t="s">
        <v>149</v>
      </c>
      <c r="C20" s="208"/>
      <c r="D20" s="90">
        <f>'RED LAN'!J53</f>
        <v>0</v>
      </c>
      <c r="E20" s="90">
        <f>'RED LAN'!P53</f>
        <v>0</v>
      </c>
      <c r="F20" s="85">
        <f>'RED LAN'!V53</f>
        <v>0</v>
      </c>
    </row>
    <row r="21" spans="2:6" s="61" customFormat="1" ht="41.45" customHeight="1">
      <c r="B21" s="208" t="s">
        <v>150</v>
      </c>
      <c r="C21" s="208"/>
      <c r="D21" s="90">
        <f>'RED WLAN'!F40</f>
        <v>0</v>
      </c>
      <c r="E21" s="90">
        <f>'RED WLAN'!H40</f>
        <v>0</v>
      </c>
      <c r="F21" s="85">
        <f>'RED WLAN'!J40</f>
        <v>0</v>
      </c>
    </row>
    <row r="22" spans="2:6" s="61" customFormat="1" ht="28.5" customHeight="1">
      <c r="B22" s="211" t="s">
        <v>144</v>
      </c>
      <c r="C22" s="211"/>
      <c r="D22" s="96">
        <f>SUM(D20:D21)</f>
        <v>0</v>
      </c>
      <c r="E22" s="96">
        <f>SUM(E20:E21)</f>
        <v>0</v>
      </c>
      <c r="F22" s="96">
        <f>SUM(F20:F21)</f>
        <v>0</v>
      </c>
    </row>
    <row r="23" spans="2:6" s="61" customFormat="1">
      <c r="B23" s="94"/>
      <c r="C23" s="94"/>
      <c r="D23" s="72"/>
      <c r="E23" s="72"/>
      <c r="F23" s="72"/>
    </row>
    <row r="24" spans="2:6" s="51" customFormat="1" ht="15" customHeight="1">
      <c r="B24" s="209" t="s">
        <v>57</v>
      </c>
      <c r="C24" s="209"/>
      <c r="D24" s="209"/>
      <c r="E24" s="209"/>
      <c r="F24" s="209"/>
    </row>
    <row r="25" spans="2:6" s="51" customFormat="1" ht="65.25" customHeight="1">
      <c r="B25" s="210" t="s">
        <v>97</v>
      </c>
      <c r="C25" s="210"/>
      <c r="D25" s="210"/>
      <c r="E25" s="210"/>
      <c r="F25" s="210"/>
    </row>
    <row r="26" spans="2:6" s="51" customFormat="1" ht="65.25" customHeight="1">
      <c r="B26" s="210" t="s">
        <v>103</v>
      </c>
      <c r="C26" s="210"/>
      <c r="D26" s="210"/>
      <c r="E26" s="210"/>
      <c r="F26" s="210"/>
    </row>
  </sheetData>
  <sheetProtection algorithmName="SHA-512" hashValue="d0hHkPWNJTn7+9tooL/7IuaWUIEKBYzlpMo2GBP9ig0EAYxnD5a+GeZSrIqNLpFnZNsjViubRgtXNTezJKILmQ==" saltValue="36ZfidJvlZzpY8EJU48jpQ==" spinCount="100000" sheet="1" objects="1" scenarios="1" selectLockedCells="1"/>
  <mergeCells count="15">
    <mergeCell ref="B2:F6"/>
    <mergeCell ref="B8:F8"/>
    <mergeCell ref="D17:D18"/>
    <mergeCell ref="E17:E18"/>
    <mergeCell ref="B13:F13"/>
    <mergeCell ref="B14:F14"/>
    <mergeCell ref="B16:F16"/>
    <mergeCell ref="F17:F18"/>
    <mergeCell ref="B17:C19"/>
    <mergeCell ref="B20:C20"/>
    <mergeCell ref="B21:C21"/>
    <mergeCell ref="B24:F24"/>
    <mergeCell ref="B25:F25"/>
    <mergeCell ref="B26:F26"/>
    <mergeCell ref="B22:C22"/>
  </mergeCells>
  <printOptions horizontalCentered="1"/>
  <pageMargins left="0.70866141732283472" right="0.70866141732283472" top="0.74803149606299213" bottom="0.74803149606299213" header="0.31496062992125984" footer="0.31496062992125984"/>
  <pageSetup scale="82"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V57"/>
  <sheetViews>
    <sheetView showGridLines="0" tabSelected="1" zoomScale="80" zoomScaleNormal="80" workbookViewId="0">
      <selection activeCell="H21" sqref="H21"/>
    </sheetView>
  </sheetViews>
  <sheetFormatPr baseColWidth="10" defaultColWidth="11.42578125" defaultRowHeight="12.75"/>
  <cols>
    <col min="1" max="1" width="2" style="56" customWidth="1"/>
    <col min="2" max="2" width="12" style="56" customWidth="1"/>
    <col min="3" max="3" width="31" style="56" customWidth="1"/>
    <col min="4" max="4" width="7" style="56" customWidth="1"/>
    <col min="5" max="5" width="9.7109375" style="56" customWidth="1"/>
    <col min="6" max="6" width="13.42578125" style="56" customWidth="1"/>
    <col min="7" max="7" width="8.7109375" style="56" customWidth="1"/>
    <col min="8" max="8" width="13.42578125" style="56" customWidth="1"/>
    <col min="9" max="9" width="8.7109375" style="56" customWidth="1"/>
    <col min="10" max="10" width="13.42578125" style="56" customWidth="1"/>
    <col min="11" max="11" width="9.28515625" style="56" customWidth="1"/>
    <col min="12" max="12" width="13.42578125" style="56" customWidth="1"/>
    <col min="13" max="13" width="8.7109375" style="56" customWidth="1"/>
    <col min="14" max="14" width="13.42578125" style="56" customWidth="1"/>
    <col min="15" max="15" width="8.7109375" style="56" customWidth="1"/>
    <col min="16" max="16" width="13.42578125" style="56" customWidth="1"/>
    <col min="17" max="17" width="9.28515625" style="56" customWidth="1"/>
    <col min="18" max="18" width="13.42578125" style="56" customWidth="1"/>
    <col min="19" max="19" width="8.7109375" style="56" customWidth="1"/>
    <col min="20" max="20" width="13.42578125" style="56" customWidth="1"/>
    <col min="21" max="21" width="9.140625" style="56" customWidth="1"/>
    <col min="22" max="22" width="13.42578125" style="56" customWidth="1"/>
    <col min="23" max="16384" width="11.42578125" style="56"/>
  </cols>
  <sheetData>
    <row r="1" spans="2:22" s="51" customFormat="1" ht="12.75" customHeight="1"/>
    <row r="2" spans="2:22" s="51" customFormat="1">
      <c r="B2" s="212"/>
      <c r="C2" s="212"/>
      <c r="D2" s="212"/>
      <c r="E2" s="212"/>
      <c r="F2" s="212"/>
      <c r="G2" s="212"/>
      <c r="H2" s="212"/>
      <c r="I2" s="212"/>
      <c r="J2" s="212"/>
      <c r="K2" s="212"/>
      <c r="L2" s="212"/>
      <c r="M2" s="212"/>
      <c r="N2" s="212"/>
      <c r="O2" s="212"/>
      <c r="P2" s="212"/>
      <c r="Q2" s="212"/>
      <c r="R2" s="212"/>
      <c r="S2" s="212"/>
      <c r="T2" s="212"/>
      <c r="U2" s="212"/>
      <c r="V2" s="212"/>
    </row>
    <row r="3" spans="2:22" s="51" customFormat="1" ht="16.5" customHeight="1">
      <c r="B3" s="212"/>
      <c r="C3" s="212"/>
      <c r="D3" s="212"/>
      <c r="E3" s="212"/>
      <c r="F3" s="212"/>
      <c r="G3" s="212"/>
      <c r="H3" s="212"/>
      <c r="I3" s="212"/>
      <c r="J3" s="212"/>
      <c r="K3" s="212"/>
      <c r="L3" s="212"/>
      <c r="M3" s="212"/>
      <c r="N3" s="212"/>
      <c r="O3" s="212"/>
      <c r="P3" s="212"/>
      <c r="Q3" s="212"/>
      <c r="R3" s="212"/>
      <c r="S3" s="212"/>
      <c r="T3" s="212"/>
      <c r="U3" s="212"/>
      <c r="V3" s="212"/>
    </row>
    <row r="4" spans="2:22" s="51" customFormat="1" ht="16.5" customHeight="1">
      <c r="B4" s="212"/>
      <c r="C4" s="212"/>
      <c r="D4" s="212"/>
      <c r="E4" s="212"/>
      <c r="F4" s="212"/>
      <c r="G4" s="212"/>
      <c r="H4" s="212"/>
      <c r="I4" s="212"/>
      <c r="J4" s="212"/>
      <c r="K4" s="212"/>
      <c r="L4" s="212"/>
      <c r="M4" s="212"/>
      <c r="N4" s="212"/>
      <c r="O4" s="212"/>
      <c r="P4" s="212"/>
      <c r="Q4" s="212"/>
      <c r="R4" s="212"/>
      <c r="S4" s="212"/>
      <c r="T4" s="212"/>
      <c r="U4" s="212"/>
      <c r="V4" s="212"/>
    </row>
    <row r="5" spans="2:22" s="51" customFormat="1" ht="16.5" customHeight="1">
      <c r="B5" s="212"/>
      <c r="C5" s="212"/>
      <c r="D5" s="212"/>
      <c r="E5" s="212"/>
      <c r="F5" s="212"/>
      <c r="G5" s="212"/>
      <c r="H5" s="212"/>
      <c r="I5" s="212"/>
      <c r="J5" s="212"/>
      <c r="K5" s="212"/>
      <c r="L5" s="212"/>
      <c r="M5" s="212"/>
      <c r="N5" s="212"/>
      <c r="O5" s="212"/>
      <c r="P5" s="212"/>
      <c r="Q5" s="212"/>
      <c r="R5" s="212"/>
      <c r="S5" s="212"/>
      <c r="T5" s="212"/>
      <c r="U5" s="212"/>
      <c r="V5" s="212"/>
    </row>
    <row r="6" spans="2:22" s="51" customFormat="1" ht="16.5" customHeight="1">
      <c r="B6" s="212"/>
      <c r="C6" s="212"/>
      <c r="D6" s="212"/>
      <c r="E6" s="212"/>
      <c r="F6" s="212"/>
      <c r="G6" s="212"/>
      <c r="H6" s="212"/>
      <c r="I6" s="212"/>
      <c r="J6" s="212"/>
      <c r="K6" s="212"/>
      <c r="L6" s="212"/>
      <c r="M6" s="212"/>
      <c r="N6" s="212"/>
      <c r="O6" s="212"/>
      <c r="P6" s="212"/>
      <c r="Q6" s="212"/>
      <c r="R6" s="212"/>
      <c r="S6" s="212"/>
      <c r="T6" s="212"/>
      <c r="U6" s="212"/>
      <c r="V6" s="212"/>
    </row>
    <row r="7" spans="2:22" s="51" customFormat="1" ht="5.25" customHeight="1">
      <c r="C7" s="52"/>
      <c r="D7" s="52"/>
      <c r="E7" s="52"/>
      <c r="F7" s="52"/>
      <c r="G7" s="52"/>
      <c r="H7" s="52"/>
      <c r="I7" s="52"/>
      <c r="J7" s="52"/>
      <c r="K7" s="52"/>
      <c r="L7" s="52"/>
      <c r="M7" s="52"/>
      <c r="N7" s="52"/>
      <c r="O7" s="52"/>
      <c r="P7" s="52"/>
      <c r="Q7" s="52"/>
      <c r="R7" s="52"/>
      <c r="S7" s="52"/>
      <c r="T7" s="52"/>
      <c r="U7" s="52"/>
      <c r="V7" s="52"/>
    </row>
    <row r="8" spans="2:22" s="51" customFormat="1" ht="15.75" customHeight="1">
      <c r="B8" s="213" t="s">
        <v>152</v>
      </c>
      <c r="C8" s="213"/>
      <c r="D8" s="213"/>
      <c r="E8" s="213"/>
      <c r="F8" s="213"/>
      <c r="G8" s="213"/>
      <c r="H8" s="213"/>
      <c r="I8" s="213"/>
      <c r="J8" s="213"/>
      <c r="K8" s="213"/>
      <c r="L8" s="213"/>
      <c r="M8" s="213"/>
      <c r="N8" s="213"/>
      <c r="O8" s="213"/>
      <c r="P8" s="213"/>
      <c r="Q8" s="213"/>
      <c r="R8" s="213"/>
      <c r="S8" s="213"/>
      <c r="T8" s="213"/>
      <c r="U8" s="213"/>
      <c r="V8" s="213"/>
    </row>
    <row r="9" spans="2:22" s="51" customFormat="1" ht="18" customHeight="1">
      <c r="B9" s="57" t="s">
        <v>76</v>
      </c>
      <c r="C9" s="221"/>
      <c r="D9" s="222"/>
      <c r="E9" s="222"/>
      <c r="F9" s="222"/>
      <c r="G9" s="223"/>
      <c r="H9" s="58" t="s">
        <v>79</v>
      </c>
      <c r="I9" s="230"/>
      <c r="J9" s="231"/>
      <c r="K9" s="231"/>
      <c r="L9" s="231"/>
      <c r="M9" s="231"/>
      <c r="N9" s="231"/>
      <c r="O9" s="231"/>
      <c r="P9" s="231"/>
      <c r="Q9" s="232"/>
      <c r="R9" s="59" t="s">
        <v>82</v>
      </c>
      <c r="S9" s="221"/>
      <c r="T9" s="222"/>
      <c r="U9" s="222"/>
      <c r="V9" s="223"/>
    </row>
    <row r="10" spans="2:22" s="51" customFormat="1" ht="18" customHeight="1">
      <c r="B10" s="57" t="s">
        <v>77</v>
      </c>
      <c r="C10" s="221"/>
      <c r="D10" s="222"/>
      <c r="E10" s="222"/>
      <c r="F10" s="222"/>
      <c r="G10" s="223"/>
      <c r="H10" s="57" t="s">
        <v>81</v>
      </c>
      <c r="I10" s="230"/>
      <c r="J10" s="231"/>
      <c r="K10" s="231"/>
      <c r="L10" s="231"/>
      <c r="M10" s="231"/>
      <c r="N10" s="231"/>
      <c r="O10" s="231"/>
      <c r="P10" s="231"/>
      <c r="Q10" s="232"/>
      <c r="R10" s="59" t="s">
        <v>99</v>
      </c>
      <c r="S10" s="221"/>
      <c r="T10" s="222"/>
      <c r="U10" s="222"/>
      <c r="V10" s="223"/>
    </row>
    <row r="11" spans="2:22" s="51" customFormat="1" ht="18" customHeight="1">
      <c r="B11" s="57" t="s">
        <v>78</v>
      </c>
      <c r="C11" s="221"/>
      <c r="D11" s="222"/>
      <c r="E11" s="222"/>
      <c r="F11" s="222"/>
      <c r="G11" s="223"/>
      <c r="H11" s="57" t="s">
        <v>80</v>
      </c>
      <c r="I11" s="230"/>
      <c r="J11" s="231"/>
      <c r="K11" s="231"/>
      <c r="L11" s="231"/>
      <c r="M11" s="231"/>
      <c r="N11" s="231"/>
      <c r="O11" s="231"/>
      <c r="P11" s="231"/>
      <c r="Q11" s="232"/>
      <c r="R11" s="58" t="s">
        <v>100</v>
      </c>
      <c r="S11" s="230"/>
      <c r="T11" s="231"/>
      <c r="U11" s="231"/>
      <c r="V11" s="232"/>
    </row>
    <row r="12" spans="2:22" s="51" customFormat="1" ht="5.0999999999999996" customHeight="1">
      <c r="C12" s="53"/>
      <c r="D12" s="54"/>
      <c r="E12" s="54"/>
      <c r="F12" s="54"/>
      <c r="G12" s="54"/>
      <c r="H12" s="55"/>
      <c r="I12" s="55"/>
      <c r="J12" s="55"/>
      <c r="K12" s="55"/>
      <c r="L12" s="55"/>
      <c r="M12" s="55"/>
      <c r="N12" s="55"/>
      <c r="O12" s="55"/>
      <c r="P12" s="55"/>
      <c r="Q12" s="55"/>
      <c r="R12" s="55"/>
      <c r="S12" s="74"/>
      <c r="T12" s="55"/>
      <c r="U12" s="55"/>
      <c r="V12" s="55"/>
    </row>
    <row r="13" spans="2:22" s="51" customFormat="1" ht="18.75" customHeight="1">
      <c r="B13" s="233" t="s">
        <v>56</v>
      </c>
      <c r="C13" s="234"/>
      <c r="D13" s="234"/>
      <c r="E13" s="234"/>
      <c r="F13" s="234"/>
      <c r="G13" s="234"/>
      <c r="H13" s="234"/>
      <c r="I13" s="234"/>
      <c r="J13" s="234"/>
      <c r="K13" s="234"/>
      <c r="L13" s="234"/>
      <c r="M13" s="234"/>
      <c r="N13" s="234"/>
      <c r="O13" s="234"/>
      <c r="P13" s="234"/>
      <c r="Q13" s="234"/>
      <c r="R13" s="234"/>
      <c r="S13" s="234"/>
      <c r="T13" s="234"/>
      <c r="U13" s="234"/>
      <c r="V13" s="234"/>
    </row>
    <row r="14" spans="2:22" s="51" customFormat="1" ht="113.25" customHeight="1">
      <c r="B14" s="217" t="s">
        <v>157</v>
      </c>
      <c r="C14" s="217"/>
      <c r="D14" s="217"/>
      <c r="E14" s="217"/>
      <c r="F14" s="217"/>
      <c r="G14" s="217"/>
      <c r="H14" s="217"/>
      <c r="I14" s="217"/>
      <c r="J14" s="217"/>
      <c r="K14" s="217"/>
      <c r="L14" s="217"/>
      <c r="M14" s="217"/>
      <c r="N14" s="217"/>
      <c r="O14" s="217"/>
      <c r="P14" s="217"/>
      <c r="Q14" s="217"/>
      <c r="R14" s="217"/>
      <c r="S14" s="217"/>
      <c r="T14" s="217"/>
      <c r="U14" s="217"/>
      <c r="V14" s="217"/>
    </row>
    <row r="15" spans="2:22" s="51" customFormat="1" ht="63" customHeight="1">
      <c r="B15" s="235" t="s">
        <v>154</v>
      </c>
      <c r="C15" s="236"/>
      <c r="D15" s="236"/>
      <c r="E15" s="236"/>
      <c r="F15" s="236"/>
      <c r="G15" s="236"/>
      <c r="H15" s="236"/>
      <c r="I15" s="236"/>
      <c r="J15" s="236"/>
      <c r="K15" s="236"/>
      <c r="L15" s="236"/>
      <c r="M15" s="236"/>
      <c r="N15" s="236"/>
      <c r="O15" s="236"/>
      <c r="P15" s="236"/>
      <c r="Q15" s="236"/>
      <c r="R15" s="236"/>
      <c r="S15" s="236"/>
      <c r="T15" s="236"/>
      <c r="U15" s="236"/>
      <c r="V15" s="236"/>
    </row>
    <row r="16" spans="2:22" s="51" customFormat="1" ht="8.25" customHeight="1">
      <c r="B16" s="63"/>
      <c r="C16" s="64"/>
      <c r="D16" s="64"/>
      <c r="E16" s="64"/>
      <c r="F16" s="64"/>
      <c r="G16" s="64"/>
      <c r="H16" s="64"/>
      <c r="I16" s="64"/>
      <c r="J16" s="64"/>
      <c r="K16" s="64"/>
      <c r="L16" s="64"/>
      <c r="M16" s="64"/>
      <c r="N16" s="64"/>
      <c r="O16" s="64"/>
      <c r="P16" s="64"/>
      <c r="Q16" s="64"/>
      <c r="R16" s="64"/>
      <c r="S16" s="64"/>
      <c r="T16" s="64"/>
      <c r="U16" s="64"/>
      <c r="V16" s="64"/>
    </row>
    <row r="17" spans="2:22" s="51" customFormat="1">
      <c r="B17" s="224" t="s">
        <v>122</v>
      </c>
      <c r="C17" s="225"/>
      <c r="D17" s="98"/>
      <c r="E17" s="98"/>
      <c r="F17" s="98"/>
      <c r="G17" s="98"/>
      <c r="H17" s="98"/>
      <c r="I17" s="98"/>
      <c r="J17" s="98"/>
      <c r="K17" s="98"/>
      <c r="L17" s="98"/>
      <c r="M17" s="98"/>
      <c r="N17" s="98"/>
      <c r="O17" s="98"/>
      <c r="P17" s="98"/>
      <c r="Q17" s="98"/>
      <c r="R17" s="98"/>
      <c r="S17" s="98"/>
      <c r="T17" s="98"/>
      <c r="U17" s="98"/>
      <c r="V17" s="99"/>
    </row>
    <row r="18" spans="2:22" s="51" customFormat="1" ht="9" customHeight="1">
      <c r="B18" s="216" t="s">
        <v>101</v>
      </c>
      <c r="C18" s="216" t="s">
        <v>102</v>
      </c>
      <c r="D18" s="237" t="s">
        <v>96</v>
      </c>
      <c r="E18" s="214" t="s">
        <v>114</v>
      </c>
      <c r="F18" s="214"/>
      <c r="G18" s="214"/>
      <c r="H18" s="214"/>
      <c r="I18" s="214"/>
      <c r="J18" s="214"/>
      <c r="K18" s="215" t="s">
        <v>115</v>
      </c>
      <c r="L18" s="215"/>
      <c r="M18" s="215"/>
      <c r="N18" s="215"/>
      <c r="O18" s="215"/>
      <c r="P18" s="215"/>
      <c r="Q18" s="228" t="s">
        <v>116</v>
      </c>
      <c r="R18" s="228"/>
      <c r="S18" s="228"/>
      <c r="T18" s="228"/>
      <c r="U18" s="228"/>
      <c r="V18" s="228"/>
    </row>
    <row r="19" spans="2:22" s="51" customFormat="1">
      <c r="B19" s="216"/>
      <c r="C19" s="216"/>
      <c r="D19" s="237"/>
      <c r="E19" s="214"/>
      <c r="F19" s="214"/>
      <c r="G19" s="214"/>
      <c r="H19" s="214"/>
      <c r="I19" s="214"/>
      <c r="J19" s="214"/>
      <c r="K19" s="215"/>
      <c r="L19" s="215"/>
      <c r="M19" s="215"/>
      <c r="N19" s="215"/>
      <c r="O19" s="215"/>
      <c r="P19" s="215"/>
      <c r="Q19" s="228"/>
      <c r="R19" s="228"/>
      <c r="S19" s="228"/>
      <c r="T19" s="228"/>
      <c r="U19" s="228"/>
      <c r="V19" s="228"/>
    </row>
    <row r="20" spans="2:22" s="75" customFormat="1" ht="66.599999999999994" customHeight="1">
      <c r="B20" s="216"/>
      <c r="C20" s="216"/>
      <c r="D20" s="237"/>
      <c r="E20" s="80" t="s">
        <v>119</v>
      </c>
      <c r="F20" s="80" t="s">
        <v>134</v>
      </c>
      <c r="G20" s="80" t="s">
        <v>120</v>
      </c>
      <c r="H20" s="80" t="s">
        <v>135</v>
      </c>
      <c r="I20" s="80" t="s">
        <v>121</v>
      </c>
      <c r="J20" s="80" t="s">
        <v>136</v>
      </c>
      <c r="K20" s="80" t="s">
        <v>119</v>
      </c>
      <c r="L20" s="80" t="s">
        <v>134</v>
      </c>
      <c r="M20" s="80" t="s">
        <v>120</v>
      </c>
      <c r="N20" s="80" t="s">
        <v>135</v>
      </c>
      <c r="O20" s="80" t="s">
        <v>121</v>
      </c>
      <c r="P20" s="80" t="s">
        <v>136</v>
      </c>
      <c r="Q20" s="80" t="s">
        <v>119</v>
      </c>
      <c r="R20" s="80" t="s">
        <v>134</v>
      </c>
      <c r="S20" s="80" t="s">
        <v>120</v>
      </c>
      <c r="T20" s="80" t="s">
        <v>135</v>
      </c>
      <c r="U20" s="80" t="s">
        <v>121</v>
      </c>
      <c r="V20" s="80" t="s">
        <v>136</v>
      </c>
    </row>
    <row r="21" spans="2:22" s="61" customFormat="1" ht="30" customHeight="1">
      <c r="B21" s="226" t="s">
        <v>104</v>
      </c>
      <c r="C21" s="62" t="s">
        <v>105</v>
      </c>
      <c r="D21" s="60"/>
      <c r="E21" s="84">
        <v>219</v>
      </c>
      <c r="F21" s="69"/>
      <c r="G21" s="84">
        <v>29</v>
      </c>
      <c r="H21" s="70"/>
      <c r="I21" s="84">
        <v>21</v>
      </c>
      <c r="J21" s="70"/>
      <c r="K21" s="84">
        <v>100</v>
      </c>
      <c r="L21" s="69"/>
      <c r="M21" s="84">
        <v>29</v>
      </c>
      <c r="N21" s="70"/>
      <c r="O21" s="84">
        <v>21</v>
      </c>
      <c r="P21" s="70"/>
      <c r="Q21" s="84">
        <v>55</v>
      </c>
      <c r="R21" s="69"/>
      <c r="S21" s="84">
        <v>12</v>
      </c>
      <c r="T21" s="70"/>
      <c r="U21" s="84">
        <v>13</v>
      </c>
      <c r="V21" s="70"/>
    </row>
    <row r="22" spans="2:22" s="61" customFormat="1" ht="30" customHeight="1">
      <c r="B22" s="226"/>
      <c r="C22" s="62" t="s">
        <v>106</v>
      </c>
      <c r="D22" s="60"/>
      <c r="E22" s="84">
        <v>46</v>
      </c>
      <c r="F22" s="69"/>
      <c r="G22" s="84">
        <v>32</v>
      </c>
      <c r="H22" s="70"/>
      <c r="I22" s="84">
        <v>44</v>
      </c>
      <c r="J22" s="70"/>
      <c r="K22" s="84">
        <v>8</v>
      </c>
      <c r="L22" s="69"/>
      <c r="M22" s="84">
        <v>15</v>
      </c>
      <c r="N22" s="70"/>
      <c r="O22" s="84">
        <v>27</v>
      </c>
      <c r="P22" s="70"/>
      <c r="Q22" s="84">
        <v>2</v>
      </c>
      <c r="R22" s="69"/>
      <c r="S22" s="84">
        <v>7</v>
      </c>
      <c r="T22" s="70"/>
      <c r="U22" s="84">
        <v>11</v>
      </c>
      <c r="V22" s="70"/>
    </row>
    <row r="23" spans="2:22" s="61" customFormat="1" ht="30" customHeight="1">
      <c r="B23" s="226"/>
      <c r="C23" s="62" t="s">
        <v>131</v>
      </c>
      <c r="D23" s="60"/>
      <c r="E23" s="84">
        <v>2</v>
      </c>
      <c r="F23" s="69"/>
      <c r="G23" s="84">
        <v>0</v>
      </c>
      <c r="H23" s="83" t="s">
        <v>117</v>
      </c>
      <c r="I23" s="84">
        <v>0</v>
      </c>
      <c r="J23" s="83" t="s">
        <v>117</v>
      </c>
      <c r="K23" s="84">
        <v>2</v>
      </c>
      <c r="L23" s="69"/>
      <c r="M23" s="84">
        <v>0</v>
      </c>
      <c r="N23" s="83" t="s">
        <v>117</v>
      </c>
      <c r="O23" s="84">
        <v>0</v>
      </c>
      <c r="P23" s="83" t="s">
        <v>117</v>
      </c>
      <c r="Q23" s="84">
        <v>2</v>
      </c>
      <c r="R23" s="69"/>
      <c r="S23" s="84">
        <v>0</v>
      </c>
      <c r="T23" s="83" t="s">
        <v>117</v>
      </c>
      <c r="U23" s="84">
        <v>0</v>
      </c>
      <c r="V23" s="83" t="s">
        <v>117</v>
      </c>
    </row>
    <row r="24" spans="2:22" s="61" customFormat="1" ht="30" customHeight="1">
      <c r="B24" s="226" t="s">
        <v>107</v>
      </c>
      <c r="C24" s="62" t="s">
        <v>108</v>
      </c>
      <c r="D24" s="60"/>
      <c r="E24" s="84">
        <v>140</v>
      </c>
      <c r="F24" s="69"/>
      <c r="G24" s="84">
        <v>0</v>
      </c>
      <c r="H24" s="83" t="s">
        <v>117</v>
      </c>
      <c r="I24" s="84">
        <v>0</v>
      </c>
      <c r="J24" s="83" t="s">
        <v>117</v>
      </c>
      <c r="K24" s="84">
        <v>70</v>
      </c>
      <c r="L24" s="69"/>
      <c r="M24" s="84">
        <v>0</v>
      </c>
      <c r="N24" s="83" t="s">
        <v>117</v>
      </c>
      <c r="O24" s="84">
        <v>0</v>
      </c>
      <c r="P24" s="83" t="s">
        <v>117</v>
      </c>
      <c r="Q24" s="84">
        <v>35</v>
      </c>
      <c r="R24" s="69"/>
      <c r="S24" s="84">
        <v>0</v>
      </c>
      <c r="T24" s="83" t="s">
        <v>117</v>
      </c>
      <c r="U24" s="84">
        <v>0</v>
      </c>
      <c r="V24" s="83" t="s">
        <v>117</v>
      </c>
    </row>
    <row r="25" spans="2:22" s="61" customFormat="1" ht="54" customHeight="1">
      <c r="B25" s="226"/>
      <c r="C25" s="62" t="s">
        <v>109</v>
      </c>
      <c r="D25" s="60"/>
      <c r="E25" s="84">
        <v>168</v>
      </c>
      <c r="F25" s="69"/>
      <c r="G25" s="84">
        <v>0</v>
      </c>
      <c r="H25" s="83" t="s">
        <v>117</v>
      </c>
      <c r="I25" s="84">
        <v>2</v>
      </c>
      <c r="J25" s="70"/>
      <c r="K25" s="84">
        <v>84</v>
      </c>
      <c r="L25" s="69"/>
      <c r="M25" s="84">
        <v>0</v>
      </c>
      <c r="N25" s="83" t="s">
        <v>117</v>
      </c>
      <c r="O25" s="84">
        <v>1</v>
      </c>
      <c r="P25" s="70"/>
      <c r="Q25" s="84">
        <v>40</v>
      </c>
      <c r="R25" s="69"/>
      <c r="S25" s="84">
        <v>0</v>
      </c>
      <c r="T25" s="83" t="s">
        <v>117</v>
      </c>
      <c r="U25" s="84">
        <v>0</v>
      </c>
      <c r="V25" s="83" t="s">
        <v>117</v>
      </c>
    </row>
    <row r="26" spans="2:22" s="61" customFormat="1" ht="54" customHeight="1">
      <c r="B26" s="226"/>
      <c r="C26" s="62" t="s">
        <v>110</v>
      </c>
      <c r="D26" s="60"/>
      <c r="E26" s="84">
        <v>40</v>
      </c>
      <c r="F26" s="69"/>
      <c r="G26" s="84">
        <v>0</v>
      </c>
      <c r="H26" s="83" t="s">
        <v>117</v>
      </c>
      <c r="I26" s="84">
        <v>0</v>
      </c>
      <c r="J26" s="83" t="s">
        <v>117</v>
      </c>
      <c r="K26" s="84">
        <v>20</v>
      </c>
      <c r="L26" s="69"/>
      <c r="M26" s="84">
        <v>0</v>
      </c>
      <c r="N26" s="83" t="s">
        <v>117</v>
      </c>
      <c r="O26" s="84">
        <v>0</v>
      </c>
      <c r="P26" s="83" t="s">
        <v>117</v>
      </c>
      <c r="Q26" s="84">
        <v>10</v>
      </c>
      <c r="R26" s="69"/>
      <c r="S26" s="84">
        <v>0</v>
      </c>
      <c r="T26" s="83" t="s">
        <v>117</v>
      </c>
      <c r="U26" s="84">
        <v>0</v>
      </c>
      <c r="V26" s="83" t="s">
        <v>117</v>
      </c>
    </row>
    <row r="27" spans="2:22" s="61" customFormat="1" ht="41.45" customHeight="1">
      <c r="B27" s="226" t="s">
        <v>128</v>
      </c>
      <c r="C27" s="226"/>
      <c r="D27" s="60"/>
      <c r="E27" s="84">
        <f>E21+G21+I21+E22+G22+E23+I22</f>
        <v>393</v>
      </c>
      <c r="F27" s="69"/>
      <c r="G27" s="227" t="s">
        <v>117</v>
      </c>
      <c r="H27" s="227"/>
      <c r="I27" s="227"/>
      <c r="J27" s="227"/>
      <c r="K27" s="84">
        <f>K21+M21+O21+K22+M22+K23+O22</f>
        <v>202</v>
      </c>
      <c r="L27" s="69"/>
      <c r="M27" s="227" t="s">
        <v>117</v>
      </c>
      <c r="N27" s="227"/>
      <c r="O27" s="227"/>
      <c r="P27" s="227"/>
      <c r="Q27" s="84">
        <f>Q21+S21+U21+Q22+S22+Q23+U22</f>
        <v>102</v>
      </c>
      <c r="R27" s="69"/>
      <c r="S27" s="227" t="s">
        <v>117</v>
      </c>
      <c r="T27" s="227"/>
      <c r="U27" s="227"/>
      <c r="V27" s="227"/>
    </row>
    <row r="28" spans="2:22" s="61" customFormat="1" ht="10.5" customHeight="1">
      <c r="B28" s="77"/>
      <c r="C28" s="77"/>
      <c r="D28" s="77"/>
      <c r="E28" s="77"/>
      <c r="F28" s="77"/>
      <c r="G28" s="77"/>
      <c r="H28" s="77"/>
      <c r="I28" s="77"/>
      <c r="J28" s="77"/>
      <c r="K28" s="77"/>
      <c r="L28" s="77"/>
      <c r="M28" s="77"/>
      <c r="N28" s="77"/>
      <c r="O28" s="77"/>
      <c r="P28" s="77"/>
      <c r="Q28" s="77"/>
      <c r="R28" s="66"/>
      <c r="S28" s="66"/>
      <c r="T28" s="66"/>
      <c r="U28" s="66"/>
      <c r="V28" s="66"/>
    </row>
    <row r="29" spans="2:22" s="61" customFormat="1" ht="16.5" customHeight="1">
      <c r="B29" s="224" t="s">
        <v>123</v>
      </c>
      <c r="C29" s="225"/>
      <c r="D29" s="98"/>
      <c r="E29" s="98"/>
      <c r="F29" s="98"/>
      <c r="G29" s="98"/>
      <c r="H29" s="98"/>
      <c r="I29" s="98"/>
      <c r="J29" s="98"/>
      <c r="K29" s="98"/>
      <c r="L29" s="98"/>
      <c r="M29" s="98"/>
      <c r="N29" s="98"/>
      <c r="O29" s="98"/>
      <c r="P29" s="98"/>
      <c r="Q29" s="98"/>
      <c r="R29" s="98"/>
      <c r="S29" s="98"/>
      <c r="T29" s="98"/>
      <c r="U29" s="98"/>
      <c r="V29" s="99"/>
    </row>
    <row r="30" spans="2:22" s="61" customFormat="1" ht="12.75" customHeight="1">
      <c r="B30" s="216" t="s">
        <v>101</v>
      </c>
      <c r="C30" s="216" t="s">
        <v>102</v>
      </c>
      <c r="D30" s="214" t="s">
        <v>114</v>
      </c>
      <c r="E30" s="214"/>
      <c r="F30" s="214"/>
      <c r="G30" s="214"/>
      <c r="H30" s="214"/>
      <c r="I30" s="214"/>
      <c r="J30" s="214"/>
      <c r="K30" s="215" t="s">
        <v>115</v>
      </c>
      <c r="L30" s="215"/>
      <c r="M30" s="215"/>
      <c r="N30" s="215"/>
      <c r="O30" s="215"/>
      <c r="P30" s="215"/>
      <c r="Q30" s="228" t="s">
        <v>116</v>
      </c>
      <c r="R30" s="228"/>
      <c r="S30" s="228"/>
      <c r="T30" s="228"/>
      <c r="U30" s="228"/>
      <c r="V30" s="228"/>
    </row>
    <row r="31" spans="2:22" s="61" customFormat="1">
      <c r="B31" s="216"/>
      <c r="C31" s="216"/>
      <c r="D31" s="214"/>
      <c r="E31" s="214"/>
      <c r="F31" s="214"/>
      <c r="G31" s="214"/>
      <c r="H31" s="214"/>
      <c r="I31" s="214"/>
      <c r="J31" s="214"/>
      <c r="K31" s="215"/>
      <c r="L31" s="215"/>
      <c r="M31" s="215"/>
      <c r="N31" s="215"/>
      <c r="O31" s="215"/>
      <c r="P31" s="215"/>
      <c r="Q31" s="228"/>
      <c r="R31" s="228"/>
      <c r="S31" s="228"/>
      <c r="T31" s="228"/>
      <c r="U31" s="228"/>
      <c r="V31" s="228"/>
    </row>
    <row r="32" spans="2:22" s="75" customFormat="1" ht="54.6" customHeight="1">
      <c r="B32" s="216"/>
      <c r="C32" s="216"/>
      <c r="D32" s="229" t="s">
        <v>119</v>
      </c>
      <c r="E32" s="229"/>
      <c r="F32" s="80" t="s">
        <v>137</v>
      </c>
      <c r="G32" s="80" t="s">
        <v>120</v>
      </c>
      <c r="H32" s="80" t="s">
        <v>138</v>
      </c>
      <c r="I32" s="80" t="s">
        <v>121</v>
      </c>
      <c r="J32" s="80" t="s">
        <v>139</v>
      </c>
      <c r="K32" s="80" t="s">
        <v>119</v>
      </c>
      <c r="L32" s="80" t="s">
        <v>137</v>
      </c>
      <c r="M32" s="80" t="s">
        <v>120</v>
      </c>
      <c r="N32" s="80" t="s">
        <v>138</v>
      </c>
      <c r="O32" s="80" t="s">
        <v>121</v>
      </c>
      <c r="P32" s="80" t="s">
        <v>139</v>
      </c>
      <c r="Q32" s="80" t="s">
        <v>119</v>
      </c>
      <c r="R32" s="80" t="s">
        <v>137</v>
      </c>
      <c r="S32" s="80" t="s">
        <v>120</v>
      </c>
      <c r="T32" s="80" t="s">
        <v>138</v>
      </c>
      <c r="U32" s="80" t="s">
        <v>121</v>
      </c>
      <c r="V32" s="80" t="s">
        <v>139</v>
      </c>
    </row>
    <row r="33" spans="2:22" s="61" customFormat="1" ht="36" customHeight="1">
      <c r="B33" s="226" t="s">
        <v>104</v>
      </c>
      <c r="C33" s="62" t="s">
        <v>105</v>
      </c>
      <c r="D33" s="220">
        <f t="shared" ref="D33:D39" si="0">+E21</f>
        <v>219</v>
      </c>
      <c r="E33" s="220"/>
      <c r="F33" s="85">
        <f>ROUND(+F21*(1+$D21),0)</f>
        <v>0</v>
      </c>
      <c r="G33" s="84">
        <f>G21</f>
        <v>29</v>
      </c>
      <c r="H33" s="85">
        <f>ROUND(+H21*(1+$D21),0)</f>
        <v>0</v>
      </c>
      <c r="I33" s="84">
        <f>I21</f>
        <v>21</v>
      </c>
      <c r="J33" s="85">
        <f>ROUND(+J21*(1+$D21),0)</f>
        <v>0</v>
      </c>
      <c r="K33" s="84">
        <f>K21</f>
        <v>100</v>
      </c>
      <c r="L33" s="85">
        <f>ROUND(+L21*(1+$D21),0)</f>
        <v>0</v>
      </c>
      <c r="M33" s="84">
        <f>M21</f>
        <v>29</v>
      </c>
      <c r="N33" s="85">
        <f>ROUND(+N21*(1+$D21),0)</f>
        <v>0</v>
      </c>
      <c r="O33" s="84">
        <f>O21</f>
        <v>21</v>
      </c>
      <c r="P33" s="85">
        <f>ROUND(+P21*(1+$D21),0)</f>
        <v>0</v>
      </c>
      <c r="Q33" s="84">
        <f>Q21</f>
        <v>55</v>
      </c>
      <c r="R33" s="85">
        <f>ROUND(+R21*(1+$D21),0)</f>
        <v>0</v>
      </c>
      <c r="S33" s="84">
        <f>S21</f>
        <v>12</v>
      </c>
      <c r="T33" s="85">
        <f>ROUND(+T21*(1+$D21),0)</f>
        <v>0</v>
      </c>
      <c r="U33" s="84">
        <f>U21</f>
        <v>13</v>
      </c>
      <c r="V33" s="85">
        <f>ROUND(+V21*(1+$D21),0)</f>
        <v>0</v>
      </c>
    </row>
    <row r="34" spans="2:22" s="61" customFormat="1" ht="36" customHeight="1">
      <c r="B34" s="226"/>
      <c r="C34" s="62" t="s">
        <v>106</v>
      </c>
      <c r="D34" s="220">
        <f t="shared" si="0"/>
        <v>46</v>
      </c>
      <c r="E34" s="220"/>
      <c r="F34" s="85">
        <f t="shared" ref="F34:F39" si="1">ROUND(+F22*(1+$D22),0)</f>
        <v>0</v>
      </c>
      <c r="G34" s="84">
        <f t="shared" ref="G34:G38" si="2">G22</f>
        <v>32</v>
      </c>
      <c r="H34" s="85">
        <f>ROUND(+H22*(1+$D22),0)</f>
        <v>0</v>
      </c>
      <c r="I34" s="84">
        <f t="shared" ref="I34:I38" si="3">I22</f>
        <v>44</v>
      </c>
      <c r="J34" s="85">
        <f>ROUND(+J22*(1+$D22),0)</f>
        <v>0</v>
      </c>
      <c r="K34" s="84">
        <f t="shared" ref="K34:K39" si="4">K22</f>
        <v>8</v>
      </c>
      <c r="L34" s="85">
        <f t="shared" ref="L34:L39" si="5">ROUND(+L22*(1+$D22),0)</f>
        <v>0</v>
      </c>
      <c r="M34" s="84">
        <f t="shared" ref="M34:M38" si="6">M22</f>
        <v>15</v>
      </c>
      <c r="N34" s="85">
        <f>ROUND(+N22*(1+$D22),0)</f>
        <v>0</v>
      </c>
      <c r="O34" s="84">
        <f t="shared" ref="O34:O38" si="7">O22</f>
        <v>27</v>
      </c>
      <c r="P34" s="85">
        <f>ROUND(+P22*(1+$D22),0)</f>
        <v>0</v>
      </c>
      <c r="Q34" s="84">
        <f t="shared" ref="Q34:Q39" si="8">Q22</f>
        <v>2</v>
      </c>
      <c r="R34" s="85">
        <f t="shared" ref="R34:R39" si="9">ROUND(+R22*(1+$D22),0)</f>
        <v>0</v>
      </c>
      <c r="S34" s="84">
        <f t="shared" ref="S34:S38" si="10">S22</f>
        <v>7</v>
      </c>
      <c r="T34" s="85">
        <f>ROUND(+T22*(1+$D22),0)</f>
        <v>0</v>
      </c>
      <c r="U34" s="84">
        <f t="shared" ref="U34:U38" si="11">U22</f>
        <v>11</v>
      </c>
      <c r="V34" s="85">
        <f>ROUND(+V22*(1+$D22),0)</f>
        <v>0</v>
      </c>
    </row>
    <row r="35" spans="2:22" s="61" customFormat="1" ht="36" customHeight="1">
      <c r="B35" s="226"/>
      <c r="C35" s="62" t="s">
        <v>131</v>
      </c>
      <c r="D35" s="220">
        <f t="shared" si="0"/>
        <v>2</v>
      </c>
      <c r="E35" s="220"/>
      <c r="F35" s="85">
        <f t="shared" si="1"/>
        <v>0</v>
      </c>
      <c r="G35" s="84">
        <f t="shared" si="2"/>
        <v>0</v>
      </c>
      <c r="H35" s="86" t="s">
        <v>117</v>
      </c>
      <c r="I35" s="84">
        <f t="shared" si="3"/>
        <v>0</v>
      </c>
      <c r="J35" s="86" t="s">
        <v>117</v>
      </c>
      <c r="K35" s="84">
        <f t="shared" si="4"/>
        <v>2</v>
      </c>
      <c r="L35" s="85">
        <f t="shared" si="5"/>
        <v>0</v>
      </c>
      <c r="M35" s="84">
        <f t="shared" si="6"/>
        <v>0</v>
      </c>
      <c r="N35" s="86" t="s">
        <v>117</v>
      </c>
      <c r="O35" s="84">
        <f t="shared" si="7"/>
        <v>0</v>
      </c>
      <c r="P35" s="86" t="s">
        <v>117</v>
      </c>
      <c r="Q35" s="84">
        <f t="shared" si="8"/>
        <v>2</v>
      </c>
      <c r="R35" s="85">
        <f t="shared" si="9"/>
        <v>0</v>
      </c>
      <c r="S35" s="84">
        <f t="shared" si="10"/>
        <v>0</v>
      </c>
      <c r="T35" s="86" t="s">
        <v>117</v>
      </c>
      <c r="U35" s="84">
        <f t="shared" si="11"/>
        <v>0</v>
      </c>
      <c r="V35" s="86" t="s">
        <v>117</v>
      </c>
    </row>
    <row r="36" spans="2:22" s="61" customFormat="1" ht="36" customHeight="1">
      <c r="B36" s="226" t="s">
        <v>107</v>
      </c>
      <c r="C36" s="62" t="s">
        <v>132</v>
      </c>
      <c r="D36" s="220">
        <f t="shared" si="0"/>
        <v>140</v>
      </c>
      <c r="E36" s="220"/>
      <c r="F36" s="85">
        <f t="shared" si="1"/>
        <v>0</v>
      </c>
      <c r="G36" s="84">
        <f t="shared" si="2"/>
        <v>0</v>
      </c>
      <c r="H36" s="86" t="s">
        <v>117</v>
      </c>
      <c r="I36" s="84">
        <f t="shared" si="3"/>
        <v>0</v>
      </c>
      <c r="J36" s="86" t="s">
        <v>117</v>
      </c>
      <c r="K36" s="84">
        <f t="shared" si="4"/>
        <v>70</v>
      </c>
      <c r="L36" s="85">
        <f t="shared" si="5"/>
        <v>0</v>
      </c>
      <c r="M36" s="84">
        <f t="shared" si="6"/>
        <v>0</v>
      </c>
      <c r="N36" s="86" t="s">
        <v>117</v>
      </c>
      <c r="O36" s="84">
        <f t="shared" si="7"/>
        <v>0</v>
      </c>
      <c r="P36" s="86" t="s">
        <v>117</v>
      </c>
      <c r="Q36" s="84">
        <f t="shared" si="8"/>
        <v>35</v>
      </c>
      <c r="R36" s="85">
        <f t="shared" si="9"/>
        <v>0</v>
      </c>
      <c r="S36" s="84">
        <f t="shared" si="10"/>
        <v>0</v>
      </c>
      <c r="T36" s="86" t="s">
        <v>117</v>
      </c>
      <c r="U36" s="84">
        <f t="shared" si="11"/>
        <v>0</v>
      </c>
      <c r="V36" s="86" t="s">
        <v>117</v>
      </c>
    </row>
    <row r="37" spans="2:22" s="61" customFormat="1" ht="36" customHeight="1">
      <c r="B37" s="226"/>
      <c r="C37" s="62" t="s">
        <v>109</v>
      </c>
      <c r="D37" s="220">
        <f t="shared" si="0"/>
        <v>168</v>
      </c>
      <c r="E37" s="220"/>
      <c r="F37" s="85">
        <f t="shared" si="1"/>
        <v>0</v>
      </c>
      <c r="G37" s="84">
        <f t="shared" si="2"/>
        <v>0</v>
      </c>
      <c r="H37" s="86" t="s">
        <v>117</v>
      </c>
      <c r="I37" s="84">
        <f t="shared" si="3"/>
        <v>2</v>
      </c>
      <c r="J37" s="85">
        <f>ROUND(+J25*(1+$D25),0)</f>
        <v>0</v>
      </c>
      <c r="K37" s="84">
        <f t="shared" si="4"/>
        <v>84</v>
      </c>
      <c r="L37" s="85">
        <f t="shared" si="5"/>
        <v>0</v>
      </c>
      <c r="M37" s="84">
        <f t="shared" si="6"/>
        <v>0</v>
      </c>
      <c r="N37" s="87" t="s">
        <v>117</v>
      </c>
      <c r="O37" s="84">
        <f t="shared" si="7"/>
        <v>1</v>
      </c>
      <c r="P37" s="85">
        <f>ROUND(+P25*(1+$D25),0)</f>
        <v>0</v>
      </c>
      <c r="Q37" s="84">
        <f t="shared" si="8"/>
        <v>40</v>
      </c>
      <c r="R37" s="85">
        <f t="shared" si="9"/>
        <v>0</v>
      </c>
      <c r="S37" s="84">
        <f t="shared" si="10"/>
        <v>0</v>
      </c>
      <c r="T37" s="87" t="s">
        <v>117</v>
      </c>
      <c r="U37" s="84">
        <f t="shared" si="11"/>
        <v>0</v>
      </c>
      <c r="V37" s="87" t="s">
        <v>117</v>
      </c>
    </row>
    <row r="38" spans="2:22" s="61" customFormat="1" ht="36" customHeight="1">
      <c r="B38" s="226"/>
      <c r="C38" s="62" t="s">
        <v>110</v>
      </c>
      <c r="D38" s="220">
        <f t="shared" si="0"/>
        <v>40</v>
      </c>
      <c r="E38" s="220"/>
      <c r="F38" s="85">
        <f t="shared" si="1"/>
        <v>0</v>
      </c>
      <c r="G38" s="84">
        <f t="shared" si="2"/>
        <v>0</v>
      </c>
      <c r="H38" s="87" t="s">
        <v>117</v>
      </c>
      <c r="I38" s="84">
        <f t="shared" si="3"/>
        <v>0</v>
      </c>
      <c r="J38" s="87" t="s">
        <v>117</v>
      </c>
      <c r="K38" s="84">
        <f t="shared" si="4"/>
        <v>20</v>
      </c>
      <c r="L38" s="85">
        <f t="shared" si="5"/>
        <v>0</v>
      </c>
      <c r="M38" s="84">
        <f t="shared" si="6"/>
        <v>0</v>
      </c>
      <c r="N38" s="87" t="s">
        <v>117</v>
      </c>
      <c r="O38" s="84">
        <f t="shared" si="7"/>
        <v>0</v>
      </c>
      <c r="P38" s="87" t="s">
        <v>117</v>
      </c>
      <c r="Q38" s="84">
        <f t="shared" si="8"/>
        <v>10</v>
      </c>
      <c r="R38" s="85">
        <f t="shared" si="9"/>
        <v>0</v>
      </c>
      <c r="S38" s="84">
        <f t="shared" si="10"/>
        <v>0</v>
      </c>
      <c r="T38" s="87" t="s">
        <v>117</v>
      </c>
      <c r="U38" s="84">
        <f t="shared" si="11"/>
        <v>0</v>
      </c>
      <c r="V38" s="87" t="s">
        <v>117</v>
      </c>
    </row>
    <row r="39" spans="2:22" s="61" customFormat="1" ht="43.5" customHeight="1">
      <c r="B39" s="79" t="s">
        <v>113</v>
      </c>
      <c r="C39" s="62" t="s">
        <v>111</v>
      </c>
      <c r="D39" s="220">
        <f t="shared" si="0"/>
        <v>393</v>
      </c>
      <c r="E39" s="220"/>
      <c r="F39" s="85">
        <f t="shared" si="1"/>
        <v>0</v>
      </c>
      <c r="G39" s="220" t="s">
        <v>117</v>
      </c>
      <c r="H39" s="220"/>
      <c r="I39" s="220"/>
      <c r="J39" s="220"/>
      <c r="K39" s="84">
        <f t="shared" si="4"/>
        <v>202</v>
      </c>
      <c r="L39" s="85">
        <f t="shared" si="5"/>
        <v>0</v>
      </c>
      <c r="M39" s="220" t="s">
        <v>117</v>
      </c>
      <c r="N39" s="220"/>
      <c r="O39" s="220"/>
      <c r="P39" s="220"/>
      <c r="Q39" s="84">
        <f t="shared" si="8"/>
        <v>102</v>
      </c>
      <c r="R39" s="85">
        <f t="shared" si="9"/>
        <v>0</v>
      </c>
      <c r="S39" s="220" t="s">
        <v>117</v>
      </c>
      <c r="T39" s="220"/>
      <c r="U39" s="220"/>
      <c r="V39" s="220"/>
    </row>
    <row r="40" spans="2:22" s="61" customFormat="1" ht="9.75" customHeight="1">
      <c r="B40" s="71"/>
      <c r="C40" s="53"/>
      <c r="D40" s="88"/>
      <c r="E40" s="88"/>
      <c r="F40" s="89"/>
      <c r="G40" s="88"/>
      <c r="H40" s="89"/>
      <c r="I40" s="88"/>
      <c r="J40" s="89"/>
      <c r="K40" s="88"/>
      <c r="L40" s="89"/>
      <c r="M40" s="88"/>
      <c r="N40" s="89"/>
      <c r="O40" s="88"/>
      <c r="P40" s="89"/>
      <c r="Q40" s="88"/>
      <c r="R40" s="89"/>
      <c r="S40" s="88"/>
      <c r="T40" s="89"/>
      <c r="U40" s="88"/>
      <c r="V40" s="89"/>
    </row>
    <row r="41" spans="2:22" s="61" customFormat="1" ht="17.25" customHeight="1">
      <c r="B41" s="224" t="s">
        <v>124</v>
      </c>
      <c r="C41" s="225"/>
      <c r="D41" s="98"/>
      <c r="E41" s="98"/>
      <c r="F41" s="98"/>
      <c r="G41" s="98"/>
      <c r="H41" s="98"/>
      <c r="I41" s="98"/>
      <c r="J41" s="98"/>
      <c r="K41" s="98"/>
      <c r="L41" s="98"/>
      <c r="M41" s="98"/>
      <c r="N41" s="98"/>
      <c r="O41" s="98"/>
      <c r="P41" s="98"/>
      <c r="Q41" s="98"/>
      <c r="R41" s="98"/>
      <c r="S41" s="98"/>
      <c r="T41" s="98"/>
      <c r="U41" s="98"/>
      <c r="V41" s="99"/>
    </row>
    <row r="42" spans="2:22" s="61" customFormat="1" ht="17.25" customHeight="1">
      <c r="B42" s="216" t="s">
        <v>101</v>
      </c>
      <c r="C42" s="216" t="s">
        <v>102</v>
      </c>
      <c r="D42" s="214" t="s">
        <v>114</v>
      </c>
      <c r="E42" s="214"/>
      <c r="F42" s="214"/>
      <c r="G42" s="214"/>
      <c r="H42" s="214"/>
      <c r="I42" s="214"/>
      <c r="J42" s="214"/>
      <c r="K42" s="215" t="s">
        <v>115</v>
      </c>
      <c r="L42" s="215"/>
      <c r="M42" s="215"/>
      <c r="N42" s="215"/>
      <c r="O42" s="215"/>
      <c r="P42" s="215"/>
      <c r="Q42" s="228" t="s">
        <v>116</v>
      </c>
      <c r="R42" s="228"/>
      <c r="S42" s="228"/>
      <c r="T42" s="228"/>
      <c r="U42" s="228"/>
      <c r="V42" s="228"/>
    </row>
    <row r="43" spans="2:22" s="61" customFormat="1">
      <c r="B43" s="216"/>
      <c r="C43" s="216"/>
      <c r="D43" s="214"/>
      <c r="E43" s="214"/>
      <c r="F43" s="214"/>
      <c r="G43" s="214"/>
      <c r="H43" s="214"/>
      <c r="I43" s="214"/>
      <c r="J43" s="214"/>
      <c r="K43" s="215"/>
      <c r="L43" s="215"/>
      <c r="M43" s="215"/>
      <c r="N43" s="215"/>
      <c r="O43" s="215"/>
      <c r="P43" s="215"/>
      <c r="Q43" s="228"/>
      <c r="R43" s="228"/>
      <c r="S43" s="228"/>
      <c r="T43" s="228"/>
      <c r="U43" s="228"/>
      <c r="V43" s="228"/>
    </row>
    <row r="44" spans="2:22" s="76" customFormat="1" ht="44.25" customHeight="1">
      <c r="B44" s="216"/>
      <c r="C44" s="216"/>
      <c r="D44" s="229" t="s">
        <v>119</v>
      </c>
      <c r="E44" s="229"/>
      <c r="F44" s="80" t="s">
        <v>140</v>
      </c>
      <c r="G44" s="80" t="s">
        <v>120</v>
      </c>
      <c r="H44" s="80" t="s">
        <v>141</v>
      </c>
      <c r="I44" s="80" t="s">
        <v>121</v>
      </c>
      <c r="J44" s="80" t="s">
        <v>142</v>
      </c>
      <c r="K44" s="80" t="s">
        <v>119</v>
      </c>
      <c r="L44" s="80" t="s">
        <v>140</v>
      </c>
      <c r="M44" s="80" t="s">
        <v>120</v>
      </c>
      <c r="N44" s="80" t="s">
        <v>141</v>
      </c>
      <c r="O44" s="80" t="s">
        <v>121</v>
      </c>
      <c r="P44" s="80" t="s">
        <v>142</v>
      </c>
      <c r="Q44" s="80" t="s">
        <v>119</v>
      </c>
      <c r="R44" s="80" t="s">
        <v>140</v>
      </c>
      <c r="S44" s="80" t="s">
        <v>120</v>
      </c>
      <c r="T44" s="80" t="s">
        <v>141</v>
      </c>
      <c r="U44" s="80" t="s">
        <v>121</v>
      </c>
      <c r="V44" s="80" t="s">
        <v>142</v>
      </c>
    </row>
    <row r="45" spans="2:22" s="61" customFormat="1" ht="44.25" customHeight="1">
      <c r="B45" s="226" t="s">
        <v>104</v>
      </c>
      <c r="C45" s="62" t="s">
        <v>105</v>
      </c>
      <c r="D45" s="220">
        <f>+D33</f>
        <v>219</v>
      </c>
      <c r="E45" s="220"/>
      <c r="F45" s="90">
        <f>ROUND(+F33*D45,0)</f>
        <v>0</v>
      </c>
      <c r="G45" s="84">
        <f>+G33</f>
        <v>29</v>
      </c>
      <c r="H45" s="90">
        <f>ROUND(+H33*G45,0)</f>
        <v>0</v>
      </c>
      <c r="I45" s="84">
        <f>+I33</f>
        <v>21</v>
      </c>
      <c r="J45" s="90">
        <f>ROUND(+J33*I45,0)</f>
        <v>0</v>
      </c>
      <c r="K45" s="84">
        <f>+K33</f>
        <v>100</v>
      </c>
      <c r="L45" s="90">
        <f>ROUND(+L33*K45,0)</f>
        <v>0</v>
      </c>
      <c r="M45" s="84">
        <f>+M33</f>
        <v>29</v>
      </c>
      <c r="N45" s="90">
        <f>ROUND(+N33*M45,0)</f>
        <v>0</v>
      </c>
      <c r="O45" s="84">
        <f>+O33</f>
        <v>21</v>
      </c>
      <c r="P45" s="85">
        <f>ROUND(+P33*O45,0)</f>
        <v>0</v>
      </c>
      <c r="Q45" s="84">
        <f>+Q33</f>
        <v>55</v>
      </c>
      <c r="R45" s="85">
        <f>ROUND(+R33*Q45,0)</f>
        <v>0</v>
      </c>
      <c r="S45" s="84">
        <f>+S33</f>
        <v>12</v>
      </c>
      <c r="T45" s="85">
        <f>ROUND(+T33*S45,0)</f>
        <v>0</v>
      </c>
      <c r="U45" s="84">
        <f>+U33</f>
        <v>13</v>
      </c>
      <c r="V45" s="85">
        <f>ROUND(+V33*U45,0)</f>
        <v>0</v>
      </c>
    </row>
    <row r="46" spans="2:22" s="61" customFormat="1" ht="44.25" customHeight="1">
      <c r="B46" s="226"/>
      <c r="C46" s="62" t="s">
        <v>106</v>
      </c>
      <c r="D46" s="220">
        <f t="shared" ref="D46:D51" si="12">+D34</f>
        <v>46</v>
      </c>
      <c r="E46" s="220"/>
      <c r="F46" s="90">
        <f t="shared" ref="F46:F51" si="13">ROUND(+F34*D46,0)</f>
        <v>0</v>
      </c>
      <c r="G46" s="84">
        <f t="shared" ref="G46:G50" si="14">+G34</f>
        <v>32</v>
      </c>
      <c r="H46" s="90">
        <f>ROUND(+H34*G46,0)</f>
        <v>0</v>
      </c>
      <c r="I46" s="84">
        <f t="shared" ref="I46:I50" si="15">+I34</f>
        <v>44</v>
      </c>
      <c r="J46" s="90">
        <f>ROUND(+J34*I46,0)</f>
        <v>0</v>
      </c>
      <c r="K46" s="84">
        <f t="shared" ref="K46:K51" si="16">+K34</f>
        <v>8</v>
      </c>
      <c r="L46" s="90">
        <f t="shared" ref="L46:L51" si="17">ROUND(+L34*K46,0)</f>
        <v>0</v>
      </c>
      <c r="M46" s="84">
        <f t="shared" ref="M46:M50" si="18">+M34</f>
        <v>15</v>
      </c>
      <c r="N46" s="90">
        <f>ROUND(+N34*M46,0)</f>
        <v>0</v>
      </c>
      <c r="O46" s="84">
        <f t="shared" ref="O46:O50" si="19">+O34</f>
        <v>27</v>
      </c>
      <c r="P46" s="85">
        <f>ROUND(+P34*O46,0)</f>
        <v>0</v>
      </c>
      <c r="Q46" s="84">
        <f t="shared" ref="Q46:Q51" si="20">+Q34</f>
        <v>2</v>
      </c>
      <c r="R46" s="85">
        <f t="shared" ref="R46:R51" si="21">ROUND(+R34*Q46,0)</f>
        <v>0</v>
      </c>
      <c r="S46" s="84">
        <f t="shared" ref="S46:S50" si="22">+S34</f>
        <v>7</v>
      </c>
      <c r="T46" s="85">
        <f>ROUND(+T34*S46,0)</f>
        <v>0</v>
      </c>
      <c r="U46" s="84">
        <f t="shared" ref="U46:U50" si="23">+U34</f>
        <v>11</v>
      </c>
      <c r="V46" s="85">
        <f>ROUND(+V34*U46,0)</f>
        <v>0</v>
      </c>
    </row>
    <row r="47" spans="2:22" s="61" customFormat="1" ht="44.25" customHeight="1">
      <c r="B47" s="226"/>
      <c r="C47" s="62" t="s">
        <v>131</v>
      </c>
      <c r="D47" s="220">
        <f t="shared" si="12"/>
        <v>2</v>
      </c>
      <c r="E47" s="220"/>
      <c r="F47" s="90">
        <f t="shared" si="13"/>
        <v>0</v>
      </c>
      <c r="G47" s="84">
        <f t="shared" si="14"/>
        <v>0</v>
      </c>
      <c r="H47" s="87" t="s">
        <v>117</v>
      </c>
      <c r="I47" s="84">
        <f t="shared" si="15"/>
        <v>0</v>
      </c>
      <c r="J47" s="87" t="s">
        <v>117</v>
      </c>
      <c r="K47" s="84">
        <f t="shared" si="16"/>
        <v>2</v>
      </c>
      <c r="L47" s="90">
        <f t="shared" si="17"/>
        <v>0</v>
      </c>
      <c r="M47" s="84">
        <f t="shared" si="18"/>
        <v>0</v>
      </c>
      <c r="N47" s="87" t="s">
        <v>117</v>
      </c>
      <c r="O47" s="84">
        <f t="shared" si="19"/>
        <v>0</v>
      </c>
      <c r="P47" s="87" t="s">
        <v>117</v>
      </c>
      <c r="Q47" s="84">
        <f t="shared" si="20"/>
        <v>2</v>
      </c>
      <c r="R47" s="85">
        <f t="shared" si="21"/>
        <v>0</v>
      </c>
      <c r="S47" s="84">
        <f t="shared" si="22"/>
        <v>0</v>
      </c>
      <c r="T47" s="87" t="s">
        <v>117</v>
      </c>
      <c r="U47" s="84">
        <f t="shared" si="23"/>
        <v>0</v>
      </c>
      <c r="V47" s="87" t="s">
        <v>117</v>
      </c>
    </row>
    <row r="48" spans="2:22" s="61" customFormat="1" ht="44.25" customHeight="1">
      <c r="B48" s="226" t="s">
        <v>107</v>
      </c>
      <c r="C48" s="62" t="s">
        <v>108</v>
      </c>
      <c r="D48" s="220">
        <f t="shared" si="12"/>
        <v>140</v>
      </c>
      <c r="E48" s="220"/>
      <c r="F48" s="90">
        <f t="shared" si="13"/>
        <v>0</v>
      </c>
      <c r="G48" s="84">
        <f t="shared" si="14"/>
        <v>0</v>
      </c>
      <c r="H48" s="87" t="s">
        <v>117</v>
      </c>
      <c r="I48" s="84">
        <f t="shared" si="15"/>
        <v>0</v>
      </c>
      <c r="J48" s="87" t="s">
        <v>117</v>
      </c>
      <c r="K48" s="84">
        <f t="shared" si="16"/>
        <v>70</v>
      </c>
      <c r="L48" s="90">
        <f t="shared" si="17"/>
        <v>0</v>
      </c>
      <c r="M48" s="84">
        <f t="shared" si="18"/>
        <v>0</v>
      </c>
      <c r="N48" s="87" t="s">
        <v>117</v>
      </c>
      <c r="O48" s="84">
        <f t="shared" si="19"/>
        <v>0</v>
      </c>
      <c r="P48" s="87" t="s">
        <v>117</v>
      </c>
      <c r="Q48" s="84">
        <f t="shared" si="20"/>
        <v>35</v>
      </c>
      <c r="R48" s="85">
        <f t="shared" si="21"/>
        <v>0</v>
      </c>
      <c r="S48" s="84">
        <f t="shared" si="22"/>
        <v>0</v>
      </c>
      <c r="T48" s="87" t="s">
        <v>117</v>
      </c>
      <c r="U48" s="84">
        <f t="shared" si="23"/>
        <v>0</v>
      </c>
      <c r="V48" s="87" t="s">
        <v>117</v>
      </c>
    </row>
    <row r="49" spans="2:22" s="61" customFormat="1" ht="44.25" customHeight="1">
      <c r="B49" s="226"/>
      <c r="C49" s="62" t="s">
        <v>109</v>
      </c>
      <c r="D49" s="220">
        <f t="shared" si="12"/>
        <v>168</v>
      </c>
      <c r="E49" s="220"/>
      <c r="F49" s="90">
        <f t="shared" si="13"/>
        <v>0</v>
      </c>
      <c r="G49" s="84">
        <f t="shared" si="14"/>
        <v>0</v>
      </c>
      <c r="H49" s="87" t="s">
        <v>117</v>
      </c>
      <c r="I49" s="84">
        <f t="shared" si="15"/>
        <v>2</v>
      </c>
      <c r="J49" s="90">
        <f>ROUND(+J37*I49,0)</f>
        <v>0</v>
      </c>
      <c r="K49" s="84">
        <f t="shared" si="16"/>
        <v>84</v>
      </c>
      <c r="L49" s="90">
        <f t="shared" si="17"/>
        <v>0</v>
      </c>
      <c r="M49" s="84">
        <f t="shared" si="18"/>
        <v>0</v>
      </c>
      <c r="N49" s="87" t="s">
        <v>117</v>
      </c>
      <c r="O49" s="84">
        <f t="shared" si="19"/>
        <v>1</v>
      </c>
      <c r="P49" s="85">
        <f>ROUND(+P37*O49,0)</f>
        <v>0</v>
      </c>
      <c r="Q49" s="84">
        <f t="shared" si="20"/>
        <v>40</v>
      </c>
      <c r="R49" s="85">
        <f t="shared" si="21"/>
        <v>0</v>
      </c>
      <c r="S49" s="84">
        <f t="shared" si="22"/>
        <v>0</v>
      </c>
      <c r="T49" s="87" t="s">
        <v>117</v>
      </c>
      <c r="U49" s="84">
        <f t="shared" si="23"/>
        <v>0</v>
      </c>
      <c r="V49" s="87" t="s">
        <v>117</v>
      </c>
    </row>
    <row r="50" spans="2:22" s="61" customFormat="1" ht="44.25" customHeight="1">
      <c r="B50" s="226"/>
      <c r="C50" s="62" t="s">
        <v>110</v>
      </c>
      <c r="D50" s="220">
        <f t="shared" si="12"/>
        <v>40</v>
      </c>
      <c r="E50" s="220"/>
      <c r="F50" s="90">
        <f t="shared" si="13"/>
        <v>0</v>
      </c>
      <c r="G50" s="84">
        <f t="shared" si="14"/>
        <v>0</v>
      </c>
      <c r="H50" s="87" t="s">
        <v>117</v>
      </c>
      <c r="I50" s="84">
        <f t="shared" si="15"/>
        <v>0</v>
      </c>
      <c r="J50" s="87" t="s">
        <v>117</v>
      </c>
      <c r="K50" s="84">
        <f t="shared" si="16"/>
        <v>20</v>
      </c>
      <c r="L50" s="90">
        <f t="shared" si="17"/>
        <v>0</v>
      </c>
      <c r="M50" s="84">
        <f t="shared" si="18"/>
        <v>0</v>
      </c>
      <c r="N50" s="87" t="s">
        <v>117</v>
      </c>
      <c r="O50" s="84">
        <f t="shared" si="19"/>
        <v>0</v>
      </c>
      <c r="P50" s="87" t="s">
        <v>117</v>
      </c>
      <c r="Q50" s="84">
        <f t="shared" si="20"/>
        <v>10</v>
      </c>
      <c r="R50" s="85">
        <f t="shared" si="21"/>
        <v>0</v>
      </c>
      <c r="S50" s="84">
        <f t="shared" si="22"/>
        <v>0</v>
      </c>
      <c r="T50" s="87" t="s">
        <v>117</v>
      </c>
      <c r="U50" s="84">
        <f t="shared" si="23"/>
        <v>0</v>
      </c>
      <c r="V50" s="87" t="s">
        <v>117</v>
      </c>
    </row>
    <row r="51" spans="2:22" s="61" customFormat="1" ht="44.25" customHeight="1">
      <c r="B51" s="79" t="s">
        <v>113</v>
      </c>
      <c r="C51" s="62" t="s">
        <v>111</v>
      </c>
      <c r="D51" s="220">
        <f t="shared" si="12"/>
        <v>393</v>
      </c>
      <c r="E51" s="220"/>
      <c r="F51" s="90">
        <f t="shared" si="13"/>
        <v>0</v>
      </c>
      <c r="G51" s="220" t="s">
        <v>117</v>
      </c>
      <c r="H51" s="220"/>
      <c r="I51" s="220"/>
      <c r="J51" s="220"/>
      <c r="K51" s="84">
        <f t="shared" si="16"/>
        <v>202</v>
      </c>
      <c r="L51" s="90">
        <f t="shared" si="17"/>
        <v>0</v>
      </c>
      <c r="M51" s="220" t="s">
        <v>117</v>
      </c>
      <c r="N51" s="220"/>
      <c r="O51" s="220"/>
      <c r="P51" s="220"/>
      <c r="Q51" s="84">
        <f t="shared" si="20"/>
        <v>102</v>
      </c>
      <c r="R51" s="85">
        <f t="shared" si="21"/>
        <v>0</v>
      </c>
      <c r="S51" s="220" t="s">
        <v>117</v>
      </c>
      <c r="T51" s="220"/>
      <c r="U51" s="220"/>
      <c r="V51" s="220"/>
    </row>
    <row r="52" spans="2:22" s="61" customFormat="1" ht="16.5" customHeight="1">
      <c r="B52" s="216" t="s">
        <v>133</v>
      </c>
      <c r="C52" s="216"/>
      <c r="D52" s="238"/>
      <c r="E52" s="238"/>
      <c r="F52" s="73">
        <f>SUM(F45:F51)</f>
        <v>0</v>
      </c>
      <c r="G52" s="100"/>
      <c r="H52" s="73">
        <f>SUM(H45:H51)</f>
        <v>0</v>
      </c>
      <c r="I52" s="100"/>
      <c r="J52" s="73">
        <f>SUM(J45:J51)</f>
        <v>0</v>
      </c>
      <c r="K52" s="100"/>
      <c r="L52" s="73">
        <f>SUM(L45:L51)</f>
        <v>0</v>
      </c>
      <c r="M52" s="100"/>
      <c r="N52" s="73">
        <f>SUM(N45:N51)</f>
        <v>0</v>
      </c>
      <c r="O52" s="100"/>
      <c r="P52" s="73">
        <f>SUM(P45:P51)</f>
        <v>0</v>
      </c>
      <c r="Q52" s="100"/>
      <c r="R52" s="73">
        <f>SUM(R45:R51)</f>
        <v>0</v>
      </c>
      <c r="S52" s="100"/>
      <c r="T52" s="73">
        <f>SUM(T45:T51)</f>
        <v>0</v>
      </c>
      <c r="U52" s="100"/>
      <c r="V52" s="73">
        <f>SUM(V45:V51)</f>
        <v>0</v>
      </c>
    </row>
    <row r="53" spans="2:22" s="61" customFormat="1" ht="16.5" customHeight="1">
      <c r="B53" s="216" t="s">
        <v>125</v>
      </c>
      <c r="C53" s="216"/>
      <c r="D53" s="238"/>
      <c r="E53" s="238"/>
      <c r="F53" s="101"/>
      <c r="G53" s="100"/>
      <c r="H53" s="101"/>
      <c r="I53" s="100"/>
      <c r="J53" s="73">
        <f>J52+F52+H52</f>
        <v>0</v>
      </c>
      <c r="K53" s="100"/>
      <c r="L53" s="101"/>
      <c r="M53" s="100"/>
      <c r="N53" s="101"/>
      <c r="O53" s="100"/>
      <c r="P53" s="73">
        <f>P52+L52+N52</f>
        <v>0</v>
      </c>
      <c r="Q53" s="100"/>
      <c r="R53" s="101"/>
      <c r="S53" s="100"/>
      <c r="T53" s="101"/>
      <c r="U53" s="100"/>
      <c r="V53" s="73">
        <f>V52+R52+T52</f>
        <v>0</v>
      </c>
    </row>
    <row r="54" spans="2:22" ht="14.25" customHeight="1"/>
    <row r="55" spans="2:22" s="51" customFormat="1" ht="15" customHeight="1">
      <c r="B55" s="209" t="s">
        <v>57</v>
      </c>
      <c r="C55" s="209"/>
      <c r="D55" s="209"/>
      <c r="E55" s="209"/>
      <c r="F55" s="209"/>
      <c r="G55" s="209"/>
      <c r="H55" s="209"/>
      <c r="I55" s="209"/>
      <c r="J55" s="209"/>
      <c r="K55" s="209"/>
      <c r="L55" s="209"/>
      <c r="M55" s="209"/>
      <c r="N55" s="209"/>
      <c r="O55" s="209"/>
      <c r="P55" s="209"/>
      <c r="Q55" s="209"/>
      <c r="R55" s="209"/>
      <c r="S55" s="209"/>
      <c r="T55" s="209"/>
      <c r="U55" s="209"/>
      <c r="V55" s="209"/>
    </row>
    <row r="56" spans="2:22" s="51" customFormat="1" ht="60" customHeight="1">
      <c r="B56" s="210" t="s">
        <v>97</v>
      </c>
      <c r="C56" s="210"/>
      <c r="D56" s="210"/>
      <c r="E56" s="210"/>
      <c r="F56" s="210"/>
      <c r="G56" s="210"/>
      <c r="H56" s="210"/>
      <c r="I56" s="210"/>
      <c r="J56" s="210"/>
      <c r="K56" s="210"/>
      <c r="L56" s="210"/>
      <c r="M56" s="210"/>
      <c r="N56" s="210"/>
      <c r="O56" s="210"/>
      <c r="P56" s="210"/>
      <c r="Q56" s="210"/>
      <c r="R56" s="210"/>
      <c r="S56" s="210"/>
      <c r="T56" s="210"/>
      <c r="U56" s="210"/>
      <c r="V56" s="210"/>
    </row>
    <row r="57" spans="2:22" s="51" customFormat="1" ht="57" customHeight="1">
      <c r="B57" s="210" t="s">
        <v>103</v>
      </c>
      <c r="C57" s="210"/>
      <c r="D57" s="210"/>
      <c r="E57" s="210"/>
      <c r="F57" s="210"/>
      <c r="G57" s="210"/>
      <c r="H57" s="210"/>
      <c r="I57" s="210"/>
      <c r="J57" s="210"/>
      <c r="K57" s="210"/>
      <c r="L57" s="210"/>
      <c r="M57" s="210"/>
      <c r="N57" s="210"/>
      <c r="O57" s="210"/>
      <c r="P57" s="210"/>
      <c r="Q57" s="210"/>
      <c r="R57" s="210"/>
      <c r="S57" s="210"/>
      <c r="T57" s="210"/>
      <c r="U57" s="210"/>
      <c r="V57" s="210"/>
    </row>
  </sheetData>
  <sheetProtection algorithmName="SHA-512" hashValue="AayNpP7NUPTTDsHHdL4EBnBS1SutyNPIDEA9+VD0YSIimmExlKNH34DxHC9tiXGDIqjel/Lw2YzTSkRxrqDezA==" saltValue="4hWNuZxk7fcVzROoRkw+IQ==" spinCount="100000" sheet="1" objects="1" scenarios="1" selectLockedCells="1"/>
  <mergeCells count="72">
    <mergeCell ref="B53:C53"/>
    <mergeCell ref="D53:E53"/>
    <mergeCell ref="C30:C32"/>
    <mergeCell ref="D44:E44"/>
    <mergeCell ref="B52:C52"/>
    <mergeCell ref="D52:E52"/>
    <mergeCell ref="D45:E45"/>
    <mergeCell ref="D46:E46"/>
    <mergeCell ref="D47:E47"/>
    <mergeCell ref="B42:B44"/>
    <mergeCell ref="C42:C44"/>
    <mergeCell ref="B41:C41"/>
    <mergeCell ref="D50:E50"/>
    <mergeCell ref="D51:E51"/>
    <mergeCell ref="M27:P27"/>
    <mergeCell ref="S27:V27"/>
    <mergeCell ref="B24:B26"/>
    <mergeCell ref="B27:C27"/>
    <mergeCell ref="C18:C20"/>
    <mergeCell ref="B18:B20"/>
    <mergeCell ref="B57:V57"/>
    <mergeCell ref="B55:V55"/>
    <mergeCell ref="B48:B50"/>
    <mergeCell ref="B33:B35"/>
    <mergeCell ref="B45:B47"/>
    <mergeCell ref="B36:B38"/>
    <mergeCell ref="G51:J51"/>
    <mergeCell ref="M39:P39"/>
    <mergeCell ref="S39:V39"/>
    <mergeCell ref="M51:P51"/>
    <mergeCell ref="S51:V51"/>
    <mergeCell ref="B56:V56"/>
    <mergeCell ref="D48:E48"/>
    <mergeCell ref="D49:E49"/>
    <mergeCell ref="B2:V6"/>
    <mergeCell ref="B8:V8"/>
    <mergeCell ref="I9:Q9"/>
    <mergeCell ref="I10:Q10"/>
    <mergeCell ref="S9:V9"/>
    <mergeCell ref="S10:V10"/>
    <mergeCell ref="K18:P19"/>
    <mergeCell ref="K30:P31"/>
    <mergeCell ref="Q30:V31"/>
    <mergeCell ref="D42:J43"/>
    <mergeCell ref="K42:P43"/>
    <mergeCell ref="Q42:V43"/>
    <mergeCell ref="D32:E32"/>
    <mergeCell ref="D33:E33"/>
    <mergeCell ref="D34:E34"/>
    <mergeCell ref="D35:E35"/>
    <mergeCell ref="D36:E36"/>
    <mergeCell ref="D37:E37"/>
    <mergeCell ref="D38:E38"/>
    <mergeCell ref="D39:E39"/>
    <mergeCell ref="D30:J31"/>
    <mergeCell ref="Q18:V19"/>
    <mergeCell ref="G39:J39"/>
    <mergeCell ref="C9:G9"/>
    <mergeCell ref="C10:G10"/>
    <mergeCell ref="C11:G11"/>
    <mergeCell ref="B29:C29"/>
    <mergeCell ref="B17:C17"/>
    <mergeCell ref="B21:B23"/>
    <mergeCell ref="G27:J27"/>
    <mergeCell ref="E18:J19"/>
    <mergeCell ref="B30:B32"/>
    <mergeCell ref="B13:V13"/>
    <mergeCell ref="B14:V14"/>
    <mergeCell ref="B15:V15"/>
    <mergeCell ref="I11:Q11"/>
    <mergeCell ref="S11:V11"/>
    <mergeCell ref="D18:D20"/>
  </mergeCells>
  <pageMargins left="0.25" right="0.25" top="0.75" bottom="0.75" header="0.3" footer="0.3"/>
  <pageSetup scale="40" orientation="portrait" r:id="rId1"/>
  <headerFooter>
    <oddFooter>&amp;C&amp;"Arial,Normal"&amp;8&amp;P/&amp;N</oddFooter>
  </headerFooter>
  <ignoredErrors>
    <ignoredError sqref="E27 K27 Q27 D45:E45 D52:K52 V47:V50 T47:T50 G51:J51 S51:V51 P47:P48 N47:N50 M51:P51 J47:J48 H47:H50 G45 I45 K45 J50 M45 O45 Q45 P50 S45 U45 Q5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4"/>
  <sheetViews>
    <sheetView showGridLines="0" zoomScale="70" zoomScaleNormal="70" workbookViewId="0">
      <selection activeCell="C10" sqref="C10"/>
    </sheetView>
  </sheetViews>
  <sheetFormatPr baseColWidth="10" defaultColWidth="11.42578125" defaultRowHeight="12.75"/>
  <cols>
    <col min="1" max="1" width="2" style="56" customWidth="1"/>
    <col min="2" max="2" width="18.42578125" style="56" customWidth="1"/>
    <col min="3" max="3" width="25.85546875" style="56" customWidth="1"/>
    <col min="4" max="4" width="8.28515625" style="56" customWidth="1"/>
    <col min="5" max="5" width="10.140625" style="56" customWidth="1"/>
    <col min="6" max="6" width="22.28515625" style="56" customWidth="1"/>
    <col min="7" max="7" width="11.140625" style="56" customWidth="1"/>
    <col min="8" max="8" width="22.28515625" style="56" customWidth="1"/>
    <col min="9" max="9" width="11.5703125" style="56" customWidth="1"/>
    <col min="10" max="10" width="21" style="56" customWidth="1"/>
    <col min="11" max="16384" width="11.42578125" style="56"/>
  </cols>
  <sheetData>
    <row r="1" spans="2:10" s="51" customFormat="1" ht="12.75" customHeight="1"/>
    <row r="2" spans="2:10" s="51" customFormat="1">
      <c r="B2" s="212"/>
      <c r="C2" s="212"/>
      <c r="D2" s="212"/>
      <c r="E2" s="212"/>
      <c r="F2" s="212"/>
      <c r="G2" s="212"/>
      <c r="H2" s="212"/>
      <c r="I2" s="212"/>
      <c r="J2" s="212"/>
    </row>
    <row r="3" spans="2:10" s="51" customFormat="1" ht="16.5" customHeight="1">
      <c r="B3" s="212"/>
      <c r="C3" s="212"/>
      <c r="D3" s="212"/>
      <c r="E3" s="212"/>
      <c r="F3" s="212"/>
      <c r="G3" s="212"/>
      <c r="H3" s="212"/>
      <c r="I3" s="212"/>
      <c r="J3" s="212"/>
    </row>
    <row r="4" spans="2:10" s="51" customFormat="1" ht="16.5" customHeight="1">
      <c r="B4" s="212"/>
      <c r="C4" s="212"/>
      <c r="D4" s="212"/>
      <c r="E4" s="212"/>
      <c r="F4" s="212"/>
      <c r="G4" s="212"/>
      <c r="H4" s="212"/>
      <c r="I4" s="212"/>
      <c r="J4" s="212"/>
    </row>
    <row r="5" spans="2:10" s="51" customFormat="1" ht="16.5" customHeight="1">
      <c r="B5" s="212"/>
      <c r="C5" s="212"/>
      <c r="D5" s="212"/>
      <c r="E5" s="212"/>
      <c r="F5" s="212"/>
      <c r="G5" s="212"/>
      <c r="H5" s="212"/>
      <c r="I5" s="212"/>
      <c r="J5" s="212"/>
    </row>
    <row r="6" spans="2:10" s="51" customFormat="1" ht="16.5" customHeight="1">
      <c r="B6" s="212"/>
      <c r="C6" s="212"/>
      <c r="D6" s="212"/>
      <c r="E6" s="212"/>
      <c r="F6" s="212"/>
      <c r="G6" s="212"/>
      <c r="H6" s="212"/>
      <c r="I6" s="212"/>
      <c r="J6" s="212"/>
    </row>
    <row r="7" spans="2:10" s="51" customFormat="1" ht="5.25" customHeight="1">
      <c r="C7" s="52"/>
      <c r="D7" s="52"/>
      <c r="E7" s="52"/>
      <c r="F7" s="52"/>
      <c r="G7" s="52"/>
      <c r="H7" s="52"/>
      <c r="I7" s="52"/>
      <c r="J7" s="52"/>
    </row>
    <row r="8" spans="2:10" s="51" customFormat="1" ht="15.75" customHeight="1">
      <c r="B8" s="213" t="s">
        <v>153</v>
      </c>
      <c r="C8" s="213"/>
      <c r="D8" s="213"/>
      <c r="E8" s="213"/>
      <c r="F8" s="213"/>
      <c r="G8" s="213"/>
      <c r="H8" s="213"/>
      <c r="I8" s="213"/>
      <c r="J8" s="213"/>
    </row>
    <row r="9" spans="2:10" s="51" customFormat="1" ht="18" customHeight="1">
      <c r="B9" s="57" t="s">
        <v>76</v>
      </c>
      <c r="C9" s="67"/>
      <c r="D9" s="68"/>
      <c r="E9" s="57" t="s">
        <v>76</v>
      </c>
      <c r="F9" s="68"/>
      <c r="G9" s="91"/>
      <c r="H9" s="59" t="s">
        <v>82</v>
      </c>
      <c r="I9" s="239"/>
      <c r="J9" s="239"/>
    </row>
    <row r="10" spans="2:10" s="51" customFormat="1" ht="18" customHeight="1">
      <c r="B10" s="57" t="s">
        <v>77</v>
      </c>
      <c r="C10" s="67"/>
      <c r="D10" s="68"/>
      <c r="E10" s="57" t="s">
        <v>77</v>
      </c>
      <c r="F10" s="68"/>
      <c r="G10" s="91"/>
      <c r="H10" s="59" t="s">
        <v>99</v>
      </c>
      <c r="I10" s="239"/>
      <c r="J10" s="239"/>
    </row>
    <row r="11" spans="2:10" s="51" customFormat="1" ht="18" customHeight="1">
      <c r="B11" s="57" t="s">
        <v>78</v>
      </c>
      <c r="C11" s="67"/>
      <c r="D11" s="68"/>
      <c r="E11" s="57" t="s">
        <v>78</v>
      </c>
      <c r="F11" s="68"/>
      <c r="G11" s="91"/>
      <c r="H11" s="58" t="s">
        <v>100</v>
      </c>
      <c r="I11" s="239"/>
      <c r="J11" s="239"/>
    </row>
    <row r="12" spans="2:10" s="51" customFormat="1" ht="5.0999999999999996" customHeight="1">
      <c r="C12" s="53"/>
      <c r="D12" s="54"/>
      <c r="E12" s="54"/>
      <c r="F12" s="54"/>
      <c r="G12" s="55"/>
      <c r="H12" s="55"/>
      <c r="I12" s="55"/>
      <c r="J12" s="55"/>
    </row>
    <row r="13" spans="2:10" s="51" customFormat="1" ht="18.75" customHeight="1">
      <c r="B13" s="233" t="s">
        <v>56</v>
      </c>
      <c r="C13" s="234"/>
      <c r="D13" s="234"/>
      <c r="E13" s="234"/>
      <c r="F13" s="234"/>
      <c r="G13" s="234"/>
      <c r="H13" s="234"/>
      <c r="I13" s="234"/>
      <c r="J13" s="234"/>
    </row>
    <row r="14" spans="2:10" s="51" customFormat="1" ht="117" customHeight="1">
      <c r="B14" s="217" t="s">
        <v>156</v>
      </c>
      <c r="C14" s="217"/>
      <c r="D14" s="217"/>
      <c r="E14" s="217"/>
      <c r="F14" s="217"/>
      <c r="G14" s="217"/>
      <c r="H14" s="217"/>
      <c r="I14" s="217"/>
      <c r="J14" s="217"/>
    </row>
    <row r="15" spans="2:10" s="51" customFormat="1" ht="77.25" customHeight="1">
      <c r="B15" s="235" t="s">
        <v>155</v>
      </c>
      <c r="C15" s="236"/>
      <c r="D15" s="236"/>
      <c r="E15" s="236"/>
      <c r="F15" s="236"/>
      <c r="G15" s="236"/>
      <c r="H15" s="236"/>
      <c r="I15" s="236"/>
      <c r="J15" s="236"/>
    </row>
    <row r="16" spans="2:10" s="51" customFormat="1" ht="8.25" customHeight="1">
      <c r="B16" s="63"/>
      <c r="C16" s="64"/>
      <c r="D16" s="64"/>
      <c r="E16" s="64"/>
      <c r="F16" s="64"/>
      <c r="G16" s="64"/>
      <c r="H16" s="64"/>
      <c r="I16" s="64"/>
      <c r="J16" s="64"/>
    </row>
    <row r="17" spans="2:10" s="51" customFormat="1" ht="25.5" customHeight="1">
      <c r="B17" s="240" t="s">
        <v>122</v>
      </c>
      <c r="C17" s="240"/>
      <c r="D17" s="64"/>
      <c r="E17" s="64"/>
      <c r="F17" s="64"/>
      <c r="G17" s="64"/>
      <c r="H17" s="64"/>
      <c r="I17" s="64"/>
      <c r="J17" s="64"/>
    </row>
    <row r="18" spans="2:10" s="51" customFormat="1" ht="9" customHeight="1">
      <c r="B18" s="216" t="s">
        <v>101</v>
      </c>
      <c r="C18" s="216" t="s">
        <v>102</v>
      </c>
      <c r="D18" s="237" t="s">
        <v>96</v>
      </c>
      <c r="E18" s="214" t="s">
        <v>114</v>
      </c>
      <c r="F18" s="214"/>
      <c r="G18" s="215" t="s">
        <v>115</v>
      </c>
      <c r="H18" s="215"/>
      <c r="I18" s="219" t="s">
        <v>116</v>
      </c>
      <c r="J18" s="219"/>
    </row>
    <row r="19" spans="2:10" s="51" customFormat="1">
      <c r="B19" s="216"/>
      <c r="C19" s="216"/>
      <c r="D19" s="237"/>
      <c r="E19" s="214"/>
      <c r="F19" s="214"/>
      <c r="G19" s="215"/>
      <c r="H19" s="215"/>
      <c r="I19" s="219"/>
      <c r="J19" s="219"/>
    </row>
    <row r="20" spans="2:10" ht="54.6" customHeight="1">
      <c r="B20" s="216"/>
      <c r="C20" s="216"/>
      <c r="D20" s="237"/>
      <c r="E20" s="82" t="s">
        <v>119</v>
      </c>
      <c r="F20" s="82" t="s">
        <v>148</v>
      </c>
      <c r="G20" s="82" t="s">
        <v>119</v>
      </c>
      <c r="H20" s="82" t="s">
        <v>148</v>
      </c>
      <c r="I20" s="82" t="s">
        <v>119</v>
      </c>
      <c r="J20" s="82" t="s">
        <v>148</v>
      </c>
    </row>
    <row r="21" spans="2:10" s="61" customFormat="1" ht="30" customHeight="1">
      <c r="B21" s="243" t="s">
        <v>118</v>
      </c>
      <c r="C21" s="244"/>
      <c r="D21" s="60"/>
      <c r="E21" s="84">
        <v>120</v>
      </c>
      <c r="F21" s="69"/>
      <c r="G21" s="84">
        <v>60</v>
      </c>
      <c r="H21" s="69"/>
      <c r="I21" s="84">
        <v>33</v>
      </c>
      <c r="J21" s="69"/>
    </row>
    <row r="22" spans="2:10" s="61" customFormat="1" ht="41.45" customHeight="1">
      <c r="B22" s="78" t="s">
        <v>113</v>
      </c>
      <c r="C22" s="65" t="s">
        <v>126</v>
      </c>
      <c r="D22" s="60"/>
      <c r="E22" s="84">
        <f>E21</f>
        <v>120</v>
      </c>
      <c r="F22" s="69"/>
      <c r="G22" s="84">
        <f>G21</f>
        <v>60</v>
      </c>
      <c r="H22" s="69"/>
      <c r="I22" s="84">
        <f>I21</f>
        <v>33</v>
      </c>
      <c r="J22" s="69"/>
    </row>
    <row r="23" spans="2:10" s="61" customFormat="1" ht="41.45" customHeight="1">
      <c r="B23" s="243" t="s">
        <v>112</v>
      </c>
      <c r="C23" s="244"/>
      <c r="D23" s="60"/>
      <c r="E23" s="84">
        <v>2</v>
      </c>
      <c r="F23" s="69"/>
      <c r="G23" s="84">
        <v>2</v>
      </c>
      <c r="H23" s="69"/>
      <c r="I23" s="84">
        <v>2</v>
      </c>
      <c r="J23" s="69"/>
    </row>
    <row r="24" spans="2:10" s="61" customFormat="1" ht="10.5" customHeight="1">
      <c r="B24" s="81"/>
      <c r="C24" s="81"/>
      <c r="D24" s="81"/>
      <c r="E24" s="81"/>
      <c r="F24" s="81"/>
      <c r="G24" s="81"/>
      <c r="H24" s="81"/>
      <c r="I24" s="81"/>
      <c r="J24" s="66"/>
    </row>
    <row r="25" spans="2:10" s="61" customFormat="1" ht="15.75">
      <c r="B25" s="245" t="s">
        <v>123</v>
      </c>
      <c r="C25" s="245"/>
      <c r="D25" s="81"/>
      <c r="E25" s="81"/>
      <c r="F25" s="81"/>
      <c r="G25" s="81"/>
      <c r="H25" s="81"/>
      <c r="I25" s="81"/>
      <c r="J25" s="66"/>
    </row>
    <row r="26" spans="2:10" s="61" customFormat="1" ht="12.75" customHeight="1">
      <c r="B26" s="216" t="s">
        <v>101</v>
      </c>
      <c r="C26" s="216" t="s">
        <v>102</v>
      </c>
      <c r="D26" s="214" t="s">
        <v>114</v>
      </c>
      <c r="E26" s="214"/>
      <c r="F26" s="214"/>
      <c r="G26" s="215" t="s">
        <v>115</v>
      </c>
      <c r="H26" s="215"/>
      <c r="I26" s="219" t="s">
        <v>116</v>
      </c>
      <c r="J26" s="219"/>
    </row>
    <row r="27" spans="2:10" s="61" customFormat="1">
      <c r="B27" s="216"/>
      <c r="C27" s="216"/>
      <c r="D27" s="214"/>
      <c r="E27" s="214"/>
      <c r="F27" s="214"/>
      <c r="G27" s="215"/>
      <c r="H27" s="215"/>
      <c r="I27" s="219"/>
      <c r="J27" s="219"/>
    </row>
    <row r="28" spans="2:10" ht="54.6" customHeight="1">
      <c r="B28" s="216"/>
      <c r="C28" s="216"/>
      <c r="D28" s="237" t="s">
        <v>119</v>
      </c>
      <c r="E28" s="237"/>
      <c r="F28" s="82" t="s">
        <v>137</v>
      </c>
      <c r="G28" s="82" t="s">
        <v>119</v>
      </c>
      <c r="H28" s="82" t="s">
        <v>137</v>
      </c>
      <c r="I28" s="82" t="s">
        <v>119</v>
      </c>
      <c r="J28" s="82" t="s">
        <v>137</v>
      </c>
    </row>
    <row r="29" spans="2:10" s="61" customFormat="1" ht="36" customHeight="1">
      <c r="B29" s="243" t="s">
        <v>118</v>
      </c>
      <c r="C29" s="244"/>
      <c r="D29" s="241">
        <f>+E21</f>
        <v>120</v>
      </c>
      <c r="E29" s="242"/>
      <c r="F29" s="85">
        <f>ROUND(+F21*(1+$D21),0)</f>
        <v>0</v>
      </c>
      <c r="G29" s="84">
        <v>60</v>
      </c>
      <c r="H29" s="85">
        <f>ROUND(+H21*(1+$D21),0)</f>
        <v>0</v>
      </c>
      <c r="I29" s="84">
        <f>I21</f>
        <v>33</v>
      </c>
      <c r="J29" s="85">
        <f>ROUND(+J21*(1+$D21),0)</f>
        <v>0</v>
      </c>
    </row>
    <row r="30" spans="2:10" s="61" customFormat="1" ht="43.5" customHeight="1">
      <c r="B30" s="78" t="s">
        <v>113</v>
      </c>
      <c r="C30" s="65" t="s">
        <v>126</v>
      </c>
      <c r="D30" s="241">
        <f>+E22</f>
        <v>120</v>
      </c>
      <c r="E30" s="242"/>
      <c r="F30" s="85">
        <f t="shared" ref="F30:F31" si="0">ROUND(+F22*(1+$D22),0)</f>
        <v>0</v>
      </c>
      <c r="G30" s="84">
        <v>60</v>
      </c>
      <c r="H30" s="85">
        <f t="shared" ref="H30:H31" si="1">ROUND(+H22*(1+$D22),0)</f>
        <v>0</v>
      </c>
      <c r="I30" s="84">
        <f t="shared" ref="I30:I31" si="2">I22</f>
        <v>33</v>
      </c>
      <c r="J30" s="85">
        <f t="shared" ref="J30:J31" si="3">ROUND(+J22*(1+$D22),0)</f>
        <v>0</v>
      </c>
    </row>
    <row r="31" spans="2:10" s="61" customFormat="1" ht="41.45" customHeight="1">
      <c r="B31" s="243" t="s">
        <v>112</v>
      </c>
      <c r="C31" s="244"/>
      <c r="D31" s="241">
        <v>2</v>
      </c>
      <c r="E31" s="242"/>
      <c r="F31" s="85">
        <f t="shared" si="0"/>
        <v>0</v>
      </c>
      <c r="G31" s="84">
        <v>2</v>
      </c>
      <c r="H31" s="85">
        <f t="shared" si="1"/>
        <v>0</v>
      </c>
      <c r="I31" s="84">
        <f t="shared" si="2"/>
        <v>2</v>
      </c>
      <c r="J31" s="85">
        <f t="shared" si="3"/>
        <v>0</v>
      </c>
    </row>
    <row r="32" spans="2:10" s="61" customFormat="1" ht="9.75" customHeight="1">
      <c r="B32" s="71"/>
      <c r="C32" s="53"/>
      <c r="D32" s="88"/>
      <c r="E32" s="88"/>
      <c r="F32" s="89"/>
      <c r="G32" s="88"/>
      <c r="H32" s="89"/>
      <c r="I32" s="88"/>
      <c r="J32" s="89"/>
    </row>
    <row r="33" spans="2:10" s="61" customFormat="1" ht="17.25" customHeight="1">
      <c r="B33" s="245" t="s">
        <v>124</v>
      </c>
      <c r="C33" s="245"/>
      <c r="D33" s="88"/>
      <c r="E33" s="88"/>
      <c r="F33" s="89"/>
      <c r="G33" s="88"/>
      <c r="H33" s="89"/>
      <c r="I33" s="88"/>
      <c r="J33" s="89"/>
    </row>
    <row r="34" spans="2:10" s="61" customFormat="1" ht="17.25" customHeight="1">
      <c r="B34" s="216" t="s">
        <v>101</v>
      </c>
      <c r="C34" s="216" t="s">
        <v>102</v>
      </c>
      <c r="D34" s="214" t="s">
        <v>114</v>
      </c>
      <c r="E34" s="214"/>
      <c r="F34" s="214"/>
      <c r="G34" s="215" t="s">
        <v>115</v>
      </c>
      <c r="H34" s="215"/>
      <c r="I34" s="219" t="s">
        <v>116</v>
      </c>
      <c r="J34" s="219"/>
    </row>
    <row r="35" spans="2:10" s="61" customFormat="1">
      <c r="B35" s="216"/>
      <c r="C35" s="216"/>
      <c r="D35" s="214"/>
      <c r="E35" s="214"/>
      <c r="F35" s="214"/>
      <c r="G35" s="215"/>
      <c r="H35" s="215"/>
      <c r="I35" s="219"/>
      <c r="J35" s="219"/>
    </row>
    <row r="36" spans="2:10" s="61" customFormat="1" ht="44.25" customHeight="1">
      <c r="B36" s="216"/>
      <c r="C36" s="216"/>
      <c r="D36" s="237" t="s">
        <v>119</v>
      </c>
      <c r="E36" s="237"/>
      <c r="F36" s="82" t="s">
        <v>140</v>
      </c>
      <c r="G36" s="82" t="s">
        <v>119</v>
      </c>
      <c r="H36" s="82" t="s">
        <v>140</v>
      </c>
      <c r="I36" s="82" t="s">
        <v>119</v>
      </c>
      <c r="J36" s="82" t="s">
        <v>140</v>
      </c>
    </row>
    <row r="37" spans="2:10" s="61" customFormat="1" ht="44.25" customHeight="1">
      <c r="B37" s="243" t="s">
        <v>118</v>
      </c>
      <c r="C37" s="244"/>
      <c r="D37" s="241">
        <f>+D29</f>
        <v>120</v>
      </c>
      <c r="E37" s="242"/>
      <c r="F37" s="90">
        <f>ROUND(+F29*D37,0)</f>
        <v>0</v>
      </c>
      <c r="G37" s="84">
        <f>+G29</f>
        <v>60</v>
      </c>
      <c r="H37" s="90">
        <f>ROUND(+H29*G37,0)</f>
        <v>0</v>
      </c>
      <c r="I37" s="84">
        <f>I29</f>
        <v>33</v>
      </c>
      <c r="J37" s="85">
        <f>ROUND(+J29*I37,0)</f>
        <v>0</v>
      </c>
    </row>
    <row r="38" spans="2:10" s="61" customFormat="1" ht="44.25" customHeight="1">
      <c r="B38" s="78" t="s">
        <v>113</v>
      </c>
      <c r="C38" s="65" t="s">
        <v>126</v>
      </c>
      <c r="D38" s="241">
        <f t="shared" ref="D38:D39" si="4">+D30</f>
        <v>120</v>
      </c>
      <c r="E38" s="242"/>
      <c r="F38" s="90">
        <f t="shared" ref="F38:F39" si="5">ROUND(+F30*D38,0)</f>
        <v>0</v>
      </c>
      <c r="G38" s="84">
        <f t="shared" ref="G38:G39" si="6">+G30</f>
        <v>60</v>
      </c>
      <c r="H38" s="90">
        <f t="shared" ref="H38:H39" si="7">ROUND(+H30*G38,0)</f>
        <v>0</v>
      </c>
      <c r="I38" s="84">
        <f t="shared" ref="I38:I39" si="8">I30</f>
        <v>33</v>
      </c>
      <c r="J38" s="85">
        <f t="shared" ref="J38:J39" si="9">ROUND(+J30*I38,0)</f>
        <v>0</v>
      </c>
    </row>
    <row r="39" spans="2:10" s="61" customFormat="1" ht="41.45" customHeight="1">
      <c r="B39" s="243" t="s">
        <v>112</v>
      </c>
      <c r="C39" s="244"/>
      <c r="D39" s="241">
        <f t="shared" si="4"/>
        <v>2</v>
      </c>
      <c r="E39" s="242"/>
      <c r="F39" s="90">
        <f t="shared" si="5"/>
        <v>0</v>
      </c>
      <c r="G39" s="84">
        <f t="shared" si="6"/>
        <v>2</v>
      </c>
      <c r="H39" s="90">
        <f t="shared" si="7"/>
        <v>0</v>
      </c>
      <c r="I39" s="84">
        <f t="shared" si="8"/>
        <v>2</v>
      </c>
      <c r="J39" s="85">
        <f t="shared" si="9"/>
        <v>0</v>
      </c>
    </row>
    <row r="40" spans="2:10" s="61" customFormat="1" ht="28.5" customHeight="1">
      <c r="B40" s="216" t="s">
        <v>127</v>
      </c>
      <c r="C40" s="216"/>
      <c r="D40" s="246"/>
      <c r="E40" s="246"/>
      <c r="F40" s="96">
        <f>SUM(F37:F39)</f>
        <v>0</v>
      </c>
      <c r="G40" s="97"/>
      <c r="H40" s="96">
        <f>SUM(H37:H39)</f>
        <v>0</v>
      </c>
      <c r="I40" s="97"/>
      <c r="J40" s="96">
        <f>SUM(J37:J39)</f>
        <v>0</v>
      </c>
    </row>
    <row r="41" spans="2:10" s="61" customFormat="1">
      <c r="B41" s="81"/>
      <c r="C41" s="81"/>
      <c r="D41" s="81"/>
      <c r="E41" s="81"/>
      <c r="F41" s="72"/>
      <c r="G41" s="81"/>
      <c r="H41" s="72"/>
      <c r="I41" s="81"/>
      <c r="J41" s="72"/>
    </row>
    <row r="42" spans="2:10" s="51" customFormat="1" ht="15" customHeight="1">
      <c r="B42" s="209" t="s">
        <v>57</v>
      </c>
      <c r="C42" s="209"/>
      <c r="D42" s="209"/>
      <c r="E42" s="209"/>
      <c r="F42" s="209"/>
      <c r="G42" s="209"/>
      <c r="H42" s="209"/>
      <c r="I42" s="209"/>
      <c r="J42" s="209"/>
    </row>
    <row r="43" spans="2:10" s="51" customFormat="1" ht="60" customHeight="1">
      <c r="B43" s="210" t="s">
        <v>97</v>
      </c>
      <c r="C43" s="210"/>
      <c r="D43" s="210"/>
      <c r="E43" s="210"/>
      <c r="F43" s="210"/>
      <c r="G43" s="210"/>
      <c r="H43" s="210"/>
      <c r="I43" s="210"/>
      <c r="J43" s="210"/>
    </row>
    <row r="44" spans="2:10" s="51" customFormat="1" ht="57" customHeight="1">
      <c r="B44" s="210" t="s">
        <v>103</v>
      </c>
      <c r="C44" s="210"/>
      <c r="D44" s="210"/>
      <c r="E44" s="210"/>
      <c r="F44" s="210"/>
      <c r="G44" s="210"/>
      <c r="H44" s="210"/>
      <c r="I44" s="210"/>
      <c r="J44" s="210"/>
    </row>
  </sheetData>
  <sheetProtection algorithmName="SHA-512" hashValue="APse4e29JjphB5tJsLpjK7hEaAMavDD0OwC9oGXFjsleZxma6K0FDiNEeUwOf8xyOaJpUcBcbo5PnKoA7mzQgA==" saltValue="ZiwgWU6p86ih5wjVa29BXA==" spinCount="100000" sheet="1" objects="1" scenarios="1" selectLockedCells="1"/>
  <mergeCells count="46">
    <mergeCell ref="B44:J44"/>
    <mergeCell ref="B39:C39"/>
    <mergeCell ref="D39:E39"/>
    <mergeCell ref="B40:C40"/>
    <mergeCell ref="D40:E40"/>
    <mergeCell ref="B42:J42"/>
    <mergeCell ref="B43:J43"/>
    <mergeCell ref="G34:H35"/>
    <mergeCell ref="I34:J35"/>
    <mergeCell ref="D36:E36"/>
    <mergeCell ref="B37:C37"/>
    <mergeCell ref="D37:E37"/>
    <mergeCell ref="D38:E38"/>
    <mergeCell ref="B31:C31"/>
    <mergeCell ref="D31:E31"/>
    <mergeCell ref="B33:C33"/>
    <mergeCell ref="B34:B36"/>
    <mergeCell ref="C34:C36"/>
    <mergeCell ref="D34:F35"/>
    <mergeCell ref="G26:H27"/>
    <mergeCell ref="I26:J27"/>
    <mergeCell ref="D28:E28"/>
    <mergeCell ref="B29:C29"/>
    <mergeCell ref="D29:E29"/>
    <mergeCell ref="D30:E30"/>
    <mergeCell ref="B21:C21"/>
    <mergeCell ref="B23:C23"/>
    <mergeCell ref="B25:C25"/>
    <mergeCell ref="B26:B28"/>
    <mergeCell ref="C26:C28"/>
    <mergeCell ref="D26:F27"/>
    <mergeCell ref="B14:J14"/>
    <mergeCell ref="B15:J15"/>
    <mergeCell ref="B17:C17"/>
    <mergeCell ref="B18:B20"/>
    <mergeCell ref="C18:C20"/>
    <mergeCell ref="D18:D20"/>
    <mergeCell ref="E18:F19"/>
    <mergeCell ref="G18:H19"/>
    <mergeCell ref="I18:J19"/>
    <mergeCell ref="B13:J13"/>
    <mergeCell ref="B2:J6"/>
    <mergeCell ref="B8:J8"/>
    <mergeCell ref="I9:J9"/>
    <mergeCell ref="I10:J10"/>
    <mergeCell ref="I11:J11"/>
  </mergeCells>
  <printOptions horizontalCentered="1"/>
  <pageMargins left="0.23622047244094491" right="0.23622047244094491" top="0.74803149606299213" bottom="0.74803149606299213" header="0.31496062992125984" footer="0.31496062992125984"/>
  <pageSetup scale="57" orientation="portrait"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47"/>
      <c r="C2" s="248"/>
      <c r="D2" s="248"/>
      <c r="E2" s="248"/>
      <c r="F2" s="248"/>
      <c r="G2" s="249"/>
    </row>
    <row r="3" spans="2:7" s="27" customFormat="1" ht="15" customHeight="1">
      <c r="B3" s="250"/>
      <c r="C3" s="251"/>
      <c r="D3" s="251"/>
      <c r="E3" s="251"/>
      <c r="F3" s="251"/>
      <c r="G3" s="252"/>
    </row>
    <row r="4" spans="2:7" s="27" customFormat="1" ht="15.75" customHeight="1">
      <c r="B4" s="250"/>
      <c r="C4" s="251"/>
      <c r="D4" s="251"/>
      <c r="E4" s="251"/>
      <c r="F4" s="251"/>
      <c r="G4" s="252"/>
    </row>
    <row r="5" spans="2:7" s="27" customFormat="1" ht="15.75" customHeight="1">
      <c r="B5" s="250"/>
      <c r="C5" s="251"/>
      <c r="D5" s="251"/>
      <c r="E5" s="251"/>
      <c r="F5" s="251"/>
      <c r="G5" s="252"/>
    </row>
    <row r="6" spans="2:7" s="27" customFormat="1" ht="15.75" customHeight="1">
      <c r="B6" s="250"/>
      <c r="C6" s="251"/>
      <c r="D6" s="251"/>
      <c r="E6" s="251"/>
      <c r="F6" s="251"/>
      <c r="G6" s="252"/>
    </row>
    <row r="7" spans="2:7" s="27" customFormat="1" ht="15.75" customHeight="1">
      <c r="B7" s="253"/>
      <c r="C7" s="254"/>
      <c r="D7" s="254"/>
      <c r="E7" s="254"/>
      <c r="F7" s="254"/>
      <c r="G7" s="255"/>
    </row>
    <row r="8" spans="2:7" s="27" customFormat="1" ht="9" customHeight="1">
      <c r="B8" s="261" t="s">
        <v>98</v>
      </c>
      <c r="C8" s="262"/>
      <c r="D8" s="262"/>
      <c r="E8" s="262"/>
      <c r="F8" s="262"/>
      <c r="G8" s="263"/>
    </row>
    <row r="9" spans="2:7" s="27" customFormat="1" ht="9" customHeight="1">
      <c r="B9" s="264"/>
      <c r="C9" s="265"/>
      <c r="D9" s="265"/>
      <c r="E9" s="265"/>
      <c r="F9" s="265"/>
      <c r="G9" s="266"/>
    </row>
    <row r="10" spans="2:7" s="28" customFormat="1" ht="15.75" customHeight="1">
      <c r="B10" s="9"/>
      <c r="C10" s="10"/>
      <c r="D10" s="10"/>
      <c r="E10" s="11"/>
      <c r="F10" s="10"/>
      <c r="G10" s="12"/>
    </row>
    <row r="11" spans="2:7" s="28" customFormat="1" ht="34.5" customHeight="1">
      <c r="B11" s="267" t="s">
        <v>0</v>
      </c>
      <c r="C11" s="268"/>
      <c r="D11" s="268"/>
      <c r="E11" s="268"/>
      <c r="F11" s="268"/>
      <c r="G11" s="269"/>
    </row>
    <row r="12" spans="2:7">
      <c r="B12" s="29"/>
      <c r="C12" s="30"/>
      <c r="D12" s="30"/>
      <c r="E12" s="31"/>
      <c r="F12" s="30"/>
      <c r="G12" s="32"/>
    </row>
    <row r="13" spans="2:7">
      <c r="B13" s="33" t="s">
        <v>87</v>
      </c>
      <c r="C13" s="30"/>
      <c r="D13" s="30"/>
      <c r="E13" s="31"/>
      <c r="F13" s="30"/>
      <c r="G13" s="32"/>
    </row>
    <row r="14" spans="2:7">
      <c r="B14" s="34"/>
      <c r="C14" s="35"/>
      <c r="D14" s="35"/>
      <c r="E14" s="36"/>
      <c r="F14" s="35"/>
      <c r="G14" s="37"/>
    </row>
    <row r="15" spans="2:7">
      <c r="B15" s="270" t="s">
        <v>1</v>
      </c>
      <c r="C15" s="270"/>
      <c r="D15" s="43" t="s">
        <v>2</v>
      </c>
      <c r="E15" s="270" t="s">
        <v>3</v>
      </c>
      <c r="F15" s="270"/>
      <c r="G15" s="270"/>
    </row>
    <row r="16" spans="2:7" ht="22.5" customHeight="1">
      <c r="B16" s="259" t="s">
        <v>4</v>
      </c>
      <c r="C16" s="259"/>
      <c r="D16" s="1">
        <v>0.1</v>
      </c>
      <c r="E16" s="258" t="s">
        <v>5</v>
      </c>
      <c r="F16" s="258"/>
      <c r="G16" s="258"/>
    </row>
    <row r="17" spans="2:7" ht="28.5" customHeight="1">
      <c r="B17" s="259" t="s">
        <v>6</v>
      </c>
      <c r="C17" s="259"/>
      <c r="D17" s="1">
        <v>0.2</v>
      </c>
      <c r="E17" s="260" t="s">
        <v>7</v>
      </c>
      <c r="F17" s="260"/>
      <c r="G17" s="260"/>
    </row>
    <row r="18" spans="2:7" ht="29.25" customHeight="1">
      <c r="B18" s="259" t="s">
        <v>8</v>
      </c>
      <c r="C18" s="259"/>
      <c r="D18" s="1">
        <v>0.1</v>
      </c>
      <c r="E18" s="260" t="s">
        <v>9</v>
      </c>
      <c r="F18" s="260"/>
      <c r="G18" s="260"/>
    </row>
    <row r="19" spans="2:7" ht="25.5" customHeight="1">
      <c r="B19" s="259" t="s">
        <v>10</v>
      </c>
      <c r="C19" s="259"/>
      <c r="D19" s="1">
        <v>0.2</v>
      </c>
      <c r="E19" s="260" t="s">
        <v>7</v>
      </c>
      <c r="F19" s="260"/>
      <c r="G19" s="260"/>
    </row>
    <row r="20" spans="2:7" ht="23.25" customHeight="1">
      <c r="B20" s="256" t="s">
        <v>88</v>
      </c>
      <c r="C20" s="257"/>
      <c r="D20" s="1">
        <v>0.1</v>
      </c>
      <c r="E20" s="258" t="s">
        <v>5</v>
      </c>
      <c r="F20" s="258"/>
      <c r="G20" s="258"/>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7" zoomScaleNormal="100" workbookViewId="0">
      <selection activeCell="C12" sqref="C12:E12"/>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1" width="3" style="14" customWidth="1"/>
    <col min="12" max="17" width="11.42578125" style="14" customWidth="1"/>
    <col min="18" max="16384" width="11.42578125" style="14"/>
  </cols>
  <sheetData>
    <row r="1" spans="2:10"/>
    <row r="2" spans="2:10" ht="6" customHeight="1">
      <c r="B2" s="275"/>
      <c r="C2" s="275"/>
      <c r="D2" s="275"/>
      <c r="E2" s="275"/>
      <c r="F2" s="275"/>
      <c r="G2" s="275"/>
      <c r="H2" s="275"/>
      <c r="I2" s="275"/>
      <c r="J2" s="275"/>
    </row>
    <row r="3" spans="2:10" ht="15.75" customHeight="1">
      <c r="B3" s="275"/>
      <c r="C3" s="275"/>
      <c r="D3" s="275"/>
      <c r="E3" s="275"/>
      <c r="F3" s="275"/>
      <c r="G3" s="275"/>
      <c r="H3" s="275"/>
      <c r="I3" s="275"/>
      <c r="J3" s="275"/>
    </row>
    <row r="4" spans="2:10" ht="15.75" customHeight="1">
      <c r="B4" s="275"/>
      <c r="C4" s="275"/>
      <c r="D4" s="275"/>
      <c r="E4" s="275"/>
      <c r="F4" s="275"/>
      <c r="G4" s="275"/>
      <c r="H4" s="275"/>
      <c r="I4" s="275"/>
      <c r="J4" s="275"/>
    </row>
    <row r="5" spans="2:10" ht="15.75" customHeight="1">
      <c r="B5" s="275"/>
      <c r="C5" s="275"/>
      <c r="D5" s="275"/>
      <c r="E5" s="275"/>
      <c r="F5" s="275"/>
      <c r="G5" s="275"/>
      <c r="H5" s="275"/>
      <c r="I5" s="275"/>
      <c r="J5" s="275"/>
    </row>
    <row r="6" spans="2:10" ht="15.75" customHeight="1">
      <c r="B6" s="275"/>
      <c r="C6" s="275"/>
      <c r="D6" s="275"/>
      <c r="E6" s="275"/>
      <c r="F6" s="275"/>
      <c r="G6" s="275"/>
      <c r="H6" s="275"/>
      <c r="I6" s="275"/>
      <c r="J6" s="275"/>
    </row>
    <row r="7" spans="2:10" ht="11.25">
      <c r="B7" s="275"/>
      <c r="C7" s="275"/>
      <c r="D7" s="275"/>
      <c r="E7" s="275"/>
      <c r="F7" s="275"/>
      <c r="G7" s="275"/>
      <c r="H7" s="275"/>
      <c r="I7" s="275"/>
      <c r="J7" s="275"/>
    </row>
    <row r="8" spans="2:10" ht="11.25">
      <c r="B8" s="275" t="s">
        <v>130</v>
      </c>
      <c r="C8" s="275"/>
      <c r="D8" s="275"/>
      <c r="E8" s="275"/>
      <c r="F8" s="275"/>
      <c r="G8" s="275"/>
      <c r="H8" s="275"/>
      <c r="I8" s="275"/>
      <c r="J8" s="275"/>
    </row>
    <row r="9" spans="2:10" ht="18" customHeight="1">
      <c r="B9" s="276" t="s">
        <v>75</v>
      </c>
      <c r="C9" s="277"/>
      <c r="D9" s="277"/>
      <c r="E9" s="277"/>
      <c r="F9" s="277"/>
      <c r="G9" s="277"/>
      <c r="H9" s="277"/>
      <c r="I9" s="277"/>
      <c r="J9" s="278"/>
    </row>
    <row r="10" spans="2:10" s="38" customFormat="1" ht="9.75" customHeight="1">
      <c r="B10" s="39"/>
      <c r="C10" s="39"/>
      <c r="D10" s="39"/>
      <c r="E10" s="39"/>
      <c r="F10" s="39"/>
      <c r="G10" s="39"/>
      <c r="H10" s="39"/>
      <c r="I10" s="39"/>
      <c r="J10" s="39"/>
    </row>
    <row r="11" spans="2:10" ht="18" customHeight="1">
      <c r="B11" s="45" t="s">
        <v>76</v>
      </c>
      <c r="C11" s="271"/>
      <c r="D11" s="271"/>
      <c r="E11" s="271"/>
      <c r="F11" s="50" t="s">
        <v>79</v>
      </c>
      <c r="G11" s="272"/>
      <c r="H11" s="273"/>
      <c r="I11" s="44" t="s">
        <v>82</v>
      </c>
      <c r="J11" s="92"/>
    </row>
    <row r="12" spans="2:10" ht="18" customHeight="1">
      <c r="B12" s="45" t="s">
        <v>77</v>
      </c>
      <c r="C12" s="271"/>
      <c r="D12" s="271"/>
      <c r="E12" s="271"/>
      <c r="F12" s="50" t="s">
        <v>80</v>
      </c>
      <c r="G12" s="272"/>
      <c r="H12" s="273"/>
      <c r="I12" s="44" t="s">
        <v>84</v>
      </c>
      <c r="J12" s="93"/>
    </row>
    <row r="13" spans="2:10" ht="18" customHeight="1">
      <c r="B13" s="45" t="s">
        <v>78</v>
      </c>
      <c r="C13" s="271"/>
      <c r="D13" s="271"/>
      <c r="E13" s="271"/>
      <c r="F13" s="50" t="s">
        <v>81</v>
      </c>
      <c r="G13" s="272"/>
      <c r="H13" s="273"/>
      <c r="I13" s="44" t="s">
        <v>83</v>
      </c>
      <c r="J13" s="93"/>
    </row>
    <row r="14" spans="2:10" ht="12.75">
      <c r="B14" s="40"/>
      <c r="C14" s="41"/>
      <c r="D14" s="41"/>
      <c r="E14" s="41"/>
      <c r="F14" s="41"/>
      <c r="G14" s="41"/>
      <c r="H14" s="41"/>
      <c r="I14" s="41"/>
      <c r="J14" s="41"/>
    </row>
    <row r="15" spans="2:10" ht="25.5" customHeight="1">
      <c r="B15" s="274" t="s">
        <v>85</v>
      </c>
      <c r="C15" s="274"/>
      <c r="D15" s="274"/>
      <c r="E15" s="274"/>
      <c r="F15" s="274"/>
      <c r="G15" s="274"/>
      <c r="H15" s="274"/>
      <c r="I15" s="274"/>
      <c r="J15" s="274"/>
    </row>
    <row r="16" spans="2:10" ht="9.75" customHeight="1">
      <c r="B16" s="40"/>
      <c r="C16" s="41"/>
      <c r="D16" s="41"/>
      <c r="E16" s="41"/>
      <c r="F16" s="41"/>
      <c r="G16" s="41"/>
      <c r="H16" s="41"/>
      <c r="I16" s="41"/>
      <c r="J16" s="41"/>
    </row>
    <row r="17" spans="2:10" ht="51">
      <c r="B17" s="42" t="s">
        <v>60</v>
      </c>
      <c r="C17" s="42" t="s">
        <v>66</v>
      </c>
      <c r="D17" s="42" t="s">
        <v>61</v>
      </c>
      <c r="E17" s="42" t="s">
        <v>65</v>
      </c>
      <c r="F17" s="42" t="s">
        <v>62</v>
      </c>
      <c r="G17" s="42" t="s">
        <v>63</v>
      </c>
      <c r="H17" s="42" t="s">
        <v>64</v>
      </c>
      <c r="I17" s="42" t="s">
        <v>59</v>
      </c>
      <c r="J17" s="42" t="s">
        <v>86</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18</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INFO GENERAL Y FINANCIERA </vt:lpstr>
      <vt:lpstr>TOTAL</vt:lpstr>
      <vt:lpstr>RED LAN</vt:lpstr>
      <vt:lpstr>RED WLAN</vt:lpstr>
      <vt:lpstr>POLIZAS</vt:lpstr>
      <vt:lpstr>INFO EXPERIENCIA</vt:lpstr>
      <vt:lpstr>'INFO EXPERIENCIA'!Área_de_impresión</vt:lpstr>
      <vt:lpstr>'INFO GENERAL Y FINANCIERA '!Área_de_impresión</vt:lpstr>
      <vt:lpstr>POLIZAS!Área_de_impresión</vt:lpstr>
      <vt:lpstr>'RED LAN'!Área_de_impresión</vt:lpstr>
      <vt:lpstr>'RED WLAN'!Área_de_impresión</vt:lpstr>
      <vt:lpstr>TOTAL!Área_de_impresión</vt:lpstr>
      <vt:lpstr>'INFO EXPERIENCIA'!Títulos_a_imprimir</vt:lpstr>
      <vt:lpstr>'INFO GENERAL Y FINANCIERA '!Títulos_a_imprimir</vt:lpstr>
      <vt:lpstr>'RED LAN'!Títulos_a_imprimir</vt:lpstr>
      <vt:lpstr>'RED WLAN'!Títulos_a_imprimir</vt:lpstr>
      <vt:lpstr>TOTAL!Títulos_a_imprimir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Camilo Andres Castañeda Gutierrez</cp:lastModifiedBy>
  <cp:lastPrinted>2015-07-24T21:28:04Z</cp:lastPrinted>
  <dcterms:created xsi:type="dcterms:W3CDTF">2013-08-22T20:49:37Z</dcterms:created>
  <dcterms:modified xsi:type="dcterms:W3CDTF">2015-07-24T22:02:13Z</dcterms:modified>
</cp:coreProperties>
</file>