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defaultThemeVersion="166925"/>
  <mc:AlternateContent xmlns:mc="http://schemas.openxmlformats.org/markup-compatibility/2006">
    <mc:Choice Requires="x15">
      <x15ac:absPath xmlns:x15ac="http://schemas.microsoft.com/office/spreadsheetml/2010/11/ac" url="C:\Users\lined.rey\Documents\MICROSITIO TRANSPARENCIA\"/>
    </mc:Choice>
  </mc:AlternateContent>
  <bookViews>
    <workbookView xWindow="0" yWindow="0" windowWidth="15345" windowHeight="3855" firstSheet="1" activeTab="1"/>
  </bookViews>
  <sheets>
    <sheet name=" Monitoreo Enero - Marzo" sheetId="5" state="hidden" r:id="rId1"/>
    <sheet name="Matriz PPCG19" sheetId="2" r:id="rId2"/>
  </sheets>
  <definedNames>
    <definedName name="_xlnm._FilterDatabase" localSheetId="0" hidden="1">' Monitoreo Enero - Marzo'!$A$1:$O$24</definedName>
    <definedName name="_Hlk1658403" localSheetId="0">' Monitoreo Enero - Marzo'!$O$1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24" i="5" l="1"/>
  <c r="W24" i="5" s="1"/>
  <c r="U23" i="5"/>
  <c r="W23" i="5" s="1"/>
  <c r="U22" i="5"/>
  <c r="W22" i="5" s="1"/>
  <c r="U21" i="5"/>
  <c r="W21" i="5" s="1"/>
  <c r="U20" i="5"/>
  <c r="W20" i="5" s="1"/>
  <c r="U19" i="5"/>
  <c r="W19" i="5" s="1"/>
  <c r="U18" i="5"/>
  <c r="W18" i="5" s="1"/>
  <c r="U17" i="5"/>
  <c r="W17" i="5" s="1"/>
  <c r="U16" i="5"/>
  <c r="W16" i="5" s="1"/>
  <c r="U15" i="5"/>
  <c r="W15" i="5" s="1"/>
  <c r="U14" i="5"/>
  <c r="W14" i="5" s="1"/>
  <c r="U13" i="5"/>
  <c r="W13" i="5" s="1"/>
  <c r="U12" i="5"/>
  <c r="W12" i="5" s="1"/>
  <c r="U11" i="5"/>
  <c r="W11" i="5" s="1"/>
  <c r="U10" i="5"/>
  <c r="W10" i="5" s="1"/>
  <c r="U9" i="5"/>
  <c r="W9" i="5" s="1"/>
  <c r="U8" i="5"/>
  <c r="W8" i="5" s="1"/>
  <c r="U7" i="5"/>
  <c r="W7" i="5" s="1"/>
  <c r="U6" i="5"/>
  <c r="W6" i="5" s="1"/>
  <c r="U5" i="5"/>
  <c r="W5" i="5" s="1"/>
  <c r="U4" i="5"/>
  <c r="W4" i="5" s="1"/>
  <c r="W25" i="5" l="1"/>
</calcChain>
</file>

<file path=xl/sharedStrings.xml><?xml version="1.0" encoding="utf-8"?>
<sst xmlns="http://schemas.openxmlformats.org/spreadsheetml/2006/main" count="718" uniqueCount="302">
  <si>
    <t xml:space="preserve">No. </t>
  </si>
  <si>
    <t>NOMBRE DE LA ACTIVIDAD O INSTANCIA DE PARTICIPACIÓN</t>
  </si>
  <si>
    <t>DESCRIPCIÓN DE LA ACTIVIDAD O ESTRATEGIA DE PARTICIPACIÓN</t>
  </si>
  <si>
    <t xml:space="preserve">PROPÓSITO </t>
  </si>
  <si>
    <t>POBLACIÓN OBJETIVO</t>
  </si>
  <si>
    <t>ALCANCE</t>
  </si>
  <si>
    <t>PERIODICIDAD</t>
  </si>
  <si>
    <t>PROGRAMA</t>
  </si>
  <si>
    <t>META</t>
  </si>
  <si>
    <t>UNIDAD DE MEDIDA</t>
  </si>
  <si>
    <t>FECHA INICIO</t>
  </si>
  <si>
    <t xml:space="preserve">FECHA FINALIZACIÓN </t>
  </si>
  <si>
    <t>ESPACIO</t>
  </si>
  <si>
    <t>Mesas Públicas de Bienestarina®  y Alimentos de Alto valor Nutricional</t>
  </si>
  <si>
    <t>Realizar mesas públicas de bienestarina y alimentos, como espacios en los cuales se promueve el control social frente la distribución y el uso de alimentos de alto valor nutricional. Cuentan con representación de la comunidad, entidades territoriales y operadores de los diferentes programas de ICBF y permiten mostrar los beneficios de los alimentos, responsabilidades, deberes de los responsables de almacenar, custodiar y controlar estos productos, contribuyendo al control social de los programas. Así como dar a conocer el alcance de la cobertura de este servicio y las novedades presentadas en los puntos de entrega primarios.</t>
  </si>
  <si>
    <t>Informar</t>
  </si>
  <si>
    <t>X</t>
  </si>
  <si>
    <t>Ciudadanía en general
Beneficiarios de los programas
Entidades territoriales
Operadores de los diferentes programas de ICBF</t>
  </si>
  <si>
    <t>Nacional</t>
  </si>
  <si>
    <t xml:space="preserve">Anual </t>
  </si>
  <si>
    <t xml:space="preserve">Dirección de Nutrición (alimentos   de alto valor nutricional) </t>
  </si>
  <si>
    <t>Mesa Pública realizada</t>
  </si>
  <si>
    <t>Presencial</t>
  </si>
  <si>
    <t>Encuentros  Ciudadanos  Modalidad preventiva de Nutrición.</t>
  </si>
  <si>
    <t>Anual</t>
  </si>
  <si>
    <r>
      <t xml:space="preserve">Modalidad </t>
    </r>
    <r>
      <rPr>
        <i/>
        <sz val="12"/>
        <color theme="1"/>
        <rFont val="Calibri"/>
        <family val="2"/>
        <scheme val="minor"/>
      </rPr>
      <t>1.000 días para cambiar el mundo</t>
    </r>
  </si>
  <si>
    <t>Encuentro realizado</t>
  </si>
  <si>
    <t>Identificación de las prácticas de participación ciudadana desarrolladas en las regionales.</t>
  </si>
  <si>
    <t xml:space="preserve">Nacional </t>
  </si>
  <si>
    <t>Oficina de Gestión Regional</t>
  </si>
  <si>
    <t>N/A</t>
  </si>
  <si>
    <t xml:space="preserve">Presencial y/o virtual </t>
  </si>
  <si>
    <t>Mayo</t>
  </si>
  <si>
    <t>Noviembre</t>
  </si>
  <si>
    <t>Presencial y/o Virtual</t>
  </si>
  <si>
    <t>Elaboración de documento con orientaciones para la promoción de la participación ciudadana de las familias en la gestión de políticas y servicios.</t>
  </si>
  <si>
    <t>Febrero</t>
  </si>
  <si>
    <t>Colaborar</t>
  </si>
  <si>
    <t>Niños, niñas y Adolescentes.</t>
  </si>
  <si>
    <t>Dirección de Niñez y Adolescencia</t>
  </si>
  <si>
    <t>Consejo  Asesor y Consultivo Nacional de Niños, Niñas y Adolescentes del ICBF.</t>
  </si>
  <si>
    <t>Movilización de la participación ciudadana en redes sociales</t>
  </si>
  <si>
    <t>Ciudadanos en general que utilizan medios digitales de comunicación y les interesa las actividades del (ICBF)</t>
  </si>
  <si>
    <t>Oficina Asesora de Comunicaciones</t>
  </si>
  <si>
    <t xml:space="preserve">Virtual </t>
  </si>
  <si>
    <t>Estrategia de Compras Locales</t>
  </si>
  <si>
    <t xml:space="preserve">Fortalecer las economías locales contribuyendo a la generación de entornos socioeconómicos que permitan mejorar la calidad de vida de los NNA y familias colombianas.  </t>
  </si>
  <si>
    <t>Apoderar</t>
  </si>
  <si>
    <t>Productores locales, operadores y Entidades Territoriales.</t>
  </si>
  <si>
    <t>Dirección de Abastecimiento</t>
  </si>
  <si>
    <t>Estrategia Compras Locales</t>
  </si>
  <si>
    <t>6 Encuentros de compras locales</t>
  </si>
  <si>
    <t>Heramientas de TI para la participación ciudadana</t>
  </si>
  <si>
    <t>Uso y apropiación de herramientas tecnológicas.</t>
  </si>
  <si>
    <t>Realizar transferencias de conocimiento en herramientas tecnológicas que soporten las actividades para la participación ciudadana.</t>
  </si>
  <si>
    <t>Colaboradores ICBF</t>
  </si>
  <si>
    <t>Sede de la Dirección General</t>
  </si>
  <si>
    <t xml:space="preserve">Formular y aplicar acciones de mejora fruto de las mediciones de satisfacción realizadas, con el fin de mejorar continuamente los programas y servicios del ICBF. 
</t>
  </si>
  <si>
    <t>Consultar</t>
  </si>
  <si>
    <t>33 Sedes Regionales, Sede Nacional y 209 Centros Zonales</t>
  </si>
  <si>
    <t>Dirección de Servicios y Atención</t>
  </si>
  <si>
    <t>Proceso de Relación con el Ciudadano</t>
  </si>
  <si>
    <t>Presencial, virtual y telefónico</t>
  </si>
  <si>
    <t xml:space="preserve">Las quejas, reclamos y sugerencias, constituyen un mecanismo de participación, al ser un canal de retroalimentación por parte de los ciudadanos para dar a conocer su opinión sobre los procesos de la Entidad, para su mejora continua.
Los ciudadanos pueden presentar quejas, reclamos y sugerencias relacionadas con los asuntos de competencia del ICBF, incluso denuncias frente posibles casos de corrupción, accediendo de manera presencial, telefónica, escrita o en línea a través del formulario web disponible en www.icbf.gov.co. 
</t>
  </si>
  <si>
    <t>Garantizar respuestas eficaces y oportunas a cada una de las quejas, reclamos y sugerencias presentadas por los ciudadanos.</t>
  </si>
  <si>
    <t>Todos los procesos de la entidad</t>
  </si>
  <si>
    <t>Indicador en niveles de adecuado y óptimo</t>
  </si>
  <si>
    <t>Presencial, virtual, telefónico y escrito</t>
  </si>
  <si>
    <t xml:space="preserve">Socialización de Servicios de Primera Infancia de las EAS </t>
  </si>
  <si>
    <t>A través del cumplimiento contractual un mes después de iniciar  el contrato, las Entidades Administradoras de Servicios de Primera Infancia deben socializar  a las familias beneficiarias de los diferentes servicios, a qué tienen derecho las niñas y los niños en el marco del servicio; y un mes antes de culminar el servicio  deben realizar un ejercicio  de socialización mediante el cual las EAS den cuenta de la inversión de los recursos públicos que empleo con ocasión al servicio prestado.</t>
  </si>
  <si>
    <t xml:space="preserve">Operadores de Servicios, Familias Beneficiarias  y Comunidad en general </t>
  </si>
  <si>
    <t>Divulgación de atributos de calidad de la oferta de atención - Vigencia 2019, con familias y comunidades.</t>
  </si>
  <si>
    <t>Divulgación de los atributos de calidad de la oferta de atención del proyecto de inversión de la DFC - Vigencia 2019, con las familias y comunidades vinculadas en las modalidades.</t>
  </si>
  <si>
    <t xml:space="preserve">Subproyecto Acompañamiento Familiar y Comunitario /
Subproyecto Comunidades Étnicas </t>
  </si>
  <si>
    <t>Orientaciones para la promoción de la participación ciudadana de las familias en la gestión de políticas y servicios.</t>
  </si>
  <si>
    <t>Políticas y Estrategias para las Familias y Comunidades</t>
  </si>
  <si>
    <t>Abril</t>
  </si>
  <si>
    <t>La Estrategia de Compras Locales busca apoyar el desarrollo y emprendimiento productivo de las familias y de las comunidades locales. Está dirigida principalmente a los pequeños productores agropecuarios que contribuyen a la seguridad alimentaria nutricional, así como al fortalecimiento de las economías locales de Colombia. Esta iniciativa no deja de lado a las pequeñas industrias de carácter comunitario y familiar, al talento humano en la zona de intervención y a las industrias que apoyan las economías locales, adquiriendo las materias primas producidas por estos pequeños productores.
La actividad consiste en promover un espacio de encuentro entre los operadores ICBF y los productores locales, con el fin de que iniciar, voluntariamente, una relación comercial, en la que se verían beneficiados, tanto los operadores ICBF, por obtener mejores precios de compra y los productores locales, por asegurar la venta de sus productos sin intermediarios.Las relaciones con los productores locales se establecen por parte de los operadores de los diferentes programas del ICBF, gracias a la identificación y convocatoria que realizan los Entes Territoriales, agremiaciones y otras entidades de carácter nacional, para realizar ruedas de negocios en los diferentes departamentos del país.</t>
  </si>
  <si>
    <t xml:space="preserve">Ejercicios de promoción de la participación y control social de niños, niñas y adolescentes "Guardianes del tesoro", en políticas públicas, programas, proyectos y oferta programática de la Dirección de Niñez y Adolescencia. </t>
  </si>
  <si>
    <t>Empoderar</t>
  </si>
  <si>
    <t>Encuentro relalizado</t>
  </si>
  <si>
    <t>Informar a la ciudadanía sobre sus derechos y las condiciones de calidad,  previstas en el marco de la  prestación de los servicios de las modalidades desarrolladas por la Dirección de Familias y Comunidades.</t>
  </si>
  <si>
    <t>Encuentro / Reunión realizada</t>
  </si>
  <si>
    <t xml:space="preserve">Construcción y establecimiento de referentes técnicos, que sean apropiados por los Agentes Institucionales del SNBF, para fortalecer a las familias como agentes de transformación social, a través de la participación ciudadana. </t>
  </si>
  <si>
    <t xml:space="preserve">Agentes institucionales del SNBF. </t>
  </si>
  <si>
    <t xml:space="preserve">Dirección de Familias y Comunidades.  </t>
  </si>
  <si>
    <t xml:space="preserve">Documento elaborado. </t>
  </si>
  <si>
    <t>Apoyar la realización y divulgación de las actividades de Participación Ciudadana soportadas en herramientas TI</t>
  </si>
  <si>
    <t>Dependencias del nivel central del ICBF.</t>
  </si>
  <si>
    <t xml:space="preserve">Direccción de Información y Tecnología </t>
  </si>
  <si>
    <t>Solución TI desarrollada</t>
  </si>
  <si>
    <t>Marzo</t>
  </si>
  <si>
    <t xml:space="preserve">Promover la participación de la ciudadanía y grupos de interés del ICBF,  por medio del uso y la apropiación de  las herramientas TI que provee el Instituto </t>
  </si>
  <si>
    <t xml:space="preserve">Diciembre 20. </t>
  </si>
  <si>
    <t xml:space="preserve">Virtual (Escenarios digitales) </t>
  </si>
  <si>
    <t>Transferencia de conocimiento realizada</t>
  </si>
  <si>
    <t xml:space="preserve">Marzo </t>
  </si>
  <si>
    <t>Presencial y Virtual</t>
  </si>
  <si>
    <t xml:space="preserve">Promoción de la participación ciudadana  y el control social  por parte de los  participantes a la oferta programática de la Dirección de Niñez y Adolescencia. </t>
  </si>
  <si>
    <t xml:space="preserve">Generar capacidades en los NNA beneficiarios de la oferta programática de la Dirección de Niñez y Adolescencia, para que ejerzan su derecho a la particiáción.  </t>
  </si>
  <si>
    <t xml:space="preserve">Presencial </t>
  </si>
  <si>
    <t>Ejercicio de Control Social realizado</t>
  </si>
  <si>
    <t>Instancia  de consulta y asesoria del ICBF,  integrado por niños, niñas y adolescentes de diferentes regiones del país.</t>
  </si>
  <si>
    <t xml:space="preserve">Brindar asesoria al ICBF para el fortalecimiento de los servicios y programas dirigidos a los NNA, familias y comunidades del país. </t>
  </si>
  <si>
    <t xml:space="preserve">Informar </t>
  </si>
  <si>
    <t>Agosto</t>
  </si>
  <si>
    <t>Septiembre</t>
  </si>
  <si>
    <t xml:space="preserve">Informar a la ciudadanía sobre el uso y manejo de los alimentos de alto valor nutricional y brindar herramientas de conocimiento sobre el ejercicio del control social y veeduria ciudadana, frente a  los servcios y programas de la entidad dirigidos a fortalecer el derecho a una alimentación sana en NNA, Familias y Comunidades del país. </t>
  </si>
  <si>
    <t xml:space="preserve"> Identificar fortalezas y oportunidades de mejora, en escenarios de expresión  libre  e intercambio de experiencias con las familias usuarias  de la  estrategia. </t>
  </si>
  <si>
    <t>Nacionall</t>
  </si>
  <si>
    <t xml:space="preserve">Dirección de Primera Infancia </t>
  </si>
  <si>
    <t xml:space="preserve">Movilización y Control Social </t>
  </si>
  <si>
    <t xml:space="preserve">Febrero </t>
  </si>
  <si>
    <t xml:space="preserve">Fortalecer las capacidades de los integrantes de los comités de control social entorno a la apropiación de los servicios de primera infancia, para aumentar el interés e incentivar  la participación ciudadana y así aportar al mejoramiento de la calidad de la atención a las niñas y los niños del país. </t>
  </si>
  <si>
    <t xml:space="preserve">Involucrar </t>
  </si>
  <si>
    <t xml:space="preserve">Integrantes de los Comités de Control Social  a  los servicios de primera infancia </t>
  </si>
  <si>
    <t xml:space="preserve">Abril </t>
  </si>
  <si>
    <t xml:space="preserve">Presencial y virtual </t>
  </si>
  <si>
    <t xml:space="preserve">Creación de la Red de aliados regionales por la primera infancia </t>
  </si>
  <si>
    <t xml:space="preserve">Entidades Publicas, privadas, SNBF, ICBF, Organizaciones sociales, Universidades, Comuidad en general. </t>
  </si>
  <si>
    <t xml:space="preserve">Dar a conocer a las familias, ciudadanía y comunidad en general,  información sobre los servicios que el operador de primera infancia va administrar, y cuales son los  derechos y deberes de los usuarios  frente a la prestación del servicio. Dar cuenta de la inversión que realizó de los recursos públicos y apoyar la creación de comités de control social. </t>
  </si>
  <si>
    <t>Espacio de Socialización realizado</t>
  </si>
  <si>
    <t>Diciembre 20.</t>
  </si>
  <si>
    <t xml:space="preserve">Formación y Cualificación de los integrantes de los comités de control social, constituidos en las 33 regionales ICBF </t>
  </si>
  <si>
    <t>Proceso de formación y cualificación a los comités de control social conformados por las familias beneficiarias de los servicios de primera infancia y comunidad en general; en temas relacionados con la atención que el ICBF brinda desde la Dirección de Primera Infancia y los mecanismos de participación ciudadana existentes, para proteger los recursos públicos y ejercer control ciudadano sobre los servicios de primera infancia.</t>
  </si>
  <si>
    <t>Comité constituido</t>
  </si>
  <si>
    <t xml:space="preserve">Octubre </t>
  </si>
  <si>
    <t>Generar espacios de diálogo para consolidar las redes de aliados regionales por la Primera Infancia  y concretar acciones de participación y corresponsabilidad que  aporten a la garantia de los derechos y desarrollo integral de las niñas y de los niños.</t>
  </si>
  <si>
    <t>Red de aliados, constituida.</t>
  </si>
  <si>
    <t>Mesas nacionales de diálogo técnico con Madres Sustitutas</t>
  </si>
  <si>
    <t>Espacio de diálogo entre la Dirección General del ICBF y las Madres Sustitutas. La metodología usada es el diálogo abierto, fortalecimiento técnico y retroalimentación de compromisos de manera periódica.</t>
  </si>
  <si>
    <t>Fortalecer las capacidades de las madres sustitutas para mejorar la prestación del servicio en la modalidad.</t>
  </si>
  <si>
    <t>Dirección de protección</t>
  </si>
  <si>
    <t xml:space="preserve">Protección </t>
  </si>
  <si>
    <t xml:space="preserve">Mesas de participación de adolescentes y jóvenes en Hogares Sustitutos. </t>
  </si>
  <si>
    <t>Realizar espacios de encuentro y control social sobre los servicios y atención de adolescentes y jóvenes en hogares sustitutos.
Socializar los siguientes temas:
* Lineamiento técnico de modalidades 
* PARD
* Fortalecimiento del proceso de atención en hogares sustitutos
* Liderazgo</t>
  </si>
  <si>
    <t>Contribuir al fortalecimiento del proyecto de vida de los jóvenes que se encuentran ubicados en la modalidad.</t>
  </si>
  <si>
    <t>Estrategia de referentes afectivos</t>
  </si>
  <si>
    <t>Estrategia que tiene como objetivo vincular a personas naturales o familias sin ningún tipo de distinción para crear vínculos de acompañamiento, escucha y apoyo a los niños, niñas y adolescentes que están bajo el cuidado del ICBF. Incluye sensibilización a niños, niñas y familia, Formación y evaluación de personas y familias, Seguimiento y acompañamiento a las relaciones constituidas entre niños y familias.</t>
  </si>
  <si>
    <t>Involucrar</t>
  </si>
  <si>
    <t>Ciudadanos mayores de 25 años de edad</t>
  </si>
  <si>
    <t>Número de referentes afectivos</t>
  </si>
  <si>
    <t xml:space="preserve">A partir de la legalizacion de convenio </t>
  </si>
  <si>
    <t>Consulta a la comunidad para la elaboración y actualización de los lineamientos técnicos de atención del Icbf</t>
  </si>
  <si>
    <t>Generar un espacio de participación ciudadana frente a los lineamientos en construcción o actualización para mejorar la prestación del servicio.</t>
  </si>
  <si>
    <t>Todos los ciudadanos, grupos de interes, operadores de los programas y equipos regionales ICBF</t>
  </si>
  <si>
    <t xml:space="preserve">Peticionarios del ICBF. </t>
  </si>
  <si>
    <t xml:space="preserve">Niños, Niñas, Adolescentes, padres, madres, familias y comunidfades usuarios y beneficiarios del los programas y servicios del  ICBF
</t>
  </si>
  <si>
    <t>Director Regional
Coordinadores de Asistencia Técnica
Referentes Regionales de Hogares Sustitutos
Operadores de Hogares Sustitutos
Madres Sustitutas</t>
  </si>
  <si>
    <t>Mesa de diálogo realizada.</t>
  </si>
  <si>
    <t>Febreo</t>
  </si>
  <si>
    <t xml:space="preserve">Una mesa de participación realizada </t>
  </si>
  <si>
    <t xml:space="preserve">Junio </t>
  </si>
  <si>
    <t xml:space="preserve">Noviembre </t>
  </si>
  <si>
    <t xml:space="preserve">Potenciar la corresponsabilidad de la ciudadanía en general y las comunidades locales,  en la corresponsabilidad frente a la proteccion y desarrollo integral de los niños, niñas y adolescentes del país. </t>
  </si>
  <si>
    <t xml:space="preserve">Dirección de Protección </t>
  </si>
  <si>
    <t>Un (1)  Lineamiento de Atención a Menores de 14 años con presunta comisión de un delito, construido participativamente.
Un (1)  Lineamiento de Atención a  niños, niñas, adolescentes víctimas de violencia sexual, construido participativamente.
Un (1)  Lineamiento de Atención a niños, niñas, adolescente expuestos a las dinámicas de uso y utilización por parte de grupos delictivos organizados, construido participativamente</t>
  </si>
  <si>
    <t>Enero</t>
  </si>
  <si>
    <t>Julio (Meta: Alianza Gobierno Abierto)</t>
  </si>
  <si>
    <t xml:space="preserve">
Delegados o enlaces de entidades territoriales que lideran las mesas de participación en sus municipios o miembros de las MIAFF. 
</t>
  </si>
  <si>
    <t>Asistir tecnicamente a las entidades territoriales (departamentos, municipios y distritos especiales) en torno a la participación de niños, niñas y adolescentes en la gestión pública territorial y su ciclo de política: marco coneptual y herramientas metodológicas.</t>
  </si>
  <si>
    <t>Promover la generación de acciones, diálogos y escenarios de participación de niños, niñas y adolescentes en las entidades territoriales.</t>
  </si>
  <si>
    <t>Familias y Comunidades vinculadas en las modalidades
Regionales del ICBF
Operadores
Aliados estratégicos</t>
  </si>
  <si>
    <t>Un (1) documento</t>
  </si>
  <si>
    <t xml:space="preserve">Generar capacidades técnologicas en los Colaboradores del ICBF para el uso y aprovechamiento efectivo de las herramientas técnologicas que provee el Instituto </t>
  </si>
  <si>
    <t>Treinta (30) Encuentros o Reuniones</t>
  </si>
  <si>
    <t>Dos (2) Soluciones TI</t>
  </si>
  <si>
    <t xml:space="preserve">Dos (2) transferencias de conocimento </t>
  </si>
  <si>
    <r>
      <t xml:space="preserve">Espacios de socialización de la modalidad </t>
    </r>
    <r>
      <rPr>
        <b/>
        <sz val="12"/>
        <color theme="1"/>
        <rFont val="Calibri"/>
        <family val="2"/>
        <scheme val="minor"/>
      </rPr>
      <t>Preventiva de Nutrición</t>
    </r>
    <r>
      <rPr>
        <sz val="12"/>
        <color theme="1"/>
        <rFont val="Calibri"/>
        <family val="2"/>
        <scheme val="minor"/>
      </rPr>
      <t>, en los cuales se presenta a la comunidad el servicio, de tal manera que se puedan determinar con la participación activa de la comunidad, los resultados, fortalezas y oportunidades de mejora en la prestación del mismo, constituyéndose en espacios que promuevan el empoderamiento de la ciudadanaia para el ejercicio del Control social.</t>
    </r>
  </si>
  <si>
    <t>Usuarios de la modalidad 
Ciudadanía 
Entidades territoriales y Secretarías municipales (de salud, planeación, social)
Operadores de la modalidad</t>
  </si>
  <si>
    <t xml:space="preserve">Dos mil quinientos (2.500) ejercicios de control social </t>
  </si>
  <si>
    <t xml:space="preserve">Tres (3) reuniones del Consejo Asesor Consultivo. </t>
  </si>
  <si>
    <t>Reunión del Consejo Asesor Consultivo realizada</t>
  </si>
  <si>
    <t>Diez (10) Mesas públicas</t>
  </si>
  <si>
    <t>Tres (3) Encuentros</t>
  </si>
  <si>
    <t>Mil cuatrocientos (1.400) Espacios de 
socialización</t>
  </si>
  <si>
    <t>Treinta y tres (33) comites constituídos</t>
  </si>
  <si>
    <t>Una (1) Red de aliados regionales por la Primera Infancia</t>
  </si>
  <si>
    <t xml:space="preserve">Conformar la red de aliados regionales por la primera infancia, para que sus integrantes se apropien de la politica pública 1804 de 2016 (De Cero a Siempre) para que incidan en el mejoramiento de la calidad del servicio y la atención a los niñas y los niños. </t>
  </si>
  <si>
    <r>
      <t>La realización de las encuestas tiene como objetivo conocer la opinión de los beneficiarios de los programas misionales, usuarios de los diferentes canales de atención (presencial y electrónicos) acerca de su experiencia de servicio, desde diferentes aspectos como:  oportunidad, calidad, amabilidad, refrigerios, infraestructura y otros atributos de los servicios institucionales.
Las encuestas de satisfacción se realizan de manera presencial en los centros zonales, sedes regionales,</t>
    </r>
    <r>
      <rPr>
        <sz val="12"/>
        <color rgb="FFFF0000"/>
        <rFont val="Calibri"/>
        <family val="2"/>
        <scheme val="minor"/>
      </rPr>
      <t xml:space="preserve"> </t>
    </r>
    <r>
      <rPr>
        <sz val="12"/>
        <rFont val="Calibri"/>
        <family val="2"/>
        <scheme val="minor"/>
      </rPr>
      <t>una vez se concluye una atención por el canal telefónico, chat, video chat o video llamada. El ciudadano puede responder la encuestas de satisfacción de manera transaccional: al culminar una llamada calificando el servicio.</t>
    </r>
  </si>
  <si>
    <t xml:space="preserve">Una medición de satisfaccion a usuarios y beneficiarios del ICBF realizada. </t>
  </si>
  <si>
    <t xml:space="preserve">
Una (1) medición a usuarios / beneficiarios de programas misionales del ICBF
</t>
  </si>
  <si>
    <t>Porcentaje de gestión a las quejas, reclamos y sugerencias.</t>
  </si>
  <si>
    <t>Diciembre 31.</t>
  </si>
  <si>
    <t>Una (1)  Mesa de Diálogo</t>
  </si>
  <si>
    <t>Directores Regionales
Operadores
Coordinación de Autoridades Administrativas
Adolescentes y Jóvenes de Hogares Sustitutos
Defensores de Familia</t>
  </si>
  <si>
    <t>Una (1) Mesa de participación</t>
  </si>
  <si>
    <t>Construcción participativa de un (1) Lineamiento de Atención a Menores de 14 años con presunta comisión de un delito.
Construcción participativa de un (1) Lineamiento de Atención a  niños, niñas, adolescentes víctimas de violencia sexual.
Construcción participativa  de un (1) Lineamiento de Atención a expuestos a las dinámicas de uso y utilización por parte de grupos delictivos organizados.</t>
  </si>
  <si>
    <t>Fortalecimiento técnico a las Entidades Territoriales con relación a la participación de niños, niñas y adolescentes en la gestión pública territorial.</t>
  </si>
  <si>
    <t>Dieciseis (16)  encuentros de asistencía con técnica</t>
  </si>
  <si>
    <t>Asistencia tecnica desarrollada</t>
  </si>
  <si>
    <t xml:space="preserve">Presencial y /o Virtual </t>
  </si>
  <si>
    <t xml:space="preserve">Promoción de la participación ciudadana en la gestión del ICBF, en las redesd sociales del Instituto. </t>
  </si>
  <si>
    <t>Brindar información  a la ciudadanía sobre las acciones de promoción de la participación ciudadana desarrolladas en la Entidad.</t>
  </si>
  <si>
    <t xml:space="preserve">Ocho (8)  publicaciones </t>
  </si>
  <si>
    <t>Publicaciones realizadas</t>
  </si>
  <si>
    <t>Identificación y reconocimiento de las experiencias de promoción de la participación ciudadana en la gestión institucional, impulsadas desde el nivel regional y Zonal del ICBF.</t>
  </si>
  <si>
    <t>Relizar un ejercicio de diagnóstico del estado de la participación ciudadana  en los niveles zonales y regionales de la entidad, con el fin de  aportar al fortalecimiento de la Estartegia de Participación Ciudadana del ICBF.</t>
  </si>
  <si>
    <t xml:space="preserve">Colaboradores y Funcionarios  de los Centros zonales, Regionales y Sede de la Dirección Nacional del ICBF. </t>
  </si>
  <si>
    <t xml:space="preserve">Un (1) informe de caracterización </t>
  </si>
  <si>
    <t xml:space="preserve">Informe de caracterización realizado </t>
  </si>
  <si>
    <t xml:space="preserve">Momento del ciclo de la gestión: Planeación y Diagnóstico </t>
  </si>
  <si>
    <t>Momento del ciclo de la gestión: Ejecución</t>
  </si>
  <si>
    <t xml:space="preserve">Momento del ciclo de la gestión: Seguimiento y Evaluación </t>
  </si>
  <si>
    <t xml:space="preserve">NIVEL DE INCIDENCIA DE LA PARTICIPACIÓN </t>
  </si>
  <si>
    <t>Encuestas de satisfacción a los usuarios/beneficiarios de los programas y servicios misionales del ICBF</t>
  </si>
  <si>
    <t xml:space="preserve">Gestión de Quejas, Reclamos y Sugerencias (QRS) de la Ciudadanía, sobre la gestión de la Entidad. </t>
  </si>
  <si>
    <t>DEPENDENCIA RESPONSABLE</t>
  </si>
  <si>
    <t>ENERO - MARZO</t>
  </si>
  <si>
    <t>Reporte de gestión</t>
  </si>
  <si>
    <t>Reporte de avance en el cumplimiento de la meta</t>
  </si>
  <si>
    <r>
      <t>Número</t>
    </r>
    <r>
      <rPr>
        <b/>
        <sz val="11"/>
        <color rgb="FF000000"/>
        <rFont val="Calibri"/>
        <family val="2"/>
        <scheme val="minor"/>
      </rPr>
      <t xml:space="preserve"> de avance en la meta</t>
    </r>
  </si>
  <si>
    <t xml:space="preserve">Descripción </t>
  </si>
  <si>
    <t>Compromisos adquiridos de cara a la ciudadanía</t>
  </si>
  <si>
    <t xml:space="preserve">Evidencias </t>
  </si>
  <si>
    <t xml:space="preserve">ACTIVIDAD </t>
  </si>
  <si>
    <t>Grupos de valor participantes (número de personas participantes)</t>
  </si>
  <si>
    <t>Para la vigencia 2019, de acuerdo con las necesidades identificadas por el Instituto Colombiano de Bienestar Familiar para la contratación de la implementación de la Estrategia para la medición de la satisfacción del cliente externo de los programas y servicios misionales del ICBF, a continuación se encuentran los programas y servicios a medir, los cuales fueron seleccionados por cada una de las áreas misionales que participaran en dicho proceso: Puntos de Atención Presencial del ICBF (Dirección de Servicios y Atención), Centros de Desarrollo Infantil – CDI y Servicio Desarrollo Infantil en Medio Familiar – DIMF (Dirección de Primera Infancia), Centros de Recuperación Nutricional (Dirección de Nutrición), Familias con Bienestar Para La Paz y Territorios Étnicos con Bienestar (Dirección Familias y Comunidades), Generaciones Étnicas con Bienestar y Estrategia Acciones Masivas de Alto Impacto Social – AMAS (Dirección de Niñez y Adolescencia). 
Actualmente, la DSyA remitió a la Dirección de Abastecimiento y Contratación la FCT y sus anexos para el inicio del estudio de costos.</t>
  </si>
  <si>
    <t>Reporte del Indicador en el tablero SMEI</t>
  </si>
  <si>
    <t xml:space="preserve">En este  periodo  no hubo avance  en el desarrollo  de la actividad. </t>
  </si>
  <si>
    <t xml:space="preserve">definir las herramienta tecnologica a usar de acuerdo a los grupos de interés </t>
  </si>
  <si>
    <t>Se lleva a cabo transferencia de conocimiento en Herramientas Tecnológicas para la participacion y colaboración.</t>
  </si>
  <si>
    <t xml:space="preserve">Durante el periodo en mención se realizan ajustes a las orientaciones metodológicas para la realización de los ejercicios de control social. </t>
  </si>
  <si>
    <t>Durante el periodo en mención no se han realizado reuniones del Consejo Asesor y Consultivo de Niños, Niñas y Adolescentes del ICBF.</t>
  </si>
  <si>
    <t>Durante los meses de febrero y marzo, se realizaron las primeras reuniones para la organización de los encuentros de compras locales vigencia 2019, en los departamentos de Cundinamarca (15 y 26 de febrero), Huila (19 de febrero), Cauca (26 de febrero ), Norte de Santander (1 de marzo), Meta (6 de marzo), Bolívar (12 de marzo), Atlántico (13 de marzo), Amazonas (19 de marzo) y Guaviare (21 de marzo). Se contó con la participación de entidades nacionales, departamentales y territoriales, como el ICBF, FAO, UAEOS, INVIMA, SENA, PAE, ADR, ICA, UNODC, Cámara de Comercio, Gobernaciones, Alcaldías, Secretarías de Desarrollo y Secretarías de Educación de cada uno de los departamentos y municipios participantes.</t>
  </si>
  <si>
    <t xml:space="preserve">Para los meses de enero, febrero y marzo, el indicador de gestión de las QRS, se encontró en adecuado  (97%) </t>
  </si>
  <si>
    <t xml:space="preserve">Pantallazos de las publicaciones realizadas en las redes sociales del ICBF. </t>
  </si>
  <si>
    <t>NO</t>
  </si>
  <si>
    <t xml:space="preserve">NO </t>
  </si>
  <si>
    <t>SI</t>
  </si>
  <si>
    <t>Establecimiento de acuerdos para que se realicen las acciones de divulgación de los atributos de calidad de la oferta con las familias y comunidades vinculadas en las modalidades Familias con Bienestar para la Paz, UNAFA y TEB, durante la Vigencia 2019.</t>
  </si>
  <si>
    <t>Acta de reunión Marzo 21 de 2019 con profesionales de la SOP de la DFC (Sede Nacional).</t>
  </si>
  <si>
    <t>Establecimiento de acuerdos para el reporte de avances frente al compromiso adquirido por la Subdirección de Gestión Técnica para la atención a las Familias y Comunidades – SGT en el marco del Componente de Participación del Plan Anticorrupción de la entidad.</t>
  </si>
  <si>
    <t>Acta de reunión Marzo 21 2019 con profesionales de la SGT de la DFC (Sede Nacional).</t>
  </si>
  <si>
    <t>Familias y Comunidades vinculadas en las modalidades. Grupos de interés (Regionales, operadores y aliados estratégicos).</t>
  </si>
  <si>
    <t>Grupos de interés (Agentes institucionales del SNBF).</t>
  </si>
  <si>
    <t>enlaces mesa de participación ciudadana
9</t>
  </si>
  <si>
    <t>Acta santo tomas
Acta Barranquila
Documento brujula
Lineamientos RPC territorial 2016-2019</t>
  </si>
  <si>
    <t>Dirección del Sistema de Bienestar Familiar</t>
  </si>
  <si>
    <t>Dirección del Sistema Nacional de Bienestar Familiar</t>
  </si>
  <si>
    <t>Se publican 18 piezas de participación ciudadana con el #YoParticipo y Flive
El 21 de marzo se publica #YoParticipoICBF │¿Cómo crees que puedes aportar al bienestar y felicidad de nuestros niños, niñas y adolescentes? Cuéntanos tus propuestas https://goo.gl/CBZceK  #ColombiaCreceFeliz
Se publica en Redes sociales Post de FLive sobre: Soluciona tus inquietudes sobre la Política Nacional de Infancia y adolescencia este 27 de marzo en el Facebook Live que tendremos con @ICBFColombia http://bit.ly/2Cu4Qji  #ColombiaCreceFeliz</t>
  </si>
  <si>
    <t xml:space="preserve">Se anexa el ranking de las jornadas de socialización. 
Guía de Socialización actualizada y Caja de herramientas orietadoras para el proceso de fortalecimiento de los comités de control social. 
Rutas de seguimiento de la información de las jornadas de socialización y de los comités de control social. </t>
  </si>
  <si>
    <t xml:space="preserve">Del 28 de enero al 16 de marzo se realizó la actualización de la Guía orientadora para la realización de las Jornadas de Socialización de las EAS, la cual fue enviada a las 33 regionales y  Centros Zonales.
Del 28 de enero al 16 de marzo se diseñó una caja de herramientas orientadoras para que las EAS apoyen el proceso de conformación de los comités de control social, guías y formatos que apoyan de manera útil la realización del ejercicio de control social por parte de las familias beneficiarias de los serivicios de primera Infancia del ICBF.
Del 16 de marzo a la fecha estamos realizando asistencia técnica a los enlaces en las regionales sobre la guía y sus anexos. 
Seguimiento y revisión de las evidencias de las jornadas de socialización de servicios de primera infancia que se han realizado a la fecha.  Se anexa a este reporte el Ranking de realización de las jornadas de socialización y algunos comités de control social conformados a la fecha en algunas regionales. </t>
  </si>
  <si>
    <t xml:space="preserve">Del 17 al 5 de abril se ha identificado algunos comités de control social conformados en algunas regionales.  A través de los espacios de socialización y otros escenarios en el marco de la prestación del sercivicio de las EAS. 
Por el momento se están realizando estudios previos para realizar un convenio de asociación con un aliado experto en el temas de fortatelecimiento a los comités de control social. 
Se prevee en mayo iniciar el proceso de fortalecimiento </t>
  </si>
  <si>
    <t xml:space="preserve">N/A Para este periodo de reporte. </t>
  </si>
  <si>
    <t xml:space="preserve">FAMILIAS BENEFICIARIAS DE LOS SERVICIOS DE PRIMERA INFANCIA (
 POR DEFINIR)
AGENTES EDUCATIVOS (POR DEFINIR)
OPERADORES: 84
ENLACES REGIONALES ICBF: 33
ENLACES CENTROS ZONALES: 194
ENLACES SEDE DIRECCIÓN GENERAL DPI: 3
 </t>
  </si>
  <si>
    <t xml:space="preserve">1. Las familias aún no tienen información  de la caja de herramientas para el fortalecimiento a los comités de control social, se espera que durante mayo ya tengan la información socializada, sobre todo por para que sea apliacada en los comités de control social. 
2. Los Agentes Educativos han expresado que los insumos generados para la realización de las jornadas de socialziación de las EAS son claros y ya están compartiendo evidencias a los centros zonales y regionales de esta actividad. 
3. Los enlaces territoriales de las Regionales y Centros Zonales, están recibiendo asistencia técnica por parte de los enlaces de la Sede de Dirección General  - Dirección de Primera Infancia, sobre la guía actualizada y sus respectivos anexos. La retroalimentación que se ha recibido del proceso es positiva, pues todo apunta a un proceso incidente de la participación ciudadana si se socializa de manera adecuada la caja de herramientas a los operadores de primera infancia. </t>
  </si>
  <si>
    <t>Observaciones, propuestas y recomendaciones de los grupos de valor</t>
  </si>
  <si>
    <t xml:space="preserve">
Para este periodo no aplica porque estamos en proceso de socialización de las herramientas metodológicas y de realización de las jornadas de socialización de las EAS. </t>
  </si>
  <si>
    <t xml:space="preserve">Por el momento se están realizando estudios previos para realizar un convenio de asociación con un aliado experto en el temas de fortatelecimiento a los comités de control social. 
Se prevee en mayo iniciar el proceso de fortalecimiento </t>
  </si>
  <si>
    <t xml:space="preserve">Reporte de gestión </t>
  </si>
  <si>
    <t>Reporte de avance en meta</t>
  </si>
  <si>
    <t xml:space="preserve">Observaciones </t>
  </si>
  <si>
    <t xml:space="preserve">SI </t>
  </si>
  <si>
    <t xml:space="preserve">¿Las evidencias dan cuenta de lo reportado? </t>
  </si>
  <si>
    <r>
      <t xml:space="preserve">En el acta se evidencia la participación en la reuníon unicamente de colaboradores de la entidad,  por tal razón se recomienda en el campo </t>
    </r>
    <r>
      <rPr>
        <i/>
        <sz val="11"/>
        <color rgb="FFFF0000"/>
        <rFont val="Calibri"/>
        <family val="2"/>
        <scheme val="minor"/>
      </rPr>
      <t xml:space="preserve">Grupo sde Valor  - columna K, se diligencia con </t>
    </r>
    <r>
      <rPr>
        <sz val="11"/>
        <color rgb="FFFF0000"/>
        <rFont val="Calibri"/>
        <family val="2"/>
        <scheme val="minor"/>
      </rPr>
      <t xml:space="preserve"> N/A,  o eliminar  de la redacción,  los individuos o grupos de valor que </t>
    </r>
    <r>
      <rPr>
        <b/>
        <sz val="11"/>
        <color rgb="FFFF0000"/>
        <rFont val="Calibri"/>
        <family val="2"/>
        <scheme val="minor"/>
      </rPr>
      <t>no</t>
    </r>
    <r>
      <rPr>
        <sz val="11"/>
        <color rgb="FFFF0000"/>
        <rFont val="Calibri"/>
        <family val="2"/>
        <scheme val="minor"/>
      </rPr>
      <t xml:space="preserve"> hicieron parte de la reunión, y solo referenciar los que aparecen en el acta. Cada grupo de valor relacionado en el campo mencionado, debe indicar el número dr de participantes ( se sugiere ver el reporte elaborado en dicho campo de la actividad No. 10, realizado por la Dirección de Primera Infancia). </t>
    </r>
  </si>
  <si>
    <t>determinar los temas de interés para interacción con la ciudadanía</t>
  </si>
  <si>
    <t>En avance (50% de cumplimiento)</t>
  </si>
  <si>
    <t>En avance (0% de cumplimiento)</t>
  </si>
  <si>
    <t xml:space="preserve">Heramientas de TI para la participación ciudadana </t>
  </si>
  <si>
    <r>
      <rPr>
        <sz val="11"/>
        <color rgb="FFFF0000"/>
        <rFont val="Calibri"/>
        <family val="2"/>
        <scheme val="minor"/>
      </rPr>
      <t xml:space="preserve"> Algunos de los archivos en PDF relacionados como evidencias, no abren. Se recomienda volver a colgarlos cambiando los nombres.</t>
    </r>
    <r>
      <rPr>
        <sz val="11"/>
        <color theme="8" tint="-0.249977111117893"/>
        <rFont val="Calibri"/>
        <family val="2"/>
        <scheme val="minor"/>
      </rPr>
      <t xml:space="preserve">  </t>
    </r>
  </si>
  <si>
    <t>En avance (10% de cumplimiento)</t>
  </si>
  <si>
    <t xml:space="preserve">EN ALERTA </t>
  </si>
  <si>
    <t xml:space="preserve">No se cuenta con información por parte de la Dirección de Protección. </t>
  </si>
  <si>
    <t xml:space="preserve">Es necesario modificar el texto del reporte, toda vez que en las evidencias se realcionan actas de acciones que no se mencioan en el mismo. </t>
  </si>
  <si>
    <t>Se adelantaron asistencias técnicas sobre participación de niños, niñas y adolescentes en la gestión pública, centradas estas en dos procesos: 1) día de la niñez, y 2) proceso de rendición pública de cuentas territorial sobre los derechos de la niñez y la juventud 2016-2019.
Sobre estos contenidos, en referencia a la meta de fortalecimiento técnico proyectado, se adjuntan actas de reuniones de trabajo con delegados territoriales de las alcadlías de Santo Tomás (Atlántico) y Barranquilla (Atlántico)
Actas de reuniones realizadas y documentos de trabajo base para el desarrollo de estos contenidos</t>
  </si>
  <si>
    <t>En avance (12,5% de cumplimiento)</t>
  </si>
  <si>
    <t>En avance (25% de cumplimiento)</t>
  </si>
  <si>
    <r>
      <t xml:space="preserve">En el acta se evidencia la participación en la reuníon unicamente de colaboradores de la entidad,  por tal razón se recomienda en el campo </t>
    </r>
    <r>
      <rPr>
        <i/>
        <sz val="11"/>
        <color rgb="FFFF0000"/>
        <rFont val="Calibri"/>
        <family val="2"/>
        <scheme val="minor"/>
      </rPr>
      <t xml:space="preserve">Grupo sde Valor  - columna K, se diligencia con </t>
    </r>
    <r>
      <rPr>
        <sz val="11"/>
        <color rgb="FFFF0000"/>
        <rFont val="Calibri"/>
        <family val="2"/>
        <scheme val="minor"/>
      </rPr>
      <t xml:space="preserve"> N/A,  o eliminar  de la redacción,  los individuos o grupos de valor que no hicieron parte de la reunión, y solo referenciar los que aparecen en el acta. Cada grupo de valor relacionado en el campo mencionado, debe indicar el número dr de participantes ( se sugiere ver el reporte elaborado en dicho campo de la actividad No. 10, realizado por la Dirección de Primera Infancia). </t>
    </r>
  </si>
  <si>
    <t>Presentación del espacio digital "participaICBF" en la herramienta Yammer a los enlaces de Participación. Se crea el espacio "participaICBF" en la red institucional Yammer con el fin de contar con temáticas de intererés para la participación, entre colaboradores ICBF y terceros, en una herramienta privada y controlada con la seguridad de la infomación del Instituto.</t>
  </si>
  <si>
    <t xml:space="preserve">OBSERVACIONES MONITOREO DYSA PERIODO ENERO - MARZO </t>
  </si>
  <si>
    <t>Estado de la meta a 31 de marzo</t>
  </si>
  <si>
    <t>Herramienta_participaICBF_2019</t>
  </si>
  <si>
    <t>Correo envio de memorias
 Presentación en power point
 Listado de asistencia</t>
  </si>
  <si>
    <t xml:space="preserve">Valor desagregado de la meta </t>
  </si>
  <si>
    <t>Avance realización de la meta a  31 marzo</t>
  </si>
  <si>
    <t xml:space="preserve">Avance cumplimiento PPC A 31 marzo </t>
  </si>
  <si>
    <t xml:space="preserve">CALCULO AVANCE PPC 2019 a 31  de marzo </t>
  </si>
  <si>
    <t>Valor porcentual de la actividad en el PPC  (100/28)</t>
  </si>
  <si>
    <t xml:space="preserve">AVANCE EJECUCIÓN DEL PPC 2019 A 31 DE MARZO </t>
  </si>
  <si>
    <t xml:space="preserve">Actualización del Modelo de Participación Ciudadana del ICBF </t>
  </si>
  <si>
    <t xml:space="preserve">Gestionar al interior de la entidad la construcción de la actividad propuesta por el ICBF para el IV Plan de Acción de la Alianza Gobierno Abierto. </t>
  </si>
  <si>
    <t xml:space="preserve">Realizar la segunda versión del Modelo de Participación Ciudadana del ICBF, integrando los resultados del ajuste institucional que permitira genera condiciones para que el ICBF garantice el goce efectivo del derecho a la participacion de la ciudadanía en la gestión institucional. </t>
  </si>
  <si>
    <t>Generar linemientos institucionales para el diseño e implementación de acciones de participación efectivas, incidentes y con valor, en la gestión del ICBF.</t>
  </si>
  <si>
    <t>Colaboradores del ICBF</t>
  </si>
  <si>
    <t>Un (1) modelo de participacion ciudadana actualizado</t>
  </si>
  <si>
    <t xml:space="preserve">Documento publicado. </t>
  </si>
  <si>
    <t>Presencial, virtual y escrito</t>
  </si>
  <si>
    <t xml:space="preserve">Garantizar la continuidad de la  participación del ICBF en la inicativa interncional Alianza Gobierno Abierto, con el fin de posicionar a la entidad como uno de los refrentes institucionales a nivel nacinal e internacional, en la gestión participativa y  con transparencia. </t>
  </si>
  <si>
    <t xml:space="preserve">Posicionar en el IV Plan de Accion de la Aliaza Gobierno Abierto, el fortalecimiento de la participación de los niños, niñas, adolescentes y familias en los asuntos de política pública que les afectan actulamente y en el futuro inmediato. </t>
  </si>
  <si>
    <t xml:space="preserve">Una (1) propuesta del ICBF como aporte para el IV Plan AGA </t>
  </si>
  <si>
    <t>Documento de propuesta aprobada por el Secretario General y remitida a la Secretaria de Transparencia</t>
  </si>
  <si>
    <t>Según indicaciones de la Secretaria de Transparencia</t>
  </si>
  <si>
    <t>Cuatro  (4)  Mesas de Diálogo</t>
  </si>
  <si>
    <t>Dos (2) Mesas de participación</t>
  </si>
  <si>
    <t xml:space="preserve"> mesa de participación realizada </t>
  </si>
  <si>
    <t>Número de referentes afectivos vinculados</t>
  </si>
  <si>
    <t>Publicación previa a la aprobación de los lineamientos y consulta ciudadana a través de la página web y grupos focales, con el fin de conocer y valorar los aportes de la ciudadanía frente la atención de este tipo de casos.
* Lineamiento del Programa de Adopciones.
* Lineamiento de Atención a  niños, niñas, adolescentes víctimas de violencia sexual.
* Lineamiento de la ruta de actuaciones para el restablecimiento de derechos de niños, niñas y adolescentes pertenecientes a los pueblos indígenas.</t>
  </si>
  <si>
    <t>Construcción participativa de un (1) Lineamiento del Programa de Adopciones.
Construcción participativa de un (1) Lineamiento de Atención a  niños, niñas, adolescentes víctimas de violencia sexual.
Construcción participativa  de un (1) Lineamiento de la ruta de actuaciones para el restablecimiento de derechos de niños, niñas y adolescentes pertenecientes a los pueblos indígenas.</t>
  </si>
  <si>
    <t>Un (1)  Lineamiento del Programa de Adopciones, construido participativamente.
Un (1)  Lineamiento de Atención a  niños, niñas, adolescentes víctimas de violencia sexual, construido participativamente.
Un (1)  Lineamiento de Lineamiento de ruta de la ruta de actuaciones para el restablecimiento de derechos de niños, niñas y adolescentes pertenecientes a los pueblos indígenas, construido participativamente</t>
  </si>
  <si>
    <t>Diciembre  </t>
  </si>
  <si>
    <t xml:space="preserve">Virtual y Presencial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</si>
</sst>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quot;$&quot;* #,##0.00_-;_-&quot;$&quot;* &quot;-&quot;??_-;_-@_-"/>
  </numFmts>
  <fonts count="25"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i/>
      <sz val="12"/>
      <color theme="1"/>
      <name val="Calibri"/>
      <family val="2"/>
      <scheme val="minor"/>
    </font>
    <font>
      <sz val="12"/>
      <name val="Calibri"/>
      <family val="2"/>
      <scheme val="minor"/>
    </font>
    <font>
      <sz val="12"/>
      <color rgb="FF000000"/>
      <name val="Calibri"/>
      <family val="2"/>
      <scheme val="minor"/>
    </font>
    <font>
      <b/>
      <sz val="12"/>
      <name val="Calibri"/>
      <family val="2"/>
      <scheme val="minor"/>
    </font>
    <font>
      <b/>
      <sz val="14"/>
      <color theme="0"/>
      <name val="Calibri"/>
      <family val="2"/>
      <scheme val="minor"/>
    </font>
    <font>
      <b/>
      <sz val="14"/>
      <color theme="1"/>
      <name val="Calibri"/>
      <family val="2"/>
      <scheme val="minor"/>
    </font>
    <font>
      <b/>
      <sz val="11"/>
      <color theme="0"/>
      <name val="Calibri"/>
      <family val="2"/>
      <scheme val="minor"/>
    </font>
    <font>
      <b/>
      <sz val="16"/>
      <color theme="0"/>
      <name val="Calibri"/>
      <family val="2"/>
      <scheme val="minor"/>
    </font>
    <font>
      <b/>
      <sz val="11"/>
      <color rgb="FFFF0000"/>
      <name val="Calibri"/>
      <family val="2"/>
      <scheme val="minor"/>
    </font>
    <font>
      <b/>
      <sz val="11"/>
      <color rgb="FF000000"/>
      <name val="Calibri"/>
      <family val="2"/>
      <scheme val="minor"/>
    </font>
    <font>
      <sz val="11"/>
      <color theme="8" tint="-0.249977111117893"/>
      <name val="Calibri"/>
      <family val="2"/>
      <scheme val="minor"/>
    </font>
    <font>
      <sz val="11"/>
      <color rgb="FFFF0000"/>
      <name val="Calibri"/>
      <family val="2"/>
      <scheme val="minor"/>
    </font>
    <font>
      <b/>
      <sz val="16"/>
      <color theme="8" tint="-0.249977111117893"/>
      <name val="Calibri"/>
      <family val="2"/>
      <scheme val="minor"/>
    </font>
    <font>
      <b/>
      <sz val="18"/>
      <color theme="8" tint="-0.249977111117893"/>
      <name val="Calibri"/>
      <family val="2"/>
      <scheme val="minor"/>
    </font>
    <font>
      <i/>
      <sz val="11"/>
      <color rgb="FFFF0000"/>
      <name val="Calibri"/>
      <family val="2"/>
      <scheme val="minor"/>
    </font>
    <font>
      <b/>
      <sz val="16"/>
      <color rgb="FFFF0000"/>
      <name val="Calibri"/>
      <family val="2"/>
      <scheme val="minor"/>
    </font>
    <font>
      <b/>
      <sz val="20"/>
      <color theme="8" tint="-0.249977111117893"/>
      <name val="Calibri"/>
      <family val="2"/>
      <scheme val="minor"/>
    </font>
    <font>
      <b/>
      <sz val="16"/>
      <color theme="1"/>
      <name val="Calibri"/>
      <family val="2"/>
      <scheme val="minor"/>
    </font>
    <font>
      <b/>
      <sz val="20"/>
      <color rgb="FF0070C0"/>
      <name val="Calibri"/>
      <family val="2"/>
      <scheme val="minor"/>
    </font>
    <font>
      <b/>
      <sz val="11"/>
      <name val="Calibri"/>
      <family val="2"/>
      <scheme val="minor"/>
    </font>
  </fonts>
  <fills count="28">
    <fill>
      <patternFill patternType="none"/>
    </fill>
    <fill>
      <patternFill patternType="gray125"/>
    </fill>
    <fill>
      <patternFill patternType="solid">
        <fgColor rgb="FF72AF2F"/>
        <bgColor indexed="64"/>
      </patternFill>
    </fill>
    <fill>
      <patternFill patternType="solid">
        <fgColor theme="0"/>
        <bgColor indexed="64"/>
      </patternFill>
    </fill>
    <fill>
      <patternFill patternType="solid">
        <fgColor theme="0"/>
        <bgColor rgb="FFFFFFFF"/>
      </patternFill>
    </fill>
    <fill>
      <patternFill patternType="solid">
        <fgColor theme="0" tint="-0.249977111117893"/>
        <bgColor indexed="64"/>
      </patternFill>
    </fill>
    <fill>
      <patternFill patternType="solid">
        <fgColor rgb="FF33CC33"/>
        <bgColor indexed="64"/>
      </patternFill>
    </fill>
    <fill>
      <patternFill patternType="solid">
        <fgColor rgb="FF33CCCC"/>
        <bgColor indexed="64"/>
      </patternFill>
    </fill>
    <fill>
      <patternFill patternType="solid">
        <fgColor rgb="FFCC66FF"/>
        <bgColor indexed="64"/>
      </patternFill>
    </fill>
    <fill>
      <patternFill patternType="solid">
        <fgColor rgb="FF9999FF"/>
        <bgColor indexed="64"/>
      </patternFill>
    </fill>
    <fill>
      <patternFill patternType="solid">
        <fgColor rgb="FFCC9900"/>
        <bgColor indexed="64"/>
      </patternFill>
    </fill>
    <fill>
      <patternFill patternType="solid">
        <fgColor rgb="FF3399FF"/>
        <bgColor indexed="64"/>
      </patternFill>
    </fill>
    <fill>
      <patternFill patternType="solid">
        <fgColor rgb="FFFF6600"/>
        <bgColor indexed="64"/>
      </patternFill>
    </fill>
    <fill>
      <patternFill patternType="solid">
        <fgColor theme="0" tint="-0.499984740745262"/>
        <bgColor indexed="64"/>
      </patternFill>
    </fill>
    <fill>
      <patternFill patternType="solid">
        <fgColor rgb="FF00CC99"/>
        <bgColor indexed="64"/>
      </patternFill>
    </fill>
    <fill>
      <patternFill patternType="solid">
        <fgColor rgb="FFFF66CC"/>
        <bgColor indexed="64"/>
      </patternFill>
    </fill>
    <fill>
      <patternFill patternType="solid">
        <fgColor rgb="FFCC3300"/>
        <bgColor indexed="64"/>
      </patternFill>
    </fill>
    <fill>
      <patternFill patternType="solid">
        <fgColor rgb="FFB8F2BB"/>
        <bgColor indexed="64"/>
      </patternFill>
    </fill>
    <fill>
      <patternFill patternType="solid">
        <fgColor rgb="FFADEEFD"/>
        <bgColor indexed="64"/>
      </patternFill>
    </fill>
    <fill>
      <patternFill patternType="solid">
        <fgColor rgb="FFD9D9D9"/>
        <bgColor indexed="64"/>
      </patternFill>
    </fill>
    <fill>
      <patternFill patternType="solid">
        <fgColor rgb="FF009900"/>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808080"/>
        <bgColor indexed="64"/>
      </patternFill>
    </fill>
    <fill>
      <patternFill patternType="solid">
        <fgColor rgb="FFBFBFBF"/>
        <bgColor indexed="64"/>
      </patternFill>
    </fill>
    <fill>
      <patternFill patternType="solid">
        <fgColor rgb="FFCCFFFF"/>
        <bgColor indexed="64"/>
      </patternFill>
    </fill>
  </fills>
  <borders count="36">
    <border>
      <left/>
      <right/>
      <top/>
      <bottom/>
      <diagonal/>
    </border>
    <border>
      <left style="medium">
        <color indexed="64"/>
      </left>
      <right style="thin">
        <color auto="1"/>
      </right>
      <top style="medium">
        <color indexed="64"/>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right/>
      <top style="medium">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auto="1"/>
      </left>
      <right/>
      <top style="medium">
        <color auto="1"/>
      </top>
      <bottom style="medium">
        <color auto="1"/>
      </bottom>
      <diagonal/>
    </border>
    <border>
      <left style="medium">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top style="thin">
        <color auto="1"/>
      </top>
      <bottom style="thin">
        <color auto="1"/>
      </bottom>
      <diagonal/>
    </border>
    <border>
      <left style="thin">
        <color auto="1"/>
      </left>
      <right/>
      <top style="medium">
        <color indexed="64"/>
      </top>
      <bottom style="thin">
        <color auto="1"/>
      </bottom>
      <diagonal/>
    </border>
    <border>
      <left style="thin">
        <color auto="1"/>
      </left>
      <right/>
      <top style="thin">
        <color auto="1"/>
      </top>
      <bottom/>
      <diagonal/>
    </border>
    <border>
      <left style="thin">
        <color auto="1"/>
      </left>
      <right/>
      <top style="medium">
        <color indexed="64"/>
      </top>
      <bottom style="medium">
        <color indexed="64"/>
      </bottom>
      <diagonal/>
    </border>
    <border>
      <left style="thin">
        <color auto="1"/>
      </left>
      <right/>
      <top style="medium">
        <color auto="1"/>
      </top>
      <bottom/>
      <diagonal/>
    </border>
    <border>
      <left style="medium">
        <color indexed="64"/>
      </left>
      <right/>
      <top/>
      <bottom/>
      <diagonal/>
    </border>
    <border>
      <left style="medium">
        <color auto="1"/>
      </left>
      <right/>
      <top style="medium">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s>
  <cellStyleXfs count="2">
    <xf numFmtId="0" fontId="0" fillId="0" borderId="0"/>
    <xf numFmtId="164" fontId="1" fillId="0" borderId="0" applyFont="0" applyFill="0" applyBorder="0" applyAlignment="0" applyProtection="0"/>
  </cellStyleXfs>
  <cellXfs count="219">
    <xf numFmtId="0" fontId="0" fillId="0" borderId="0" xfId="0"/>
    <xf numFmtId="0" fontId="3" fillId="0" borderId="0" xfId="0" applyFont="1" applyAlignment="1">
      <alignment horizontal="left"/>
    </xf>
    <xf numFmtId="0" fontId="3" fillId="3" borderId="0" xfId="0" applyFont="1" applyFill="1" applyAlignment="1">
      <alignment horizontal="left"/>
    </xf>
    <xf numFmtId="0" fontId="3" fillId="3" borderId="8" xfId="0" applyFont="1" applyFill="1" applyBorder="1" applyAlignment="1">
      <alignment horizontal="center" vertical="center" wrapText="1"/>
    </xf>
    <xf numFmtId="14" fontId="3" fillId="3" borderId="8" xfId="0" applyNumberFormat="1" applyFont="1" applyFill="1" applyBorder="1" applyAlignment="1">
      <alignment horizontal="center" vertical="center" wrapText="1"/>
    </xf>
    <xf numFmtId="0" fontId="3" fillId="0" borderId="0" xfId="0" applyFont="1" applyAlignment="1">
      <alignment horizontal="center" vertical="center"/>
    </xf>
    <xf numFmtId="0" fontId="3" fillId="3" borderId="2" xfId="0" applyFont="1" applyFill="1" applyBorder="1" applyAlignment="1">
      <alignment horizontal="center" vertical="center" wrapText="1"/>
    </xf>
    <xf numFmtId="0" fontId="3" fillId="0" borderId="8" xfId="0" applyFont="1" applyBorder="1" applyAlignment="1">
      <alignment horizontal="center" vertical="center" wrapText="1"/>
    </xf>
    <xf numFmtId="0" fontId="6" fillId="3" borderId="8"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wrapText="1"/>
    </xf>
    <xf numFmtId="0" fontId="2" fillId="0" borderId="0" xfId="0" applyFont="1" applyAlignment="1">
      <alignment horizontal="center" vertical="center" wrapText="1"/>
    </xf>
    <xf numFmtId="0" fontId="3" fillId="0" borderId="0" xfId="0" applyFont="1" applyAlignment="1">
      <alignment horizontal="left" wrapText="1"/>
    </xf>
    <xf numFmtId="0" fontId="2" fillId="0" borderId="0" xfId="0" applyFont="1" applyAlignment="1">
      <alignment horizontal="center" wrapText="1"/>
    </xf>
    <xf numFmtId="0" fontId="3" fillId="0" borderId="0" xfId="0" applyFont="1" applyAlignment="1">
      <alignment vertical="top" wrapText="1"/>
    </xf>
    <xf numFmtId="9" fontId="6" fillId="3" borderId="8" xfId="0" applyNumberFormat="1" applyFont="1" applyFill="1" applyBorder="1" applyAlignment="1">
      <alignment horizontal="center" vertical="center" wrapText="1"/>
    </xf>
    <xf numFmtId="17" fontId="6" fillId="3" borderId="8" xfId="0" applyNumberFormat="1" applyFont="1" applyFill="1" applyBorder="1" applyAlignment="1">
      <alignment horizontal="center" vertical="center" wrapText="1"/>
    </xf>
    <xf numFmtId="0" fontId="3" fillId="0" borderId="8" xfId="0" applyFont="1" applyBorder="1" applyAlignment="1">
      <alignment horizontal="left" vertical="top" wrapText="1"/>
    </xf>
    <xf numFmtId="0" fontId="12" fillId="9" borderId="7" xfId="0" applyFont="1" applyFill="1" applyBorder="1" applyAlignment="1">
      <alignment horizontal="center" vertical="center" wrapText="1"/>
    </xf>
    <xf numFmtId="0" fontId="12" fillId="9" borderId="8" xfId="0" applyFont="1" applyFill="1" applyBorder="1" applyAlignment="1">
      <alignment horizontal="left" vertical="center" wrapText="1"/>
    </xf>
    <xf numFmtId="0" fontId="12" fillId="6" borderId="7" xfId="0" applyFont="1" applyFill="1" applyBorder="1" applyAlignment="1">
      <alignment horizontal="center" vertical="center" wrapText="1"/>
    </xf>
    <xf numFmtId="0" fontId="12" fillId="6" borderId="8" xfId="0" applyFont="1" applyFill="1" applyBorder="1" applyAlignment="1">
      <alignment horizontal="left" vertical="center" wrapText="1"/>
    </xf>
    <xf numFmtId="0" fontId="12" fillId="7" borderId="7" xfId="0" applyFont="1" applyFill="1" applyBorder="1" applyAlignment="1">
      <alignment horizontal="center" vertical="center" wrapText="1"/>
    </xf>
    <xf numFmtId="0" fontId="12" fillId="7" borderId="8" xfId="0" applyFont="1" applyFill="1" applyBorder="1" applyAlignment="1">
      <alignment horizontal="left" vertical="center" wrapText="1"/>
    </xf>
    <xf numFmtId="0" fontId="12" fillId="8" borderId="8" xfId="0" applyFont="1" applyFill="1" applyBorder="1" applyAlignment="1">
      <alignment horizontal="center" vertical="center" wrapText="1"/>
    </xf>
    <xf numFmtId="0" fontId="12" fillId="8" borderId="8" xfId="0" applyFont="1" applyFill="1" applyBorder="1" applyAlignment="1">
      <alignment horizontal="left" vertical="center" wrapText="1"/>
    </xf>
    <xf numFmtId="0" fontId="12" fillId="10" borderId="7" xfId="0" applyFont="1" applyFill="1" applyBorder="1" applyAlignment="1">
      <alignment horizontal="center" vertical="center" wrapText="1"/>
    </xf>
    <xf numFmtId="0" fontId="12" fillId="10" borderId="8" xfId="0" applyFont="1" applyFill="1" applyBorder="1" applyAlignment="1">
      <alignment horizontal="left" vertical="center" wrapText="1"/>
    </xf>
    <xf numFmtId="0" fontId="10" fillId="0" borderId="0" xfId="0" applyFont="1" applyAlignment="1">
      <alignment horizontal="left" wrapText="1"/>
    </xf>
    <xf numFmtId="0" fontId="12" fillId="11" borderId="8" xfId="0" applyFont="1" applyFill="1" applyBorder="1" applyAlignment="1">
      <alignment horizontal="left" vertical="center" wrapText="1"/>
    </xf>
    <xf numFmtId="0" fontId="12" fillId="12" borderId="8" xfId="0" applyFont="1" applyFill="1" applyBorder="1" applyAlignment="1">
      <alignment horizontal="left" vertical="center" wrapText="1"/>
    </xf>
    <xf numFmtId="0" fontId="12" fillId="11" borderId="8" xfId="0" applyFont="1" applyFill="1" applyBorder="1" applyAlignment="1">
      <alignment horizontal="center" vertical="center" wrapText="1"/>
    </xf>
    <xf numFmtId="0" fontId="12" fillId="13" borderId="7" xfId="0" applyFont="1" applyFill="1" applyBorder="1" applyAlignment="1">
      <alignment horizontal="center" vertical="center" wrapText="1"/>
    </xf>
    <xf numFmtId="0" fontId="12" fillId="13" borderId="8" xfId="0" applyFont="1" applyFill="1" applyBorder="1" applyAlignment="1">
      <alignment horizontal="left" vertical="center" wrapText="1"/>
    </xf>
    <xf numFmtId="0" fontId="12" fillId="14" borderId="1" xfId="0" applyFont="1" applyFill="1" applyBorder="1" applyAlignment="1">
      <alignment horizontal="center" vertical="center" wrapText="1"/>
    </xf>
    <xf numFmtId="0" fontId="12" fillId="14" borderId="2" xfId="0" applyFont="1" applyFill="1" applyBorder="1" applyAlignment="1">
      <alignment horizontal="left" vertical="center" wrapText="1"/>
    </xf>
    <xf numFmtId="0" fontId="12" fillId="12" borderId="8" xfId="0" applyFont="1" applyFill="1" applyBorder="1" applyAlignment="1">
      <alignment horizontal="center" vertical="center" wrapText="1"/>
    </xf>
    <xf numFmtId="0" fontId="12" fillId="15" borderId="8" xfId="0" applyFont="1" applyFill="1" applyBorder="1" applyAlignment="1">
      <alignment horizontal="center" vertical="center" wrapText="1"/>
    </xf>
    <xf numFmtId="0" fontId="12" fillId="16" borderId="7" xfId="0" applyFont="1" applyFill="1"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21" borderId="6" xfId="0" applyFill="1" applyBorder="1" applyAlignment="1">
      <alignment horizontal="center" vertical="center" wrapText="1"/>
    </xf>
    <xf numFmtId="0" fontId="13" fillId="0" borderId="0" xfId="0" applyFont="1" applyAlignment="1">
      <alignment horizontal="center" vertical="center" wrapText="1"/>
    </xf>
    <xf numFmtId="0" fontId="3" fillId="3" borderId="19" xfId="0" applyFont="1" applyFill="1" applyBorder="1" applyAlignment="1">
      <alignment horizontal="center" vertical="center" wrapText="1"/>
    </xf>
    <xf numFmtId="14" fontId="3" fillId="3" borderId="19" xfId="0" applyNumberFormat="1" applyFont="1" applyFill="1" applyBorder="1" applyAlignment="1">
      <alignment horizontal="center" vertical="center" wrapText="1"/>
    </xf>
    <xf numFmtId="16" fontId="3" fillId="0" borderId="19" xfId="0" applyNumberFormat="1" applyFont="1" applyBorder="1" applyAlignment="1">
      <alignment horizontal="center" vertical="center" wrapText="1"/>
    </xf>
    <xf numFmtId="0" fontId="3" fillId="0" borderId="19" xfId="0" applyFont="1" applyBorder="1" applyAlignment="1">
      <alignment horizontal="center" vertical="center" wrapText="1"/>
    </xf>
    <xf numFmtId="0" fontId="6" fillId="3" borderId="19" xfId="1" applyNumberFormat="1" applyFont="1" applyFill="1" applyBorder="1" applyAlignment="1">
      <alignment horizontal="center" vertical="center" wrapText="1"/>
    </xf>
    <xf numFmtId="14" fontId="3" fillId="0" borderId="19" xfId="0" applyNumberFormat="1" applyFont="1" applyBorder="1" applyAlignment="1">
      <alignment horizontal="center" vertical="center" wrapText="1"/>
    </xf>
    <xf numFmtId="0" fontId="3" fillId="3" borderId="20" xfId="0" applyFont="1" applyFill="1" applyBorder="1" applyAlignment="1">
      <alignment horizontal="center" vertical="center" wrapText="1"/>
    </xf>
    <xf numFmtId="0" fontId="0" fillId="0" borderId="14" xfId="0" applyBorder="1" applyAlignment="1">
      <alignment vertical="center" wrapText="1"/>
    </xf>
    <xf numFmtId="0" fontId="0" fillId="21" borderId="14" xfId="0" applyFill="1" applyBorder="1" applyAlignment="1">
      <alignment wrapText="1"/>
    </xf>
    <xf numFmtId="0" fontId="0" fillId="0" borderId="14" xfId="0" applyBorder="1" applyAlignment="1">
      <alignment horizontal="center" vertical="center" wrapText="1"/>
    </xf>
    <xf numFmtId="0" fontId="0" fillId="0" borderId="14" xfId="0" applyBorder="1" applyAlignment="1">
      <alignment horizontal="left" vertical="center" wrapText="1"/>
    </xf>
    <xf numFmtId="0" fontId="0" fillId="0" borderId="14" xfId="0" applyBorder="1" applyAlignment="1">
      <alignment vertical="top" wrapText="1"/>
    </xf>
    <xf numFmtId="0" fontId="3" fillId="0" borderId="8" xfId="0" applyFont="1" applyFill="1" applyBorder="1" applyAlignment="1">
      <alignment vertical="center" wrapText="1"/>
    </xf>
    <xf numFmtId="14" fontId="3" fillId="0" borderId="8" xfId="0" applyNumberFormat="1" applyFont="1" applyFill="1" applyBorder="1" applyAlignment="1">
      <alignment vertical="center" wrapText="1"/>
    </xf>
    <xf numFmtId="17" fontId="3" fillId="0" borderId="19" xfId="0" applyNumberFormat="1" applyFont="1" applyFill="1" applyBorder="1" applyAlignment="1">
      <alignment vertical="center" wrapText="1"/>
    </xf>
    <xf numFmtId="0" fontId="0" fillId="0" borderId="0" xfId="0" applyFill="1" applyAlignment="1">
      <alignment vertical="center"/>
    </xf>
    <xf numFmtId="0" fontId="12" fillId="15" borderId="8" xfId="0" applyFont="1" applyFill="1" applyBorder="1" applyAlignment="1">
      <alignment horizontal="left" vertical="center" wrapText="1"/>
    </xf>
    <xf numFmtId="0" fontId="12" fillId="16" borderId="8" xfId="0" applyFont="1" applyFill="1" applyBorder="1" applyAlignment="1">
      <alignment horizontal="left" vertical="center" wrapText="1"/>
    </xf>
    <xf numFmtId="0" fontId="0" fillId="0" borderId="0" xfId="0" applyAlignment="1">
      <alignment horizontal="left" vertical="center" wrapText="1"/>
    </xf>
    <xf numFmtId="0" fontId="3" fillId="0" borderId="8" xfId="0" applyFont="1" applyFill="1" applyBorder="1" applyAlignment="1">
      <alignment horizontal="center" vertical="center" wrapText="1"/>
    </xf>
    <xf numFmtId="0" fontId="0" fillId="3" borderId="14" xfId="0" applyFill="1" applyBorder="1" applyAlignment="1">
      <alignment wrapText="1"/>
    </xf>
    <xf numFmtId="0" fontId="13" fillId="18" borderId="7" xfId="0" applyFont="1" applyFill="1" applyBorder="1" applyAlignment="1">
      <alignment horizontal="center" vertical="center" wrapText="1"/>
    </xf>
    <xf numFmtId="0" fontId="14" fillId="18" borderId="8" xfId="0" applyFont="1" applyFill="1" applyBorder="1" applyAlignment="1">
      <alignment horizontal="center" vertical="center" wrapText="1"/>
    </xf>
    <xf numFmtId="0" fontId="0" fillId="0" borderId="23" xfId="0" applyFont="1" applyBorder="1" applyAlignment="1">
      <alignment horizontal="center" vertical="center"/>
    </xf>
    <xf numFmtId="0" fontId="0" fillId="0" borderId="23" xfId="0" applyFont="1" applyBorder="1" applyAlignment="1">
      <alignment horizontal="center" vertical="center" wrapText="1"/>
    </xf>
    <xf numFmtId="0" fontId="0" fillId="3" borderId="6" xfId="0" applyFont="1" applyFill="1" applyBorder="1" applyAlignment="1">
      <alignment horizontal="center" vertical="center"/>
    </xf>
    <xf numFmtId="0" fontId="0" fillId="3" borderId="6"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6" xfId="0" applyFont="1" applyFill="1" applyBorder="1" applyAlignment="1">
      <alignment horizontal="center" vertical="center" wrapText="1"/>
    </xf>
    <xf numFmtId="0" fontId="0" fillId="0" borderId="6" xfId="0" applyFont="1" applyBorder="1" applyAlignment="1">
      <alignment horizontal="center" vertical="center"/>
    </xf>
    <xf numFmtId="0" fontId="0" fillId="3" borderId="6" xfId="0" applyFont="1" applyFill="1" applyBorder="1" applyAlignment="1">
      <alignment horizontal="left" vertical="center" wrapText="1"/>
    </xf>
    <xf numFmtId="0" fontId="0" fillId="21" borderId="6" xfId="0" applyFont="1" applyFill="1" applyBorder="1" applyAlignment="1">
      <alignment horizontal="center" vertical="center"/>
    </xf>
    <xf numFmtId="0" fontId="0" fillId="21" borderId="10" xfId="0" applyFont="1" applyFill="1" applyBorder="1" applyAlignment="1">
      <alignment horizontal="center" vertical="center"/>
    </xf>
    <xf numFmtId="0" fontId="0" fillId="0" borderId="14" xfId="0" applyFont="1" applyFill="1" applyBorder="1" applyAlignment="1">
      <alignment horizontal="left" vertical="center" wrapText="1"/>
    </xf>
    <xf numFmtId="0" fontId="0" fillId="0" borderId="6" xfId="0" applyFont="1" applyBorder="1" applyAlignment="1">
      <alignment horizontal="left" vertical="center" wrapText="1"/>
    </xf>
    <xf numFmtId="0" fontId="0" fillId="21" borderId="6" xfId="0" applyFont="1" applyFill="1" applyBorder="1" applyAlignment="1">
      <alignment horizontal="left" vertical="center" wrapText="1"/>
    </xf>
    <xf numFmtId="0" fontId="0" fillId="21" borderId="10" xfId="0" applyFont="1" applyFill="1" applyBorder="1" applyAlignment="1">
      <alignment horizontal="left" vertical="center" wrapText="1"/>
    </xf>
    <xf numFmtId="0" fontId="0" fillId="0" borderId="0" xfId="0" applyAlignment="1">
      <alignment horizontal="left" wrapText="1"/>
    </xf>
    <xf numFmtId="0" fontId="0" fillId="0" borderId="6" xfId="0" applyFont="1" applyFill="1" applyBorder="1" applyAlignment="1">
      <alignment horizontal="left" vertical="center" wrapText="1"/>
    </xf>
    <xf numFmtId="0" fontId="0" fillId="21" borderId="6" xfId="0" applyFont="1" applyFill="1" applyBorder="1" applyAlignment="1">
      <alignment horizontal="left" vertical="center"/>
    </xf>
    <xf numFmtId="0" fontId="0" fillId="21" borderId="10" xfId="0" applyFont="1" applyFill="1" applyBorder="1" applyAlignment="1">
      <alignment horizontal="left" vertical="center"/>
    </xf>
    <xf numFmtId="0" fontId="0" fillId="0" borderId="0" xfId="0" applyAlignment="1">
      <alignment horizontal="left"/>
    </xf>
    <xf numFmtId="0" fontId="0" fillId="3" borderId="14" xfId="0" applyFill="1" applyBorder="1" applyAlignment="1">
      <alignment horizontal="left" vertical="center" wrapText="1"/>
    </xf>
    <xf numFmtId="0" fontId="14" fillId="18" borderId="19" xfId="0" applyFont="1" applyFill="1" applyBorder="1" applyAlignment="1">
      <alignment horizontal="center" vertical="center" wrapText="1"/>
    </xf>
    <xf numFmtId="0" fontId="0" fillId="0" borderId="26" xfId="0" applyFont="1" applyBorder="1" applyAlignment="1">
      <alignment horizontal="center" vertical="center" wrapText="1"/>
    </xf>
    <xf numFmtId="0" fontId="0" fillId="3" borderId="29"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6" xfId="0" applyFont="1" applyBorder="1" applyAlignment="1">
      <alignment horizontal="left" vertical="center" wrapText="1"/>
    </xf>
    <xf numFmtId="0" fontId="0" fillId="0" borderId="16" xfId="0" applyFont="1" applyBorder="1" applyAlignment="1">
      <alignment horizontal="center" vertical="center"/>
    </xf>
    <xf numFmtId="0" fontId="0" fillId="0" borderId="16" xfId="0" applyFont="1" applyBorder="1" applyAlignment="1">
      <alignment horizontal="center" vertical="center" wrapText="1"/>
    </xf>
    <xf numFmtId="0" fontId="0" fillId="3" borderId="16" xfId="0" applyFont="1" applyFill="1" applyBorder="1" applyAlignment="1">
      <alignment horizontal="left" vertical="center" wrapText="1"/>
    </xf>
    <xf numFmtId="0" fontId="0" fillId="3" borderId="16" xfId="0" applyFont="1" applyFill="1" applyBorder="1" applyAlignment="1">
      <alignment horizontal="center" vertical="center" wrapText="1"/>
    </xf>
    <xf numFmtId="0" fontId="0" fillId="21" borderId="16" xfId="0" applyFont="1" applyFill="1" applyBorder="1" applyAlignment="1">
      <alignment horizontal="left" vertical="center" wrapText="1"/>
    </xf>
    <xf numFmtId="0" fontId="0" fillId="21" borderId="30" xfId="0" applyFont="1" applyFill="1" applyBorder="1" applyAlignment="1">
      <alignment horizontal="left" vertical="center" wrapText="1"/>
    </xf>
    <xf numFmtId="0" fontId="15" fillId="23" borderId="6" xfId="0" applyFont="1" applyFill="1" applyBorder="1" applyAlignment="1">
      <alignment horizontal="center" vertical="center" wrapText="1"/>
    </xf>
    <xf numFmtId="0" fontId="17" fillId="23" borderId="6" xfId="0" applyFont="1" applyFill="1" applyBorder="1" applyAlignment="1">
      <alignment horizontal="center" vertical="center" wrapText="1"/>
    </xf>
    <xf numFmtId="0" fontId="0" fillId="0" borderId="0" xfId="0" applyFont="1" applyAlignment="1">
      <alignment wrapText="1"/>
    </xf>
    <xf numFmtId="0" fontId="16" fillId="23" borderId="6" xfId="0" applyFont="1" applyFill="1" applyBorder="1" applyAlignment="1">
      <alignment horizontal="left" vertical="center" wrapText="1"/>
    </xf>
    <xf numFmtId="0" fontId="18" fillId="22" borderId="6" xfId="0" applyFont="1" applyFill="1" applyBorder="1" applyAlignment="1">
      <alignment horizontal="center" vertical="center" wrapText="1"/>
    </xf>
    <xf numFmtId="0" fontId="20" fillId="24" borderId="6" xfId="0" applyFont="1" applyFill="1" applyBorder="1" applyAlignment="1">
      <alignment horizontal="center" vertical="center" wrapText="1"/>
    </xf>
    <xf numFmtId="0" fontId="0" fillId="3" borderId="14" xfId="0" applyFill="1" applyBorder="1" applyAlignment="1">
      <alignment horizontal="center" vertical="center" wrapText="1"/>
    </xf>
    <xf numFmtId="0" fontId="0" fillId="21" borderId="9" xfId="0" applyFill="1" applyBorder="1" applyAlignment="1">
      <alignment wrapText="1"/>
    </xf>
    <xf numFmtId="0" fontId="16" fillId="3" borderId="6" xfId="0" applyFont="1" applyFill="1" applyBorder="1" applyAlignment="1">
      <alignment horizontal="left" vertical="center" wrapText="1"/>
    </xf>
    <xf numFmtId="0" fontId="0" fillId="3" borderId="14" xfId="0" applyFill="1" applyBorder="1" applyAlignment="1">
      <alignment vertical="center" wrapText="1"/>
    </xf>
    <xf numFmtId="0" fontId="18" fillId="12" borderId="6" xfId="0" applyFont="1" applyFill="1" applyBorder="1" applyAlignment="1">
      <alignment horizontal="center" vertical="center" wrapText="1"/>
    </xf>
    <xf numFmtId="0" fontId="16" fillId="23" borderId="6" xfId="0" applyFont="1" applyFill="1" applyBorder="1" applyAlignment="1">
      <alignment horizontal="center" vertical="center" wrapText="1"/>
    </xf>
    <xf numFmtId="0" fontId="0" fillId="0" borderId="14" xfId="0" applyFill="1" applyBorder="1" applyAlignment="1">
      <alignment horizontal="center" vertical="center" wrapText="1"/>
    </xf>
    <xf numFmtId="0" fontId="15" fillId="23" borderId="6" xfId="0" applyFont="1" applyFill="1" applyBorder="1" applyAlignment="1">
      <alignment horizontal="left" vertical="center" wrapText="1"/>
    </xf>
    <xf numFmtId="0" fontId="17" fillId="21" borderId="6" xfId="0" applyFont="1" applyFill="1" applyBorder="1" applyAlignment="1">
      <alignment horizontal="center" vertical="center" wrapText="1"/>
    </xf>
    <xf numFmtId="0" fontId="0" fillId="0" borderId="6" xfId="0" applyFill="1" applyBorder="1" applyAlignment="1">
      <alignment horizontal="center" vertical="center" wrapText="1"/>
    </xf>
    <xf numFmtId="0" fontId="22" fillId="21" borderId="6"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2" fillId="25" borderId="7" xfId="0" applyFont="1" applyFill="1" applyBorder="1" applyAlignment="1">
      <alignment horizontal="center" vertical="center" wrapText="1"/>
    </xf>
    <xf numFmtId="0" fontId="12" fillId="14" borderId="7" xfId="0" applyFont="1" applyFill="1" applyBorder="1" applyAlignment="1">
      <alignment horizontal="center" vertical="center" wrapText="1"/>
    </xf>
    <xf numFmtId="0" fontId="12" fillId="7" borderId="7" xfId="0" applyFont="1" applyFill="1" applyBorder="1" applyAlignment="1">
      <alignment vertical="center" wrapText="1"/>
    </xf>
    <xf numFmtId="0" fontId="3" fillId="0" borderId="0" xfId="0" applyFont="1" applyAlignment="1">
      <alignment vertical="center"/>
    </xf>
    <xf numFmtId="0" fontId="12" fillId="9" borderId="31"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3"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3" fillId="3" borderId="6" xfId="0" applyFont="1" applyFill="1" applyBorder="1" applyAlignment="1" applyProtection="1">
      <alignment horizontal="center" vertical="center" wrapText="1"/>
      <protection locked="0"/>
    </xf>
    <xf numFmtId="14" fontId="3" fillId="0" borderId="6" xfId="0" applyNumberFormat="1" applyFont="1" applyBorder="1" applyAlignment="1">
      <alignment horizontal="center" vertical="center" wrapText="1"/>
    </xf>
    <xf numFmtId="0" fontId="3" fillId="3" borderId="6" xfId="0" applyFont="1" applyFill="1" applyBorder="1" applyAlignment="1">
      <alignment horizontal="left" vertical="center" wrapText="1"/>
    </xf>
    <xf numFmtId="0" fontId="2" fillId="5"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4" borderId="6" xfId="0"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7" fontId="3" fillId="3" borderId="6" xfId="0" applyNumberFormat="1" applyFont="1" applyFill="1" applyBorder="1" applyAlignment="1">
      <alignment horizontal="center" vertical="center" wrapText="1"/>
    </xf>
    <xf numFmtId="0" fontId="3" fillId="5" borderId="6" xfId="0" applyFont="1" applyFill="1" applyBorder="1" applyAlignment="1">
      <alignment horizontal="center" vertical="center" wrapText="1"/>
    </xf>
    <xf numFmtId="0" fontId="2" fillId="5" borderId="6" xfId="0" applyFont="1" applyFill="1" applyBorder="1" applyAlignment="1" applyProtection="1">
      <alignment horizontal="center" vertical="center" wrapText="1"/>
      <protection locked="0"/>
    </xf>
    <xf numFmtId="14" fontId="3" fillId="3" borderId="6" xfId="0" applyNumberFormat="1" applyFont="1" applyFill="1" applyBorder="1" applyAlignment="1" applyProtection="1">
      <alignment horizontal="center" vertical="center" wrapText="1"/>
      <protection locked="0"/>
    </xf>
    <xf numFmtId="0" fontId="3" fillId="0" borderId="6" xfId="0" applyFont="1" applyBorder="1" applyAlignment="1">
      <alignment horizontal="left" vertical="center" wrapText="1"/>
    </xf>
    <xf numFmtId="0" fontId="2" fillId="0" borderId="6" xfId="0" applyFont="1" applyBorder="1" applyAlignment="1">
      <alignment horizontal="center" vertical="center" wrapText="1"/>
    </xf>
    <xf numFmtId="16" fontId="3" fillId="0" borderId="6" xfId="0" applyNumberFormat="1" applyFont="1" applyBorder="1" applyAlignment="1">
      <alignment horizontal="center" vertical="center" wrapText="1"/>
    </xf>
    <xf numFmtId="0" fontId="6" fillId="3" borderId="6" xfId="0" applyFont="1" applyFill="1" applyBorder="1" applyAlignment="1">
      <alignment horizontal="left" vertical="center" wrapText="1"/>
    </xf>
    <xf numFmtId="0" fontId="8" fillId="3"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6" fillId="3" borderId="6" xfId="1" applyNumberFormat="1" applyFont="1" applyFill="1" applyBorder="1" applyAlignment="1">
      <alignment horizontal="center" vertical="center" wrapText="1"/>
    </xf>
    <xf numFmtId="9" fontId="6" fillId="3" borderId="6" xfId="0" applyNumberFormat="1" applyFont="1" applyFill="1" applyBorder="1" applyAlignment="1">
      <alignment horizontal="center" vertical="center" wrapText="1"/>
    </xf>
    <xf numFmtId="17" fontId="6" fillId="3" borderId="6" xfId="0" applyNumberFormat="1" applyFont="1" applyFill="1" applyBorder="1" applyAlignment="1">
      <alignment horizontal="center" vertical="center" wrapText="1"/>
    </xf>
    <xf numFmtId="0" fontId="6" fillId="3" borderId="6" xfId="0" applyFont="1" applyFill="1" applyBorder="1" applyAlignment="1">
      <alignment vertical="center" wrapText="1"/>
    </xf>
    <xf numFmtId="0" fontId="8" fillId="26" borderId="6" xfId="0" applyFont="1" applyFill="1" applyBorder="1" applyAlignment="1">
      <alignment horizontal="center" vertical="center" wrapText="1"/>
    </xf>
    <xf numFmtId="0" fontId="3" fillId="26" borderId="6" xfId="0" applyFont="1" applyFill="1" applyBorder="1" applyAlignment="1">
      <alignment vertical="center"/>
    </xf>
    <xf numFmtId="0" fontId="3" fillId="27" borderId="6" xfId="0" applyFont="1" applyFill="1" applyBorder="1" applyAlignment="1">
      <alignment horizontal="center" vertical="center" wrapText="1"/>
    </xf>
    <xf numFmtId="0" fontId="3" fillId="27" borderId="6" xfId="0"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12" fillId="9" borderId="32"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1" borderId="19" xfId="0" applyFont="1" applyFill="1" applyBorder="1" applyAlignment="1">
      <alignment horizontal="left" vertical="center" wrapText="1"/>
    </xf>
    <xf numFmtId="0" fontId="12" fillId="12" borderId="19" xfId="0" applyFont="1" applyFill="1" applyBorder="1" applyAlignment="1">
      <alignment horizontal="left" vertical="center" wrapText="1"/>
    </xf>
    <xf numFmtId="0" fontId="12" fillId="6" borderId="19" xfId="0" applyFont="1" applyFill="1" applyBorder="1" applyAlignment="1">
      <alignment horizontal="left" vertical="center" wrapText="1"/>
    </xf>
    <xf numFmtId="0" fontId="12" fillId="6" borderId="19" xfId="0" applyFont="1" applyFill="1" applyBorder="1" applyAlignment="1" applyProtection="1">
      <alignment horizontal="left" vertical="center" wrapText="1"/>
      <protection locked="0"/>
    </xf>
    <xf numFmtId="0" fontId="12" fillId="15" borderId="19" xfId="0" applyFont="1" applyFill="1" applyBorder="1" applyAlignment="1">
      <alignment vertical="center" wrapText="1"/>
    </xf>
    <xf numFmtId="0" fontId="12" fillId="7" borderId="19" xfId="0" applyFont="1" applyFill="1" applyBorder="1" applyAlignment="1">
      <alignment horizontal="left" vertical="center" wrapText="1"/>
    </xf>
    <xf numFmtId="0" fontId="12" fillId="7" borderId="19" xfId="0" applyFont="1" applyFill="1" applyBorder="1" applyAlignment="1">
      <alignment vertical="center" wrapText="1"/>
    </xf>
    <xf numFmtId="0" fontId="12" fillId="8" borderId="19" xfId="0" applyFont="1" applyFill="1" applyBorder="1" applyAlignment="1">
      <alignment horizontal="left" vertical="center" wrapText="1"/>
    </xf>
    <xf numFmtId="0" fontId="12" fillId="25" borderId="19" xfId="0" applyFont="1" applyFill="1" applyBorder="1" applyAlignment="1">
      <alignment horizontal="left" vertical="center" wrapText="1"/>
    </xf>
    <xf numFmtId="0" fontId="12" fillId="14" borderId="20" xfId="0" applyFont="1" applyFill="1" applyBorder="1" applyAlignment="1">
      <alignment horizontal="left" vertical="center" wrapText="1"/>
    </xf>
    <xf numFmtId="0" fontId="12" fillId="16" borderId="19" xfId="0" applyFont="1" applyFill="1" applyBorder="1" applyAlignment="1">
      <alignment vertical="center" wrapText="1"/>
    </xf>
    <xf numFmtId="0" fontId="3" fillId="3" borderId="15" xfId="0" applyFont="1" applyFill="1" applyBorder="1" applyAlignment="1">
      <alignment vertical="top" wrapText="1"/>
    </xf>
    <xf numFmtId="0" fontId="3" fillId="3" borderId="3"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14" xfId="0" applyFont="1" applyFill="1" applyBorder="1" applyAlignment="1">
      <alignment horizontal="left" vertical="center" wrapText="1"/>
    </xf>
    <xf numFmtId="0" fontId="6" fillId="3" borderId="34" xfId="0" applyFont="1" applyFill="1" applyBorder="1" applyAlignment="1">
      <alignment horizontal="center" vertical="center" wrapText="1"/>
    </xf>
    <xf numFmtId="0" fontId="3" fillId="3" borderId="14" xfId="0" applyFont="1" applyFill="1" applyBorder="1" applyAlignment="1">
      <alignment vertical="center" wrapText="1"/>
    </xf>
    <xf numFmtId="0" fontId="3" fillId="3" borderId="34" xfId="0" applyFont="1" applyFill="1" applyBorder="1" applyAlignment="1">
      <alignment horizontal="center" vertical="center" wrapText="1"/>
    </xf>
    <xf numFmtId="0" fontId="3" fillId="3" borderId="14" xfId="0" applyFont="1" applyFill="1" applyBorder="1" applyAlignment="1" applyProtection="1">
      <alignment horizontal="left" vertical="top" wrapText="1"/>
      <protection locked="0"/>
    </xf>
    <xf numFmtId="0" fontId="3" fillId="3" borderId="34" xfId="0" applyFont="1" applyFill="1" applyBorder="1" applyAlignment="1" applyProtection="1">
      <alignment horizontal="center" vertical="center" wrapText="1"/>
      <protection locked="0"/>
    </xf>
    <xf numFmtId="0" fontId="3" fillId="0" borderId="14" xfId="0" applyFont="1" applyBorder="1" applyAlignment="1">
      <alignment horizontal="left" vertical="center" wrapText="1"/>
    </xf>
    <xf numFmtId="0" fontId="3" fillId="0" borderId="34" xfId="0" applyFont="1" applyBorder="1" applyAlignment="1">
      <alignment horizontal="center" vertical="center" wrapText="1"/>
    </xf>
    <xf numFmtId="0" fontId="6" fillId="3" borderId="14" xfId="0" applyFont="1" applyFill="1" applyBorder="1" applyAlignment="1">
      <alignment vertical="top" wrapText="1"/>
    </xf>
    <xf numFmtId="0" fontId="6" fillId="3" borderId="14" xfId="0" applyFont="1" applyFill="1" applyBorder="1" applyAlignment="1">
      <alignment vertical="center" wrapText="1"/>
    </xf>
    <xf numFmtId="0" fontId="6" fillId="3" borderId="14" xfId="0" applyFont="1" applyFill="1" applyBorder="1" applyAlignment="1">
      <alignment horizontal="left" vertical="center" wrapText="1"/>
    </xf>
    <xf numFmtId="14" fontId="3" fillId="0" borderId="34" xfId="0" applyNumberFormat="1" applyFont="1" applyBorder="1" applyAlignment="1">
      <alignment horizontal="center" vertical="center" wrapText="1"/>
    </xf>
    <xf numFmtId="0" fontId="6" fillId="3" borderId="9" xfId="0" applyFont="1" applyFill="1" applyBorder="1" applyAlignment="1">
      <alignment horizontal="left" vertical="center" wrapText="1"/>
    </xf>
    <xf numFmtId="0" fontId="3" fillId="0" borderId="10" xfId="0" applyFont="1" applyBorder="1" applyAlignment="1">
      <alignment horizontal="left" vertical="center" wrapText="1"/>
    </xf>
    <xf numFmtId="0" fontId="3" fillId="3" borderId="1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6" fillId="3" borderId="10" xfId="0" applyFont="1" applyFill="1" applyBorder="1" applyAlignment="1">
      <alignment horizontal="left" vertical="center" wrapText="1"/>
    </xf>
    <xf numFmtId="0" fontId="3" fillId="3" borderId="35" xfId="0" applyFont="1" applyFill="1" applyBorder="1" applyAlignment="1">
      <alignment horizontal="center" vertical="center" wrapText="1"/>
    </xf>
    <xf numFmtId="0" fontId="23" fillId="21" borderId="6" xfId="0" applyFont="1" applyFill="1" applyBorder="1" applyAlignment="1">
      <alignment horizontal="center"/>
    </xf>
    <xf numFmtId="0" fontId="24" fillId="21" borderId="6" xfId="0" applyFont="1" applyFill="1" applyBorder="1" applyAlignment="1">
      <alignment horizontal="center" vertical="center" wrapText="1"/>
    </xf>
    <xf numFmtId="0" fontId="11" fillId="20" borderId="17" xfId="0" applyFont="1" applyFill="1" applyBorder="1" applyAlignment="1">
      <alignment horizontal="center" vertical="center" wrapText="1"/>
    </xf>
    <xf numFmtId="0" fontId="11" fillId="20" borderId="16" xfId="0" applyFont="1" applyFill="1" applyBorder="1" applyAlignment="1">
      <alignment horizontal="center" vertical="center" wrapText="1"/>
    </xf>
    <xf numFmtId="0" fontId="11" fillId="20" borderId="18" xfId="0" applyFont="1" applyFill="1" applyBorder="1" applyAlignment="1">
      <alignment horizontal="center" vertical="center" wrapText="1"/>
    </xf>
    <xf numFmtId="0" fontId="14" fillId="19" borderId="13" xfId="0" applyFont="1" applyFill="1" applyBorder="1" applyAlignment="1">
      <alignment horizontal="center" vertical="center" wrapText="1"/>
    </xf>
    <xf numFmtId="0" fontId="14" fillId="19" borderId="12" xfId="0" applyFont="1" applyFill="1" applyBorder="1" applyAlignment="1">
      <alignment horizontal="center" vertical="center" wrapText="1"/>
    </xf>
    <xf numFmtId="0" fontId="14" fillId="17" borderId="11" xfId="0" applyFont="1" applyFill="1" applyBorder="1" applyAlignment="1">
      <alignment horizontal="center" vertical="center" wrapText="1"/>
    </xf>
    <xf numFmtId="0" fontId="14" fillId="17" borderId="21" xfId="0" applyFont="1" applyFill="1" applyBorder="1" applyAlignment="1">
      <alignment horizontal="center" vertical="center" wrapText="1"/>
    </xf>
    <xf numFmtId="0" fontId="14" fillId="18" borderId="22" xfId="0" applyFont="1" applyFill="1" applyBorder="1" applyAlignment="1">
      <alignment horizontal="center" vertical="center" wrapText="1"/>
    </xf>
    <xf numFmtId="0" fontId="14" fillId="18" borderId="4" xfId="0" applyFont="1" applyFill="1" applyBorder="1" applyAlignment="1">
      <alignment horizontal="center" vertical="center" wrapText="1"/>
    </xf>
    <xf numFmtId="0" fontId="21" fillId="23" borderId="18" xfId="0" applyFont="1" applyFill="1" applyBorder="1" applyAlignment="1">
      <alignment horizontal="center" vertical="center" wrapText="1"/>
    </xf>
    <xf numFmtId="0" fontId="21" fillId="23" borderId="24" xfId="0" applyFont="1" applyFill="1" applyBorder="1" applyAlignment="1">
      <alignment horizontal="center" vertical="center" wrapText="1"/>
    </xf>
    <xf numFmtId="0" fontId="21" fillId="23" borderId="25" xfId="0" applyFont="1" applyFill="1" applyBorder="1" applyAlignment="1">
      <alignment horizontal="center" vertical="center" wrapText="1"/>
    </xf>
    <xf numFmtId="0" fontId="21" fillId="23" borderId="26" xfId="0" applyFont="1" applyFill="1" applyBorder="1" applyAlignment="1">
      <alignment horizontal="center" vertical="center" wrapText="1"/>
    </xf>
    <xf numFmtId="0" fontId="21" fillId="23" borderId="27" xfId="0" applyFont="1" applyFill="1" applyBorder="1" applyAlignment="1">
      <alignment horizontal="center" vertical="center" wrapText="1"/>
    </xf>
    <xf numFmtId="0" fontId="21" fillId="23" borderId="28" xfId="0" applyFont="1" applyFill="1" applyBorder="1" applyAlignment="1">
      <alignment horizontal="center" vertical="center" wrapText="1"/>
    </xf>
    <xf numFmtId="0" fontId="11" fillId="20" borderId="3" xfId="0" applyFont="1" applyFill="1" applyBorder="1" applyAlignment="1">
      <alignment horizontal="center" vertical="center" wrapText="1"/>
    </xf>
    <xf numFmtId="0" fontId="11" fillId="20" borderId="6" xfId="0" applyFont="1" applyFill="1" applyBorder="1" applyAlignment="1">
      <alignment horizontal="center" vertical="center" wrapText="1"/>
    </xf>
    <xf numFmtId="0" fontId="11" fillId="20" borderId="5" xfId="0" applyFont="1" applyFill="1" applyBorder="1" applyAlignment="1">
      <alignment horizontal="center" vertical="center" wrapText="1"/>
    </xf>
    <xf numFmtId="0" fontId="11" fillId="20" borderId="15" xfId="0" applyFont="1" applyFill="1" applyBorder="1" applyAlignment="1">
      <alignment horizontal="center" vertical="center" wrapText="1"/>
    </xf>
    <xf numFmtId="0" fontId="11" fillId="20" borderId="14" xfId="0" applyFont="1" applyFill="1" applyBorder="1" applyAlignment="1">
      <alignment horizontal="center" vertical="center" wrapText="1"/>
    </xf>
    <xf numFmtId="0" fontId="11" fillId="20" borderId="9" xfId="0" applyFont="1" applyFill="1" applyBorder="1" applyAlignment="1">
      <alignment horizontal="center" vertical="center" wrapText="1"/>
    </xf>
    <xf numFmtId="0" fontId="11" fillId="20" borderId="10" xfId="0" applyFont="1" applyFill="1" applyBorder="1" applyAlignment="1">
      <alignment horizontal="center" vertical="center" wrapText="1"/>
    </xf>
    <xf numFmtId="0" fontId="9" fillId="2" borderId="6"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cellXfs>
  <cellStyles count="2">
    <cellStyle name="Moneda" xfId="1" builtinId="4"/>
    <cellStyle name="Normal" xfId="0" builtinId="0"/>
  </cellStyles>
  <dxfs count="0"/>
  <tableStyles count="0" defaultTableStyle="TableStyleMedium2" defaultPivotStyle="PivotStyleLight16"/>
  <colors>
    <mruColors>
      <color rgb="FFBFBFBF"/>
      <color rgb="FFCC3300"/>
      <color rgb="FF00CC99"/>
      <color rgb="FF808080"/>
      <color rgb="FFCC66FF"/>
      <color rgb="FF00FF99"/>
      <color rgb="FFCCFFFF"/>
      <color rgb="FFFF99CC"/>
      <color rgb="FFFF66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zoomScale="60" zoomScaleNormal="60" workbookViewId="0">
      <selection activeCell="H4" sqref="H4"/>
    </sheetView>
  </sheetViews>
  <sheetFormatPr baseColWidth="10" defaultColWidth="11.42578125" defaultRowHeight="15" x14ac:dyDescent="0.25"/>
  <cols>
    <col min="1" max="1" width="9.140625" style="40" customWidth="1"/>
    <col min="2" max="2" width="40.28515625" style="64" customWidth="1"/>
    <col min="3" max="3" width="20.28515625" customWidth="1"/>
    <col min="4" max="4" width="23.7109375" customWidth="1"/>
    <col min="5" max="5" width="25.5703125" customWidth="1"/>
    <col min="6" max="6" width="14.42578125" customWidth="1"/>
    <col min="7" max="7" width="18.5703125" customWidth="1"/>
    <col min="8" max="8" width="57.28515625" style="42" customWidth="1"/>
    <col min="9" max="9" width="13.7109375" style="43" customWidth="1"/>
    <col min="10" max="10" width="64.85546875" style="83" customWidth="1"/>
    <col min="11" max="12" width="24.5703125" style="87" customWidth="1"/>
    <col min="13" max="13" width="46.28515625" style="87" customWidth="1"/>
    <col min="14" max="14" width="31.7109375" style="83" customWidth="1"/>
    <col min="15" max="15" width="25.42578125" style="45" customWidth="1"/>
    <col min="16" max="16" width="25.140625" style="102" customWidth="1"/>
    <col min="17" max="17" width="25.5703125" style="102" customWidth="1"/>
    <col min="18" max="18" width="59.7109375" style="102" customWidth="1"/>
    <col min="19" max="19" width="34.140625" style="102" customWidth="1"/>
    <col min="20" max="20" width="27.85546875" customWidth="1"/>
    <col min="21" max="21" width="23.28515625" customWidth="1"/>
    <col min="22" max="22" width="21" customWidth="1"/>
    <col min="23" max="23" width="23.140625" customWidth="1"/>
  </cols>
  <sheetData>
    <row r="1" spans="1:23" ht="15.75" customHeight="1" thickBot="1" x14ac:dyDescent="0.3">
      <c r="A1" s="213" t="s">
        <v>0</v>
      </c>
      <c r="B1" s="210" t="s">
        <v>215</v>
      </c>
      <c r="C1" s="210" t="s">
        <v>207</v>
      </c>
      <c r="D1" s="210" t="s">
        <v>8</v>
      </c>
      <c r="E1" s="210" t="s">
        <v>9</v>
      </c>
      <c r="F1" s="210" t="s">
        <v>10</v>
      </c>
      <c r="G1" s="195" t="s">
        <v>11</v>
      </c>
      <c r="H1" s="198" t="s">
        <v>208</v>
      </c>
      <c r="I1" s="199"/>
      <c r="J1" s="199"/>
      <c r="K1" s="199"/>
      <c r="L1" s="199"/>
      <c r="M1" s="199"/>
      <c r="N1" s="199"/>
      <c r="O1" s="204" t="s">
        <v>270</v>
      </c>
      <c r="P1" s="205"/>
      <c r="Q1" s="205"/>
      <c r="R1" s="205"/>
      <c r="S1" s="206"/>
      <c r="T1" s="193" t="s">
        <v>277</v>
      </c>
      <c r="U1" s="193"/>
      <c r="V1" s="193"/>
      <c r="W1" s="193"/>
    </row>
    <row r="2" spans="1:23" ht="15.75" customHeight="1" thickBot="1" x14ac:dyDescent="0.3">
      <c r="A2" s="214"/>
      <c r="B2" s="211"/>
      <c r="C2" s="211"/>
      <c r="D2" s="211"/>
      <c r="E2" s="211"/>
      <c r="F2" s="211"/>
      <c r="G2" s="196"/>
      <c r="H2" s="200" t="s">
        <v>209</v>
      </c>
      <c r="I2" s="202" t="s">
        <v>210</v>
      </c>
      <c r="J2" s="203"/>
      <c r="K2" s="203"/>
      <c r="L2" s="203"/>
      <c r="M2" s="203"/>
      <c r="N2" s="203"/>
      <c r="O2" s="207"/>
      <c r="P2" s="208"/>
      <c r="Q2" s="208"/>
      <c r="R2" s="208"/>
      <c r="S2" s="209"/>
      <c r="T2" s="193"/>
      <c r="U2" s="193"/>
      <c r="V2" s="193"/>
      <c r="W2" s="193"/>
    </row>
    <row r="3" spans="1:23" ht="85.5" customHeight="1" thickBot="1" x14ac:dyDescent="0.3">
      <c r="A3" s="215"/>
      <c r="B3" s="216"/>
      <c r="C3" s="212"/>
      <c r="D3" s="212"/>
      <c r="E3" s="212"/>
      <c r="F3" s="212"/>
      <c r="G3" s="197"/>
      <c r="H3" s="201"/>
      <c r="I3" s="67" t="s">
        <v>211</v>
      </c>
      <c r="J3" s="68" t="s">
        <v>212</v>
      </c>
      <c r="K3" s="68" t="s">
        <v>216</v>
      </c>
      <c r="L3" s="68" t="s">
        <v>247</v>
      </c>
      <c r="M3" s="68" t="s">
        <v>213</v>
      </c>
      <c r="N3" s="89" t="s">
        <v>214</v>
      </c>
      <c r="O3" s="101" t="s">
        <v>250</v>
      </c>
      <c r="P3" s="101" t="s">
        <v>251</v>
      </c>
      <c r="Q3" s="101" t="s">
        <v>254</v>
      </c>
      <c r="R3" s="101" t="s">
        <v>252</v>
      </c>
      <c r="S3" s="105" t="s">
        <v>271</v>
      </c>
      <c r="T3" s="114" t="s">
        <v>278</v>
      </c>
      <c r="U3" s="114" t="s">
        <v>274</v>
      </c>
      <c r="V3" s="114" t="s">
        <v>275</v>
      </c>
      <c r="W3" s="114" t="s">
        <v>276</v>
      </c>
    </row>
    <row r="4" spans="1:23" ht="228.75" customHeight="1" thickBot="1" x14ac:dyDescent="0.3">
      <c r="A4" s="19">
        <v>1</v>
      </c>
      <c r="B4" s="20" t="s">
        <v>45</v>
      </c>
      <c r="C4" s="3" t="s">
        <v>49</v>
      </c>
      <c r="D4" s="3" t="s">
        <v>51</v>
      </c>
      <c r="E4" s="3" t="s">
        <v>26</v>
      </c>
      <c r="F4" s="3" t="s">
        <v>36</v>
      </c>
      <c r="G4" s="46" t="s">
        <v>93</v>
      </c>
      <c r="H4" s="53" t="s">
        <v>224</v>
      </c>
      <c r="I4" s="69">
        <v>0</v>
      </c>
      <c r="J4" s="70" t="s">
        <v>30</v>
      </c>
      <c r="K4" s="70" t="s">
        <v>30</v>
      </c>
      <c r="L4" s="70" t="s">
        <v>30</v>
      </c>
      <c r="M4" s="70" t="s">
        <v>30</v>
      </c>
      <c r="N4" s="90" t="s">
        <v>30</v>
      </c>
      <c r="O4" s="100" t="s">
        <v>253</v>
      </c>
      <c r="P4" s="100" t="s">
        <v>227</v>
      </c>
      <c r="Q4" s="100" t="s">
        <v>253</v>
      </c>
      <c r="R4" s="100" t="s">
        <v>228</v>
      </c>
      <c r="S4" s="104" t="s">
        <v>258</v>
      </c>
      <c r="T4" s="41">
        <v>4.7699999999999996</v>
      </c>
      <c r="U4" s="41">
        <f>T4/6</f>
        <v>0.79499999999999993</v>
      </c>
      <c r="V4" s="41">
        <v>0</v>
      </c>
      <c r="W4" s="44">
        <f>U4*V4</f>
        <v>0</v>
      </c>
    </row>
    <row r="5" spans="1:23" ht="304.5" customHeight="1" thickBot="1" x14ac:dyDescent="0.3">
      <c r="A5" s="27">
        <v>2</v>
      </c>
      <c r="B5" s="28" t="s">
        <v>71</v>
      </c>
      <c r="C5" s="3" t="s">
        <v>85</v>
      </c>
      <c r="D5" s="3" t="s">
        <v>165</v>
      </c>
      <c r="E5" s="3" t="s">
        <v>82</v>
      </c>
      <c r="F5" s="3" t="s">
        <v>32</v>
      </c>
      <c r="G5" s="46" t="s">
        <v>33</v>
      </c>
      <c r="H5" s="88" t="s">
        <v>230</v>
      </c>
      <c r="I5" s="71">
        <v>0</v>
      </c>
      <c r="J5" s="72" t="s">
        <v>30</v>
      </c>
      <c r="K5" s="108" t="s">
        <v>234</v>
      </c>
      <c r="L5" s="73" t="s">
        <v>30</v>
      </c>
      <c r="M5" s="71" t="s">
        <v>30</v>
      </c>
      <c r="N5" s="91" t="s">
        <v>231</v>
      </c>
      <c r="O5" s="100" t="s">
        <v>229</v>
      </c>
      <c r="P5" s="100" t="s">
        <v>227</v>
      </c>
      <c r="Q5" s="100" t="s">
        <v>253</v>
      </c>
      <c r="R5" s="103" t="s">
        <v>255</v>
      </c>
      <c r="S5" s="104" t="s">
        <v>258</v>
      </c>
      <c r="T5" s="41">
        <v>4.7699999999999996</v>
      </c>
      <c r="U5" s="41">
        <f>T5/30</f>
        <v>0.15899999999999997</v>
      </c>
      <c r="V5" s="41">
        <v>0</v>
      </c>
      <c r="W5" s="44">
        <f t="shared" ref="W5:W24" si="0">U5*V5</f>
        <v>0</v>
      </c>
    </row>
    <row r="6" spans="1:23" ht="135.75" thickBot="1" x14ac:dyDescent="0.3">
      <c r="A6" s="27">
        <v>3</v>
      </c>
      <c r="B6" s="28" t="s">
        <v>74</v>
      </c>
      <c r="C6" s="3" t="s">
        <v>85</v>
      </c>
      <c r="D6" s="3" t="s">
        <v>163</v>
      </c>
      <c r="E6" s="3" t="s">
        <v>86</v>
      </c>
      <c r="F6" s="3" t="s">
        <v>76</v>
      </c>
      <c r="G6" s="46" t="s">
        <v>33</v>
      </c>
      <c r="H6" s="88" t="s">
        <v>232</v>
      </c>
      <c r="I6" s="71">
        <v>0</v>
      </c>
      <c r="J6" s="72" t="s">
        <v>30</v>
      </c>
      <c r="K6" s="108" t="s">
        <v>235</v>
      </c>
      <c r="L6" s="73" t="s">
        <v>30</v>
      </c>
      <c r="M6" s="71" t="s">
        <v>30</v>
      </c>
      <c r="N6" s="91" t="s">
        <v>233</v>
      </c>
      <c r="O6" s="100" t="s">
        <v>229</v>
      </c>
      <c r="P6" s="100" t="s">
        <v>227</v>
      </c>
      <c r="Q6" s="100" t="s">
        <v>253</v>
      </c>
      <c r="R6" s="103" t="s">
        <v>268</v>
      </c>
      <c r="S6" s="104" t="s">
        <v>258</v>
      </c>
      <c r="T6" s="41">
        <v>4.7699999999999996</v>
      </c>
      <c r="U6" s="41">
        <f>T6/1</f>
        <v>4.7699999999999996</v>
      </c>
      <c r="V6" s="41">
        <v>0</v>
      </c>
      <c r="W6" s="44">
        <f t="shared" si="0"/>
        <v>0</v>
      </c>
    </row>
    <row r="7" spans="1:23" s="61" customFormat="1" ht="86.25" customHeight="1" thickBot="1" x14ac:dyDescent="0.3">
      <c r="A7" s="32">
        <v>4</v>
      </c>
      <c r="B7" s="30" t="s">
        <v>259</v>
      </c>
      <c r="C7" s="65" t="s">
        <v>89</v>
      </c>
      <c r="D7" s="58" t="s">
        <v>166</v>
      </c>
      <c r="E7" s="58" t="s">
        <v>90</v>
      </c>
      <c r="F7" s="59" t="s">
        <v>91</v>
      </c>
      <c r="G7" s="60" t="s">
        <v>93</v>
      </c>
      <c r="H7" s="112" t="s">
        <v>30</v>
      </c>
      <c r="I7" s="74">
        <v>1</v>
      </c>
      <c r="J7" s="79" t="s">
        <v>269</v>
      </c>
      <c r="K7" s="84" t="s">
        <v>236</v>
      </c>
      <c r="L7" s="73" t="s">
        <v>30</v>
      </c>
      <c r="M7" s="84" t="s">
        <v>256</v>
      </c>
      <c r="N7" s="92" t="s">
        <v>272</v>
      </c>
      <c r="O7" s="100" t="s">
        <v>30</v>
      </c>
      <c r="P7" s="100" t="s">
        <v>229</v>
      </c>
      <c r="Q7" s="100" t="s">
        <v>253</v>
      </c>
      <c r="R7" s="100" t="s">
        <v>228</v>
      </c>
      <c r="S7" s="104" t="s">
        <v>257</v>
      </c>
      <c r="T7" s="41">
        <v>4.7699999999999996</v>
      </c>
      <c r="U7" s="41">
        <f>T7/2</f>
        <v>2.3849999999999998</v>
      </c>
      <c r="V7" s="115">
        <v>1</v>
      </c>
      <c r="W7" s="44">
        <f t="shared" si="0"/>
        <v>2.3849999999999998</v>
      </c>
    </row>
    <row r="8" spans="1:23" s="40" customFormat="1" ht="89.65" customHeight="1" thickBot="1" x14ac:dyDescent="0.3">
      <c r="A8" s="32">
        <v>5</v>
      </c>
      <c r="B8" s="30" t="s">
        <v>53</v>
      </c>
      <c r="C8" s="3" t="s">
        <v>89</v>
      </c>
      <c r="D8" s="3" t="s">
        <v>167</v>
      </c>
      <c r="E8" s="3" t="s">
        <v>95</v>
      </c>
      <c r="F8" s="4" t="s">
        <v>96</v>
      </c>
      <c r="G8" s="46" t="s">
        <v>93</v>
      </c>
      <c r="H8" s="55" t="s">
        <v>30</v>
      </c>
      <c r="I8" s="73">
        <v>1</v>
      </c>
      <c r="J8" s="80" t="s">
        <v>221</v>
      </c>
      <c r="K8" s="80" t="s">
        <v>236</v>
      </c>
      <c r="L8" s="73" t="s">
        <v>30</v>
      </c>
      <c r="M8" s="80" t="s">
        <v>220</v>
      </c>
      <c r="N8" s="93" t="s">
        <v>273</v>
      </c>
      <c r="O8" s="100" t="s">
        <v>30</v>
      </c>
      <c r="P8" s="100" t="s">
        <v>229</v>
      </c>
      <c r="Q8" s="100" t="s">
        <v>253</v>
      </c>
      <c r="R8" s="100" t="s">
        <v>228</v>
      </c>
      <c r="S8" s="104" t="s">
        <v>257</v>
      </c>
      <c r="T8" s="41">
        <v>4.7699999999999996</v>
      </c>
      <c r="U8" s="41">
        <f>T8/2</f>
        <v>2.3849999999999998</v>
      </c>
      <c r="V8" s="41">
        <v>1</v>
      </c>
      <c r="W8" s="44">
        <f t="shared" si="0"/>
        <v>2.3849999999999998</v>
      </c>
    </row>
    <row r="9" spans="1:23" ht="202.5" customHeight="1" thickBot="1" x14ac:dyDescent="0.3">
      <c r="A9" s="37">
        <v>6</v>
      </c>
      <c r="B9" s="31" t="s">
        <v>78</v>
      </c>
      <c r="C9" s="3" t="s">
        <v>39</v>
      </c>
      <c r="D9" s="3" t="s">
        <v>170</v>
      </c>
      <c r="E9" s="3" t="s">
        <v>101</v>
      </c>
      <c r="F9" s="3" t="s">
        <v>91</v>
      </c>
      <c r="G9" s="46" t="s">
        <v>93</v>
      </c>
      <c r="H9" s="53" t="s">
        <v>222</v>
      </c>
      <c r="I9" s="75">
        <v>0</v>
      </c>
      <c r="J9" s="73" t="s">
        <v>30</v>
      </c>
      <c r="K9" s="75" t="s">
        <v>30</v>
      </c>
      <c r="L9" s="73" t="s">
        <v>30</v>
      </c>
      <c r="M9" s="75" t="s">
        <v>30</v>
      </c>
      <c r="N9" s="94" t="s">
        <v>30</v>
      </c>
      <c r="O9" s="100" t="s">
        <v>227</v>
      </c>
      <c r="P9" s="100" t="s">
        <v>227</v>
      </c>
      <c r="Q9" s="100" t="s">
        <v>30</v>
      </c>
      <c r="R9" s="100" t="s">
        <v>30</v>
      </c>
      <c r="S9" s="104" t="s">
        <v>258</v>
      </c>
      <c r="T9" s="41">
        <v>4.7699999999999996</v>
      </c>
      <c r="U9" s="41">
        <f>T9/2500</f>
        <v>1.9079999999999998E-3</v>
      </c>
      <c r="V9" s="41">
        <v>0</v>
      </c>
      <c r="W9" s="44">
        <f t="shared" si="0"/>
        <v>0</v>
      </c>
    </row>
    <row r="10" spans="1:23" ht="93.75" customHeight="1" thickBot="1" x14ac:dyDescent="0.3">
      <c r="A10" s="37">
        <v>7</v>
      </c>
      <c r="B10" s="31" t="s">
        <v>40</v>
      </c>
      <c r="C10" s="3" t="s">
        <v>39</v>
      </c>
      <c r="D10" s="3" t="s">
        <v>171</v>
      </c>
      <c r="E10" s="3" t="s">
        <v>172</v>
      </c>
      <c r="F10" s="3" t="s">
        <v>91</v>
      </c>
      <c r="G10" s="46" t="s">
        <v>93</v>
      </c>
      <c r="H10" s="80" t="s">
        <v>223</v>
      </c>
      <c r="I10" s="75">
        <v>0</v>
      </c>
      <c r="J10" s="73" t="s">
        <v>30</v>
      </c>
      <c r="K10" s="75" t="s">
        <v>30</v>
      </c>
      <c r="L10" s="73" t="s">
        <v>30</v>
      </c>
      <c r="M10" s="75" t="s">
        <v>30</v>
      </c>
      <c r="N10" s="94" t="s">
        <v>30</v>
      </c>
      <c r="O10" s="100" t="s">
        <v>228</v>
      </c>
      <c r="P10" s="100" t="s">
        <v>227</v>
      </c>
      <c r="Q10" s="100" t="s">
        <v>30</v>
      </c>
      <c r="R10" s="100" t="s">
        <v>30</v>
      </c>
      <c r="S10" s="104" t="s">
        <v>258</v>
      </c>
      <c r="T10" s="41">
        <v>4.7699999999999996</v>
      </c>
      <c r="U10" s="41">
        <f>T10/3</f>
        <v>1.5899999999999999</v>
      </c>
      <c r="V10" s="41">
        <v>0</v>
      </c>
      <c r="W10" s="44">
        <f t="shared" si="0"/>
        <v>0</v>
      </c>
    </row>
    <row r="11" spans="1:23" ht="63.75" thickBot="1" x14ac:dyDescent="0.3">
      <c r="A11" s="21">
        <v>8</v>
      </c>
      <c r="B11" s="22" t="s">
        <v>13</v>
      </c>
      <c r="C11" s="3" t="s">
        <v>20</v>
      </c>
      <c r="D11" s="3" t="s">
        <v>173</v>
      </c>
      <c r="E11" s="3" t="s">
        <v>21</v>
      </c>
      <c r="F11" s="4" t="s">
        <v>105</v>
      </c>
      <c r="G11" s="47" t="s">
        <v>33</v>
      </c>
      <c r="H11" s="56" t="s">
        <v>219</v>
      </c>
      <c r="I11" s="73">
        <v>0</v>
      </c>
      <c r="J11" s="73" t="s">
        <v>30</v>
      </c>
      <c r="K11" s="75">
        <v>0</v>
      </c>
      <c r="L11" s="73" t="s">
        <v>30</v>
      </c>
      <c r="M11" s="75" t="s">
        <v>30</v>
      </c>
      <c r="N11" s="95" t="s">
        <v>30</v>
      </c>
      <c r="O11" s="100" t="s">
        <v>228</v>
      </c>
      <c r="P11" s="100" t="s">
        <v>227</v>
      </c>
      <c r="Q11" s="100" t="s">
        <v>30</v>
      </c>
      <c r="R11" s="100" t="s">
        <v>30</v>
      </c>
      <c r="S11" s="104" t="s">
        <v>258</v>
      </c>
      <c r="T11" s="41">
        <v>4.7699999999999996</v>
      </c>
      <c r="U11" s="41">
        <f>T11/10</f>
        <v>0.47699999999999998</v>
      </c>
      <c r="V11" s="41">
        <v>0</v>
      </c>
      <c r="W11" s="44">
        <f t="shared" si="0"/>
        <v>0</v>
      </c>
    </row>
    <row r="12" spans="1:23" ht="86.25" customHeight="1" thickBot="1" x14ac:dyDescent="0.3">
      <c r="A12" s="21">
        <v>9</v>
      </c>
      <c r="B12" s="22" t="s">
        <v>23</v>
      </c>
      <c r="C12" s="3" t="s">
        <v>20</v>
      </c>
      <c r="D12" s="3" t="s">
        <v>174</v>
      </c>
      <c r="E12" s="3" t="s">
        <v>26</v>
      </c>
      <c r="F12" s="4" t="s">
        <v>106</v>
      </c>
      <c r="G12" s="47" t="s">
        <v>93</v>
      </c>
      <c r="H12" s="56" t="s">
        <v>219</v>
      </c>
      <c r="I12" s="73">
        <v>0</v>
      </c>
      <c r="J12" s="73" t="s">
        <v>30</v>
      </c>
      <c r="K12" s="75">
        <v>0</v>
      </c>
      <c r="L12" s="73" t="s">
        <v>30</v>
      </c>
      <c r="M12" s="75" t="s">
        <v>30</v>
      </c>
      <c r="N12" s="95" t="s">
        <v>30</v>
      </c>
      <c r="O12" s="100" t="s">
        <v>228</v>
      </c>
      <c r="P12" s="100" t="s">
        <v>227</v>
      </c>
      <c r="Q12" s="100" t="s">
        <v>30</v>
      </c>
      <c r="R12" s="100" t="s">
        <v>30</v>
      </c>
      <c r="S12" s="104" t="s">
        <v>258</v>
      </c>
      <c r="T12" s="41">
        <v>4.7699999999999996</v>
      </c>
      <c r="U12" s="41">
        <f>T12/3</f>
        <v>1.5899999999999999</v>
      </c>
      <c r="V12" s="41">
        <v>0</v>
      </c>
      <c r="W12" s="44">
        <f t="shared" si="0"/>
        <v>0</v>
      </c>
    </row>
    <row r="13" spans="1:23" ht="363" customHeight="1" thickBot="1" x14ac:dyDescent="0.3">
      <c r="A13" s="38">
        <v>10</v>
      </c>
      <c r="B13" s="62" t="s">
        <v>68</v>
      </c>
      <c r="C13" s="7" t="s">
        <v>110</v>
      </c>
      <c r="D13" s="7" t="s">
        <v>175</v>
      </c>
      <c r="E13" s="7" t="s">
        <v>121</v>
      </c>
      <c r="F13" s="7" t="s">
        <v>112</v>
      </c>
      <c r="G13" s="48" t="s">
        <v>122</v>
      </c>
      <c r="H13" s="66" t="s">
        <v>242</v>
      </c>
      <c r="I13" s="71">
        <v>0</v>
      </c>
      <c r="J13" s="72" t="s">
        <v>30</v>
      </c>
      <c r="K13" s="76" t="s">
        <v>245</v>
      </c>
      <c r="L13" s="76" t="s">
        <v>246</v>
      </c>
      <c r="M13" s="76" t="s">
        <v>248</v>
      </c>
      <c r="N13" s="96" t="s">
        <v>241</v>
      </c>
      <c r="O13" s="100" t="s">
        <v>229</v>
      </c>
      <c r="P13" s="100" t="s">
        <v>227</v>
      </c>
      <c r="Q13" s="100" t="s">
        <v>253</v>
      </c>
      <c r="R13" s="113" t="s">
        <v>260</v>
      </c>
      <c r="S13" s="104" t="s">
        <v>258</v>
      </c>
      <c r="T13" s="41">
        <v>4.7699999999999996</v>
      </c>
      <c r="U13" s="41">
        <f>T13/1400</f>
        <v>3.4071428571428568E-3</v>
      </c>
      <c r="V13" s="41">
        <v>0</v>
      </c>
      <c r="W13" s="44">
        <f t="shared" si="0"/>
        <v>0</v>
      </c>
    </row>
    <row r="14" spans="1:23" ht="128.25" customHeight="1" thickBot="1" x14ac:dyDescent="0.3">
      <c r="A14" s="38">
        <v>11</v>
      </c>
      <c r="B14" s="62" t="s">
        <v>123</v>
      </c>
      <c r="C14" s="7" t="s">
        <v>110</v>
      </c>
      <c r="D14" s="7" t="s">
        <v>176</v>
      </c>
      <c r="E14" s="7" t="s">
        <v>125</v>
      </c>
      <c r="F14" s="7" t="s">
        <v>116</v>
      </c>
      <c r="G14" s="49" t="s">
        <v>126</v>
      </c>
      <c r="H14" s="66" t="s">
        <v>243</v>
      </c>
      <c r="I14" s="71">
        <v>0</v>
      </c>
      <c r="J14" s="72" t="s">
        <v>30</v>
      </c>
      <c r="K14" s="72" t="s">
        <v>244</v>
      </c>
      <c r="L14" s="73" t="s">
        <v>30</v>
      </c>
      <c r="M14" s="72" t="s">
        <v>244</v>
      </c>
      <c r="N14" s="97" t="s">
        <v>244</v>
      </c>
      <c r="O14" s="100" t="s">
        <v>229</v>
      </c>
      <c r="P14" s="100" t="s">
        <v>227</v>
      </c>
      <c r="Q14" s="100" t="s">
        <v>30</v>
      </c>
      <c r="R14" s="100" t="s">
        <v>228</v>
      </c>
      <c r="S14" s="104" t="s">
        <v>258</v>
      </c>
      <c r="T14" s="41">
        <v>4.7699999999999996</v>
      </c>
      <c r="U14" s="41">
        <f>T14/33</f>
        <v>0.14454545454545453</v>
      </c>
      <c r="V14" s="41">
        <v>0</v>
      </c>
      <c r="W14" s="44">
        <f t="shared" si="0"/>
        <v>0</v>
      </c>
    </row>
    <row r="15" spans="1:23" ht="126" customHeight="1" thickBot="1" x14ac:dyDescent="0.3">
      <c r="A15" s="38">
        <v>12</v>
      </c>
      <c r="B15" s="62" t="s">
        <v>118</v>
      </c>
      <c r="C15" s="7" t="s">
        <v>110</v>
      </c>
      <c r="D15" s="7" t="s">
        <v>177</v>
      </c>
      <c r="E15" s="7" t="s">
        <v>128</v>
      </c>
      <c r="F15" s="7" t="s">
        <v>96</v>
      </c>
      <c r="G15" s="48" t="s">
        <v>122</v>
      </c>
      <c r="H15" s="109" t="s">
        <v>249</v>
      </c>
      <c r="I15" s="71">
        <v>0</v>
      </c>
      <c r="J15" s="72" t="s">
        <v>30</v>
      </c>
      <c r="K15" s="72" t="s">
        <v>244</v>
      </c>
      <c r="L15" s="73" t="s">
        <v>30</v>
      </c>
      <c r="M15" s="72" t="s">
        <v>244</v>
      </c>
      <c r="N15" s="97" t="s">
        <v>244</v>
      </c>
      <c r="O15" s="100" t="s">
        <v>229</v>
      </c>
      <c r="P15" s="100" t="s">
        <v>227</v>
      </c>
      <c r="Q15" s="100" t="s">
        <v>30</v>
      </c>
      <c r="R15" s="100" t="s">
        <v>228</v>
      </c>
      <c r="S15" s="104" t="s">
        <v>258</v>
      </c>
      <c r="T15" s="41">
        <v>4.7699999999999996</v>
      </c>
      <c r="U15" s="41">
        <f>T15/1</f>
        <v>4.7699999999999996</v>
      </c>
      <c r="V15" s="41">
        <v>0</v>
      </c>
      <c r="W15" s="44">
        <f t="shared" si="0"/>
        <v>0</v>
      </c>
    </row>
    <row r="16" spans="1:23" ht="264.75" customHeight="1" thickBot="1" x14ac:dyDescent="0.3">
      <c r="A16" s="23">
        <v>13</v>
      </c>
      <c r="B16" s="24" t="s">
        <v>205</v>
      </c>
      <c r="C16" s="8" t="s">
        <v>60</v>
      </c>
      <c r="D16" s="8" t="s">
        <v>181</v>
      </c>
      <c r="E16" s="8" t="s">
        <v>180</v>
      </c>
      <c r="F16" s="3" t="s">
        <v>91</v>
      </c>
      <c r="G16" s="50" t="s">
        <v>93</v>
      </c>
      <c r="H16" s="57" t="s">
        <v>217</v>
      </c>
      <c r="I16" s="75">
        <v>0</v>
      </c>
      <c r="J16" s="73" t="s">
        <v>30</v>
      </c>
      <c r="K16" s="75">
        <v>0</v>
      </c>
      <c r="L16" s="73" t="s">
        <v>30</v>
      </c>
      <c r="M16" s="75" t="s">
        <v>30</v>
      </c>
      <c r="N16" s="95" t="s">
        <v>30</v>
      </c>
      <c r="O16" s="100" t="s">
        <v>229</v>
      </c>
      <c r="P16" s="100" t="s">
        <v>227</v>
      </c>
      <c r="Q16" s="100" t="s">
        <v>30</v>
      </c>
      <c r="R16" s="100" t="s">
        <v>228</v>
      </c>
      <c r="S16" s="104" t="s">
        <v>258</v>
      </c>
      <c r="T16" s="41">
        <v>4.7699999999999996</v>
      </c>
      <c r="U16" s="41">
        <f>T16/1</f>
        <v>4.7699999999999996</v>
      </c>
      <c r="V16" s="41">
        <v>0</v>
      </c>
      <c r="W16" s="44">
        <f t="shared" si="0"/>
        <v>0</v>
      </c>
    </row>
    <row r="17" spans="1:23" ht="105.75" customHeight="1" thickBot="1" x14ac:dyDescent="0.3">
      <c r="A17" s="23">
        <v>14</v>
      </c>
      <c r="B17" s="24" t="s">
        <v>206</v>
      </c>
      <c r="C17" s="8" t="s">
        <v>60</v>
      </c>
      <c r="D17" s="16" t="s">
        <v>66</v>
      </c>
      <c r="E17" s="8" t="s">
        <v>182</v>
      </c>
      <c r="F17" s="17" t="s">
        <v>157</v>
      </c>
      <c r="G17" s="51" t="s">
        <v>183</v>
      </c>
      <c r="H17" s="55" t="s">
        <v>30</v>
      </c>
      <c r="I17" s="75">
        <v>1</v>
      </c>
      <c r="J17" s="80" t="s">
        <v>225</v>
      </c>
      <c r="K17" s="75" t="s">
        <v>30</v>
      </c>
      <c r="L17" s="73" t="s">
        <v>30</v>
      </c>
      <c r="M17" s="75" t="s">
        <v>30</v>
      </c>
      <c r="N17" s="93" t="s">
        <v>218</v>
      </c>
      <c r="O17" s="100" t="s">
        <v>30</v>
      </c>
      <c r="P17" s="100" t="s">
        <v>229</v>
      </c>
      <c r="Q17" s="100" t="s">
        <v>253</v>
      </c>
      <c r="R17" s="100" t="s">
        <v>228</v>
      </c>
      <c r="S17" s="104" t="s">
        <v>261</v>
      </c>
      <c r="T17" s="41">
        <v>4.7699999999999996</v>
      </c>
      <c r="U17" s="41">
        <f>T17/10</f>
        <v>0.47699999999999998</v>
      </c>
      <c r="V17" s="41">
        <v>1</v>
      </c>
      <c r="W17" s="44">
        <f t="shared" si="0"/>
        <v>0.47699999999999998</v>
      </c>
    </row>
    <row r="18" spans="1:23" ht="73.5" customHeight="1" thickBot="1" x14ac:dyDescent="0.3">
      <c r="A18" s="25">
        <v>15</v>
      </c>
      <c r="B18" s="26" t="s">
        <v>129</v>
      </c>
      <c r="C18" s="7" t="s">
        <v>132</v>
      </c>
      <c r="D18" s="7" t="s">
        <v>184</v>
      </c>
      <c r="E18" s="7" t="s">
        <v>149</v>
      </c>
      <c r="F18" s="9" t="s">
        <v>150</v>
      </c>
      <c r="G18" s="51" t="s">
        <v>122</v>
      </c>
      <c r="H18" s="54"/>
      <c r="I18" s="77"/>
      <c r="J18" s="81"/>
      <c r="K18" s="85"/>
      <c r="L18" s="85"/>
      <c r="M18" s="85"/>
      <c r="N18" s="98"/>
      <c r="O18" s="100" t="s">
        <v>227</v>
      </c>
      <c r="P18" s="100" t="s">
        <v>227</v>
      </c>
      <c r="Q18" s="100" t="s">
        <v>30</v>
      </c>
      <c r="R18" s="111" t="s">
        <v>263</v>
      </c>
      <c r="S18" s="110" t="s">
        <v>262</v>
      </c>
      <c r="T18" s="41">
        <v>4.7699999999999996</v>
      </c>
      <c r="U18" s="41">
        <f>T18/1</f>
        <v>4.7699999999999996</v>
      </c>
      <c r="V18" s="41">
        <v>0</v>
      </c>
      <c r="W18" s="44">
        <f t="shared" si="0"/>
        <v>0</v>
      </c>
    </row>
    <row r="19" spans="1:23" ht="85.5" customHeight="1" thickBot="1" x14ac:dyDescent="0.3">
      <c r="A19" s="25">
        <v>16</v>
      </c>
      <c r="B19" s="26" t="s">
        <v>134</v>
      </c>
      <c r="C19" s="7" t="s">
        <v>132</v>
      </c>
      <c r="D19" s="7" t="s">
        <v>186</v>
      </c>
      <c r="E19" s="7" t="s">
        <v>151</v>
      </c>
      <c r="F19" s="7" t="s">
        <v>152</v>
      </c>
      <c r="G19" s="51" t="s">
        <v>153</v>
      </c>
      <c r="H19" s="54"/>
      <c r="I19" s="77"/>
      <c r="J19" s="81"/>
      <c r="K19" s="85"/>
      <c r="L19" s="85"/>
      <c r="M19" s="85"/>
      <c r="N19" s="98"/>
      <c r="O19" s="100" t="s">
        <v>227</v>
      </c>
      <c r="P19" s="100" t="s">
        <v>227</v>
      </c>
      <c r="Q19" s="100" t="s">
        <v>30</v>
      </c>
      <c r="R19" s="111" t="s">
        <v>263</v>
      </c>
      <c r="S19" s="110" t="s">
        <v>262</v>
      </c>
      <c r="T19" s="41">
        <v>4.7699999999999996</v>
      </c>
      <c r="U19" s="41">
        <f>T19/1</f>
        <v>4.7699999999999996</v>
      </c>
      <c r="V19" s="41">
        <v>0</v>
      </c>
      <c r="W19" s="44">
        <f t="shared" si="0"/>
        <v>0</v>
      </c>
    </row>
    <row r="20" spans="1:23" ht="48.75" customHeight="1" thickBot="1" x14ac:dyDescent="0.3">
      <c r="A20" s="25">
        <v>17</v>
      </c>
      <c r="B20" s="26" t="s">
        <v>137</v>
      </c>
      <c r="C20" s="7" t="s">
        <v>132</v>
      </c>
      <c r="D20" s="7" t="s">
        <v>141</v>
      </c>
      <c r="E20" s="7" t="s">
        <v>141</v>
      </c>
      <c r="F20" s="7" t="s">
        <v>142</v>
      </c>
      <c r="G20" s="49" t="s">
        <v>142</v>
      </c>
      <c r="H20" s="54"/>
      <c r="I20" s="77"/>
      <c r="J20" s="81"/>
      <c r="K20" s="85"/>
      <c r="L20" s="85"/>
      <c r="M20" s="85"/>
      <c r="N20" s="98"/>
      <c r="O20" s="100" t="s">
        <v>227</v>
      </c>
      <c r="P20" s="100" t="s">
        <v>227</v>
      </c>
      <c r="Q20" s="100" t="s">
        <v>30</v>
      </c>
      <c r="R20" s="111" t="s">
        <v>263</v>
      </c>
      <c r="S20" s="110" t="s">
        <v>262</v>
      </c>
      <c r="T20" s="41">
        <v>4.7699999999999996</v>
      </c>
      <c r="U20" s="41">
        <f>T20/1</f>
        <v>4.7699999999999996</v>
      </c>
      <c r="V20" s="41">
        <v>0</v>
      </c>
      <c r="W20" s="44">
        <f t="shared" si="0"/>
        <v>0</v>
      </c>
    </row>
    <row r="21" spans="1:23" ht="117" customHeight="1" thickBot="1" x14ac:dyDescent="0.3">
      <c r="A21" s="25">
        <v>18</v>
      </c>
      <c r="B21" s="26" t="s">
        <v>143</v>
      </c>
      <c r="C21" s="7" t="s">
        <v>155</v>
      </c>
      <c r="D21" s="18" t="s">
        <v>187</v>
      </c>
      <c r="E21" s="18" t="s">
        <v>156</v>
      </c>
      <c r="F21" s="7" t="s">
        <v>157</v>
      </c>
      <c r="G21" s="51" t="s">
        <v>158</v>
      </c>
      <c r="H21" s="54"/>
      <c r="I21" s="77"/>
      <c r="J21" s="81"/>
      <c r="K21" s="85"/>
      <c r="L21" s="85"/>
      <c r="M21" s="85"/>
      <c r="N21" s="98"/>
      <c r="O21" s="100" t="s">
        <v>227</v>
      </c>
      <c r="P21" s="100" t="s">
        <v>227</v>
      </c>
      <c r="Q21" s="100" t="s">
        <v>30</v>
      </c>
      <c r="R21" s="103" t="s">
        <v>263</v>
      </c>
      <c r="S21" s="110" t="s">
        <v>262</v>
      </c>
      <c r="T21" s="41">
        <v>4.7699999999999996</v>
      </c>
      <c r="U21" s="41">
        <f>T21/1</f>
        <v>4.7699999999999996</v>
      </c>
      <c r="V21" s="41">
        <v>0</v>
      </c>
      <c r="W21" s="44">
        <f t="shared" si="0"/>
        <v>0</v>
      </c>
    </row>
    <row r="22" spans="1:23" ht="194.25" customHeight="1" thickBot="1" x14ac:dyDescent="0.3">
      <c r="A22" s="33">
        <v>19</v>
      </c>
      <c r="B22" s="34" t="s">
        <v>188</v>
      </c>
      <c r="C22" s="7" t="s">
        <v>239</v>
      </c>
      <c r="D22" s="7" t="s">
        <v>189</v>
      </c>
      <c r="E22" s="7" t="s">
        <v>190</v>
      </c>
      <c r="F22" s="7" t="s">
        <v>157</v>
      </c>
      <c r="G22" s="48" t="s">
        <v>122</v>
      </c>
      <c r="H22" s="106" t="s">
        <v>30</v>
      </c>
      <c r="I22" s="71">
        <v>2</v>
      </c>
      <c r="J22" s="76" t="s">
        <v>265</v>
      </c>
      <c r="K22" s="71">
        <v>19</v>
      </c>
      <c r="L22" s="71" t="s">
        <v>30</v>
      </c>
      <c r="M22" s="71" t="s">
        <v>30</v>
      </c>
      <c r="N22" s="96" t="s">
        <v>237</v>
      </c>
      <c r="O22" s="100" t="s">
        <v>30</v>
      </c>
      <c r="P22" s="100" t="s">
        <v>229</v>
      </c>
      <c r="Q22" s="100" t="s">
        <v>253</v>
      </c>
      <c r="R22" s="103" t="s">
        <v>264</v>
      </c>
      <c r="S22" s="104" t="s">
        <v>266</v>
      </c>
      <c r="T22" s="41">
        <v>4.7699999999999996</v>
      </c>
      <c r="U22" s="41">
        <f>T22/16</f>
        <v>0.29812499999999997</v>
      </c>
      <c r="V22" s="41">
        <v>2</v>
      </c>
      <c r="W22" s="44">
        <f t="shared" si="0"/>
        <v>0.59624999999999995</v>
      </c>
    </row>
    <row r="23" spans="1:23" ht="179.25" customHeight="1" thickBot="1" x14ac:dyDescent="0.3">
      <c r="A23" s="35">
        <v>20</v>
      </c>
      <c r="B23" s="36" t="s">
        <v>41</v>
      </c>
      <c r="C23" s="6" t="s">
        <v>43</v>
      </c>
      <c r="D23" s="6" t="s">
        <v>194</v>
      </c>
      <c r="E23" s="6" t="s">
        <v>195</v>
      </c>
      <c r="F23" s="6" t="s">
        <v>36</v>
      </c>
      <c r="G23" s="52" t="s">
        <v>33</v>
      </c>
      <c r="H23" s="55" t="s">
        <v>30</v>
      </c>
      <c r="I23" s="75">
        <v>2</v>
      </c>
      <c r="J23" s="80" t="s">
        <v>240</v>
      </c>
      <c r="K23" s="75" t="s">
        <v>30</v>
      </c>
      <c r="L23" s="75" t="s">
        <v>30</v>
      </c>
      <c r="M23" s="75" t="s">
        <v>30</v>
      </c>
      <c r="N23" s="93" t="s">
        <v>226</v>
      </c>
      <c r="O23" s="100" t="s">
        <v>30</v>
      </c>
      <c r="P23" s="100" t="s">
        <v>229</v>
      </c>
      <c r="Q23" s="100" t="s">
        <v>253</v>
      </c>
      <c r="R23" s="100" t="s">
        <v>227</v>
      </c>
      <c r="S23" s="104" t="s">
        <v>267</v>
      </c>
      <c r="T23" s="41">
        <v>4.7699999999999996</v>
      </c>
      <c r="U23" s="41">
        <f>T23/8</f>
        <v>0.59624999999999995</v>
      </c>
      <c r="V23" s="41">
        <v>2</v>
      </c>
      <c r="W23" s="44">
        <f t="shared" si="0"/>
        <v>1.1924999999999999</v>
      </c>
    </row>
    <row r="24" spans="1:23" ht="165.75" customHeight="1" thickBot="1" x14ac:dyDescent="0.3">
      <c r="A24" s="39">
        <v>21</v>
      </c>
      <c r="B24" s="63" t="s">
        <v>27</v>
      </c>
      <c r="C24" s="3" t="s">
        <v>29</v>
      </c>
      <c r="D24" s="3" t="s">
        <v>199</v>
      </c>
      <c r="E24" s="3" t="s">
        <v>200</v>
      </c>
      <c r="F24" s="3" t="s">
        <v>152</v>
      </c>
      <c r="G24" s="46" t="s">
        <v>122</v>
      </c>
      <c r="H24" s="107"/>
      <c r="I24" s="78"/>
      <c r="J24" s="82"/>
      <c r="K24" s="86"/>
      <c r="L24" s="86"/>
      <c r="M24" s="86"/>
      <c r="N24" s="99"/>
      <c r="O24" s="100" t="s">
        <v>227</v>
      </c>
      <c r="P24" s="100" t="s">
        <v>227</v>
      </c>
      <c r="Q24" s="100" t="s">
        <v>30</v>
      </c>
      <c r="R24" s="103" t="s">
        <v>263</v>
      </c>
      <c r="S24" s="110" t="s">
        <v>262</v>
      </c>
      <c r="T24" s="41">
        <v>4.7699999999999996</v>
      </c>
      <c r="U24" s="41">
        <f>T24/1</f>
        <v>4.7699999999999996</v>
      </c>
      <c r="V24" s="41">
        <v>0</v>
      </c>
      <c r="W24" s="44">
        <f t="shared" si="0"/>
        <v>0</v>
      </c>
    </row>
    <row r="25" spans="1:23" ht="64.5" customHeight="1" x14ac:dyDescent="0.25">
      <c r="O25" s="194" t="s">
        <v>279</v>
      </c>
      <c r="P25" s="194"/>
      <c r="Q25" s="194"/>
      <c r="R25" s="194"/>
      <c r="S25" s="194"/>
      <c r="T25" s="194"/>
      <c r="U25" s="194"/>
      <c r="V25" s="194"/>
      <c r="W25" s="116">
        <f>SUM(W4:W24)</f>
        <v>7.0357499999999993</v>
      </c>
    </row>
  </sheetData>
  <sheetProtection algorithmName="SHA-512" hashValue="jQyKjuc8KyDfckIwAcEa76Vq20bk2+H0aBsqSSOOqi9do8tkYlRXxCqfJ4O5jX79GbEwqX64Us7xcCHn0b/niQ==" saltValue="2CZebOzqJNlxzxXFmB9d2A==" spinCount="100000" sheet="1" objects="1" selectLockedCells="1" selectUnlockedCells="1"/>
  <mergeCells count="13">
    <mergeCell ref="F1:F3"/>
    <mergeCell ref="A1:A3"/>
    <mergeCell ref="B1:B3"/>
    <mergeCell ref="C1:C3"/>
    <mergeCell ref="D1:D3"/>
    <mergeCell ref="E1:E3"/>
    <mergeCell ref="T1:W2"/>
    <mergeCell ref="O25:V25"/>
    <mergeCell ref="G1:G3"/>
    <mergeCell ref="H1:N1"/>
    <mergeCell ref="H2:H3"/>
    <mergeCell ref="I2:N2"/>
    <mergeCell ref="O1:S2"/>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tabSelected="1" zoomScale="70" zoomScaleNormal="70" workbookViewId="0">
      <pane ySplit="1" topLeftCell="A2" activePane="bottomLeft" state="frozen"/>
      <selection pane="bottomLeft" activeCell="L24" sqref="L24"/>
    </sheetView>
  </sheetViews>
  <sheetFormatPr baseColWidth="10" defaultColWidth="11.42578125" defaultRowHeight="15.75" x14ac:dyDescent="0.25"/>
  <cols>
    <col min="1" max="1" width="6.7109375" style="12" customWidth="1"/>
    <col min="2" max="2" width="32" style="13" customWidth="1"/>
    <col min="3" max="3" width="64.28515625" style="15" customWidth="1"/>
    <col min="4" max="4" width="45.7109375" style="13" customWidth="1"/>
    <col min="5" max="5" width="25.140625" style="11" customWidth="1"/>
    <col min="6" max="6" width="17.28515625" style="14" customWidth="1"/>
    <col min="7" max="7" width="14.28515625" style="14" customWidth="1"/>
    <col min="8" max="8" width="16.7109375" style="14" customWidth="1"/>
    <col min="9" max="9" width="26.5703125" style="10" customWidth="1"/>
    <col min="10" max="10" width="12.5703125" style="11" customWidth="1"/>
    <col min="11" max="11" width="17.42578125" style="11" customWidth="1"/>
    <col min="12" max="12" width="21.28515625" style="11" customWidth="1"/>
    <col min="13" max="13" width="19.28515625" style="11" customWidth="1"/>
    <col min="14" max="14" width="31.7109375" style="11" customWidth="1"/>
    <col min="15" max="15" width="32.5703125" style="11" customWidth="1"/>
    <col min="16" max="16" width="15.7109375" style="11" customWidth="1"/>
    <col min="17" max="17" width="19.28515625" style="11" customWidth="1"/>
    <col min="18" max="18" width="20.140625" style="11" customWidth="1"/>
    <col min="19" max="16384" width="11.42578125" style="1"/>
  </cols>
  <sheetData>
    <row r="1" spans="1:23" ht="15.75" customHeight="1" x14ac:dyDescent="0.25">
      <c r="A1" s="217" t="s">
        <v>0</v>
      </c>
      <c r="B1" s="217" t="s">
        <v>1</v>
      </c>
      <c r="C1" s="217" t="s">
        <v>2</v>
      </c>
      <c r="D1" s="217" t="s">
        <v>3</v>
      </c>
      <c r="E1" s="217" t="s">
        <v>204</v>
      </c>
      <c r="F1" s="217" t="s">
        <v>201</v>
      </c>
      <c r="G1" s="217" t="s">
        <v>202</v>
      </c>
      <c r="H1" s="217" t="s">
        <v>203</v>
      </c>
      <c r="I1" s="217" t="s">
        <v>4</v>
      </c>
      <c r="J1" s="217" t="s">
        <v>5</v>
      </c>
      <c r="K1" s="217" t="s">
        <v>6</v>
      </c>
      <c r="L1" s="217" t="s">
        <v>207</v>
      </c>
      <c r="M1" s="217" t="s">
        <v>7</v>
      </c>
      <c r="N1" s="217" t="s">
        <v>8</v>
      </c>
      <c r="O1" s="217" t="s">
        <v>9</v>
      </c>
      <c r="P1" s="217" t="s">
        <v>10</v>
      </c>
      <c r="Q1" s="217" t="s">
        <v>11</v>
      </c>
      <c r="R1" s="217" t="s">
        <v>12</v>
      </c>
    </row>
    <row r="2" spans="1:23" ht="15.75" customHeight="1" x14ac:dyDescent="0.25">
      <c r="A2" s="217"/>
      <c r="B2" s="217"/>
      <c r="C2" s="217"/>
      <c r="D2" s="217"/>
      <c r="E2" s="217"/>
      <c r="F2" s="217"/>
      <c r="G2" s="217"/>
      <c r="H2" s="217"/>
      <c r="I2" s="217"/>
      <c r="J2" s="217"/>
      <c r="K2" s="217"/>
      <c r="L2" s="217"/>
      <c r="M2" s="217"/>
      <c r="N2" s="217"/>
      <c r="O2" s="217"/>
      <c r="P2" s="217"/>
      <c r="Q2" s="217"/>
      <c r="R2" s="217"/>
    </row>
    <row r="3" spans="1:23" s="29" customFormat="1" ht="101.25" customHeight="1" thickBot="1" x14ac:dyDescent="0.35">
      <c r="A3" s="217"/>
      <c r="B3" s="217"/>
      <c r="C3" s="218"/>
      <c r="D3" s="218"/>
      <c r="E3" s="218"/>
      <c r="F3" s="218"/>
      <c r="G3" s="218"/>
      <c r="H3" s="218"/>
      <c r="I3" s="218"/>
      <c r="J3" s="218"/>
      <c r="K3" s="218"/>
      <c r="L3" s="218"/>
      <c r="M3" s="218"/>
      <c r="N3" s="218"/>
      <c r="O3" s="218"/>
      <c r="P3" s="218"/>
      <c r="Q3" s="218"/>
      <c r="R3" s="218"/>
    </row>
    <row r="4" spans="1:23" ht="198" customHeight="1" thickBot="1" x14ac:dyDescent="0.3">
      <c r="A4" s="122">
        <v>1</v>
      </c>
      <c r="B4" s="154" t="s">
        <v>45</v>
      </c>
      <c r="C4" s="167" t="s">
        <v>77</v>
      </c>
      <c r="D4" s="168" t="s">
        <v>46</v>
      </c>
      <c r="E4" s="169" t="s">
        <v>79</v>
      </c>
      <c r="F4" s="170"/>
      <c r="G4" s="171" t="s">
        <v>16</v>
      </c>
      <c r="H4" s="170"/>
      <c r="I4" s="168" t="s">
        <v>48</v>
      </c>
      <c r="J4" s="169" t="s">
        <v>18</v>
      </c>
      <c r="K4" s="169" t="s">
        <v>24</v>
      </c>
      <c r="L4" s="169" t="s">
        <v>49</v>
      </c>
      <c r="M4" s="169" t="s">
        <v>50</v>
      </c>
      <c r="N4" s="169" t="s">
        <v>51</v>
      </c>
      <c r="O4" s="169" t="s">
        <v>80</v>
      </c>
      <c r="P4" s="169" t="s">
        <v>36</v>
      </c>
      <c r="Q4" s="169" t="s">
        <v>93</v>
      </c>
      <c r="R4" s="172" t="s">
        <v>22</v>
      </c>
    </row>
    <row r="5" spans="1:23" ht="156.75" customHeight="1" thickBot="1" x14ac:dyDescent="0.3">
      <c r="A5" s="27">
        <v>2</v>
      </c>
      <c r="B5" s="155" t="s">
        <v>71</v>
      </c>
      <c r="C5" s="173" t="s">
        <v>72</v>
      </c>
      <c r="D5" s="128" t="s">
        <v>81</v>
      </c>
      <c r="E5" s="124" t="s">
        <v>15</v>
      </c>
      <c r="F5" s="129"/>
      <c r="G5" s="130" t="s">
        <v>16</v>
      </c>
      <c r="H5" s="129"/>
      <c r="I5" s="128" t="s">
        <v>162</v>
      </c>
      <c r="J5" s="124" t="s">
        <v>18</v>
      </c>
      <c r="K5" s="124" t="s">
        <v>24</v>
      </c>
      <c r="L5" s="124" t="s">
        <v>85</v>
      </c>
      <c r="M5" s="124" t="s">
        <v>73</v>
      </c>
      <c r="N5" s="124" t="s">
        <v>165</v>
      </c>
      <c r="O5" s="124" t="s">
        <v>82</v>
      </c>
      <c r="P5" s="124" t="s">
        <v>32</v>
      </c>
      <c r="Q5" s="124" t="s">
        <v>33</v>
      </c>
      <c r="R5" s="174" t="s">
        <v>34</v>
      </c>
    </row>
    <row r="6" spans="1:23" ht="169.5" customHeight="1" thickBot="1" x14ac:dyDescent="0.3">
      <c r="A6" s="27">
        <v>3</v>
      </c>
      <c r="B6" s="155" t="s">
        <v>74</v>
      </c>
      <c r="C6" s="173" t="s">
        <v>35</v>
      </c>
      <c r="D6" s="128" t="s">
        <v>83</v>
      </c>
      <c r="E6" s="124" t="s">
        <v>15</v>
      </c>
      <c r="F6" s="130" t="s">
        <v>16</v>
      </c>
      <c r="G6" s="129"/>
      <c r="H6" s="129"/>
      <c r="I6" s="128" t="s">
        <v>84</v>
      </c>
      <c r="J6" s="131" t="s">
        <v>18</v>
      </c>
      <c r="K6" s="132" t="s">
        <v>24</v>
      </c>
      <c r="L6" s="124" t="s">
        <v>85</v>
      </c>
      <c r="M6" s="124" t="s">
        <v>75</v>
      </c>
      <c r="N6" s="124" t="s">
        <v>163</v>
      </c>
      <c r="O6" s="124" t="s">
        <v>86</v>
      </c>
      <c r="P6" s="124" t="s">
        <v>76</v>
      </c>
      <c r="Q6" s="124" t="s">
        <v>33</v>
      </c>
      <c r="R6" s="174" t="s">
        <v>34</v>
      </c>
    </row>
    <row r="7" spans="1:23" ht="145.5" customHeight="1" thickBot="1" x14ac:dyDescent="0.3">
      <c r="A7" s="32">
        <v>4</v>
      </c>
      <c r="B7" s="156" t="s">
        <v>52</v>
      </c>
      <c r="C7" s="175" t="s">
        <v>87</v>
      </c>
      <c r="D7" s="128" t="s">
        <v>92</v>
      </c>
      <c r="E7" s="124" t="s">
        <v>37</v>
      </c>
      <c r="F7" s="129"/>
      <c r="G7" s="130" t="s">
        <v>16</v>
      </c>
      <c r="H7" s="129"/>
      <c r="I7" s="128" t="s">
        <v>88</v>
      </c>
      <c r="J7" s="124" t="s">
        <v>18</v>
      </c>
      <c r="K7" s="132" t="s">
        <v>24</v>
      </c>
      <c r="L7" s="124" t="s">
        <v>89</v>
      </c>
      <c r="M7" s="124" t="s">
        <v>30</v>
      </c>
      <c r="N7" s="124" t="s">
        <v>166</v>
      </c>
      <c r="O7" s="124" t="s">
        <v>90</v>
      </c>
      <c r="P7" s="133" t="s">
        <v>91</v>
      </c>
      <c r="Q7" s="134" t="s">
        <v>93</v>
      </c>
      <c r="R7" s="176" t="s">
        <v>94</v>
      </c>
    </row>
    <row r="8" spans="1:23" ht="134.25" customHeight="1" thickBot="1" x14ac:dyDescent="0.3">
      <c r="A8" s="32">
        <v>5</v>
      </c>
      <c r="B8" s="156" t="s">
        <v>53</v>
      </c>
      <c r="C8" s="175" t="s">
        <v>54</v>
      </c>
      <c r="D8" s="128" t="s">
        <v>164</v>
      </c>
      <c r="E8" s="124" t="s">
        <v>37</v>
      </c>
      <c r="F8" s="129"/>
      <c r="G8" s="130" t="s">
        <v>16</v>
      </c>
      <c r="H8" s="129"/>
      <c r="I8" s="128" t="s">
        <v>55</v>
      </c>
      <c r="J8" s="124" t="s">
        <v>56</v>
      </c>
      <c r="K8" s="132" t="s">
        <v>24</v>
      </c>
      <c r="L8" s="124" t="s">
        <v>89</v>
      </c>
      <c r="M8" s="124" t="s">
        <v>30</v>
      </c>
      <c r="N8" s="124" t="s">
        <v>167</v>
      </c>
      <c r="O8" s="124" t="s">
        <v>95</v>
      </c>
      <c r="P8" s="133" t="s">
        <v>96</v>
      </c>
      <c r="Q8" s="124" t="s">
        <v>93</v>
      </c>
      <c r="R8" s="176" t="s">
        <v>97</v>
      </c>
    </row>
    <row r="9" spans="1:23" s="5" customFormat="1" ht="241.5" customHeight="1" thickBot="1" x14ac:dyDescent="0.3">
      <c r="A9" s="37">
        <v>6</v>
      </c>
      <c r="B9" s="157" t="s">
        <v>78</v>
      </c>
      <c r="C9" s="173" t="s">
        <v>98</v>
      </c>
      <c r="D9" s="128" t="s">
        <v>99</v>
      </c>
      <c r="E9" s="124" t="s">
        <v>79</v>
      </c>
      <c r="F9" s="130" t="s">
        <v>16</v>
      </c>
      <c r="G9" s="135"/>
      <c r="H9" s="135"/>
      <c r="I9" s="128" t="s">
        <v>38</v>
      </c>
      <c r="J9" s="124" t="s">
        <v>18</v>
      </c>
      <c r="K9" s="132" t="s">
        <v>24</v>
      </c>
      <c r="L9" s="124" t="s">
        <v>39</v>
      </c>
      <c r="M9" s="124" t="s">
        <v>30</v>
      </c>
      <c r="N9" s="124" t="s">
        <v>170</v>
      </c>
      <c r="O9" s="124" t="s">
        <v>101</v>
      </c>
      <c r="P9" s="124" t="s">
        <v>91</v>
      </c>
      <c r="Q9" s="124" t="s">
        <v>93</v>
      </c>
      <c r="R9" s="176" t="s">
        <v>100</v>
      </c>
    </row>
    <row r="10" spans="1:23" ht="123.75" customHeight="1" thickBot="1" x14ac:dyDescent="0.3">
      <c r="A10" s="37">
        <v>7</v>
      </c>
      <c r="B10" s="157" t="s">
        <v>40</v>
      </c>
      <c r="C10" s="173" t="s">
        <v>102</v>
      </c>
      <c r="D10" s="128" t="s">
        <v>103</v>
      </c>
      <c r="E10" s="124" t="s">
        <v>47</v>
      </c>
      <c r="F10" s="130" t="s">
        <v>16</v>
      </c>
      <c r="G10" s="135"/>
      <c r="H10" s="135"/>
      <c r="I10" s="128" t="s">
        <v>38</v>
      </c>
      <c r="J10" s="124" t="s">
        <v>18</v>
      </c>
      <c r="K10" s="124" t="s">
        <v>24</v>
      </c>
      <c r="L10" s="124" t="s">
        <v>39</v>
      </c>
      <c r="M10" s="124" t="s">
        <v>30</v>
      </c>
      <c r="N10" s="124" t="s">
        <v>171</v>
      </c>
      <c r="O10" s="124" t="s">
        <v>172</v>
      </c>
      <c r="P10" s="124" t="s">
        <v>91</v>
      </c>
      <c r="Q10" s="124" t="s">
        <v>93</v>
      </c>
      <c r="R10" s="176" t="s">
        <v>97</v>
      </c>
    </row>
    <row r="11" spans="1:23" ht="184.5" customHeight="1" thickBot="1" x14ac:dyDescent="0.3">
      <c r="A11" s="21">
        <v>8</v>
      </c>
      <c r="B11" s="158" t="s">
        <v>13</v>
      </c>
      <c r="C11" s="173" t="s">
        <v>14</v>
      </c>
      <c r="D11" s="128" t="s">
        <v>107</v>
      </c>
      <c r="E11" s="124" t="s">
        <v>15</v>
      </c>
      <c r="F11" s="135"/>
      <c r="G11" s="130" t="s">
        <v>16</v>
      </c>
      <c r="H11" s="135"/>
      <c r="I11" s="128" t="s">
        <v>17</v>
      </c>
      <c r="J11" s="124" t="s">
        <v>18</v>
      </c>
      <c r="K11" s="124" t="s">
        <v>19</v>
      </c>
      <c r="L11" s="124" t="s">
        <v>20</v>
      </c>
      <c r="M11" s="124" t="s">
        <v>20</v>
      </c>
      <c r="N11" s="124" t="s">
        <v>173</v>
      </c>
      <c r="O11" s="124" t="s">
        <v>21</v>
      </c>
      <c r="P11" s="133" t="s">
        <v>105</v>
      </c>
      <c r="Q11" s="133" t="s">
        <v>33</v>
      </c>
      <c r="R11" s="176" t="s">
        <v>22</v>
      </c>
      <c r="S11" s="2"/>
      <c r="T11" s="2"/>
      <c r="U11" s="2"/>
      <c r="V11" s="2"/>
      <c r="W11" s="2"/>
    </row>
    <row r="12" spans="1:23" ht="135.75" customHeight="1" thickBot="1" x14ac:dyDescent="0.3">
      <c r="A12" s="21">
        <v>9</v>
      </c>
      <c r="B12" s="159" t="s">
        <v>23</v>
      </c>
      <c r="C12" s="177" t="s">
        <v>168</v>
      </c>
      <c r="D12" s="128" t="s">
        <v>108</v>
      </c>
      <c r="E12" s="126" t="s">
        <v>58</v>
      </c>
      <c r="F12" s="136"/>
      <c r="G12" s="136"/>
      <c r="H12" s="130" t="s">
        <v>16</v>
      </c>
      <c r="I12" s="128" t="s">
        <v>169</v>
      </c>
      <c r="J12" s="126" t="s">
        <v>109</v>
      </c>
      <c r="K12" s="126" t="s">
        <v>24</v>
      </c>
      <c r="L12" s="124" t="s">
        <v>20</v>
      </c>
      <c r="M12" s="126" t="s">
        <v>25</v>
      </c>
      <c r="N12" s="126" t="s">
        <v>174</v>
      </c>
      <c r="O12" s="126" t="s">
        <v>26</v>
      </c>
      <c r="P12" s="137" t="s">
        <v>106</v>
      </c>
      <c r="Q12" s="133" t="s">
        <v>93</v>
      </c>
      <c r="R12" s="178" t="s">
        <v>22</v>
      </c>
    </row>
    <row r="13" spans="1:23" ht="153" customHeight="1" thickBot="1" x14ac:dyDescent="0.3">
      <c r="A13" s="38">
        <v>10</v>
      </c>
      <c r="B13" s="160" t="s">
        <v>68</v>
      </c>
      <c r="C13" s="179" t="s">
        <v>69</v>
      </c>
      <c r="D13" s="138" t="s">
        <v>120</v>
      </c>
      <c r="E13" s="123" t="s">
        <v>104</v>
      </c>
      <c r="F13" s="136"/>
      <c r="G13" s="139" t="s">
        <v>16</v>
      </c>
      <c r="H13" s="136"/>
      <c r="I13" s="138" t="s">
        <v>70</v>
      </c>
      <c r="J13" s="123" t="s">
        <v>28</v>
      </c>
      <c r="K13" s="126" t="s">
        <v>24</v>
      </c>
      <c r="L13" s="123" t="s">
        <v>110</v>
      </c>
      <c r="M13" s="123" t="s">
        <v>111</v>
      </c>
      <c r="N13" s="123" t="s">
        <v>175</v>
      </c>
      <c r="O13" s="123" t="s">
        <v>121</v>
      </c>
      <c r="P13" s="123" t="s">
        <v>112</v>
      </c>
      <c r="Q13" s="140" t="s">
        <v>122</v>
      </c>
      <c r="R13" s="180" t="s">
        <v>22</v>
      </c>
    </row>
    <row r="14" spans="1:23" ht="138" customHeight="1" thickBot="1" x14ac:dyDescent="0.3">
      <c r="A14" s="38">
        <v>11</v>
      </c>
      <c r="B14" s="160" t="s">
        <v>123</v>
      </c>
      <c r="C14" s="179" t="s">
        <v>124</v>
      </c>
      <c r="D14" s="138" t="s">
        <v>113</v>
      </c>
      <c r="E14" s="123" t="s">
        <v>114</v>
      </c>
      <c r="F14" s="136"/>
      <c r="G14" s="139" t="s">
        <v>16</v>
      </c>
      <c r="H14" s="139" t="s">
        <v>16</v>
      </c>
      <c r="I14" s="138" t="s">
        <v>115</v>
      </c>
      <c r="J14" s="123" t="s">
        <v>28</v>
      </c>
      <c r="K14" s="126" t="s">
        <v>24</v>
      </c>
      <c r="L14" s="123" t="s">
        <v>110</v>
      </c>
      <c r="M14" s="123" t="s">
        <v>111</v>
      </c>
      <c r="N14" s="123" t="s">
        <v>176</v>
      </c>
      <c r="O14" s="123" t="s">
        <v>125</v>
      </c>
      <c r="P14" s="123" t="s">
        <v>116</v>
      </c>
      <c r="Q14" s="123" t="s">
        <v>126</v>
      </c>
      <c r="R14" s="180" t="s">
        <v>117</v>
      </c>
    </row>
    <row r="15" spans="1:23" ht="114" customHeight="1" thickBot="1" x14ac:dyDescent="0.3">
      <c r="A15" s="38">
        <v>12</v>
      </c>
      <c r="B15" s="160" t="s">
        <v>118</v>
      </c>
      <c r="C15" s="179" t="s">
        <v>127</v>
      </c>
      <c r="D15" s="138" t="s">
        <v>178</v>
      </c>
      <c r="E15" s="123" t="s">
        <v>114</v>
      </c>
      <c r="F15" s="136"/>
      <c r="G15" s="139" t="s">
        <v>16</v>
      </c>
      <c r="H15" s="139" t="s">
        <v>16</v>
      </c>
      <c r="I15" s="138" t="s">
        <v>119</v>
      </c>
      <c r="J15" s="123" t="s">
        <v>28</v>
      </c>
      <c r="K15" s="126" t="s">
        <v>24</v>
      </c>
      <c r="L15" s="123" t="s">
        <v>110</v>
      </c>
      <c r="M15" s="123" t="s">
        <v>111</v>
      </c>
      <c r="N15" s="123" t="s">
        <v>177</v>
      </c>
      <c r="O15" s="123" t="s">
        <v>128</v>
      </c>
      <c r="P15" s="123" t="s">
        <v>96</v>
      </c>
      <c r="Q15" s="140" t="s">
        <v>122</v>
      </c>
      <c r="R15" s="180" t="s">
        <v>117</v>
      </c>
    </row>
    <row r="16" spans="1:23" ht="181.5" customHeight="1" thickBot="1" x14ac:dyDescent="0.3">
      <c r="A16" s="23">
        <v>13</v>
      </c>
      <c r="B16" s="161" t="s">
        <v>205</v>
      </c>
      <c r="C16" s="181" t="s">
        <v>179</v>
      </c>
      <c r="D16" s="141" t="s">
        <v>57</v>
      </c>
      <c r="E16" s="125" t="s">
        <v>58</v>
      </c>
      <c r="F16" s="142" t="s">
        <v>16</v>
      </c>
      <c r="G16" s="143"/>
      <c r="H16" s="142" t="s">
        <v>16</v>
      </c>
      <c r="I16" s="141" t="s">
        <v>147</v>
      </c>
      <c r="J16" s="125" t="s">
        <v>59</v>
      </c>
      <c r="K16" s="125" t="s">
        <v>24</v>
      </c>
      <c r="L16" s="125" t="s">
        <v>60</v>
      </c>
      <c r="M16" s="125" t="s">
        <v>61</v>
      </c>
      <c r="N16" s="125" t="s">
        <v>181</v>
      </c>
      <c r="O16" s="125" t="s">
        <v>180</v>
      </c>
      <c r="P16" s="124" t="s">
        <v>91</v>
      </c>
      <c r="Q16" s="144" t="s">
        <v>93</v>
      </c>
      <c r="R16" s="174" t="s">
        <v>62</v>
      </c>
    </row>
    <row r="17" spans="1:18" ht="185.25" customHeight="1" thickBot="1" x14ac:dyDescent="0.3">
      <c r="A17" s="23">
        <v>14</v>
      </c>
      <c r="B17" s="161" t="s">
        <v>206</v>
      </c>
      <c r="C17" s="181" t="s">
        <v>63</v>
      </c>
      <c r="D17" s="141" t="s">
        <v>64</v>
      </c>
      <c r="E17" s="125" t="s">
        <v>15</v>
      </c>
      <c r="F17" s="142" t="s">
        <v>16</v>
      </c>
      <c r="G17" s="143"/>
      <c r="H17" s="142" t="s">
        <v>16</v>
      </c>
      <c r="I17" s="141" t="s">
        <v>146</v>
      </c>
      <c r="J17" s="125" t="s">
        <v>59</v>
      </c>
      <c r="K17" s="125" t="s">
        <v>24</v>
      </c>
      <c r="L17" s="125" t="s">
        <v>60</v>
      </c>
      <c r="M17" s="125" t="s">
        <v>65</v>
      </c>
      <c r="N17" s="145" t="s">
        <v>66</v>
      </c>
      <c r="O17" s="125" t="s">
        <v>182</v>
      </c>
      <c r="P17" s="146" t="s">
        <v>157</v>
      </c>
      <c r="Q17" s="127" t="s">
        <v>183</v>
      </c>
      <c r="R17" s="174" t="s">
        <v>67</v>
      </c>
    </row>
    <row r="18" spans="1:18" s="121" customFormat="1" ht="121.5" customHeight="1" thickBot="1" x14ac:dyDescent="0.3">
      <c r="A18" s="120">
        <v>15</v>
      </c>
      <c r="B18" s="162" t="s">
        <v>280</v>
      </c>
      <c r="C18" s="182" t="s">
        <v>282</v>
      </c>
      <c r="D18" s="147" t="s">
        <v>283</v>
      </c>
      <c r="E18" s="125" t="s">
        <v>114</v>
      </c>
      <c r="F18" s="142" t="s">
        <v>16</v>
      </c>
      <c r="G18" s="148"/>
      <c r="H18" s="149"/>
      <c r="I18" s="125" t="s">
        <v>284</v>
      </c>
      <c r="J18" s="125" t="s">
        <v>56</v>
      </c>
      <c r="K18" s="125" t="s">
        <v>24</v>
      </c>
      <c r="L18" s="125" t="s">
        <v>60</v>
      </c>
      <c r="M18" s="125" t="s">
        <v>65</v>
      </c>
      <c r="N18" s="145" t="s">
        <v>285</v>
      </c>
      <c r="O18" s="125" t="s">
        <v>286</v>
      </c>
      <c r="P18" s="146" t="s">
        <v>105</v>
      </c>
      <c r="Q18" s="127" t="s">
        <v>183</v>
      </c>
      <c r="R18" s="174" t="s">
        <v>287</v>
      </c>
    </row>
    <row r="19" spans="1:18" ht="183" customHeight="1" thickBot="1" x14ac:dyDescent="0.3">
      <c r="A19" s="23">
        <v>16</v>
      </c>
      <c r="B19" s="161" t="s">
        <v>281</v>
      </c>
      <c r="C19" s="183" t="s">
        <v>288</v>
      </c>
      <c r="D19" s="141" t="s">
        <v>289</v>
      </c>
      <c r="E19" s="125" t="s">
        <v>114</v>
      </c>
      <c r="F19" s="142" t="s">
        <v>16</v>
      </c>
      <c r="G19" s="143"/>
      <c r="H19" s="148"/>
      <c r="I19" s="125" t="s">
        <v>284</v>
      </c>
      <c r="J19" s="125" t="s">
        <v>56</v>
      </c>
      <c r="K19" s="125" t="s">
        <v>24</v>
      </c>
      <c r="L19" s="125" t="s">
        <v>60</v>
      </c>
      <c r="M19" s="125" t="s">
        <v>65</v>
      </c>
      <c r="N19" s="145" t="s">
        <v>290</v>
      </c>
      <c r="O19" s="125" t="s">
        <v>291</v>
      </c>
      <c r="P19" s="146" t="s">
        <v>292</v>
      </c>
      <c r="Q19" s="146" t="s">
        <v>292</v>
      </c>
      <c r="R19" s="174" t="s">
        <v>287</v>
      </c>
    </row>
    <row r="20" spans="1:18" ht="153.75" customHeight="1" thickBot="1" x14ac:dyDescent="0.3">
      <c r="A20" s="117">
        <v>17</v>
      </c>
      <c r="B20" s="163" t="s">
        <v>129</v>
      </c>
      <c r="C20" s="179" t="s">
        <v>130</v>
      </c>
      <c r="D20" s="138" t="s">
        <v>131</v>
      </c>
      <c r="E20" s="123" t="s">
        <v>139</v>
      </c>
      <c r="F20" s="135"/>
      <c r="G20" s="139" t="s">
        <v>16</v>
      </c>
      <c r="H20" s="135"/>
      <c r="I20" s="138" t="s">
        <v>148</v>
      </c>
      <c r="J20" s="123" t="s">
        <v>18</v>
      </c>
      <c r="K20" s="123" t="s">
        <v>24</v>
      </c>
      <c r="L20" s="123" t="s">
        <v>132</v>
      </c>
      <c r="M20" s="123" t="s">
        <v>133</v>
      </c>
      <c r="N20" s="150" t="s">
        <v>293</v>
      </c>
      <c r="O20" s="150" t="s">
        <v>149</v>
      </c>
      <c r="P20" s="123" t="s">
        <v>36</v>
      </c>
      <c r="Q20" s="127" t="s">
        <v>122</v>
      </c>
      <c r="R20" s="180" t="s">
        <v>22</v>
      </c>
    </row>
    <row r="21" spans="1:18" ht="141.75" customHeight="1" thickBot="1" x14ac:dyDescent="0.3">
      <c r="A21" s="117">
        <v>18</v>
      </c>
      <c r="B21" s="163" t="s">
        <v>134</v>
      </c>
      <c r="C21" s="179" t="s">
        <v>135</v>
      </c>
      <c r="D21" s="138" t="s">
        <v>136</v>
      </c>
      <c r="E21" s="123" t="s">
        <v>139</v>
      </c>
      <c r="F21" s="135"/>
      <c r="G21" s="139" t="s">
        <v>16</v>
      </c>
      <c r="H21" s="135"/>
      <c r="I21" s="138" t="s">
        <v>185</v>
      </c>
      <c r="J21" s="123" t="s">
        <v>18</v>
      </c>
      <c r="K21" s="123" t="s">
        <v>24</v>
      </c>
      <c r="L21" s="123" t="s">
        <v>132</v>
      </c>
      <c r="M21" s="123" t="s">
        <v>133</v>
      </c>
      <c r="N21" s="150" t="s">
        <v>294</v>
      </c>
      <c r="O21" s="150" t="s">
        <v>295</v>
      </c>
      <c r="P21" s="123" t="s">
        <v>152</v>
      </c>
      <c r="Q21" s="127" t="s">
        <v>153</v>
      </c>
      <c r="R21" s="184" t="s">
        <v>44</v>
      </c>
    </row>
    <row r="22" spans="1:18" ht="132" customHeight="1" thickBot="1" x14ac:dyDescent="0.3">
      <c r="A22" s="117">
        <v>19</v>
      </c>
      <c r="B22" s="163" t="s">
        <v>137</v>
      </c>
      <c r="C22" s="179" t="s">
        <v>138</v>
      </c>
      <c r="D22" s="138" t="s">
        <v>154</v>
      </c>
      <c r="E22" s="123" t="s">
        <v>139</v>
      </c>
      <c r="F22" s="135"/>
      <c r="G22" s="139" t="s">
        <v>16</v>
      </c>
      <c r="H22" s="135"/>
      <c r="I22" s="138" t="s">
        <v>140</v>
      </c>
      <c r="J22" s="123" t="s">
        <v>18</v>
      </c>
      <c r="K22" s="123" t="s">
        <v>24</v>
      </c>
      <c r="L22" s="123" t="s">
        <v>132</v>
      </c>
      <c r="M22" s="123" t="s">
        <v>133</v>
      </c>
      <c r="N22" s="123" t="s">
        <v>141</v>
      </c>
      <c r="O22" s="123" t="s">
        <v>296</v>
      </c>
      <c r="P22" s="123" t="s">
        <v>142</v>
      </c>
      <c r="Q22" s="123" t="s">
        <v>142</v>
      </c>
      <c r="R22" s="180" t="s">
        <v>22</v>
      </c>
    </row>
    <row r="23" spans="1:18" ht="276" customHeight="1" thickBot="1" x14ac:dyDescent="0.3">
      <c r="A23" s="117">
        <v>20</v>
      </c>
      <c r="B23" s="163" t="s">
        <v>143</v>
      </c>
      <c r="C23" s="179" t="s">
        <v>297</v>
      </c>
      <c r="D23" s="138" t="s">
        <v>144</v>
      </c>
      <c r="E23" s="123" t="s">
        <v>58</v>
      </c>
      <c r="F23" s="139" t="s">
        <v>16</v>
      </c>
      <c r="G23" s="135"/>
      <c r="H23" s="135"/>
      <c r="I23" s="138" t="s">
        <v>145</v>
      </c>
      <c r="J23" s="123" t="s">
        <v>18</v>
      </c>
      <c r="K23" s="123" t="s">
        <v>24</v>
      </c>
      <c r="L23" s="123" t="s">
        <v>155</v>
      </c>
      <c r="M23" s="123" t="s">
        <v>133</v>
      </c>
      <c r="N23" s="151" t="s">
        <v>298</v>
      </c>
      <c r="O23" s="151" t="s">
        <v>299</v>
      </c>
      <c r="P23" s="123" t="s">
        <v>157</v>
      </c>
      <c r="Q23" s="127" t="s">
        <v>300</v>
      </c>
      <c r="R23" s="184" t="s">
        <v>301</v>
      </c>
    </row>
    <row r="24" spans="1:18" ht="232.5" customHeight="1" thickBot="1" x14ac:dyDescent="0.3">
      <c r="A24" s="118">
        <v>21</v>
      </c>
      <c r="B24" s="164" t="s">
        <v>188</v>
      </c>
      <c r="C24" s="179" t="s">
        <v>160</v>
      </c>
      <c r="D24" s="138" t="s">
        <v>161</v>
      </c>
      <c r="E24" s="152" t="s">
        <v>139</v>
      </c>
      <c r="F24" s="135"/>
      <c r="G24" s="139" t="s">
        <v>16</v>
      </c>
      <c r="H24" s="135"/>
      <c r="I24" s="153" t="s">
        <v>159</v>
      </c>
      <c r="J24" s="123" t="s">
        <v>28</v>
      </c>
      <c r="K24" s="123" t="s">
        <v>19</v>
      </c>
      <c r="L24" s="123" t="s">
        <v>238</v>
      </c>
      <c r="M24" s="124" t="s">
        <v>30</v>
      </c>
      <c r="N24" s="123" t="s">
        <v>189</v>
      </c>
      <c r="O24" s="123" t="s">
        <v>190</v>
      </c>
      <c r="P24" s="123" t="s">
        <v>157</v>
      </c>
      <c r="Q24" s="140" t="s">
        <v>122</v>
      </c>
      <c r="R24" s="180" t="s">
        <v>191</v>
      </c>
    </row>
    <row r="25" spans="1:18" ht="152.25" customHeight="1" thickBot="1" x14ac:dyDescent="0.3">
      <c r="A25" s="119">
        <v>22</v>
      </c>
      <c r="B25" s="165" t="s">
        <v>41</v>
      </c>
      <c r="C25" s="182" t="s">
        <v>192</v>
      </c>
      <c r="D25" s="141" t="s">
        <v>193</v>
      </c>
      <c r="E25" s="125" t="s">
        <v>15</v>
      </c>
      <c r="F25" s="135"/>
      <c r="G25" s="142" t="s">
        <v>16</v>
      </c>
      <c r="H25" s="135"/>
      <c r="I25" s="138" t="s">
        <v>42</v>
      </c>
      <c r="J25" s="123" t="s">
        <v>18</v>
      </c>
      <c r="K25" s="124" t="s">
        <v>24</v>
      </c>
      <c r="L25" s="124" t="s">
        <v>43</v>
      </c>
      <c r="M25" s="124" t="s">
        <v>30</v>
      </c>
      <c r="N25" s="124" t="s">
        <v>194</v>
      </c>
      <c r="O25" s="124" t="s">
        <v>195</v>
      </c>
      <c r="P25" s="124" t="s">
        <v>36</v>
      </c>
      <c r="Q25" s="124" t="s">
        <v>33</v>
      </c>
      <c r="R25" s="176" t="s">
        <v>44</v>
      </c>
    </row>
    <row r="26" spans="1:18" ht="207.75" customHeight="1" thickBot="1" x14ac:dyDescent="0.3">
      <c r="A26" s="39">
        <v>23</v>
      </c>
      <c r="B26" s="166" t="s">
        <v>27</v>
      </c>
      <c r="C26" s="185" t="s">
        <v>196</v>
      </c>
      <c r="D26" s="186" t="s">
        <v>197</v>
      </c>
      <c r="E26" s="187" t="s">
        <v>139</v>
      </c>
      <c r="F26" s="188" t="s">
        <v>16</v>
      </c>
      <c r="G26" s="189"/>
      <c r="H26" s="190"/>
      <c r="I26" s="191" t="s">
        <v>198</v>
      </c>
      <c r="J26" s="187" t="s">
        <v>28</v>
      </c>
      <c r="K26" s="187" t="s">
        <v>24</v>
      </c>
      <c r="L26" s="187" t="s">
        <v>29</v>
      </c>
      <c r="M26" s="187" t="s">
        <v>30</v>
      </c>
      <c r="N26" s="187" t="s">
        <v>199</v>
      </c>
      <c r="O26" s="187" t="s">
        <v>200</v>
      </c>
      <c r="P26" s="187" t="s">
        <v>152</v>
      </c>
      <c r="Q26" s="187" t="s">
        <v>122</v>
      </c>
      <c r="R26" s="192" t="s">
        <v>31</v>
      </c>
    </row>
  </sheetData>
  <sheetProtection selectLockedCells="1" selectUnlockedCells="1"/>
  <mergeCells count="18">
    <mergeCell ref="R1:R3"/>
    <mergeCell ref="G1:G3"/>
    <mergeCell ref="H1:H3"/>
    <mergeCell ref="I1:I3"/>
    <mergeCell ref="J1:J3"/>
    <mergeCell ref="K1:K3"/>
    <mergeCell ref="L1:L3"/>
    <mergeCell ref="M1:M3"/>
    <mergeCell ref="N1:N3"/>
    <mergeCell ref="O1:O3"/>
    <mergeCell ref="P1:P3"/>
    <mergeCell ref="Q1:Q3"/>
    <mergeCell ref="F1:F3"/>
    <mergeCell ref="A1:A3"/>
    <mergeCell ref="B1:B3"/>
    <mergeCell ref="C1:C3"/>
    <mergeCell ref="D1:D3"/>
    <mergeCell ref="E1:E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 Monitoreo Enero - Marzo</vt:lpstr>
      <vt:lpstr>Matriz PPCG19</vt:lpstr>
      <vt:lpstr>' Monitoreo Enero - Marzo'!_Hlk1658403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Johanna Gomez Zapata</dc:creator>
  <cp:lastModifiedBy>Lined Yurani Rey Herrera</cp:lastModifiedBy>
  <dcterms:created xsi:type="dcterms:W3CDTF">2018-12-29T00:33:08Z</dcterms:created>
  <dcterms:modified xsi:type="dcterms:W3CDTF">2019-10-10T16:35:18Z</dcterms:modified>
</cp:coreProperties>
</file>