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ROBINSON.PARADA\Mis documentos\ESTUDIO DE MERCADO\19 INTERVENTORIA DIA 2014.E1\"/>
    </mc:Choice>
  </mc:AlternateContent>
  <bookViews>
    <workbookView xWindow="600" yWindow="60" windowWidth="14115" windowHeight="8010" activeTab="1"/>
  </bookViews>
  <sheets>
    <sheet name="INFO GENERAL Y FINANCIERA" sheetId="15" r:id="rId1"/>
    <sheet name="ZONA 1 - MACRO (1 y 2)" sheetId="8" r:id="rId2"/>
    <sheet name="ZONA 2 - MACRO (3 y 6)" sheetId="20" r:id="rId3"/>
    <sheet name="ZONA 3 - MACRO (4 y 5)" sheetId="19" r:id="rId4"/>
    <sheet name="ZONA 4 - MACRO (7 y 8)" sheetId="18" r:id="rId5"/>
    <sheet name="ZONAS Y MACROREGIONES " sheetId="14" r:id="rId6"/>
    <sheet name="POLIZAS" sheetId="16" r:id="rId7"/>
    <sheet name="INFO EXPERIENCIA" sheetId="17"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xlnm._FilterDatabase" localSheetId="7" hidden="1">'INFO EXPERIENCIA'!#REF!</definedName>
    <definedName name="_xlnm._FilterDatabase" localSheetId="0" hidden="1">'INFO GENERAL Y FINANCIERA'!$B$42:$N$42</definedName>
    <definedName name="¿Quiénes_están_inscritos_dentro_del_sistema__incluye_desinscr___" localSheetId="2">#REF!</definedName>
    <definedName name="¿Quiénes_están_inscritos_dentro_del_sistema__incluye_desinscr___" localSheetId="3">#REF!</definedName>
    <definedName name="¿Quiénes_están_inscritos_dentro_del_sistema__incluye_desinscr___" localSheetId="4">#REF!</definedName>
    <definedName name="¿Quiénes_están_inscritos_dentro_del_sistema__incluye_desinscr___">#REF!</definedName>
    <definedName name="ActividadRE" localSheetId="2">#REF!</definedName>
    <definedName name="ActividadRE" localSheetId="3">#REF!</definedName>
    <definedName name="ActividadRE" localSheetId="4">#REF!</definedName>
    <definedName name="ActividadRE">#REF!</definedName>
    <definedName name="ALMUERZO">'[1]Resumen Preparaciones'!$C$52:$C$113</definedName>
    <definedName name="almuerzocena">'[1]Resumen Preparaciones'!$C$52:$C$141</definedName>
    <definedName name="_xlnm.Print_Area" localSheetId="7">'INFO EXPERIENCIA'!$B$2:$J$22</definedName>
    <definedName name="_xlnm.Print_Area" localSheetId="0">'INFO GENERAL Y FINANCIERA'!$B$2:$H$55</definedName>
    <definedName name="_xlnm.Print_Area" localSheetId="6">POLIZAS!$B$2:$G$22</definedName>
    <definedName name="Calidad">[2]PERSONAL!$P$58</definedName>
    <definedName name="Campamento">[2]PERSONAL!$P$122</definedName>
    <definedName name="CostoDirectoObra" localSheetId="2">#REF!</definedName>
    <definedName name="CostoDirectoObra" localSheetId="3">#REF!</definedName>
    <definedName name="CostoDirectoObra" localSheetId="4">#REF!</definedName>
    <definedName name="CostoDirectoObra">#REF!</definedName>
    <definedName name="CuantostieneEdSuperior" localSheetId="2">#REF!</definedName>
    <definedName name="CuantostieneEdSuperior" localSheetId="3">#REF!</definedName>
    <definedName name="CuantostieneEdSuperior" localSheetId="4">#REF!</definedName>
    <definedName name="CuantostieneEdSuperior">#REF!</definedName>
    <definedName name="Decision" localSheetId="7">[3]lista!$A$6:$A$7</definedName>
    <definedName name="Decision" localSheetId="0">[3]lista!$A$6:$A$7</definedName>
    <definedName name="Decision" localSheetId="6">[3]lista!$A$6:$A$7</definedName>
    <definedName name="Decision">[4]lista!$A$6:$A$7</definedName>
    <definedName name="Dedicacion" localSheetId="2">'[5]Tal Humano'!#REF!</definedName>
    <definedName name="Dedicacion" localSheetId="3">'[5]Tal Humano'!#REF!</definedName>
    <definedName name="Dedicacion" localSheetId="4">'[5]Tal Humano'!#REF!</definedName>
    <definedName name="Dedicacion">'[5]Tal Humano'!#REF!</definedName>
    <definedName name="desayuno">'[1]Resumen Preparaciones'!$C$5:$C$50</definedName>
    <definedName name="DESAYUNOS">'[1]Resumen Preparaciones'!$C$5:$C$33</definedName>
    <definedName name="DeseanCapacitacionEn" localSheetId="2">#REF!</definedName>
    <definedName name="DeseanCapacitacionEn" localSheetId="3">#REF!</definedName>
    <definedName name="DeseanCapacitacionEn" localSheetId="4">#REF!</definedName>
    <definedName name="DeseanCapacitacionEn">#REF!</definedName>
    <definedName name="DESINSCRITOS" localSheetId="2">#REF!</definedName>
    <definedName name="DESINSCRITOS" localSheetId="3">#REF!</definedName>
    <definedName name="DESINSCRITOS" localSheetId="4">#REF!</definedName>
    <definedName name="DESINSCRITOS">#REF!</definedName>
    <definedName name="DISTRIBUCIONPORTIPOCONTRATO" localSheetId="2">#REF!</definedName>
    <definedName name="DISTRIBUCIONPORTIPOCONTRATO" localSheetId="3">#REF!</definedName>
    <definedName name="DISTRIBUCIONPORTIPOCONTRATO" localSheetId="4">#REF!</definedName>
    <definedName name="DISTRIBUCIONPORTIPOCONTRATO">#REF!</definedName>
    <definedName name="Ed_cons_empr_CodEntidad" localSheetId="2">#REF!</definedName>
    <definedName name="Ed_cons_empr_CodEntidad" localSheetId="3">#REF!</definedName>
    <definedName name="Ed_cons_empr_CodEntidad" localSheetId="4">#REF!</definedName>
    <definedName name="Ed_cons_empr_CodEntidad">#REF!</definedName>
    <definedName name="Ed_emp_codemp" localSheetId="2">#REF!</definedName>
    <definedName name="Ed_emp_codemp" localSheetId="3">#REF!</definedName>
    <definedName name="Ed_emp_codemp" localSheetId="4">#REF!</definedName>
    <definedName name="Ed_emp_codemp">#REF!</definedName>
    <definedName name="EdSuperior2" localSheetId="2">#REF!</definedName>
    <definedName name="EdSuperior2" localSheetId="3">#REF!</definedName>
    <definedName name="EdSuperior2" localSheetId="4">#REF!</definedName>
    <definedName name="EdSuperior2">#REF!</definedName>
    <definedName name="EdSuperior3" localSheetId="2">#REF!</definedName>
    <definedName name="EdSuperior3" localSheetId="3">#REF!</definedName>
    <definedName name="EdSuperior3" localSheetId="4">#REF!</definedName>
    <definedName name="EdSuperior3">#REF!</definedName>
    <definedName name="Empresa" localSheetId="2">#REF!</definedName>
    <definedName name="Empresa" localSheetId="3">#REF!</definedName>
    <definedName name="Empresa" localSheetId="4">#REF!</definedName>
    <definedName name="Empresa">#REF!</definedName>
    <definedName name="Ensayos">[2]PERSONAL!$P$100</definedName>
    <definedName name="EstadoMadCabFamilia" localSheetId="2">#REF!</definedName>
    <definedName name="EstadoMadCabFamilia" localSheetId="3">#REF!</definedName>
    <definedName name="EstadoMadCabFamilia" localSheetId="4">#REF!</definedName>
    <definedName name="EstadoMadCabFamilia">#REF!</definedName>
    <definedName name="Estrategia">[6]Tablas!$F$2:$F$34</definedName>
    <definedName name="Fuente">[6]Tablas!$D$2:$D$10</definedName>
    <definedName name="Funcionario" localSheetId="2">[7]frmFuncionario!#REF!</definedName>
    <definedName name="Funcionario" localSheetId="3">[7]frmFuncionario!#REF!</definedName>
    <definedName name="Funcionario" localSheetId="4">[7]frmFuncionario!#REF!</definedName>
    <definedName name="Funcionario">[7]frmFuncionario!#REF!</definedName>
    <definedName name="GruporUPS" localSheetId="2">#REF!</definedName>
    <definedName name="GruporUPS" localSheetId="3">#REF!</definedName>
    <definedName name="GruporUPS" localSheetId="4">#REF!</definedName>
    <definedName name="GruporUPS">#REF!</definedName>
    <definedName name="HFGHGFH3" localSheetId="2">[8]Planta_Super!#REF!</definedName>
    <definedName name="HFGHGFH3" localSheetId="3">[8]Planta_Super!#REF!</definedName>
    <definedName name="HFGHGFH3" localSheetId="4">[8]Planta_Super!#REF!</definedName>
    <definedName name="HFGHGFH3">[8]Planta_Super!#REF!</definedName>
    <definedName name="Horas" localSheetId="2">'[9]Tal Humano'!#REF!</definedName>
    <definedName name="Horas" localSheetId="3">'[9]Tal Humano'!#REF!</definedName>
    <definedName name="Horas" localSheetId="4">'[9]Tal Humano'!#REF!</definedName>
    <definedName name="Horas">'[9]Tal Humano'!#REF!</definedName>
    <definedName name="hrgc" localSheetId="2">#REF!</definedName>
    <definedName name="hrgc" localSheetId="3">#REF!</definedName>
    <definedName name="hrgc" localSheetId="4">#REF!</definedName>
    <definedName name="hrgc">#REF!</definedName>
    <definedName name="Incre" localSheetId="2">#REF!</definedName>
    <definedName name="Incre" localSheetId="3">#REF!</definedName>
    <definedName name="Incre" localSheetId="4">#REF!</definedName>
    <definedName name="Incre">#REF!</definedName>
    <definedName name="INCREMENTO" localSheetId="2">#REF!</definedName>
    <definedName name="INCREMENTO" localSheetId="3">#REF!</definedName>
    <definedName name="INCREMENTO" localSheetId="4">#REF!</definedName>
    <definedName name="INCREMENTO">#REF!</definedName>
    <definedName name="INCREMENTOS" localSheetId="2">#REF!</definedName>
    <definedName name="INCREMENTOS" localSheetId="3">#REF!</definedName>
    <definedName name="INCREMENTOS" localSheetId="4">#REF!</definedName>
    <definedName name="INCREMENTOS">#REF!</definedName>
    <definedName name="Indemnizacion" localSheetId="2">#REF!</definedName>
    <definedName name="Indemnizacion" localSheetId="3">#REF!</definedName>
    <definedName name="Indemnizacion" localSheetId="4">#REF!</definedName>
    <definedName name="Indemnizacion">#REF!</definedName>
    <definedName name="InfLaboral" localSheetId="2">#REF!</definedName>
    <definedName name="InfLaboral" localSheetId="3">#REF!</definedName>
    <definedName name="InfLaboral" localSheetId="4">#REF!</definedName>
    <definedName name="InfLaboral">#REF!</definedName>
    <definedName name="InfLabrl" localSheetId="2">#REF!</definedName>
    <definedName name="InfLabrl" localSheetId="3">#REF!</definedName>
    <definedName name="InfLabrl" localSheetId="4">#REF!</definedName>
    <definedName name="InfLabrl">#REF!</definedName>
    <definedName name="Ins" localSheetId="2">#REF!</definedName>
    <definedName name="Ins" localSheetId="3">#REF!</definedName>
    <definedName name="Ins" localSheetId="4">#REF!</definedName>
    <definedName name="Ins">#REF!</definedName>
    <definedName name="InsEnt" localSheetId="2">#REF!</definedName>
    <definedName name="InsEnt" localSheetId="3">#REF!</definedName>
    <definedName name="InsEnt" localSheetId="4">#REF!</definedName>
    <definedName name="InsEnt">#REF!</definedName>
    <definedName name="InsFisMag" localSheetId="2">#REF!</definedName>
    <definedName name="InsFisMag" localSheetId="3">#REF!</definedName>
    <definedName name="InsFisMag" localSheetId="4">#REF!</definedName>
    <definedName name="InsFisMag">#REF!</definedName>
    <definedName name="IVASobreUtilidad">[2]IMPUESTOS!$E$16</definedName>
    <definedName name="LimitacionAuditiva" localSheetId="2">#REF!</definedName>
    <definedName name="LimitacionAuditiva" localSheetId="3">#REF!</definedName>
    <definedName name="LimitacionAuditiva" localSheetId="4">#REF!</definedName>
    <definedName name="LimitacionAuditiva">#REF!</definedName>
    <definedName name="LimitacionFisicaOMental" localSheetId="2">#REF!</definedName>
    <definedName name="LimitacionFisicaOMental" localSheetId="3">#REF!</definedName>
    <definedName name="LimitacionFisicaOMental" localSheetId="4">#REF!</definedName>
    <definedName name="LimitacionFisicaOMental">#REF!</definedName>
    <definedName name="LimitacionVisual" localSheetId="2">#REF!</definedName>
    <definedName name="LimitacionVisual" localSheetId="3">#REF!</definedName>
    <definedName name="LimitacionVisual" localSheetId="4">#REF!</definedName>
    <definedName name="LimitacionVisual">#REF!</definedName>
    <definedName name="LISTA_1" localSheetId="2">#REF!</definedName>
    <definedName name="LISTA_1" localSheetId="3">#REF!</definedName>
    <definedName name="LISTA_1" localSheetId="4">#REF!</definedName>
    <definedName name="LISTA_1">#REF!</definedName>
    <definedName name="LISTA_2" localSheetId="2">#REF!</definedName>
    <definedName name="LISTA_2" localSheetId="3">#REF!</definedName>
    <definedName name="LISTA_2" localSheetId="4">#REF!</definedName>
    <definedName name="LISTA_2">#REF!</definedName>
    <definedName name="LISTA_PROM" localSheetId="2">#REF!</definedName>
    <definedName name="LISTA_PROM" localSheetId="3">#REF!</definedName>
    <definedName name="LISTA_PROM" localSheetId="4">#REF!</definedName>
    <definedName name="LISTA_PROM">#REF!</definedName>
    <definedName name="MadreCabezaFamilia" localSheetId="2">#REF!</definedName>
    <definedName name="MadreCabezaFamilia" localSheetId="3">#REF!</definedName>
    <definedName name="MadreCabezaFamilia" localSheetId="4">#REF!</definedName>
    <definedName name="MadreCabezaFamilia">#REF!</definedName>
    <definedName name="Mas_Bajo_Adminstración" localSheetId="2">'[10]Costo Total'!#REF!</definedName>
    <definedName name="Mas_Bajo_Adminstración" localSheetId="3">'[10]Costo Total'!#REF!</definedName>
    <definedName name="Mas_Bajo_Adminstración" localSheetId="4">'[10]Costo Total'!#REF!</definedName>
    <definedName name="Mas_Bajo_Adminstración">'[10]Costo Total'!#REF!</definedName>
    <definedName name="Mas_Bajo_Imprevistos" localSheetId="2">'[10]Costo Total'!#REF!</definedName>
    <definedName name="Mas_Bajo_Imprevistos" localSheetId="3">'[10]Costo Total'!#REF!</definedName>
    <definedName name="Mas_Bajo_Imprevistos" localSheetId="4">'[10]Costo Total'!#REF!</definedName>
    <definedName name="Mas_Bajo_Imprevistos">'[10]Costo Total'!#REF!</definedName>
    <definedName name="NivelEducacionBasica" localSheetId="2">#REF!</definedName>
    <definedName name="NivelEducacionBasica" localSheetId="3">#REF!</definedName>
    <definedName name="NivelEducacionBasica" localSheetId="4">#REF!</definedName>
    <definedName name="NivelEducacionBasica">#REF!</definedName>
    <definedName name="NIVELEDUCACIONSUP" localSheetId="2">#REF!</definedName>
    <definedName name="NIVELEDUCACIONSUP" localSheetId="3">#REF!</definedName>
    <definedName name="NIVELEDUCACIONSUP" localSheetId="4">#REF!</definedName>
    <definedName name="NIVELEDUCACIONSUP">#REF!</definedName>
    <definedName name="NivelEducacionSuperior" localSheetId="2">#REF!</definedName>
    <definedName name="NivelEducacionSuperior" localSheetId="3">#REF!</definedName>
    <definedName name="NivelEducacionSuperior" localSheetId="4">#REF!</definedName>
    <definedName name="NivelEducacionSuperior">#REF!</definedName>
    <definedName name="NoFacturable">[2]PERSONAL!$P$46</definedName>
    <definedName name="NoNOInscritos" localSheetId="2">#REF!</definedName>
    <definedName name="NoNOInscritos" localSheetId="3">#REF!</definedName>
    <definedName name="NoNOInscritos" localSheetId="4">#REF!</definedName>
    <definedName name="NoNOInscritos">#REF!</definedName>
    <definedName name="NUMERO" localSheetId="2">[8]Planta_Super!#REF!</definedName>
    <definedName name="NUMERO" localSheetId="3">[8]Planta_Super!#REF!</definedName>
    <definedName name="NUMERO" localSheetId="4">[8]Planta_Super!#REF!</definedName>
    <definedName name="NUMERO">[8]Planta_Super!#REF!</definedName>
    <definedName name="Objetivos">[6]Tablas!$E$2:$E$17</definedName>
    <definedName name="Oficina">[2]PERSONAL!$P$69</definedName>
    <definedName name="PagoRE" localSheetId="2">#REF!</definedName>
    <definedName name="PagoRE" localSheetId="3">#REF!</definedName>
    <definedName name="PagoRE" localSheetId="4">#REF!</definedName>
    <definedName name="PagoRE">#REF!</definedName>
    <definedName name="PARTICIPACION" localSheetId="7">[3]lista!$A$15:$A$17</definedName>
    <definedName name="PARTICIPACION" localSheetId="0">[3]lista!$A$15:$A$17</definedName>
    <definedName name="PARTICIPACION" localSheetId="6">[3]lista!$A$15:$A$17</definedName>
    <definedName name="PARTICIPACION">[4]lista!$A$15:$A$17</definedName>
    <definedName name="perfil" localSheetId="2">#REF!</definedName>
    <definedName name="perfil" localSheetId="3">#REF!</definedName>
    <definedName name="perfil" localSheetId="4">#REF!</definedName>
    <definedName name="perfil">#REF!</definedName>
    <definedName name="pilares">[6]Tablas!$G$2:$G$6</definedName>
    <definedName name="PMCL" localSheetId="2">#REF!</definedName>
    <definedName name="PMCL" localSheetId="3">#REF!</definedName>
    <definedName name="PMCL" localSheetId="4">#REF!</definedName>
    <definedName name="PMCL">#REF!</definedName>
    <definedName name="Procedencia" localSheetId="7">[3]lista!$A$2:$A$3</definedName>
    <definedName name="Procedencia" localSheetId="0">[3]lista!$A$2:$A$3</definedName>
    <definedName name="Procedencia" localSheetId="6">[3]lista!$A$2:$A$3</definedName>
    <definedName name="Procedencia">[4]lista!$A$2:$A$3</definedName>
    <definedName name="Producto" localSheetId="2">#REF!</definedName>
    <definedName name="Producto" localSheetId="3">#REF!</definedName>
    <definedName name="Producto" localSheetId="4">#REF!</definedName>
    <definedName name="Producto">#REF!</definedName>
    <definedName name="productosdef">'[1]Precios Alimentos'!$A$5031:$A$5730</definedName>
    <definedName name="Profesional">[2]PERSONAL!$P$12</definedName>
    <definedName name="Promd_Administración" localSheetId="2">'[10]Costo Total'!#REF!</definedName>
    <definedName name="Promd_Administración" localSheetId="3">'[10]Costo Total'!#REF!</definedName>
    <definedName name="Promd_Administración" localSheetId="4">'[10]Costo Total'!#REF!</definedName>
    <definedName name="Promd_Administración">'[10]Costo Total'!#REF!</definedName>
    <definedName name="Promd_Adnimistración" localSheetId="2">'[10]Costo Total'!#REF!</definedName>
    <definedName name="Promd_Adnimistración" localSheetId="3">'[10]Costo Total'!#REF!</definedName>
    <definedName name="Promd_Adnimistración" localSheetId="4">'[10]Costo Total'!#REF!</definedName>
    <definedName name="Promd_Adnimistración">'[10]Costo Total'!#REF!</definedName>
    <definedName name="Promd_Imprevistos" localSheetId="2">'[10]Costo Total'!#REF!</definedName>
    <definedName name="Promd_Imprevistos" localSheetId="3">'[10]Costo Total'!#REF!</definedName>
    <definedName name="Promd_Imprevistos" localSheetId="4">'[10]Costo Total'!#REF!</definedName>
    <definedName name="Promd_Imprevistos">'[10]Costo Total'!#REF!</definedName>
    <definedName name="Promd_Utilidad" localSheetId="2">'[10]Costo Total'!#REF!</definedName>
    <definedName name="Promd_Utilidad" localSheetId="3">'[10]Costo Total'!#REF!</definedName>
    <definedName name="Promd_Utilidad" localSheetId="4">'[10]Costo Total'!#REF!</definedName>
    <definedName name="Promd_Utilidad">'[10]Costo Total'!#REF!</definedName>
    <definedName name="promedios" localSheetId="2">'[11]Proyección valor Lacteo MADR'!#REF!</definedName>
    <definedName name="promedios" localSheetId="3">'[11]Proyección valor Lacteo MADR'!#REF!</definedName>
    <definedName name="promedios" localSheetId="4">'[11]Proyección valor Lacteo MADR'!#REF!</definedName>
    <definedName name="promedios">'[11]Proyección valor Lacteo MADR'!#REF!</definedName>
    <definedName name="Proporcionalidad" localSheetId="2">'[5]Tal Humano'!#REF!</definedName>
    <definedName name="Proporcionalidad" localSheetId="3">'[5]Tal Humano'!#REF!</definedName>
    <definedName name="Proporcionalidad" localSheetId="4">'[5]Tal Humano'!#REF!</definedName>
    <definedName name="Proporcionalidad">'[5]Tal Humano'!#REF!</definedName>
    <definedName name="ProximoPension" localSheetId="2">#REF!</definedName>
    <definedName name="ProximoPension" localSheetId="3">#REF!</definedName>
    <definedName name="ProximoPension" localSheetId="4">#REF!</definedName>
    <definedName name="ProximoPension">#REF!</definedName>
    <definedName name="RECapacitacion" localSheetId="2">#REF!</definedName>
    <definedName name="RECapacitacion" localSheetId="3">#REF!</definedName>
    <definedName name="RECapacitacion" localSheetId="4">#REF!</definedName>
    <definedName name="RECapacitacion">#REF!</definedName>
    <definedName name="REContPrivada" localSheetId="2">#REF!</definedName>
    <definedName name="REContPrivada" localSheetId="3">#REF!</definedName>
    <definedName name="REContPrivada" localSheetId="4">#REF!</definedName>
    <definedName name="REContPrivada">#REF!</definedName>
    <definedName name="salariosref">'[10]Salarios de Referencia'!$B$7:$B$120</definedName>
    <definedName name="SalarioSuperora3SMLVMyProfesionalidad" localSheetId="2">#REF!</definedName>
    <definedName name="SalarioSuperora3SMLVMyProfesionalidad" localSheetId="3">#REF!</definedName>
    <definedName name="SalarioSuperora3SMLVMyProfesionalidad" localSheetId="4">#REF!</definedName>
    <definedName name="SalarioSuperora3SMLVMyProfesionalidad">#REF!</definedName>
    <definedName name="Seguimiento" localSheetId="2">#REF!</definedName>
    <definedName name="Seguimiento" localSheetId="3">#REF!</definedName>
    <definedName name="Seguimiento" localSheetId="4">#REF!</definedName>
    <definedName name="Seguimiento">#REF!</definedName>
    <definedName name="Sexo" localSheetId="2">#REF!</definedName>
    <definedName name="Sexo" localSheetId="3">#REF!</definedName>
    <definedName name="Sexo" localSheetId="4">#REF!</definedName>
    <definedName name="Sexo">#REF!</definedName>
    <definedName name="Sueldos" localSheetId="2">#REF!</definedName>
    <definedName name="Sueldos" localSheetId="3">#REF!</definedName>
    <definedName name="Sueldos" localSheetId="4">#REF!</definedName>
    <definedName name="Sueldos">#REF!</definedName>
    <definedName name="Tecnico">[2]PERSONAL!$P$34</definedName>
    <definedName name="Telefono" localSheetId="2">#REF!</definedName>
    <definedName name="Telefono" localSheetId="3">#REF!</definedName>
    <definedName name="Telefono" localSheetId="4">#REF!</definedName>
    <definedName name="Telefono">#REF!</definedName>
    <definedName name="tipo" localSheetId="7">[3]lista!$A$11:$A$13</definedName>
    <definedName name="tipo" localSheetId="0">[3]lista!$A$11:$A$13</definedName>
    <definedName name="tipo" localSheetId="6">[3]lista!$A$11:$A$13</definedName>
    <definedName name="tipo">[4]lista!$A$11:$A$13</definedName>
    <definedName name="TIPOCONT" localSheetId="2">#REF!</definedName>
    <definedName name="TIPOCONT" localSheetId="3">#REF!</definedName>
    <definedName name="TIPOCONT" localSheetId="4">#REF!</definedName>
    <definedName name="TIPOCONT">#REF!</definedName>
    <definedName name="tipodeanalisis">'[1]Analisis microbiologico'!$A$110:$A$182</definedName>
    <definedName name="TipoEmpresa" localSheetId="2">#REF!</definedName>
    <definedName name="TipoEmpresa" localSheetId="3">#REF!</definedName>
    <definedName name="TipoEmpresa" localSheetId="4">#REF!</definedName>
    <definedName name="TipoEmpresa">#REF!</definedName>
    <definedName name="TotalContratoSinIVA" localSheetId="2">#REF!</definedName>
    <definedName name="TotalContratoSinIVA" localSheetId="3">#REF!</definedName>
    <definedName name="TotalContratoSinIVA" localSheetId="4">#REF!</definedName>
    <definedName name="TotalContratoSinIVA">#REF!</definedName>
    <definedName name="TotalImpuestosObra">[2]IMPUESTOS!$F$10</definedName>
    <definedName name="Tramite">[2]PERSONAL!$P$88</definedName>
    <definedName name="Viajes">[2]PERSONAL!$P$93</definedName>
    <definedName name="x">[12]lista!$A$11:$A$13</definedName>
    <definedName name="zzz">[13]Listas!$B$2:$B$34</definedName>
  </definedNames>
  <calcPr calcId="152511"/>
</workbook>
</file>

<file path=xl/calcChain.xml><?xml version="1.0" encoding="utf-8"?>
<calcChain xmlns="http://schemas.openxmlformats.org/spreadsheetml/2006/main">
  <c r="G95" i="18" l="1"/>
  <c r="G95" i="19"/>
  <c r="G95" i="20"/>
  <c r="G90" i="20"/>
  <c r="G91" i="20"/>
  <c r="G93" i="20"/>
  <c r="G94" i="20"/>
  <c r="C11" i="20" l="1"/>
  <c r="C12" i="20"/>
  <c r="C13" i="20"/>
  <c r="E11" i="20"/>
  <c r="E12" i="20"/>
  <c r="E13" i="20"/>
  <c r="D38" i="8" l="1"/>
  <c r="G22" i="8"/>
  <c r="E12" i="19" l="1"/>
  <c r="E13" i="19"/>
  <c r="E12" i="18"/>
  <c r="E13" i="18"/>
  <c r="E11" i="19"/>
  <c r="E11" i="18"/>
  <c r="C12" i="19"/>
  <c r="C13" i="19"/>
  <c r="C12" i="18"/>
  <c r="C13" i="18"/>
  <c r="C11" i="19"/>
  <c r="C11" i="18"/>
  <c r="F109" i="20"/>
  <c r="G86" i="20"/>
  <c r="G85" i="20"/>
  <c r="G84" i="20"/>
  <c r="G83" i="20"/>
  <c r="G82" i="20"/>
  <c r="G81" i="20"/>
  <c r="G80" i="20"/>
  <c r="G77" i="20"/>
  <c r="G76" i="20"/>
  <c r="G75" i="20"/>
  <c r="G74" i="20"/>
  <c r="G73" i="20"/>
  <c r="G72" i="20"/>
  <c r="G71" i="20"/>
  <c r="G70" i="20"/>
  <c r="G69" i="20"/>
  <c r="G65" i="20"/>
  <c r="G66" i="20" s="1"/>
  <c r="G62" i="20"/>
  <c r="G61" i="20"/>
  <c r="G60" i="20"/>
  <c r="G59" i="20"/>
  <c r="G58" i="20"/>
  <c r="G57" i="20"/>
  <c r="G56" i="20"/>
  <c r="G55" i="20"/>
  <c r="G54" i="20"/>
  <c r="G53" i="20"/>
  <c r="G52" i="20"/>
  <c r="G51" i="20"/>
  <c r="G50" i="20"/>
  <c r="G49" i="20"/>
  <c r="G48" i="20"/>
  <c r="G47" i="20"/>
  <c r="G46" i="20"/>
  <c r="G41" i="20"/>
  <c r="G42" i="20" s="1"/>
  <c r="G37" i="20"/>
  <c r="G36" i="20"/>
  <c r="G35" i="20"/>
  <c r="G34" i="20"/>
  <c r="G33" i="20"/>
  <c r="G32" i="20"/>
  <c r="G31" i="20"/>
  <c r="G30" i="20"/>
  <c r="G29" i="20"/>
  <c r="G28" i="20"/>
  <c r="G27" i="20"/>
  <c r="G26" i="20"/>
  <c r="G25" i="20"/>
  <c r="G24" i="20"/>
  <c r="G23" i="20"/>
  <c r="G22" i="20"/>
  <c r="F109" i="19"/>
  <c r="G94" i="19"/>
  <c r="G93" i="19"/>
  <c r="G91" i="19"/>
  <c r="G90" i="19"/>
  <c r="G86" i="19"/>
  <c r="G85" i="19"/>
  <c r="G84" i="19"/>
  <c r="G83" i="19"/>
  <c r="G82" i="19"/>
  <c r="G81" i="19"/>
  <c r="G80" i="19"/>
  <c r="G77" i="19"/>
  <c r="G76" i="19"/>
  <c r="G75" i="19"/>
  <c r="G74" i="19"/>
  <c r="G73" i="19"/>
  <c r="G72" i="19"/>
  <c r="G71" i="19"/>
  <c r="G70" i="19"/>
  <c r="G69" i="19"/>
  <c r="G65" i="19"/>
  <c r="G66" i="19" s="1"/>
  <c r="G62" i="19"/>
  <c r="G61" i="19"/>
  <c r="G60" i="19"/>
  <c r="G59" i="19"/>
  <c r="G58" i="19"/>
  <c r="G57" i="19"/>
  <c r="G56" i="19"/>
  <c r="G55" i="19"/>
  <c r="G54" i="19"/>
  <c r="G53" i="19"/>
  <c r="G52" i="19"/>
  <c r="G51" i="19"/>
  <c r="G50" i="19"/>
  <c r="G49" i="19"/>
  <c r="G48" i="19"/>
  <c r="G47" i="19"/>
  <c r="G46" i="19"/>
  <c r="G41" i="19"/>
  <c r="G42" i="19" s="1"/>
  <c r="G37" i="19"/>
  <c r="G36" i="19"/>
  <c r="G35" i="19"/>
  <c r="G34" i="19"/>
  <c r="G33" i="19"/>
  <c r="G32" i="19"/>
  <c r="G31" i="19"/>
  <c r="G30" i="19"/>
  <c r="G29" i="19"/>
  <c r="G28" i="19"/>
  <c r="G27" i="19"/>
  <c r="G26" i="19"/>
  <c r="G25" i="19"/>
  <c r="G24" i="19"/>
  <c r="G23" i="19"/>
  <c r="G22" i="19"/>
  <c r="F109" i="18"/>
  <c r="G94" i="18"/>
  <c r="G93" i="18"/>
  <c r="G91" i="18"/>
  <c r="G90" i="18"/>
  <c r="G86" i="18"/>
  <c r="G85" i="18"/>
  <c r="G84" i="18"/>
  <c r="G83" i="18"/>
  <c r="G82" i="18"/>
  <c r="G81" i="18"/>
  <c r="G80" i="18"/>
  <c r="G77" i="18"/>
  <c r="G76" i="18"/>
  <c r="G75" i="18"/>
  <c r="G74" i="18"/>
  <c r="G73" i="18"/>
  <c r="G72" i="18"/>
  <c r="G71" i="18"/>
  <c r="G70" i="18"/>
  <c r="G69" i="18"/>
  <c r="G65" i="18"/>
  <c r="G66" i="18" s="1"/>
  <c r="G62" i="18"/>
  <c r="G61" i="18"/>
  <c r="G60" i="18"/>
  <c r="G59" i="18"/>
  <c r="G58" i="18"/>
  <c r="G57" i="18"/>
  <c r="G56" i="18"/>
  <c r="G55" i="18"/>
  <c r="G54" i="18"/>
  <c r="G53" i="18"/>
  <c r="G52" i="18"/>
  <c r="G51" i="18"/>
  <c r="G50" i="18"/>
  <c r="G49" i="18"/>
  <c r="G48" i="18"/>
  <c r="G47" i="18"/>
  <c r="G46" i="18"/>
  <c r="G41" i="18"/>
  <c r="G42" i="18" s="1"/>
  <c r="G37" i="18"/>
  <c r="G36" i="18"/>
  <c r="G35" i="18"/>
  <c r="G34" i="18"/>
  <c r="G33" i="18"/>
  <c r="G32" i="18"/>
  <c r="G31" i="18"/>
  <c r="G30" i="18"/>
  <c r="G29" i="18"/>
  <c r="G28" i="18"/>
  <c r="G27" i="18"/>
  <c r="G26" i="18"/>
  <c r="G25" i="18"/>
  <c r="G24" i="18"/>
  <c r="G23" i="18"/>
  <c r="G22" i="18"/>
  <c r="G67" i="18" l="1"/>
  <c r="G63" i="18"/>
  <c r="G87" i="18"/>
  <c r="G78" i="19"/>
  <c r="G63" i="19"/>
  <c r="G87" i="19"/>
  <c r="G88" i="19" s="1"/>
  <c r="G78" i="20"/>
  <c r="G38" i="20"/>
  <c r="G87" i="20"/>
  <c r="G88" i="20" s="1"/>
  <c r="G78" i="18"/>
  <c r="G38" i="18"/>
  <c r="G38" i="19"/>
  <c r="G63" i="20"/>
  <c r="G67" i="20" s="1"/>
  <c r="G67" i="19"/>
  <c r="G96" i="19" s="1"/>
  <c r="G88" i="18" l="1"/>
  <c r="G96" i="18" s="1"/>
  <c r="G98" i="18" s="1"/>
  <c r="G98" i="19"/>
  <c r="G102" i="19" s="1"/>
  <c r="G96" i="20"/>
  <c r="G98" i="20" s="1"/>
  <c r="G102" i="20" s="1"/>
  <c r="G101" i="18" l="1"/>
  <c r="G102" i="18"/>
  <c r="G101" i="19"/>
  <c r="G103" i="19" s="1"/>
  <c r="G105" i="19" s="1"/>
  <c r="G101" i="20"/>
  <c r="G103" i="20" s="1"/>
  <c r="G105" i="20" s="1"/>
  <c r="G103" i="18"/>
  <c r="G105" i="18" s="1"/>
  <c r="G109" i="20" l="1"/>
  <c r="G108" i="20"/>
  <c r="G108" i="19"/>
  <c r="G109" i="19"/>
  <c r="G108" i="18"/>
  <c r="G109" i="18"/>
  <c r="G110" i="18" l="1"/>
  <c r="G112" i="18" s="1"/>
  <c r="G110" i="20"/>
  <c r="G112" i="20" s="1"/>
  <c r="G110" i="19"/>
  <c r="G112" i="19" s="1"/>
  <c r="F109" i="8" l="1"/>
  <c r="G93" i="8" l="1"/>
  <c r="G94" i="8"/>
  <c r="G90" i="8"/>
  <c r="G91" i="8"/>
  <c r="G95" i="8" l="1"/>
  <c r="G80" i="8"/>
  <c r="G81" i="8"/>
  <c r="G82" i="8"/>
  <c r="G83" i="8"/>
  <c r="G84" i="8"/>
  <c r="G85" i="8"/>
  <c r="G86" i="8"/>
  <c r="G69" i="8"/>
  <c r="G70" i="8"/>
  <c r="G71" i="8"/>
  <c r="G72" i="8"/>
  <c r="G73" i="8"/>
  <c r="G74" i="8"/>
  <c r="G75" i="8"/>
  <c r="G76" i="8"/>
  <c r="G77" i="8"/>
  <c r="G46" i="8"/>
  <c r="G47" i="8"/>
  <c r="G48" i="8"/>
  <c r="G49" i="8"/>
  <c r="G50" i="8"/>
  <c r="G51" i="8"/>
  <c r="G52" i="8"/>
  <c r="G53" i="8"/>
  <c r="G54" i="8"/>
  <c r="G55" i="8"/>
  <c r="G56" i="8"/>
  <c r="G57" i="8"/>
  <c r="G58" i="8"/>
  <c r="G59" i="8"/>
  <c r="G60" i="8"/>
  <c r="G61" i="8"/>
  <c r="G62" i="8"/>
  <c r="G65" i="8"/>
  <c r="G66" i="8" s="1"/>
  <c r="G23" i="8"/>
  <c r="G24" i="8"/>
  <c r="G25" i="8"/>
  <c r="G26" i="8"/>
  <c r="G27" i="8"/>
  <c r="G28" i="8"/>
  <c r="G29" i="8"/>
  <c r="G30" i="8"/>
  <c r="G31" i="8"/>
  <c r="G32" i="8"/>
  <c r="G33" i="8"/>
  <c r="G34" i="8"/>
  <c r="G35" i="8"/>
  <c r="G36" i="8"/>
  <c r="G37" i="8"/>
  <c r="G87" i="8" l="1"/>
  <c r="G78" i="8"/>
  <c r="G63" i="8"/>
  <c r="G67" i="8" s="1"/>
  <c r="G41" i="8"/>
  <c r="G88" i="8" l="1"/>
  <c r="G96" i="8" s="1"/>
  <c r="G51" i="15" l="1"/>
  <c r="G49" i="15"/>
  <c r="G47" i="15"/>
  <c r="G45" i="15"/>
  <c r="G43" i="15"/>
  <c r="G42" i="8" l="1"/>
  <c r="G38" i="8" l="1"/>
  <c r="G98" i="8" s="1"/>
  <c r="G102" i="8" l="1"/>
  <c r="G101" i="8"/>
  <c r="G103" i="8" l="1"/>
  <c r="G105" i="8" s="1"/>
  <c r="G108" i="8" s="1"/>
  <c r="G109" i="8" l="1"/>
  <c r="G110" i="8" s="1"/>
  <c r="G112" i="8" s="1"/>
</calcChain>
</file>

<file path=xl/comments1.xml><?xml version="1.0" encoding="utf-8"?>
<comments xmlns="http://schemas.openxmlformats.org/spreadsheetml/2006/main">
  <authors>
    <author>Lucia Alexandra Vargas Yemanil</author>
  </authors>
  <commentList>
    <comment ref="G37" authorId="0" shapeId="0">
      <text>
        <r>
          <rPr>
            <sz val="9"/>
            <color indexed="81"/>
            <rFont val="Tahoma"/>
            <family val="2"/>
          </rPr>
          <t>Incluir la tarifa que corresponda 
a la agrupación y a la actividad</t>
        </r>
        <r>
          <rPr>
            <sz val="9"/>
            <color indexed="81"/>
            <rFont val="Tahoma"/>
            <family val="2"/>
          </rPr>
          <t xml:space="preserve">
</t>
        </r>
      </text>
    </comment>
  </commentList>
</comments>
</file>

<file path=xl/sharedStrings.xml><?xml version="1.0" encoding="utf-8"?>
<sst xmlns="http://schemas.openxmlformats.org/spreadsheetml/2006/main" count="641" uniqueCount="224">
  <si>
    <t>Director de Interventoría</t>
  </si>
  <si>
    <t>Coordinador Técnico</t>
  </si>
  <si>
    <t>Profesional  de Sistemas</t>
  </si>
  <si>
    <t>Profesional Administrativo y financiero</t>
  </si>
  <si>
    <t>Profesional de Área Técnico nutricional</t>
  </si>
  <si>
    <t>Profesional  en Calidad</t>
  </si>
  <si>
    <t>Profesional del Área social</t>
  </si>
  <si>
    <t>Supervisor de Campo Nutricionista</t>
  </si>
  <si>
    <t xml:space="preserve">Supervisor de Campo Ingeniero de Alimentos </t>
  </si>
  <si>
    <t>Supervisor de Campo Tecnologo de Alimentos</t>
  </si>
  <si>
    <t>Profesional Residente</t>
  </si>
  <si>
    <t>Técnico administrativo en correspondencia</t>
  </si>
  <si>
    <t>Tecnólogo en Sistemas</t>
  </si>
  <si>
    <t>Tecnico tecnologo Ambiental</t>
  </si>
  <si>
    <t>Auxiliar de actas de entrega, papelería, PMA y Actas de visitas</t>
  </si>
  <si>
    <t>Auxiliar de archivo</t>
  </si>
  <si>
    <t>Volumen</t>
  </si>
  <si>
    <t>Sólidos lácteos no grasos</t>
  </si>
  <si>
    <t>Peroxidasa</t>
  </si>
  <si>
    <t>Fosfatasa</t>
  </si>
  <si>
    <t>Zinc aminoquelado</t>
  </si>
  <si>
    <t>Hierro aminoquelado</t>
  </si>
  <si>
    <t>Ácido Fólico</t>
  </si>
  <si>
    <t>Proteína</t>
  </si>
  <si>
    <t>Carbohidratos</t>
  </si>
  <si>
    <t>Esterilidad comercial</t>
  </si>
  <si>
    <t>Peso por ración</t>
  </si>
  <si>
    <t>Hierro Aminoquelado</t>
  </si>
  <si>
    <t>Proteínas</t>
  </si>
  <si>
    <t>Grasas</t>
  </si>
  <si>
    <t>Espesor (micras)</t>
  </si>
  <si>
    <t>Transmisión de vapor de agua</t>
  </si>
  <si>
    <t>Transmisión de luz (transmitancia total)</t>
  </si>
  <si>
    <t>Permeabilidad al oxígeno</t>
  </si>
  <si>
    <t>FECHA:</t>
  </si>
  <si>
    <t>CARGO:</t>
  </si>
  <si>
    <t>1 y 2</t>
  </si>
  <si>
    <t xml:space="preserve">CARGO </t>
  </si>
  <si>
    <t>PERSONAL</t>
  </si>
  <si>
    <t>DESPLAZAMIENTOS</t>
  </si>
  <si>
    <t>Cantidad de visitas</t>
  </si>
  <si>
    <t>Valor Unitario Promedio</t>
  </si>
  <si>
    <t xml:space="preserve">TOTAL </t>
  </si>
  <si>
    <t>ANALISIS DE LABORATORIO</t>
  </si>
  <si>
    <t>Cantidad</t>
  </si>
  <si>
    <t>CONCEPTO</t>
  </si>
  <si>
    <t>Administración</t>
  </si>
  <si>
    <t>Utilidad</t>
  </si>
  <si>
    <t>IMPUESTOS</t>
  </si>
  <si>
    <t>IVA</t>
  </si>
  <si>
    <t>3 y 6</t>
  </si>
  <si>
    <t>4 y 5</t>
  </si>
  <si>
    <t>7 y 8</t>
  </si>
  <si>
    <t xml:space="preserve">1.1. Identificación. </t>
  </si>
  <si>
    <t>NIT</t>
  </si>
  <si>
    <t>DV</t>
  </si>
  <si>
    <t>Descripción  Actividad Económica CIIU</t>
  </si>
  <si>
    <t>Veces</t>
  </si>
  <si>
    <t>Porcentaje</t>
  </si>
  <si>
    <t>CONCEPTOS A TENER EN CUENTA</t>
  </si>
  <si>
    <t>El presente cuadro es de carácter informativo, no se debe diligenciar. Sin embargo se entiende que la cotización incluye la totalidad de los conceptos relacionados a continuación.</t>
  </si>
  <si>
    <t>POLIZAS PARA LEGALIZACIÓN DEL CONTRATO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</si>
  <si>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</si>
  <si>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</si>
  <si>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</si>
  <si>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</si>
  <si>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</si>
  <si>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</si>
  <si>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</si>
  <si>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</si>
  <si>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</si>
  <si>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</si>
  <si>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</si>
  <si>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Zonas</t>
  </si>
  <si>
    <t>Regionales</t>
  </si>
  <si>
    <t>1 – Cesar, La Guajira, Magdalena</t>
  </si>
  <si>
    <t>2 – Atlántico, Bolívar, San Andrés</t>
  </si>
  <si>
    <t>3 –Córdoba, Sucre</t>
  </si>
  <si>
    <t>6 – Arauca, Norte de Santander, Santander</t>
  </si>
  <si>
    <t>4 – Caldas, Caquetá, Chocó, Huila, Quindío, Risaralda, Tolima</t>
  </si>
  <si>
    <t>5 – Cauca, Nariño, Putumayo, Valle del Cauca</t>
  </si>
  <si>
    <t>7 – Bogotá, Boyacá, Casanare, Cundinamarca, Guaviare, Meta</t>
  </si>
  <si>
    <t>8 – Amazonas, Guainía, Vaupés, Vichada</t>
  </si>
  <si>
    <t>Formato Información General Y Financiera De Proveedores</t>
  </si>
  <si>
    <t>Ciudad</t>
  </si>
  <si>
    <t>Fecha Dd/mm/aa</t>
  </si>
  <si>
    <t>Persona Natural</t>
  </si>
  <si>
    <t>Persona Juridica</t>
  </si>
  <si>
    <t xml:space="preserve"> 1.  Información General</t>
  </si>
  <si>
    <t>Personas 
naturales</t>
  </si>
  <si>
    <t>Nombre Comercial</t>
  </si>
  <si>
    <t>Nombres y Apellidos</t>
  </si>
  <si>
    <t>Cédula</t>
  </si>
  <si>
    <t>Personas 
juridicas</t>
  </si>
  <si>
    <t>Razón Social</t>
  </si>
  <si>
    <t xml:space="preserve">Dirección </t>
  </si>
  <si>
    <t>Teléfono</t>
  </si>
  <si>
    <t>Fax</t>
  </si>
  <si>
    <t>Pagina Web</t>
  </si>
  <si>
    <t>Años de Constitucion</t>
  </si>
  <si>
    <t>Sector al que pertenece</t>
  </si>
  <si>
    <t>1.2. Personas De Contacto</t>
  </si>
  <si>
    <t>Gerente General</t>
  </si>
  <si>
    <t>E-mail</t>
  </si>
  <si>
    <t>Telefono</t>
  </si>
  <si>
    <t>Ext.</t>
  </si>
  <si>
    <t>Celular</t>
  </si>
  <si>
    <t>Director Comercial</t>
  </si>
  <si>
    <t>Asesor Comercial</t>
  </si>
  <si>
    <t>1.3. Productos Y Servicios Inscritos En El Rup De Acuerdo Con El Unspsc</t>
  </si>
  <si>
    <t>Incluir Listado Con Breve Descripción De Los Produtos Y/o Servicios Que Ofrece La Compañía, Registrados En El Rup (agregue Las Filas Necesarias)</t>
  </si>
  <si>
    <t>Código de Naciones Unidas</t>
  </si>
  <si>
    <t>1.4. Códigos CIIU</t>
  </si>
  <si>
    <t>1.5. Número De Empleados</t>
  </si>
  <si>
    <t>Código De Actividad</t>
  </si>
  <si>
    <t>Tarifa ICA</t>
  </si>
  <si>
    <t>2. Información Financiera  - A Diciembre 31 De 2012</t>
  </si>
  <si>
    <t xml:space="preserve">Nombre Del Indicador  </t>
  </si>
  <si>
    <t>Cuenta</t>
  </si>
  <si>
    <t>Valores En Pesos</t>
  </si>
  <si>
    <t>Indicador</t>
  </si>
  <si>
    <t>Capacidad Financiera</t>
  </si>
  <si>
    <t xml:space="preserve"> indice De Liquidez</t>
  </si>
  <si>
    <t>Activo Corriente --&gt;</t>
  </si>
  <si>
    <t>Pasivo Corriente --&gt;</t>
  </si>
  <si>
    <t>Indice De Endeudamiento</t>
  </si>
  <si>
    <t>Pasivo Total--&gt;</t>
  </si>
  <si>
    <t>Activo Total--&gt;</t>
  </si>
  <si>
    <t>Razón De Cobertura De Intereses</t>
  </si>
  <si>
    <t>Utilidad Operacional--&gt;</t>
  </si>
  <si>
    <t>Gastos De Interes--&gt;</t>
  </si>
  <si>
    <t>Capacidad Organizacional</t>
  </si>
  <si>
    <t>Rentabilidad Del Patrimonio</t>
  </si>
  <si>
    <t>Patrimonio--&gt;</t>
  </si>
  <si>
    <t>Rentabilidad Del Activo</t>
  </si>
  <si>
    <t>Nota: Para las empresas inspeccionadas, vigiladas o controladas por la Supersociedades, la información consignada en este numeral sera validada con la reportada a la Supersociedades y disponible para consulta en Intenet mediante el Sistema de Información y Riesgo Empresarial de la Supersociedades (SIREM). Si se evidencian diferencias en los valores consignados en este formato y los reportados a la Supersociedades se tomará como referencia la información del SIREM.</t>
  </si>
  <si>
    <t>Otra informacion relevante de la empresa (consigne en este espacio otra información que considere de interés)</t>
  </si>
  <si>
    <t>EXPERIENCIA EN CONTRATACION EN LOS ULTIMOS 5 AÑOS</t>
  </si>
  <si>
    <r>
      <t>EXPERIENCIA EN CONTRATACION EN LOS ULTIMOS</t>
    </r>
    <r>
      <rPr>
        <b/>
        <u/>
        <sz val="8"/>
        <rFont val="Arial"/>
        <family val="2"/>
      </rPr>
      <t xml:space="preserve"> 5 AÑOS</t>
    </r>
  </si>
  <si>
    <t>Con el fin de conocer la experiencia con la que cuentan las empresas del sector relacionada con el objeto del presente estudio de mercado, agradecemos diligenciar el cuadro que sigue:</t>
  </si>
  <si>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</si>
  <si>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</si>
  <si>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</si>
  <si>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</si>
  <si>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</si>
  <si>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</si>
  <si>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</si>
  <si>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</si>
  <si>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t>
  </si>
  <si>
    <t>Nota: Agregar las filas necesarias para reportar la experiencia</t>
  </si>
  <si>
    <t>EMPRESA:</t>
  </si>
  <si>
    <t>CONTACTO:</t>
  </si>
  <si>
    <t>E-MAIL:</t>
  </si>
  <si>
    <t>TELÉFONO:</t>
  </si>
  <si>
    <t>SOLICITUD DE COTIZACIÓN</t>
  </si>
  <si>
    <t>Instrucciones para el diligenciamiento del formato de cotización</t>
  </si>
  <si>
    <t>Macroregiones</t>
  </si>
  <si>
    <t>INTERVENTORÍA  - ZONAS DISTRIBUIDAS ASÍ:</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</si>
  <si>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</si>
  <si>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</si>
  <si>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</si>
  <si>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ICA</t>
  </si>
  <si>
    <t>CATEGORÍA DE COSTO</t>
  </si>
  <si>
    <t>Tecnico o tecnologo Ambiental</t>
  </si>
  <si>
    <t>% de dedicación en el proyecto</t>
  </si>
  <si>
    <t>Personas Requeridas</t>
  </si>
  <si>
    <t>Costo Total 
(Periodo de ejecución)</t>
  </si>
  <si>
    <t>VALOR TOTAL TALENTO HUMANO</t>
  </si>
  <si>
    <r>
      <rPr>
        <b/>
        <sz val="9"/>
        <color rgb="FF000000"/>
        <rFont val="Arial"/>
        <family val="2"/>
      </rPr>
      <t xml:space="preserve">VISITAS A :
</t>
    </r>
    <r>
      <rPr>
        <sz val="9"/>
        <color rgb="FF000000"/>
        <rFont val="Arial"/>
        <family val="2"/>
      </rPr>
      <t>Unidad de  Servicio, Seguimiento , Quejas y Reclamos, Socialización  Regionales, Reuniones a Municipios , Bodegas, Plantas , Contratistas y  Aplicación guia de transporte.</t>
    </r>
  </si>
  <si>
    <t>Valor Unitario</t>
  </si>
  <si>
    <t>Grasa % m/v</t>
  </si>
  <si>
    <t>Extracto seco total % m/m</t>
  </si>
  <si>
    <t>Extracto seco desengrasado % m/m</t>
  </si>
  <si>
    <t>Densidad 15/15°C (g/ml)</t>
  </si>
  <si>
    <t>Acidez expresado como ácido láctico % m/v</t>
  </si>
  <si>
    <t>pH</t>
  </si>
  <si>
    <t>índice °C</t>
  </si>
  <si>
    <t>Crioscópico °H</t>
  </si>
  <si>
    <t>TIPO DE ANALISIS</t>
  </si>
  <si>
    <t>pH de solución acuosa al 10%</t>
  </si>
  <si>
    <t>Proteína % en fracción en base seca</t>
  </si>
  <si>
    <t>Humedad en %</t>
  </si>
  <si>
    <t>SUBTOTAL FISICOQUIMICOS</t>
  </si>
  <si>
    <t>TOTAL LÁCTEOS (FISICOQUIMICOS + MICROBIOLOGICOS)</t>
  </si>
  <si>
    <t>LACTEOS - FISICOQUIMICOS</t>
  </si>
  <si>
    <t>LACTEOS - MICROBIOLOGICOS</t>
  </si>
  <si>
    <t>SUBTOTAL MICROBIOLOGICOS</t>
  </si>
  <si>
    <t>SOLIDOS GALLETAS - FISICOQUIMICOS</t>
  </si>
  <si>
    <t>SOLIDOS GALLETAS - MICROBIOLOGICOS</t>
  </si>
  <si>
    <t>Recuento de bacterias aerobias mesófilas, UFC/g</t>
  </si>
  <si>
    <t>Recuento de coliformes en placa, UFC/g</t>
  </si>
  <si>
    <t>Recuento de Staphylococcus aeureus coagulasa positiva, UFC/g</t>
  </si>
  <si>
    <t>Recuento de mohos y levaduras, UFC/g</t>
  </si>
  <si>
    <t>Detección de Salmonella /25g</t>
  </si>
  <si>
    <t>Recuento de Escherichia coli,  UFC/g</t>
  </si>
  <si>
    <t>Recuento de Bacillus cereus, UFC/g</t>
  </si>
  <si>
    <t>TOTAL SOLIDOS GALLETAS (FISICOQUIMICOS + MICROBIOLOGICOS)</t>
  </si>
  <si>
    <t>ANALISIS DE EMPAQUE PRIMARIO - LACTEOS</t>
  </si>
  <si>
    <t>ANALISIS DE EMPAQUE PRIMARIO - GALLETAS</t>
  </si>
  <si>
    <t>TOTAL ANALISIS DE EMPAQUES</t>
  </si>
  <si>
    <t>VALOR TOTAL DESPLAZAMIENTOS</t>
  </si>
  <si>
    <t>VALOR TOTAL ANALISIS DE LABORATORIO (TOTAL LACTEOS + TOTAL SOLIDOS GALLETAS + TOTAL ANALISIS DE EMPAQUES)</t>
  </si>
  <si>
    <t>Costo Total</t>
  </si>
  <si>
    <t>SUBTOTAL 1 (TALENTO HUMANO + DESPLAZAMIENTOS + ANALISIS DE LABORATORIO)</t>
  </si>
  <si>
    <t>TOTAL ADMINISTRACIÓN Y UTILIDAD</t>
  </si>
  <si>
    <t>SUBTOTAL 2 (SUBTOTAL 1 + ADMINISTRACIÓN Y UTILIDAD)</t>
  </si>
  <si>
    <t>TOTAL IMPUESTOS</t>
  </si>
  <si>
    <t>TOTAL COTIZACION INTERVENTORIA ZONA 1 (MACRO 1 Y 2)</t>
  </si>
  <si>
    <t>ADMINISTRACIÓN Y UTILIDAD (Nota 2)</t>
  </si>
  <si>
    <t>Valor mes
 (honorarios o salarios)</t>
  </si>
  <si>
    <t>Tiempo de ejecución en meses (Nota 1)</t>
  </si>
  <si>
    <t>TOTAL COTIZACION INTERVENTORIA ZONA 2 (MACRO 3 Y 6)</t>
  </si>
  <si>
    <t>TOTAL COTIZACION INTERVENTORIA ZONA 3 (MACRO 4 Y 5)</t>
  </si>
  <si>
    <t>TOTAL COTIZACION INTERVENTORIA ZONA 4 (MACRO 7 Y 8)</t>
  </si>
  <si>
    <r>
      <t xml:space="preserve">• Por favor diligenciar solo las celdas en AMARILLO. Se deben llenar todas las casillas.
• Revisar todos los requerimientos que se exponen en el documento Ficha de Condiciones Técnicas y Anexos; y formular su cotización en concordancia con este.
• </t>
    </r>
    <r>
      <rPr>
        <sz val="9"/>
        <color theme="1"/>
        <rFont val="Arial"/>
        <family val="2"/>
      </rPr>
      <t>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</si>
  <si>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 Por favor diligenciar solo las celdas en AMARILLO. Se deben llenar todas las casillas.
• Revisar todos los requerimientos que se exponen en el documento Ficha de Condiciones Técnicas y Anexos;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</si>
  <si>
    <r>
      <rPr>
        <b/>
        <sz val="9"/>
        <color theme="1"/>
        <rFont val="Arial"/>
        <family val="2"/>
      </rPr>
      <t xml:space="preserve">Notas:
</t>
    </r>
    <r>
      <rPr>
        <sz val="9"/>
        <color theme="1"/>
        <rFont val="Arial"/>
        <family val="2"/>
      </rPr>
      <t xml:space="preserve">(1) El plazo de ejecución del contrato se estima en cinco (5) meses. Sin embargo, la firma interventora debe estar disponible durante los siguientes 4 meses, para adelantar los requerimientos de información que realice el ICBF o cualquier Entidad de control. Estos 4 meses adicionales deben estar contemplados en los costos de administración.
(2) Administración y Utilidad: Establecer los porcentajes que correspondan a estos dos factores. Con respecto a la Administración, incluir en éste los costos correspondientes a demás costos indirectos relacionados en el contrato entre ellos se deben tener en cuenta las pólizas para la legalización del contrato, gastos de oficina, papelería, gravamen al impuesto financiero (4 x mil) e imprevistos. </t>
    </r>
  </si>
  <si>
    <t>Zona --&gt;</t>
  </si>
  <si>
    <t>Macros --&gt;</t>
  </si>
  <si>
    <t>1 Y 2</t>
  </si>
  <si>
    <r>
      <rPr>
        <b/>
        <sz val="9"/>
        <color theme="1"/>
        <rFont val="Arial"/>
        <family val="2"/>
      </rPr>
      <t>Notas:</t>
    </r>
    <r>
      <rPr>
        <sz val="9"/>
        <color theme="1"/>
        <rFont val="Arial"/>
        <family val="2"/>
      </rPr>
      <t xml:space="preserve">
(1) El plazo de ejecución del contrato se estima en cinco (5) meses. Sin embargo, la firma interventora debe estar disponible durante los siguientes 4 meses, para adelantar los requerimientos de información que realice el ICBF o cualquier Entidad de control. Estos 4 meses adicionales deben estar contemplados en los costos de administración.
(2) Administración y Utilidad: Establecer los porcentajes que correspondan a estos dos factores. Con respecto a la Administración, incluir en éste los costos correspondientes a demás costos indirectos relacionados en el contrato entre ellos se deben tener en cuenta las pólizas para la legalización del contrato, gastos de oficina, papelería, gravamen al impuesto financiero (4 x mil) e imprevistos. </t>
    </r>
  </si>
  <si>
    <t>3 Y 6</t>
  </si>
  <si>
    <t>4 Y 5</t>
  </si>
  <si>
    <t>7 Y 8</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</si>
</sst>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7" formatCode="&quot;$&quot;\ #,##0.00_);\(&quot;$&quot;\ #,##0.00\)"/>
    <numFmt numFmtId="44" formatCode="_(&quot;$&quot;\ * #,##0.00_);_(&quot;$&quot;\ * \(#,##0.00\);_(&quot;$&quot;\ * &quot;-&quot;??_);_(@_)"/>
    <numFmt numFmtId="164" formatCode="_-* #,##0.00_-;\-* #,##0.00_-;_-* &quot;-&quot;??_-;_-@_-"/>
    <numFmt numFmtId="165" formatCode="_(* #,##0_);_(* \(#,##0\);_(* &quot;-&quot;??_);_(@_)"/>
    <numFmt numFmtId="166" formatCode="_ &quot;$&quot;\ * #,##0.00_ ;_ &quot;$&quot;\ * \-#,##0.00_ ;_ &quot;$&quot;\ * &quot;-&quot;??_ ;_ @_ "/>
    <numFmt numFmtId="167" formatCode="&quot;$&quot;\ #,##0"/>
    <numFmt numFmtId="168" formatCode="[$$-240A]\ #,##0_);\([$$-240A]\ #,##0\)"/>
    <numFmt numFmtId="169" formatCode="[$-240A]d&quot; de &quot;mmmm&quot; de &quot;yyyy;@"/>
    <numFmt numFmtId="170" formatCode="[$$-240A]\ #,##0"/>
    <numFmt numFmtId="171" formatCode="0.0"/>
    <numFmt numFmtId="172" formatCode="dd/mmm/yy"/>
  </numFmts>
  <fonts count="24">
    <font>
      <sz val="11"/>
      <color theme="1"/>
      <name val="Calibri"/>
      <family val="2"/>
      <scheme val="minor"/>
    </font>
    <font>
      <sz val="11"/>
      <color theme="1"/>
      <name val="Calibri"/>
      <family val="2"/>
      <scheme val="minor"/>
    </font>
    <font>
      <sz val="10"/>
      <name val="Arial"/>
      <family val="2"/>
    </font>
    <font>
      <sz val="10"/>
      <color theme="1"/>
      <name val="Arial"/>
      <family val="2"/>
    </font>
    <font>
      <sz val="10"/>
      <name val="Zurich BT"/>
    </font>
    <font>
      <sz val="8"/>
      <name val="Arial"/>
      <family val="2"/>
    </font>
    <font>
      <sz val="8"/>
      <color theme="1"/>
      <name val="Arial"/>
      <family val="2"/>
    </font>
    <font>
      <b/>
      <sz val="8"/>
      <color theme="1"/>
      <name val="Arial"/>
      <family val="2"/>
    </font>
    <font>
      <b/>
      <sz val="8"/>
      <name val="Arial"/>
      <family val="2"/>
    </font>
    <font>
      <b/>
      <sz val="8"/>
      <name val="Arial Narrow"/>
      <family val="2"/>
    </font>
    <font>
      <sz val="11"/>
      <color theme="1"/>
      <name val="Arial"/>
      <family val="2"/>
    </font>
    <font>
      <sz val="9"/>
      <color theme="1"/>
      <name val="Arial"/>
      <family val="2"/>
    </font>
    <font>
      <b/>
      <sz val="10"/>
      <color theme="1"/>
      <name val="Arial"/>
      <family val="2"/>
    </font>
    <font>
      <b/>
      <sz val="9"/>
      <color theme="1"/>
      <name val="Arial"/>
      <family val="2"/>
    </font>
    <font>
      <b/>
      <sz val="10"/>
      <color rgb="FF000000"/>
      <name val="Arial"/>
      <family val="2"/>
    </font>
    <font>
      <sz val="10"/>
      <color rgb="FFFF0000"/>
      <name val="Arial"/>
      <family val="2"/>
    </font>
    <font>
      <b/>
      <sz val="11"/>
      <color theme="1"/>
      <name val="Arial"/>
      <family val="2"/>
    </font>
    <font>
      <sz val="9"/>
      <color indexed="81"/>
      <name val="Tahoma"/>
      <family val="2"/>
    </font>
    <font>
      <b/>
      <u/>
      <sz val="8"/>
      <name val="Arial"/>
      <family val="2"/>
    </font>
    <font>
      <sz val="9"/>
      <name val="Arial"/>
      <family val="2"/>
    </font>
    <font>
      <b/>
      <sz val="9"/>
      <color rgb="FFFF0000"/>
      <name val="Arial"/>
      <family val="2"/>
    </font>
    <font>
      <b/>
      <sz val="9"/>
      <name val="Arial"/>
      <family val="2"/>
    </font>
    <font>
      <b/>
      <sz val="9"/>
      <color rgb="FF000000"/>
      <name val="Arial"/>
      <family val="2"/>
    </font>
    <font>
      <sz val="9"/>
      <color rgb="FF000000"/>
      <name val="Arial"/>
      <family val="2"/>
    </font>
  </fonts>
  <fills count="10">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FFFFF"/>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6" tint="0.39997558519241921"/>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0" borderId="0"/>
    <xf numFmtId="44" fontId="1" fillId="0" borderId="0" applyFont="0" applyFill="0" applyBorder="0" applyAlignment="0" applyProtection="0"/>
    <xf numFmtId="0" fontId="4" fillId="0" borderId="0"/>
    <xf numFmtId="166" fontId="4" fillId="0" borderId="0" applyFont="0" applyFill="0" applyBorder="0" applyAlignment="0" applyProtection="0"/>
    <xf numFmtId="0" fontId="4" fillId="0" borderId="0"/>
    <xf numFmtId="0" fontId="10" fillId="0" borderId="0"/>
    <xf numFmtId="9" fontId="4" fillId="0" borderId="0" applyFont="0" applyFill="0" applyBorder="0" applyAlignment="0" applyProtection="0"/>
  </cellStyleXfs>
  <cellXfs count="282">
    <xf numFmtId="0" fontId="0" fillId="0" borderId="0" xfId="0"/>
    <xf numFmtId="0" fontId="10" fillId="0" borderId="0" xfId="0" applyFont="1"/>
    <xf numFmtId="0" fontId="12" fillId="0" borderId="13" xfId="8" applyFont="1" applyBorder="1" applyAlignment="1" applyProtection="1">
      <alignment horizontal="right"/>
      <protection locked="0"/>
    </xf>
    <xf numFmtId="0" fontId="12" fillId="0" borderId="6" xfId="8" applyFont="1" applyBorder="1" applyAlignment="1" applyProtection="1">
      <alignment horizontal="right"/>
      <protection locked="0"/>
    </xf>
    <xf numFmtId="0" fontId="12" fillId="0" borderId="6" xfId="8" applyFont="1" applyBorder="1" applyAlignment="1" applyProtection="1">
      <alignment horizontal="right" wrapText="1"/>
      <protection locked="0"/>
    </xf>
    <xf numFmtId="0" fontId="12" fillId="0" borderId="6" xfId="8" applyFont="1" applyBorder="1" applyAlignment="1" applyProtection="1">
      <alignment vertical="center" wrapText="1"/>
      <protection locked="0"/>
    </xf>
    <xf numFmtId="0" fontId="12" fillId="0" borderId="14" xfId="8" applyFont="1" applyBorder="1" applyAlignment="1" applyProtection="1">
      <alignment vertical="center" wrapText="1"/>
      <protection locked="0"/>
    </xf>
    <xf numFmtId="0" fontId="3" fillId="4" borderId="0" xfId="8" applyFont="1" applyFill="1" applyBorder="1"/>
    <xf numFmtId="0" fontId="12" fillId="0" borderId="15" xfId="8" applyFont="1" applyBorder="1" applyAlignment="1" applyProtection="1">
      <alignment horizontal="right"/>
      <protection locked="0"/>
    </xf>
    <xf numFmtId="0" fontId="12" fillId="0" borderId="0" xfId="8" applyFont="1" applyBorder="1" applyAlignment="1" applyProtection="1">
      <alignment horizontal="right"/>
      <protection locked="0"/>
    </xf>
    <xf numFmtId="0" fontId="12" fillId="0" borderId="0" xfId="8" applyFont="1" applyBorder="1" applyAlignment="1" applyProtection="1">
      <alignment horizontal="right" wrapText="1"/>
      <protection locked="0"/>
    </xf>
    <xf numFmtId="0" fontId="12" fillId="0" borderId="0" xfId="8" applyFont="1" applyBorder="1" applyAlignment="1" applyProtection="1">
      <alignment vertical="center" wrapText="1"/>
      <protection locked="0"/>
    </xf>
    <xf numFmtId="0" fontId="12" fillId="0" borderId="16" xfId="8" applyFont="1" applyBorder="1" applyAlignment="1" applyProtection="1">
      <alignment vertical="center" wrapText="1"/>
      <protection locked="0"/>
    </xf>
    <xf numFmtId="0" fontId="3" fillId="4" borderId="16" xfId="8" applyFont="1" applyFill="1" applyBorder="1"/>
    <xf numFmtId="0" fontId="3" fillId="0" borderId="0" xfId="8" applyFont="1" applyFill="1" applyBorder="1"/>
    <xf numFmtId="0" fontId="3" fillId="0" borderId="0" xfId="8" applyFont="1"/>
    <xf numFmtId="0" fontId="3" fillId="0" borderId="0" xfId="8" applyFont="1" applyAlignment="1">
      <alignment wrapText="1"/>
    </xf>
    <xf numFmtId="10" fontId="2" fillId="0" borderId="2" xfId="9" applyNumberFormat="1" applyFont="1" applyFill="1" applyBorder="1" applyAlignment="1">
      <alignment horizontal="center" vertical="center"/>
    </xf>
    <xf numFmtId="0" fontId="16" fillId="7" borderId="2" xfId="0" applyFont="1" applyFill="1" applyBorder="1" applyAlignment="1">
      <alignment horizontal="center" vertical="center" wrapText="1"/>
    </xf>
    <xf numFmtId="0" fontId="11" fillId="0" borderId="2" xfId="0" applyFont="1" applyBorder="1" applyAlignment="1">
      <alignment horizontal="center" vertical="center" wrapText="1"/>
    </xf>
    <xf numFmtId="0" fontId="14" fillId="5" borderId="2" xfId="5" applyFont="1" applyFill="1" applyBorder="1" applyAlignment="1">
      <alignment horizontal="center" vertical="center" wrapText="1"/>
    </xf>
    <xf numFmtId="0" fontId="6" fillId="0" borderId="0" xfId="0" applyFont="1"/>
    <xf numFmtId="0" fontId="6" fillId="0" borderId="13" xfId="0" applyFont="1" applyBorder="1"/>
    <xf numFmtId="0" fontId="6" fillId="0" borderId="6" xfId="0" applyFont="1" applyBorder="1"/>
    <xf numFmtId="0" fontId="6" fillId="0" borderId="14" xfId="0" applyFont="1" applyBorder="1"/>
    <xf numFmtId="0" fontId="6" fillId="0" borderId="15" xfId="0" applyFont="1" applyBorder="1"/>
    <xf numFmtId="0" fontId="6" fillId="0" borderId="0" xfId="0" applyFont="1" applyBorder="1"/>
    <xf numFmtId="0" fontId="6" fillId="0" borderId="16" xfId="0" applyFont="1" applyBorder="1"/>
    <xf numFmtId="0" fontId="6" fillId="0" borderId="7" xfId="0" applyFont="1" applyBorder="1"/>
    <xf numFmtId="0" fontId="6" fillId="0" borderId="1" xfId="0" applyFont="1" applyBorder="1"/>
    <xf numFmtId="0" fontId="6" fillId="0" borderId="8" xfId="0" applyFont="1" applyBorder="1"/>
    <xf numFmtId="0" fontId="6" fillId="0" borderId="2" xfId="0" applyNumberFormat="1" applyFont="1" applyBorder="1" applyAlignment="1">
      <alignment horizontal="center" vertical="center"/>
    </xf>
    <xf numFmtId="0" fontId="6" fillId="2" borderId="2" xfId="0" applyFont="1" applyFill="1" applyBorder="1" applyAlignment="1" applyProtection="1">
      <alignment horizontal="center"/>
      <protection locked="0" hidden="1"/>
    </xf>
    <xf numFmtId="3" fontId="6" fillId="2" borderId="2" xfId="0" applyNumberFormat="1" applyFont="1" applyFill="1" applyBorder="1" applyAlignment="1" applyProtection="1">
      <alignment horizontal="center" vertical="center"/>
      <protection locked="0" hidden="1"/>
    </xf>
    <xf numFmtId="0" fontId="6" fillId="2" borderId="2" xfId="0" applyFont="1" applyFill="1" applyBorder="1" applyAlignment="1" applyProtection="1">
      <alignment horizontal="left" vertical="center" indent="1"/>
      <protection locked="0" hidden="1"/>
    </xf>
    <xf numFmtId="0" fontId="6" fillId="0" borderId="0" xfId="0" applyFont="1" applyAlignment="1">
      <alignment horizontal="center" vertical="center"/>
    </xf>
    <xf numFmtId="0" fontId="6" fillId="2" borderId="2" xfId="0" applyFont="1" applyFill="1" applyBorder="1" applyAlignment="1" applyProtection="1">
      <alignment horizontal="center" vertical="center"/>
      <protection locked="0" hidden="1"/>
    </xf>
    <xf numFmtId="0" fontId="6" fillId="2" borderId="2" xfId="0" applyFont="1" applyFill="1" applyBorder="1" applyAlignment="1" applyProtection="1">
      <alignment vertical="center"/>
      <protection locked="0" hidden="1"/>
    </xf>
    <xf numFmtId="0" fontId="6" fillId="0" borderId="2" xfId="0" applyNumberFormat="1" applyFont="1" applyBorder="1" applyAlignment="1">
      <alignment horizontal="center"/>
    </xf>
    <xf numFmtId="0" fontId="6" fillId="0" borderId="0" xfId="0" applyNumberFormat="1" applyFont="1" applyAlignment="1">
      <alignment horizontal="center"/>
    </xf>
    <xf numFmtId="0" fontId="6" fillId="2" borderId="2" xfId="0" applyFont="1" applyFill="1" applyBorder="1" applyAlignment="1" applyProtection="1">
      <alignment horizontal="left" indent="1"/>
      <protection locked="0" hidden="1"/>
    </xf>
    <xf numFmtId="0" fontId="6" fillId="0" borderId="2" xfId="0" applyNumberFormat="1" applyFont="1" applyFill="1" applyBorder="1" applyAlignment="1">
      <alignment horizontal="center" wrapText="1"/>
    </xf>
    <xf numFmtId="0" fontId="6" fillId="2" borderId="2" xfId="3" applyFont="1" applyFill="1" applyBorder="1" applyAlignment="1" applyProtection="1">
      <alignment horizontal="center" vertical="center" wrapText="1"/>
      <protection locked="0" hidden="1"/>
    </xf>
    <xf numFmtId="0" fontId="6" fillId="0" borderId="2" xfId="0" applyNumberFormat="1" applyFont="1" applyBorder="1" applyAlignment="1">
      <alignment vertical="center" wrapText="1"/>
    </xf>
    <xf numFmtId="0" fontId="6" fillId="0" borderId="2" xfId="0" applyNumberFormat="1" applyFont="1" applyBorder="1" applyAlignment="1">
      <alignment horizontal="center" wrapText="1"/>
    </xf>
    <xf numFmtId="9" fontId="6" fillId="2" borderId="2" xfId="2" applyFont="1" applyFill="1" applyBorder="1" applyAlignment="1" applyProtection="1">
      <alignment horizontal="center" vertical="center"/>
      <protection locked="0" hidden="1"/>
    </xf>
    <xf numFmtId="0" fontId="7" fillId="0" borderId="4"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6" fillId="0" borderId="4" xfId="0" applyNumberFormat="1" applyFont="1" applyBorder="1" applyAlignment="1">
      <alignment horizontal="right" vertical="center" wrapText="1"/>
    </xf>
    <xf numFmtId="170" fontId="6" fillId="2" borderId="3" xfId="0" applyNumberFormat="1" applyFont="1" applyFill="1" applyBorder="1" applyAlignment="1" applyProtection="1">
      <alignment horizontal="right" vertical="center"/>
      <protection locked="0" hidden="1"/>
    </xf>
    <xf numFmtId="170" fontId="6" fillId="2" borderId="2" xfId="0" applyNumberFormat="1" applyFont="1" applyFill="1" applyBorder="1" applyAlignment="1" applyProtection="1">
      <alignment horizontal="right" vertical="center"/>
      <protection locked="0" hidden="1"/>
    </xf>
    <xf numFmtId="0" fontId="12" fillId="0" borderId="13" xfId="8" applyFont="1" applyFill="1" applyBorder="1" applyAlignment="1" applyProtection="1">
      <alignment horizontal="left" vertical="center"/>
      <protection locked="0"/>
    </xf>
    <xf numFmtId="0" fontId="12" fillId="0" borderId="6" xfId="8" applyFont="1" applyFill="1" applyBorder="1" applyAlignment="1" applyProtection="1">
      <alignment horizontal="left" vertical="center"/>
      <protection locked="0"/>
    </xf>
    <xf numFmtId="0" fontId="12" fillId="0" borderId="6" xfId="8" applyFont="1" applyFill="1" applyBorder="1" applyAlignment="1" applyProtection="1">
      <alignment horizontal="left" vertical="center" wrapText="1"/>
      <protection locked="0"/>
    </xf>
    <xf numFmtId="0" fontId="12" fillId="0" borderId="6" xfId="8" applyFont="1" applyFill="1" applyBorder="1" applyAlignment="1" applyProtection="1">
      <alignment horizontal="left"/>
      <protection locked="0"/>
    </xf>
    <xf numFmtId="0" fontId="14" fillId="0" borderId="14" xfId="8" applyFont="1" applyFill="1" applyBorder="1" applyAlignment="1" applyProtection="1">
      <alignment horizontal="left" vertical="center" wrapText="1"/>
      <protection locked="0"/>
    </xf>
    <xf numFmtId="0" fontId="3" fillId="0" borderId="15" xfId="8" applyFont="1" applyBorder="1"/>
    <xf numFmtId="0" fontId="3" fillId="0" borderId="0" xfId="8" applyFont="1" applyBorder="1"/>
    <xf numFmtId="0" fontId="3" fillId="0" borderId="0" xfId="8" applyFont="1" applyBorder="1" applyAlignment="1">
      <alignment wrapText="1"/>
    </xf>
    <xf numFmtId="0" fontId="3" fillId="0" borderId="16" xfId="8" applyFont="1" applyBorder="1"/>
    <xf numFmtId="0" fontId="12" fillId="0" borderId="15" xfId="8" applyFont="1" applyBorder="1"/>
    <xf numFmtId="0" fontId="3" fillId="0" borderId="7" xfId="8" applyFont="1" applyBorder="1"/>
    <xf numFmtId="0" fontId="3" fillId="0" borderId="1" xfId="8" applyFont="1" applyBorder="1"/>
    <xf numFmtId="0" fontId="3" fillId="0" borderId="1" xfId="8" applyFont="1" applyBorder="1" applyAlignment="1">
      <alignment wrapText="1"/>
    </xf>
    <xf numFmtId="0" fontId="3" fillId="0" borderId="8" xfId="8" applyFont="1" applyBorder="1"/>
    <xf numFmtId="0" fontId="10" fillId="0" borderId="0" xfId="0" applyFont="1" applyProtection="1">
      <protection locked="0"/>
    </xf>
    <xf numFmtId="0" fontId="6" fillId="0" borderId="0" xfId="0" applyFont="1" applyProtection="1">
      <protection locked="0"/>
    </xf>
    <xf numFmtId="0" fontId="8" fillId="0" borderId="0" xfId="3" applyFont="1" applyFill="1" applyBorder="1" applyAlignment="1" applyProtection="1">
      <alignment horizontal="center" vertical="center"/>
      <protection locked="0"/>
    </xf>
    <xf numFmtId="0" fontId="8" fillId="4" borderId="2" xfId="3" applyNumberFormat="1" applyFont="1" applyFill="1" applyBorder="1" applyAlignment="1" applyProtection="1">
      <alignment horizontal="center" vertical="center" wrapText="1"/>
      <protection locked="0"/>
    </xf>
    <xf numFmtId="0" fontId="5" fillId="4" borderId="0" xfId="3" applyFont="1" applyFill="1" applyBorder="1" applyAlignment="1" applyProtection="1">
      <alignment horizontal="center" vertical="center"/>
      <protection locked="0"/>
    </xf>
    <xf numFmtId="0" fontId="5" fillId="4" borderId="0" xfId="3" applyFont="1" applyFill="1" applyBorder="1" applyAlignment="1" applyProtection="1">
      <alignment horizontal="left" vertical="center"/>
      <protection locked="0"/>
    </xf>
    <xf numFmtId="0" fontId="19" fillId="4" borderId="0" xfId="3" applyFont="1" applyFill="1" applyBorder="1" applyAlignment="1" applyProtection="1">
      <alignment horizontal="left" vertical="center"/>
      <protection locked="0"/>
    </xf>
    <xf numFmtId="172" fontId="5" fillId="4" borderId="0" xfId="3" applyNumberFormat="1" applyFont="1" applyFill="1" applyBorder="1" applyAlignment="1" applyProtection="1">
      <alignment horizontal="center" vertical="center"/>
      <protection locked="0"/>
    </xf>
    <xf numFmtId="0" fontId="5" fillId="4" borderId="0" xfId="3" applyFont="1" applyFill="1" applyBorder="1" applyAlignment="1" applyProtection="1">
      <alignment vertical="center"/>
      <protection locked="0"/>
    </xf>
    <xf numFmtId="167" fontId="5" fillId="4" borderId="0" xfId="3" applyNumberFormat="1" applyFont="1" applyFill="1" applyBorder="1" applyAlignment="1" applyProtection="1">
      <alignment vertical="center"/>
      <protection locked="0"/>
    </xf>
    <xf numFmtId="0" fontId="10" fillId="0" borderId="2" xfId="0" applyFont="1" applyBorder="1" applyAlignment="1">
      <alignment vertical="center" wrapText="1"/>
    </xf>
    <xf numFmtId="0" fontId="11" fillId="0" borderId="0" xfId="0" applyFont="1" applyAlignment="1">
      <alignment horizontal="center" wrapText="1"/>
    </xf>
    <xf numFmtId="9" fontId="23" fillId="4" borderId="2" xfId="2" applyFont="1" applyFill="1" applyBorder="1" applyAlignment="1">
      <alignment horizontal="center" vertical="center" wrapText="1"/>
    </xf>
    <xf numFmtId="9" fontId="23" fillId="0" borderId="2" xfId="2" applyFont="1" applyFill="1" applyBorder="1" applyAlignment="1">
      <alignment horizontal="center" vertical="center" wrapText="1"/>
    </xf>
    <xf numFmtId="3" fontId="19" fillId="4" borderId="2" xfId="1" applyNumberFormat="1" applyFont="1" applyFill="1" applyBorder="1" applyAlignment="1">
      <alignment horizontal="center" vertical="center" wrapText="1"/>
    </xf>
    <xf numFmtId="0" fontId="11" fillId="6" borderId="2" xfId="0" applyFont="1" applyFill="1" applyBorder="1" applyAlignment="1">
      <alignment horizontal="center" vertical="center" wrapText="1"/>
    </xf>
    <xf numFmtId="0" fontId="11" fillId="0" borderId="0" xfId="0" applyFont="1" applyBorder="1" applyAlignment="1">
      <alignment horizontal="center" wrapText="1"/>
    </xf>
    <xf numFmtId="0" fontId="19" fillId="0" borderId="2" xfId="3" applyFont="1" applyFill="1" applyBorder="1" applyAlignment="1">
      <alignment horizontal="left" vertical="center" wrapText="1"/>
    </xf>
    <xf numFmtId="167" fontId="22" fillId="0" borderId="0" xfId="6" applyNumberFormat="1" applyFont="1" applyFill="1" applyBorder="1" applyAlignment="1">
      <alignment horizontal="center" vertical="center" wrapText="1"/>
    </xf>
    <xf numFmtId="167" fontId="14" fillId="5" borderId="2" xfId="6" applyNumberFormat="1" applyFont="1" applyFill="1" applyBorder="1" applyAlignment="1">
      <alignment horizontal="center" vertical="center" wrapText="1"/>
    </xf>
    <xf numFmtId="167" fontId="23" fillId="4" borderId="2" xfId="6" applyNumberFormat="1" applyFont="1" applyFill="1" applyBorder="1" applyAlignment="1">
      <alignment horizontal="right" vertical="center" wrapText="1"/>
    </xf>
    <xf numFmtId="167" fontId="14" fillId="5" borderId="2" xfId="6" applyNumberFormat="1" applyFont="1" applyFill="1" applyBorder="1" applyAlignment="1">
      <alignment horizontal="right" vertical="center" wrapText="1"/>
    </xf>
    <xf numFmtId="167" fontId="22" fillId="5" borderId="2" xfId="6" applyNumberFormat="1" applyFont="1" applyFill="1" applyBorder="1" applyAlignment="1">
      <alignment horizontal="right" vertical="center" wrapText="1"/>
    </xf>
    <xf numFmtId="0" fontId="11" fillId="0" borderId="0" xfId="0" applyFont="1" applyAlignment="1">
      <alignment wrapText="1"/>
    </xf>
    <xf numFmtId="0" fontId="13" fillId="2" borderId="2" xfId="8" applyFont="1" applyFill="1" applyBorder="1" applyAlignment="1">
      <alignment vertical="center" wrapText="1"/>
    </xf>
    <xf numFmtId="0" fontId="11" fillId="0" borderId="0" xfId="0" applyFont="1" applyBorder="1" applyAlignment="1">
      <alignment wrapText="1"/>
    </xf>
    <xf numFmtId="167" fontId="11" fillId="0" borderId="0" xfId="0" applyNumberFormat="1" applyFont="1" applyAlignment="1">
      <alignment horizontal="right" wrapText="1"/>
    </xf>
    <xf numFmtId="0" fontId="11" fillId="4" borderId="0" xfId="0" applyFont="1" applyFill="1" applyAlignment="1">
      <alignment vertical="center" wrapText="1"/>
    </xf>
    <xf numFmtId="0" fontId="19" fillId="4" borderId="9" xfId="0" applyFont="1" applyFill="1" applyBorder="1" applyAlignment="1">
      <alignment vertical="center" wrapText="1"/>
    </xf>
    <xf numFmtId="0" fontId="19" fillId="0" borderId="0" xfId="0" applyFont="1" applyBorder="1" applyAlignment="1">
      <alignment vertical="center" wrapText="1"/>
    </xf>
    <xf numFmtId="0" fontId="11" fillId="4" borderId="0" xfId="0" applyFont="1" applyFill="1" applyBorder="1" applyAlignment="1">
      <alignment horizontal="center" vertical="center" wrapText="1"/>
    </xf>
    <xf numFmtId="0" fontId="11" fillId="4" borderId="0" xfId="0" applyFont="1" applyFill="1" applyBorder="1" applyAlignment="1">
      <alignment vertical="center" wrapText="1"/>
    </xf>
    <xf numFmtId="0" fontId="11" fillId="0" borderId="0" xfId="0" applyFont="1" applyAlignment="1">
      <alignment vertical="center" wrapText="1"/>
    </xf>
    <xf numFmtId="0" fontId="19" fillId="4" borderId="0" xfId="5" applyFont="1" applyFill="1" applyBorder="1" applyAlignment="1">
      <alignment vertical="center" wrapText="1"/>
    </xf>
    <xf numFmtId="0" fontId="11" fillId="4" borderId="9" xfId="0" applyFont="1" applyFill="1" applyBorder="1" applyAlignment="1">
      <alignment vertical="center" wrapText="1"/>
    </xf>
    <xf numFmtId="0" fontId="19" fillId="4" borderId="0" xfId="5" applyFont="1" applyFill="1" applyBorder="1" applyAlignment="1">
      <alignment horizontal="left" vertical="center" wrapText="1"/>
    </xf>
    <xf numFmtId="0" fontId="19" fillId="4" borderId="0" xfId="5" applyFont="1" applyFill="1" applyBorder="1" applyAlignment="1">
      <alignment horizontal="center" vertical="center" wrapText="1"/>
    </xf>
    <xf numFmtId="165" fontId="11" fillId="0" borderId="0" xfId="1" applyNumberFormat="1" applyFont="1" applyBorder="1" applyAlignment="1">
      <alignment vertical="center" wrapText="1"/>
    </xf>
    <xf numFmtId="0" fontId="11" fillId="0" borderId="0" xfId="0" applyFont="1" applyFill="1" applyBorder="1" applyAlignment="1">
      <alignment vertical="center" wrapText="1"/>
    </xf>
    <xf numFmtId="0" fontId="13" fillId="0" borderId="0" xfId="0" applyFont="1" applyFill="1" applyBorder="1" applyAlignment="1">
      <alignment horizontal="center" vertical="center" wrapText="1"/>
    </xf>
    <xf numFmtId="0" fontId="13" fillId="4" borderId="2" xfId="0"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wrapText="1"/>
    </xf>
    <xf numFmtId="10" fontId="11" fillId="0" borderId="0" xfId="0" applyNumberFormat="1" applyFont="1" applyBorder="1" applyAlignment="1">
      <alignment wrapText="1"/>
    </xf>
    <xf numFmtId="0" fontId="11" fillId="4" borderId="0" xfId="0" applyFont="1" applyFill="1" applyAlignment="1">
      <alignment horizontal="center" vertical="center" wrapText="1"/>
    </xf>
    <xf numFmtId="165" fontId="11" fillId="4" borderId="0" xfId="1" applyNumberFormat="1" applyFont="1" applyFill="1" applyAlignment="1">
      <alignment vertical="center" wrapText="1"/>
    </xf>
    <xf numFmtId="0" fontId="11" fillId="0" borderId="0" xfId="0" applyFont="1" applyAlignment="1">
      <alignment horizontal="center" vertical="center" wrapText="1"/>
    </xf>
    <xf numFmtId="165" fontId="11" fillId="0" borderId="0" xfId="1" applyNumberFormat="1" applyFont="1" applyAlignment="1">
      <alignment vertical="center" wrapText="1"/>
    </xf>
    <xf numFmtId="9" fontId="11" fillId="0" borderId="0" xfId="0" applyNumberFormat="1" applyFont="1" applyAlignment="1">
      <alignment vertical="center" wrapText="1"/>
    </xf>
    <xf numFmtId="0" fontId="3" fillId="4" borderId="0" xfId="0" applyFont="1" applyFill="1" applyAlignment="1">
      <alignment vertical="center" wrapText="1"/>
    </xf>
    <xf numFmtId="0" fontId="3" fillId="0" borderId="0" xfId="0" applyFont="1" applyAlignment="1">
      <alignment vertical="center" wrapText="1"/>
    </xf>
    <xf numFmtId="167" fontId="22" fillId="3" borderId="2" xfId="6" applyNumberFormat="1" applyFont="1" applyFill="1" applyBorder="1" applyAlignment="1">
      <alignment horizontal="right" vertical="center" wrapText="1"/>
    </xf>
    <xf numFmtId="0" fontId="11" fillId="0" borderId="0" xfId="0" applyNumberFormat="1" applyFont="1" applyFill="1" applyBorder="1" applyAlignment="1">
      <alignment vertical="center" wrapText="1"/>
    </xf>
    <xf numFmtId="0" fontId="13" fillId="0" borderId="0" xfId="0" applyFont="1" applyFill="1" applyBorder="1" applyAlignment="1">
      <alignment vertical="center" wrapText="1"/>
    </xf>
    <xf numFmtId="0" fontId="11" fillId="0" borderId="9" xfId="0" applyFont="1" applyBorder="1" applyAlignment="1">
      <alignment vertical="center" wrapText="1"/>
    </xf>
    <xf numFmtId="0" fontId="11" fillId="0" borderId="0" xfId="0" applyFont="1" applyFill="1" applyBorder="1" applyAlignment="1">
      <alignment wrapText="1"/>
    </xf>
    <xf numFmtId="0" fontId="12" fillId="0" borderId="0" xfId="0" applyFont="1" applyFill="1" applyBorder="1" applyAlignment="1">
      <alignment vertical="center" wrapText="1"/>
    </xf>
    <xf numFmtId="0" fontId="13" fillId="0" borderId="0" xfId="8" applyFont="1" applyFill="1" applyBorder="1" applyAlignment="1" applyProtection="1">
      <alignment vertical="center" wrapText="1"/>
      <protection locked="0" hidden="1"/>
    </xf>
    <xf numFmtId="0" fontId="21" fillId="0" borderId="2" xfId="5" applyFont="1" applyFill="1" applyBorder="1" applyAlignment="1">
      <alignment horizontal="center" vertical="center" wrapText="1"/>
    </xf>
    <xf numFmtId="0" fontId="22" fillId="9" borderId="2" xfId="5" applyFont="1" applyFill="1" applyBorder="1" applyAlignment="1">
      <alignment horizontal="center" vertical="center" wrapText="1"/>
    </xf>
    <xf numFmtId="0" fontId="22" fillId="9" borderId="2" xfId="5" applyNumberFormat="1" applyFont="1" applyFill="1" applyBorder="1" applyAlignment="1">
      <alignment horizontal="center" vertical="center" wrapText="1"/>
    </xf>
    <xf numFmtId="0" fontId="0" fillId="0" borderId="0" xfId="0" applyFill="1" applyBorder="1" applyAlignment="1">
      <alignment horizontal="left" vertical="center" wrapText="1"/>
    </xf>
    <xf numFmtId="9" fontId="23" fillId="0" borderId="0" xfId="2" applyFont="1" applyFill="1" applyBorder="1" applyAlignment="1">
      <alignment horizontal="center" vertical="center" wrapText="1"/>
    </xf>
    <xf numFmtId="167" fontId="23" fillId="0" borderId="0" xfId="6" applyNumberFormat="1" applyFont="1" applyFill="1" applyBorder="1" applyAlignment="1">
      <alignment horizontal="center" vertical="center" wrapText="1"/>
    </xf>
    <xf numFmtId="167" fontId="22" fillId="0" borderId="2" xfId="6" applyNumberFormat="1" applyFont="1" applyFill="1" applyBorder="1" applyAlignment="1">
      <alignment horizontal="right" vertical="center" wrapText="1"/>
    </xf>
    <xf numFmtId="10" fontId="23" fillId="0" borderId="2" xfId="2" applyNumberFormat="1" applyFont="1" applyFill="1" applyBorder="1" applyAlignment="1">
      <alignment horizontal="center" vertical="center" wrapText="1"/>
    </xf>
    <xf numFmtId="0" fontId="5" fillId="0" borderId="6" xfId="3" applyFont="1" applyFill="1" applyBorder="1" applyAlignment="1" applyProtection="1">
      <alignment horizontal="left" vertical="center"/>
      <protection locked="0"/>
    </xf>
    <xf numFmtId="0" fontId="5" fillId="2" borderId="2" xfId="3" applyFont="1" applyFill="1" applyBorder="1" applyAlignment="1" applyProtection="1">
      <alignment horizontal="center" vertical="center"/>
      <protection locked="0" hidden="1"/>
    </xf>
    <xf numFmtId="172" fontId="5" fillId="2" borderId="2" xfId="3" applyNumberFormat="1" applyFont="1" applyFill="1" applyBorder="1" applyAlignment="1" applyProtection="1">
      <alignment horizontal="center" vertical="center"/>
      <protection locked="0" hidden="1"/>
    </xf>
    <xf numFmtId="167" fontId="5" fillId="2" borderId="2" xfId="3" applyNumberFormat="1" applyFont="1" applyFill="1" applyBorder="1" applyAlignment="1" applyProtection="1">
      <alignment horizontal="center" vertical="center"/>
      <protection locked="0" hidden="1"/>
    </xf>
    <xf numFmtId="0" fontId="11" fillId="0" borderId="0" xfId="0" applyFont="1" applyAlignment="1" applyProtection="1">
      <alignment wrapText="1"/>
      <protection locked="0"/>
    </xf>
    <xf numFmtId="0" fontId="11" fillId="0" borderId="0" xfId="0" applyFont="1" applyBorder="1" applyAlignment="1" applyProtection="1">
      <alignment wrapText="1"/>
      <protection locked="0"/>
    </xf>
    <xf numFmtId="0" fontId="11" fillId="0" borderId="0" xfId="0" applyFont="1" applyFill="1" applyBorder="1" applyAlignment="1" applyProtection="1">
      <alignment wrapText="1"/>
      <protection locked="0"/>
    </xf>
    <xf numFmtId="0" fontId="9" fillId="0" borderId="10" xfId="3" applyFont="1" applyFill="1" applyBorder="1" applyAlignment="1" applyProtection="1">
      <alignment horizontal="left" vertical="center" wrapText="1"/>
      <protection locked="0"/>
    </xf>
    <xf numFmtId="0" fontId="9" fillId="0" borderId="2" xfId="3" applyFont="1" applyFill="1" applyBorder="1" applyAlignment="1" applyProtection="1">
      <alignment horizontal="left" vertical="center" wrapText="1"/>
      <protection locked="0"/>
    </xf>
    <xf numFmtId="0" fontId="13" fillId="2" borderId="2" xfId="8" applyFont="1" applyFill="1" applyBorder="1" applyAlignment="1" applyProtection="1">
      <alignment horizontal="center" vertical="center" wrapText="1"/>
      <protection locked="0" hidden="1"/>
    </xf>
    <xf numFmtId="0" fontId="13" fillId="5" borderId="2" xfId="0" applyFont="1" applyFill="1" applyBorder="1" applyAlignment="1">
      <alignment vertical="center" wrapText="1"/>
    </xf>
    <xf numFmtId="3" fontId="13" fillId="5" borderId="2" xfId="0" applyNumberFormat="1" applyFont="1" applyFill="1" applyBorder="1" applyAlignment="1">
      <alignment horizontal="center" vertical="center" wrapText="1"/>
    </xf>
    <xf numFmtId="0" fontId="21" fillId="3" borderId="2" xfId="5" applyFont="1" applyFill="1" applyBorder="1" applyAlignment="1">
      <alignment vertical="center" wrapText="1"/>
    </xf>
    <xf numFmtId="0" fontId="21" fillId="3" borderId="2" xfId="5" applyFont="1" applyFill="1" applyBorder="1" applyAlignment="1">
      <alignment horizontal="right" vertical="center" wrapText="1"/>
    </xf>
    <xf numFmtId="168" fontId="23" fillId="2" borderId="2" xfId="5" applyNumberFormat="1" applyFont="1" applyFill="1" applyBorder="1" applyAlignment="1" applyProtection="1">
      <alignment horizontal="center" vertical="center" wrapText="1"/>
      <protection locked="0" hidden="1"/>
    </xf>
    <xf numFmtId="7" fontId="23" fillId="2" borderId="2" xfId="4" applyNumberFormat="1" applyFont="1" applyFill="1" applyBorder="1" applyAlignment="1" applyProtection="1">
      <alignment horizontal="center" vertical="center" wrapText="1"/>
      <protection locked="0" hidden="1"/>
    </xf>
    <xf numFmtId="9" fontId="23" fillId="2" borderId="2" xfId="2" applyFont="1" applyFill="1" applyBorder="1" applyAlignment="1" applyProtection="1">
      <alignment horizontal="center" vertical="center" wrapText="1"/>
      <protection locked="0" hidden="1"/>
    </xf>
    <xf numFmtId="0" fontId="7" fillId="3"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5" borderId="2" xfId="0" applyNumberFormat="1" applyFont="1" applyFill="1" applyBorder="1" applyAlignment="1">
      <alignment horizontal="center" vertical="center" wrapText="1"/>
    </xf>
    <xf numFmtId="0" fontId="7" fillId="5" borderId="2" xfId="0" applyFont="1" applyFill="1" applyBorder="1" applyAlignment="1">
      <alignment horizontal="center" vertical="center" wrapText="1"/>
    </xf>
    <xf numFmtId="0" fontId="6" fillId="0" borderId="3" xfId="0" applyNumberFormat="1" applyFont="1" applyBorder="1" applyAlignment="1">
      <alignment horizontal="center" vertical="center"/>
    </xf>
    <xf numFmtId="0" fontId="6" fillId="0" borderId="10" xfId="0" applyFont="1" applyBorder="1" applyAlignment="1">
      <alignment horizontal="center" vertical="center"/>
    </xf>
    <xf numFmtId="0" fontId="6" fillId="2" borderId="2" xfId="0" applyFont="1" applyFill="1" applyBorder="1" applyAlignment="1" applyProtection="1">
      <alignment horizontal="center" vertical="center"/>
      <protection locked="0" hidden="1"/>
    </xf>
    <xf numFmtId="0" fontId="6" fillId="0" borderId="3" xfId="0" applyNumberFormat="1" applyFont="1" applyBorder="1" applyAlignment="1">
      <alignment horizontal="center" vertical="center" wrapText="1"/>
    </xf>
    <xf numFmtId="0" fontId="6" fillId="0" borderId="10" xfId="0" applyNumberFormat="1" applyFont="1" applyBorder="1" applyAlignment="1">
      <alignment horizontal="center" vertical="center" wrapText="1"/>
    </xf>
    <xf numFmtId="169" fontId="6" fillId="2" borderId="13" xfId="0" applyNumberFormat="1" applyFont="1" applyFill="1" applyBorder="1" applyAlignment="1" applyProtection="1">
      <alignment horizontal="center" vertical="center"/>
      <protection locked="0" hidden="1"/>
    </xf>
    <xf numFmtId="169" fontId="6" fillId="2" borderId="7" xfId="0" applyNumberFormat="1" applyFont="1" applyFill="1" applyBorder="1" applyAlignment="1" applyProtection="1">
      <alignment horizontal="center" vertical="center"/>
      <protection locked="0" hidden="1"/>
    </xf>
    <xf numFmtId="0" fontId="6" fillId="0" borderId="10" xfId="0" applyFont="1" applyBorder="1" applyAlignment="1">
      <alignment horizontal="center" vertical="center" wrapText="1"/>
    </xf>
    <xf numFmtId="0" fontId="6" fillId="0" borderId="4" xfId="0" applyNumberFormat="1" applyFont="1" applyBorder="1" applyAlignment="1">
      <alignment horizontal="center" vertical="center"/>
    </xf>
    <xf numFmtId="0" fontId="6" fillId="0" borderId="9" xfId="0" applyFont="1" applyBorder="1" applyAlignment="1">
      <alignment horizontal="center" vertical="center"/>
    </xf>
    <xf numFmtId="0" fontId="6" fillId="0" borderId="5" xfId="0" applyFont="1" applyBorder="1" applyAlignment="1">
      <alignment horizontal="center" vertical="center"/>
    </xf>
    <xf numFmtId="0" fontId="6" fillId="2" borderId="4" xfId="0" applyFont="1" applyFill="1" applyBorder="1" applyAlignment="1" applyProtection="1">
      <alignment horizontal="center" vertical="center"/>
      <protection locked="0" hidden="1"/>
    </xf>
    <xf numFmtId="0" fontId="6" fillId="2" borderId="9" xfId="0" applyFont="1" applyFill="1" applyBorder="1" applyAlignment="1" applyProtection="1">
      <alignment horizontal="center" vertical="center"/>
      <protection locked="0" hidden="1"/>
    </xf>
    <xf numFmtId="0" fontId="6" fillId="2" borderId="5" xfId="0" applyFont="1" applyFill="1" applyBorder="1" applyAlignment="1" applyProtection="1">
      <alignment horizontal="center" vertical="center"/>
      <protection locked="0" hidden="1"/>
    </xf>
    <xf numFmtId="0" fontId="6" fillId="2" borderId="4" xfId="0" applyFont="1" applyFill="1" applyBorder="1" applyAlignment="1" applyProtection="1">
      <alignment horizontal="left" vertical="center" indent="1"/>
      <protection locked="0" hidden="1"/>
    </xf>
    <xf numFmtId="0" fontId="6" fillId="2" borderId="5" xfId="0" applyFont="1" applyFill="1" applyBorder="1" applyAlignment="1" applyProtection="1">
      <alignment horizontal="left" vertical="center" indent="1"/>
      <protection locked="0" hidden="1"/>
    </xf>
    <xf numFmtId="0" fontId="6" fillId="0" borderId="2" xfId="0" applyNumberFormat="1" applyFont="1" applyBorder="1" applyAlignment="1">
      <alignment horizontal="center" vertical="center"/>
    </xf>
    <xf numFmtId="0" fontId="6" fillId="0" borderId="2" xfId="0" applyFont="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4" xfId="0" applyNumberFormat="1" applyFont="1" applyBorder="1" applyAlignment="1">
      <alignment horizontal="center"/>
    </xf>
    <xf numFmtId="0" fontId="6" fillId="0" borderId="5" xfId="0" applyFont="1" applyBorder="1" applyAlignment="1">
      <alignment horizontal="center"/>
    </xf>
    <xf numFmtId="0" fontId="6" fillId="2" borderId="4" xfId="0" applyFont="1" applyFill="1" applyBorder="1" applyAlignment="1" applyProtection="1">
      <alignment horizontal="left" vertical="top"/>
      <protection locked="0" hidden="1"/>
    </xf>
    <xf numFmtId="0" fontId="6" fillId="2" borderId="5" xfId="0" applyFont="1" applyFill="1" applyBorder="1" applyAlignment="1" applyProtection="1">
      <alignment horizontal="left" vertical="top"/>
      <protection locked="0" hidden="1"/>
    </xf>
    <xf numFmtId="0" fontId="6" fillId="2" borderId="4" xfId="0" applyFont="1" applyFill="1" applyBorder="1" applyAlignment="1" applyProtection="1">
      <alignment horizontal="left"/>
      <protection locked="0" hidden="1"/>
    </xf>
    <xf numFmtId="0" fontId="6" fillId="2" borderId="5" xfId="0" applyFont="1" applyFill="1" applyBorder="1" applyAlignment="1" applyProtection="1">
      <alignment horizontal="left"/>
      <protection locked="0" hidden="1"/>
    </xf>
    <xf numFmtId="0" fontId="6" fillId="0" borderId="4" xfId="0" applyNumberFormat="1" applyFont="1" applyBorder="1" applyAlignment="1">
      <alignment horizontal="left" vertical="center"/>
    </xf>
    <xf numFmtId="0" fontId="6" fillId="0" borderId="9" xfId="0" applyFont="1" applyBorder="1" applyAlignment="1">
      <alignment horizontal="left" vertical="center"/>
    </xf>
    <xf numFmtId="0" fontId="6" fillId="0" borderId="5" xfId="0" applyFont="1" applyBorder="1" applyAlignment="1">
      <alignment horizontal="left" vertical="center"/>
    </xf>
    <xf numFmtId="0" fontId="6" fillId="2" borderId="4" xfId="0" applyNumberFormat="1" applyFont="1" applyFill="1" applyBorder="1" applyAlignment="1" applyProtection="1">
      <alignment horizontal="right" vertical="center"/>
      <protection locked="0" hidden="1"/>
    </xf>
    <xf numFmtId="0" fontId="6" fillId="2" borderId="9" xfId="0" applyFont="1" applyFill="1" applyBorder="1" applyAlignment="1" applyProtection="1">
      <alignment horizontal="right" vertical="center"/>
      <protection locked="0" hidden="1"/>
    </xf>
    <xf numFmtId="0" fontId="6" fillId="2" borderId="5" xfId="0" applyFont="1" applyFill="1" applyBorder="1" applyAlignment="1" applyProtection="1">
      <alignment horizontal="right" vertical="center"/>
      <protection locked="0" hidden="1"/>
    </xf>
    <xf numFmtId="0" fontId="7" fillId="3" borderId="4" xfId="0" applyNumberFormat="1"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6" fillId="0" borderId="4" xfId="0" applyNumberFormat="1"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2" borderId="3" xfId="0" applyFont="1" applyFill="1" applyBorder="1" applyAlignment="1" applyProtection="1">
      <alignment horizontal="center"/>
      <protection locked="0" hidden="1"/>
    </xf>
    <xf numFmtId="0" fontId="6" fillId="2" borderId="18" xfId="0" applyFont="1" applyFill="1" applyBorder="1" applyAlignment="1" applyProtection="1">
      <alignment horizontal="center"/>
      <protection locked="0" hidden="1"/>
    </xf>
    <xf numFmtId="0" fontId="6" fillId="2" borderId="10" xfId="0" applyFont="1" applyFill="1" applyBorder="1" applyAlignment="1" applyProtection="1">
      <alignment horizontal="center"/>
      <protection locked="0" hidden="1"/>
    </xf>
    <xf numFmtId="0" fontId="7" fillId="0" borderId="4" xfId="0" applyNumberFormat="1" applyFont="1" applyBorder="1" applyAlignment="1">
      <alignment horizontal="center" vertical="center"/>
    </xf>
    <xf numFmtId="0" fontId="7" fillId="0" borderId="9" xfId="0" applyNumberFormat="1" applyFont="1" applyBorder="1" applyAlignment="1">
      <alignment horizontal="center" vertical="center"/>
    </xf>
    <xf numFmtId="0" fontId="7" fillId="0" borderId="5" xfId="0" applyNumberFormat="1" applyFont="1" applyBorder="1" applyAlignment="1">
      <alignment horizontal="center" vertical="center"/>
    </xf>
    <xf numFmtId="0" fontId="7" fillId="0" borderId="2" xfId="0" applyNumberFormat="1" applyFont="1" applyBorder="1" applyAlignment="1">
      <alignment horizontal="center" vertical="center"/>
    </xf>
    <xf numFmtId="0" fontId="7" fillId="0" borderId="2" xfId="0" applyFont="1" applyBorder="1" applyAlignment="1">
      <alignment horizontal="center" vertical="center"/>
    </xf>
    <xf numFmtId="0" fontId="7" fillId="0" borderId="3" xfId="0" applyNumberFormat="1" applyFont="1" applyBorder="1" applyAlignment="1">
      <alignment horizontal="center" vertical="center" wrapText="1"/>
    </xf>
    <xf numFmtId="0" fontId="7" fillId="0" borderId="18" xfId="0" applyNumberFormat="1" applyFont="1" applyBorder="1" applyAlignment="1">
      <alignment horizontal="center" vertical="center" wrapText="1"/>
    </xf>
    <xf numFmtId="0" fontId="7" fillId="0" borderId="10" xfId="0" applyNumberFormat="1" applyFont="1" applyBorder="1" applyAlignment="1">
      <alignment horizontal="center" vertical="center" wrapText="1"/>
    </xf>
    <xf numFmtId="0" fontId="6" fillId="0" borderId="2" xfId="0" applyNumberFormat="1" applyFont="1" applyBorder="1" applyAlignment="1">
      <alignment horizontal="left" vertical="center" wrapText="1"/>
    </xf>
    <xf numFmtId="4" fontId="6" fillId="0" borderId="3" xfId="0" applyNumberFormat="1" applyFont="1" applyBorder="1" applyAlignment="1">
      <alignment horizontal="center" vertical="center"/>
    </xf>
    <xf numFmtId="4" fontId="6" fillId="0" borderId="10" xfId="0" applyNumberFormat="1" applyFont="1" applyBorder="1" applyAlignment="1">
      <alignment horizontal="center" vertical="center"/>
    </xf>
    <xf numFmtId="10" fontId="6" fillId="0" borderId="3" xfId="0" applyNumberFormat="1" applyFont="1" applyBorder="1" applyAlignment="1">
      <alignment horizontal="center" vertical="center"/>
    </xf>
    <xf numFmtId="10" fontId="6" fillId="0" borderId="10" xfId="0" applyNumberFormat="1" applyFont="1" applyBorder="1" applyAlignment="1">
      <alignment horizontal="center" vertical="center"/>
    </xf>
    <xf numFmtId="4" fontId="6" fillId="0" borderId="3" xfId="0" applyNumberFormat="1" applyFont="1" applyFill="1" applyBorder="1" applyAlignment="1">
      <alignment horizontal="center" vertical="center" wrapText="1"/>
    </xf>
    <xf numFmtId="4" fontId="6" fillId="0" borderId="10" xfId="0" applyNumberFormat="1" applyFont="1" applyFill="1" applyBorder="1" applyAlignment="1">
      <alignment horizontal="center" vertical="center" wrapText="1"/>
    </xf>
    <xf numFmtId="0" fontId="6" fillId="0" borderId="4" xfId="0" applyNumberFormat="1" applyFont="1" applyBorder="1" applyAlignment="1">
      <alignment horizontal="left" vertical="center" wrapText="1"/>
    </xf>
    <xf numFmtId="0" fontId="6" fillId="0" borderId="9" xfId="0" applyFont="1" applyBorder="1" applyAlignment="1">
      <alignment horizontal="left" vertical="center" wrapText="1"/>
    </xf>
    <xf numFmtId="0" fontId="6" fillId="0" borderId="5" xfId="0" applyFont="1" applyBorder="1" applyAlignment="1">
      <alignment horizontal="left" vertical="center" wrapText="1"/>
    </xf>
    <xf numFmtId="0" fontId="6" fillId="2" borderId="2" xfId="0" applyFont="1" applyFill="1" applyBorder="1" applyAlignment="1" applyProtection="1">
      <alignment horizontal="center" vertical="top" wrapText="1"/>
      <protection locked="0" hidden="1"/>
    </xf>
    <xf numFmtId="170" fontId="6" fillId="0" borderId="3" xfId="0" applyNumberFormat="1" applyFont="1" applyFill="1" applyBorder="1" applyAlignment="1">
      <alignment horizontal="center" vertical="center" wrapText="1"/>
    </xf>
    <xf numFmtId="170" fontId="6" fillId="0" borderId="10" xfId="0" applyNumberFormat="1"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10" xfId="0" applyFont="1" applyBorder="1" applyAlignment="1">
      <alignment horizontal="center" vertical="center" wrapText="1"/>
    </xf>
    <xf numFmtId="4" fontId="6" fillId="0" borderId="18" xfId="0" applyNumberFormat="1" applyFont="1" applyFill="1" applyBorder="1" applyAlignment="1">
      <alignment horizontal="center" vertical="center" wrapText="1"/>
    </xf>
    <xf numFmtId="10" fontId="6" fillId="0" borderId="2" xfId="0" applyNumberFormat="1" applyFont="1" applyBorder="1" applyAlignment="1">
      <alignment horizontal="center" vertical="center"/>
    </xf>
    <xf numFmtId="4" fontId="6" fillId="0" borderId="2" xfId="0" applyNumberFormat="1" applyFont="1" applyFill="1" applyBorder="1" applyAlignment="1">
      <alignment horizontal="center" vertical="center" wrapText="1"/>
    </xf>
    <xf numFmtId="0" fontId="11" fillId="0" borderId="2" xfId="0" applyFont="1" applyBorder="1" applyAlignment="1">
      <alignment horizontal="left" vertical="center" wrapText="1"/>
    </xf>
    <xf numFmtId="0" fontId="12" fillId="5"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23" fillId="0" borderId="2" xfId="0" applyFont="1" applyFill="1" applyBorder="1" applyAlignment="1">
      <alignment horizontal="left" vertical="center" wrapText="1"/>
    </xf>
    <xf numFmtId="0" fontId="23" fillId="0" borderId="2" xfId="0" applyFont="1" applyBorder="1" applyAlignment="1">
      <alignment horizontal="left" vertical="center" wrapText="1"/>
    </xf>
    <xf numFmtId="0" fontId="0" fillId="0" borderId="2" xfId="0" applyBorder="1" applyAlignment="1">
      <alignment horizontal="left" vertical="center" wrapText="1"/>
    </xf>
    <xf numFmtId="0" fontId="11" fillId="4" borderId="2" xfId="0" applyFont="1" applyFill="1" applyBorder="1" applyAlignment="1">
      <alignment horizontal="center" vertical="center" wrapText="1"/>
    </xf>
    <xf numFmtId="0" fontId="19" fillId="4" borderId="2" xfId="0" applyFont="1" applyFill="1" applyBorder="1" applyAlignment="1">
      <alignment horizontal="left" vertical="center" wrapText="1"/>
    </xf>
    <xf numFmtId="0" fontId="19" fillId="0" borderId="2" xfId="0" applyFont="1" applyBorder="1" applyAlignment="1">
      <alignment horizontal="left" vertical="center" wrapText="1"/>
    </xf>
    <xf numFmtId="0" fontId="13" fillId="4" borderId="2"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23" fillId="4" borderId="2" xfId="0" applyFont="1" applyFill="1" applyBorder="1" applyAlignment="1">
      <alignment horizontal="left" vertical="center" wrapText="1"/>
    </xf>
    <xf numFmtId="0" fontId="22" fillId="9" borderId="2" xfId="5" applyFont="1" applyFill="1" applyBorder="1" applyAlignment="1">
      <alignment horizontal="center" vertical="center" wrapText="1"/>
    </xf>
    <xf numFmtId="0" fontId="23" fillId="4" borderId="2" xfId="5" applyFont="1" applyFill="1" applyBorder="1" applyAlignment="1">
      <alignment horizontal="left" vertical="center" wrapText="1"/>
    </xf>
    <xf numFmtId="0" fontId="19" fillId="0" borderId="2" xfId="0" applyFont="1" applyFill="1" applyBorder="1" applyAlignment="1">
      <alignment horizontal="left" vertical="center" wrapText="1"/>
    </xf>
    <xf numFmtId="0" fontId="22" fillId="3" borderId="2" xfId="0" applyFont="1" applyFill="1" applyBorder="1" applyAlignment="1">
      <alignment horizontal="center" vertical="center" wrapText="1"/>
    </xf>
    <xf numFmtId="0" fontId="0" fillId="0" borderId="2" xfId="0" applyFill="1" applyBorder="1" applyAlignment="1">
      <alignment horizontal="left" vertical="center" wrapText="1"/>
    </xf>
    <xf numFmtId="0" fontId="11" fillId="0" borderId="2" xfId="0" applyNumberFormat="1" applyFont="1" applyFill="1" applyBorder="1" applyAlignment="1">
      <alignment horizontal="justify" vertical="center" wrapText="1"/>
    </xf>
    <xf numFmtId="0" fontId="11" fillId="0" borderId="2" xfId="0" applyNumberFormat="1" applyFont="1" applyBorder="1" applyAlignment="1">
      <alignment horizontal="left" vertical="center" wrapText="1"/>
    </xf>
    <xf numFmtId="0" fontId="13" fillId="3"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3" fillId="2" borderId="2" xfId="8" applyFont="1" applyFill="1" applyBorder="1" applyAlignment="1" applyProtection="1">
      <alignment horizontal="center" vertical="center" wrapText="1"/>
      <protection locked="0" hidden="1"/>
    </xf>
    <xf numFmtId="0" fontId="13" fillId="0" borderId="2" xfId="0" applyFont="1" applyFill="1" applyBorder="1" applyAlignment="1">
      <alignment horizontal="left" vertical="center" wrapText="1"/>
    </xf>
    <xf numFmtId="0" fontId="13" fillId="0" borderId="2" xfId="0" applyFont="1" applyBorder="1" applyAlignment="1">
      <alignment horizontal="center" vertical="center" wrapText="1"/>
    </xf>
    <xf numFmtId="0" fontId="19" fillId="4" borderId="2" xfId="5" applyFont="1" applyFill="1" applyBorder="1" applyAlignment="1">
      <alignment horizontal="left" vertical="center" wrapText="1"/>
    </xf>
    <xf numFmtId="0" fontId="21" fillId="0" borderId="2" xfId="0" applyFont="1" applyBorder="1" applyAlignment="1">
      <alignment horizontal="center" vertical="center" wrapText="1"/>
    </xf>
    <xf numFmtId="0" fontId="13" fillId="5" borderId="9" xfId="0" applyFont="1" applyFill="1" applyBorder="1" applyAlignment="1">
      <alignment horizontal="center" vertical="center" wrapText="1"/>
    </xf>
    <xf numFmtId="0" fontId="23" fillId="0" borderId="4" xfId="0" applyFont="1" applyBorder="1" applyAlignment="1">
      <alignment horizontal="left" vertical="center" wrapText="1"/>
    </xf>
    <xf numFmtId="0" fontId="23" fillId="0" borderId="5" xfId="0" applyFont="1" applyBorder="1" applyAlignment="1">
      <alignment horizontal="left" vertical="center" wrapText="1"/>
    </xf>
    <xf numFmtId="0" fontId="13" fillId="8" borderId="4" xfId="0" applyFont="1" applyFill="1" applyBorder="1" applyAlignment="1">
      <alignment horizontal="center" vertical="center" wrapText="1"/>
    </xf>
    <xf numFmtId="0" fontId="13" fillId="8" borderId="9"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11" fillId="0" borderId="2" xfId="0" applyNumberFormat="1" applyFont="1" applyFill="1" applyBorder="1" applyAlignment="1">
      <alignment horizontal="left" vertical="center" wrapText="1"/>
    </xf>
    <xf numFmtId="0" fontId="10" fillId="0" borderId="2" xfId="0" applyFont="1" applyBorder="1" applyAlignment="1">
      <alignment horizontal="center" vertical="center" wrapText="1"/>
    </xf>
    <xf numFmtId="0" fontId="16" fillId="7" borderId="11" xfId="0" applyFont="1" applyFill="1" applyBorder="1" applyAlignment="1">
      <alignment horizontal="center" vertical="center"/>
    </xf>
    <xf numFmtId="0" fontId="16" fillId="7" borderId="17" xfId="0" applyFont="1" applyFill="1" applyBorder="1" applyAlignment="1">
      <alignment horizontal="center" vertical="center"/>
    </xf>
    <xf numFmtId="0" fontId="16" fillId="7" borderId="12" xfId="0" applyFont="1" applyFill="1" applyBorder="1" applyAlignment="1">
      <alignment horizontal="center" vertical="center"/>
    </xf>
    <xf numFmtId="0" fontId="12" fillId="5" borderId="13" xfId="8" applyFont="1" applyFill="1" applyBorder="1" applyAlignment="1" applyProtection="1">
      <alignment horizontal="center" vertical="center" wrapText="1"/>
      <protection locked="0"/>
    </xf>
    <xf numFmtId="0" fontId="12" fillId="5" borderId="6" xfId="8" applyFont="1" applyFill="1" applyBorder="1" applyAlignment="1" applyProtection="1">
      <alignment horizontal="center" vertical="center" wrapText="1"/>
      <protection locked="0"/>
    </xf>
    <xf numFmtId="0" fontId="12" fillId="5" borderId="14" xfId="8" applyFont="1" applyFill="1" applyBorder="1" applyAlignment="1" applyProtection="1">
      <alignment horizontal="center" vertical="center" wrapText="1"/>
      <protection locked="0"/>
    </xf>
    <xf numFmtId="0" fontId="12" fillId="5" borderId="7" xfId="8" applyFont="1" applyFill="1" applyBorder="1" applyAlignment="1" applyProtection="1">
      <alignment horizontal="center" vertical="center" wrapText="1"/>
      <protection locked="0"/>
    </xf>
    <xf numFmtId="0" fontId="12" fillId="5" borderId="1" xfId="8" applyFont="1" applyFill="1" applyBorder="1" applyAlignment="1" applyProtection="1">
      <alignment horizontal="center" vertical="center" wrapText="1"/>
      <protection locked="0"/>
    </xf>
    <xf numFmtId="0" fontId="12" fillId="5" borderId="8" xfId="8" applyFont="1" applyFill="1" applyBorder="1" applyAlignment="1" applyProtection="1">
      <alignment horizontal="center" vertical="center" wrapText="1"/>
      <protection locked="0"/>
    </xf>
    <xf numFmtId="0" fontId="15" fillId="0" borderId="15" xfId="8" applyFont="1" applyFill="1" applyBorder="1" applyAlignment="1" applyProtection="1">
      <alignment horizontal="left" vertical="center" wrapText="1"/>
      <protection locked="0"/>
    </xf>
    <xf numFmtId="0" fontId="15" fillId="0" borderId="0" xfId="8" applyFont="1" applyFill="1" applyBorder="1" applyAlignment="1" applyProtection="1">
      <alignment horizontal="left" vertical="center" wrapText="1"/>
      <protection locked="0"/>
    </xf>
    <xf numFmtId="0" fontId="15" fillId="0" borderId="16" xfId="8" applyFont="1" applyFill="1" applyBorder="1" applyAlignment="1" applyProtection="1">
      <alignment horizontal="left" vertical="center" wrapText="1"/>
      <protection locked="0"/>
    </xf>
    <xf numFmtId="0" fontId="14" fillId="5" borderId="2" xfId="5" applyFont="1" applyFill="1" applyBorder="1" applyAlignment="1">
      <alignment horizontal="center" vertical="center" wrapText="1"/>
    </xf>
    <xf numFmtId="0" fontId="2" fillId="4" borderId="2" xfId="5" applyFont="1" applyFill="1" applyBorder="1" applyAlignment="1">
      <alignment horizontal="left" vertical="center"/>
    </xf>
    <xf numFmtId="171" fontId="2" fillId="0" borderId="2" xfId="5" applyNumberFormat="1" applyFont="1" applyFill="1" applyBorder="1" applyAlignment="1">
      <alignment horizontal="left" vertical="center" wrapText="1"/>
    </xf>
    <xf numFmtId="0" fontId="2" fillId="4" borderId="4" xfId="5" applyFont="1" applyFill="1" applyBorder="1" applyAlignment="1">
      <alignment horizontal="left" vertical="center"/>
    </xf>
    <xf numFmtId="0" fontId="2" fillId="4" borderId="5" xfId="5" applyFont="1" applyFill="1" applyBorder="1" applyAlignment="1">
      <alignment horizontal="left" vertical="center"/>
    </xf>
    <xf numFmtId="0" fontId="2" fillId="0" borderId="2" xfId="5" applyFont="1" applyFill="1" applyBorder="1" applyAlignment="1">
      <alignment horizontal="left" vertical="center" wrapText="1"/>
    </xf>
    <xf numFmtId="0" fontId="5" fillId="4" borderId="2" xfId="3" applyFont="1" applyFill="1" applyBorder="1" applyAlignment="1" applyProtection="1">
      <alignment horizontal="center" vertical="top"/>
      <protection locked="0"/>
    </xf>
    <xf numFmtId="0" fontId="8" fillId="3" borderId="4" xfId="3" applyFont="1" applyFill="1" applyBorder="1" applyAlignment="1" applyProtection="1">
      <alignment horizontal="center" vertical="center" wrapText="1"/>
      <protection locked="0"/>
    </xf>
    <xf numFmtId="0" fontId="8" fillId="3" borderId="9" xfId="3" applyFont="1" applyFill="1" applyBorder="1" applyAlignment="1" applyProtection="1">
      <alignment horizontal="center" vertical="center" wrapText="1"/>
      <protection locked="0"/>
    </xf>
    <xf numFmtId="0" fontId="8" fillId="3" borderId="5" xfId="3" applyFont="1" applyFill="1" applyBorder="1" applyAlignment="1" applyProtection="1">
      <alignment horizontal="center" vertical="center" wrapText="1"/>
      <protection locked="0"/>
    </xf>
  </cellXfs>
  <cellStyles count="10">
    <cellStyle name="Millares" xfId="1" builtinId="3"/>
    <cellStyle name="Moneda" xfId="4" builtinId="4"/>
    <cellStyle name="Moneda 4" xfId="6"/>
    <cellStyle name="Normal" xfId="0" builtinId="0"/>
    <cellStyle name="Normal 2" xfId="8"/>
    <cellStyle name="Normal 2 2" xfId="3"/>
    <cellStyle name="Normal 4" xfId="5"/>
    <cellStyle name="Normal 4 4" xfId="7"/>
    <cellStyle name="Porcentaje" xfId="2" builtinId="5"/>
    <cellStyle name="Porcentual 5" xfId="9"/>
  </cellStyles>
  <dxfs count="0"/>
  <tableStyles count="0" defaultTableStyle="TableStyleMedium2" defaultPivotStyle="PivotStyleLight16"/>
  <colors>
    <mruColors>
      <color rgb="FFFFFFCC"/>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styles" Target="styles.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1</xdr:col>
      <xdr:colOff>884403</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7</xdr:col>
      <xdr:colOff>183356</xdr:colOff>
      <xdr:row>1</xdr:row>
      <xdr:rowOff>57150</xdr:rowOff>
    </xdr:from>
    <xdr:to>
      <xdr:col>7</xdr:col>
      <xdr:colOff>996713</xdr:colOff>
      <xdr:row>5</xdr:row>
      <xdr:rowOff>139611</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365206" y="133350"/>
          <a:ext cx="813357" cy="882561"/>
        </a:xfrm>
        <a:prstGeom prst="rect">
          <a:avLst/>
        </a:prstGeom>
        <a:noFill/>
        <a:ln w="9525">
          <a:noFill/>
          <a:miter lim="800000"/>
          <a:headEnd/>
          <a:tailEnd/>
        </a:ln>
      </xdr:spPr>
    </xdr:pic>
    <xdr:clientData/>
  </xdr:twoCellAnchor>
  <xdr:twoCellAnchor>
    <xdr:from>
      <xdr:col>2</xdr:col>
      <xdr:colOff>2178850</xdr:colOff>
      <xdr:row>1</xdr:row>
      <xdr:rowOff>23823</xdr:rowOff>
    </xdr:from>
    <xdr:to>
      <xdr:col>6</xdr:col>
      <xdr:colOff>183412</xdr:colOff>
      <xdr:row>5</xdr:row>
      <xdr:rowOff>190499</xdr:rowOff>
    </xdr:to>
    <xdr:sp macro="" textlink="">
      <xdr:nvSpPr>
        <xdr:cNvPr id="4" name="3 CuadroTexto"/>
        <xdr:cNvSpPr txBox="1"/>
      </xdr:nvSpPr>
      <xdr:spPr>
        <a:xfrm>
          <a:off x="2464600" y="100023"/>
          <a:ext cx="37481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1136898</xdr:colOff>
      <xdr:row>1</xdr:row>
      <xdr:rowOff>41014</xdr:rowOff>
    </xdr:from>
    <xdr:to>
      <xdr:col>5</xdr:col>
      <xdr:colOff>723090</xdr:colOff>
      <xdr:row>6</xdr:row>
      <xdr:rowOff>19050</xdr:rowOff>
    </xdr:to>
    <xdr:sp macro="" textlink="">
      <xdr:nvSpPr>
        <xdr:cNvPr id="5" name="4 CuadroTexto"/>
        <xdr:cNvSpPr txBox="1"/>
      </xdr:nvSpPr>
      <xdr:spPr>
        <a:xfrm>
          <a:off x="1336923" y="145789"/>
          <a:ext cx="6015567" cy="8352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anose="020B0604020202020204" pitchFamily="34" charset="0"/>
              <a:ea typeface="+mn-ea"/>
              <a:cs typeface="Arial" panose="020B0604020202020204" pitchFamily="34" charset="0"/>
            </a:rPr>
            <a:t>Dirección de Abastecimiento</a:t>
          </a:r>
        </a:p>
      </xdr:txBody>
    </xdr:sp>
    <xdr:clientData/>
  </xdr:twoCellAnchor>
  <xdr:oneCellAnchor>
    <xdr:from>
      <xdr:col>1</xdr:col>
      <xdr:colOff>88107</xdr:colOff>
      <xdr:row>1</xdr:row>
      <xdr:rowOff>83345</xdr:rowOff>
    </xdr:from>
    <xdr:ext cx="607218" cy="728796"/>
    <xdr:pic>
      <xdr:nvPicPr>
        <xdr:cNvPr id="6"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88132" y="188120"/>
          <a:ext cx="607218" cy="728796"/>
        </a:xfrm>
        <a:prstGeom prst="rect">
          <a:avLst/>
        </a:prstGeom>
        <a:noFill/>
        <a:ln w="9525">
          <a:noFill/>
          <a:miter lim="800000"/>
          <a:headEnd/>
          <a:tailEnd/>
        </a:ln>
      </xdr:spPr>
    </xdr:pic>
    <xdr:clientData/>
  </xdr:oneCellAnchor>
  <xdr:twoCellAnchor>
    <xdr:from>
      <xdr:col>6</xdr:col>
      <xdr:colOff>476250</xdr:colOff>
      <xdr:row>1</xdr:row>
      <xdr:rowOff>88105</xdr:rowOff>
    </xdr:from>
    <xdr:to>
      <xdr:col>6</xdr:col>
      <xdr:colOff>1153920</xdr:colOff>
      <xdr:row>5</xdr:row>
      <xdr:rowOff>142875</xdr:rowOff>
    </xdr:to>
    <xdr:pic>
      <xdr:nvPicPr>
        <xdr:cNvPr id="7"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77200" y="192880"/>
          <a:ext cx="677670" cy="74057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1136898</xdr:colOff>
      <xdr:row>1</xdr:row>
      <xdr:rowOff>41014</xdr:rowOff>
    </xdr:from>
    <xdr:to>
      <xdr:col>5</xdr:col>
      <xdr:colOff>723090</xdr:colOff>
      <xdr:row>6</xdr:row>
      <xdr:rowOff>19050</xdr:rowOff>
    </xdr:to>
    <xdr:sp macro="" textlink="">
      <xdr:nvSpPr>
        <xdr:cNvPr id="2" name="4 CuadroTexto"/>
        <xdr:cNvSpPr txBox="1"/>
      </xdr:nvSpPr>
      <xdr:spPr>
        <a:xfrm>
          <a:off x="1336923" y="145789"/>
          <a:ext cx="6015567" cy="8352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anose="020B0604020202020204" pitchFamily="34" charset="0"/>
              <a:ea typeface="+mn-ea"/>
              <a:cs typeface="Arial" panose="020B0604020202020204" pitchFamily="34" charset="0"/>
            </a:rPr>
            <a:t>Dirección de Abastecimiento</a:t>
          </a:r>
        </a:p>
      </xdr:txBody>
    </xdr:sp>
    <xdr:clientData/>
  </xdr:twoCellAnchor>
  <xdr:oneCellAnchor>
    <xdr:from>
      <xdr:col>1</xdr:col>
      <xdr:colOff>88107</xdr:colOff>
      <xdr:row>1</xdr:row>
      <xdr:rowOff>83345</xdr:rowOff>
    </xdr:from>
    <xdr:ext cx="607218" cy="728796"/>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88132" y="188120"/>
          <a:ext cx="607218" cy="728796"/>
        </a:xfrm>
        <a:prstGeom prst="rect">
          <a:avLst/>
        </a:prstGeom>
        <a:noFill/>
        <a:ln w="9525">
          <a:noFill/>
          <a:miter lim="800000"/>
          <a:headEnd/>
          <a:tailEnd/>
        </a:ln>
      </xdr:spPr>
    </xdr:pic>
    <xdr:clientData/>
  </xdr:oneCellAnchor>
  <xdr:twoCellAnchor>
    <xdr:from>
      <xdr:col>6</xdr:col>
      <xdr:colOff>476250</xdr:colOff>
      <xdr:row>1</xdr:row>
      <xdr:rowOff>88105</xdr:rowOff>
    </xdr:from>
    <xdr:to>
      <xdr:col>6</xdr:col>
      <xdr:colOff>1153920</xdr:colOff>
      <xdr:row>5</xdr:row>
      <xdr:rowOff>142875</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277225" y="192880"/>
          <a:ext cx="677670" cy="74057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1136898</xdr:colOff>
      <xdr:row>1</xdr:row>
      <xdr:rowOff>41014</xdr:rowOff>
    </xdr:from>
    <xdr:to>
      <xdr:col>5</xdr:col>
      <xdr:colOff>723090</xdr:colOff>
      <xdr:row>6</xdr:row>
      <xdr:rowOff>19050</xdr:rowOff>
    </xdr:to>
    <xdr:sp macro="" textlink="">
      <xdr:nvSpPr>
        <xdr:cNvPr id="2" name="4 CuadroTexto"/>
        <xdr:cNvSpPr txBox="1"/>
      </xdr:nvSpPr>
      <xdr:spPr>
        <a:xfrm>
          <a:off x="1336923" y="145789"/>
          <a:ext cx="6015567" cy="8352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anose="020B0604020202020204" pitchFamily="34" charset="0"/>
              <a:ea typeface="+mn-ea"/>
              <a:cs typeface="Arial" panose="020B0604020202020204" pitchFamily="34" charset="0"/>
            </a:rPr>
            <a:t>Dirección de Abastecimiento</a:t>
          </a:r>
        </a:p>
      </xdr:txBody>
    </xdr:sp>
    <xdr:clientData/>
  </xdr:twoCellAnchor>
  <xdr:oneCellAnchor>
    <xdr:from>
      <xdr:col>1</xdr:col>
      <xdr:colOff>88107</xdr:colOff>
      <xdr:row>1</xdr:row>
      <xdr:rowOff>83345</xdr:rowOff>
    </xdr:from>
    <xdr:ext cx="607218" cy="728796"/>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88132" y="188120"/>
          <a:ext cx="607218" cy="728796"/>
        </a:xfrm>
        <a:prstGeom prst="rect">
          <a:avLst/>
        </a:prstGeom>
        <a:noFill/>
        <a:ln w="9525">
          <a:noFill/>
          <a:miter lim="800000"/>
          <a:headEnd/>
          <a:tailEnd/>
        </a:ln>
      </xdr:spPr>
    </xdr:pic>
    <xdr:clientData/>
  </xdr:oneCellAnchor>
  <xdr:twoCellAnchor>
    <xdr:from>
      <xdr:col>6</xdr:col>
      <xdr:colOff>476250</xdr:colOff>
      <xdr:row>1</xdr:row>
      <xdr:rowOff>88105</xdr:rowOff>
    </xdr:from>
    <xdr:to>
      <xdr:col>6</xdr:col>
      <xdr:colOff>1153920</xdr:colOff>
      <xdr:row>5</xdr:row>
      <xdr:rowOff>142875</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277225" y="192880"/>
          <a:ext cx="677670" cy="74057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1136898</xdr:colOff>
      <xdr:row>1</xdr:row>
      <xdr:rowOff>41014</xdr:rowOff>
    </xdr:from>
    <xdr:to>
      <xdr:col>5</xdr:col>
      <xdr:colOff>723090</xdr:colOff>
      <xdr:row>6</xdr:row>
      <xdr:rowOff>19050</xdr:rowOff>
    </xdr:to>
    <xdr:sp macro="" textlink="">
      <xdr:nvSpPr>
        <xdr:cNvPr id="2" name="4 CuadroTexto"/>
        <xdr:cNvSpPr txBox="1"/>
      </xdr:nvSpPr>
      <xdr:spPr>
        <a:xfrm>
          <a:off x="1336923" y="145789"/>
          <a:ext cx="6015567" cy="8352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anose="020B0604020202020204" pitchFamily="34" charset="0"/>
              <a:ea typeface="+mn-ea"/>
              <a:cs typeface="Arial" panose="020B0604020202020204" pitchFamily="34" charset="0"/>
            </a:rPr>
            <a:t>Dirección de Abastecimiento</a:t>
          </a:r>
        </a:p>
      </xdr:txBody>
    </xdr:sp>
    <xdr:clientData/>
  </xdr:twoCellAnchor>
  <xdr:oneCellAnchor>
    <xdr:from>
      <xdr:col>1</xdr:col>
      <xdr:colOff>88107</xdr:colOff>
      <xdr:row>1</xdr:row>
      <xdr:rowOff>83345</xdr:rowOff>
    </xdr:from>
    <xdr:ext cx="607218" cy="728796"/>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88132" y="188120"/>
          <a:ext cx="607218" cy="728796"/>
        </a:xfrm>
        <a:prstGeom prst="rect">
          <a:avLst/>
        </a:prstGeom>
        <a:noFill/>
        <a:ln w="9525">
          <a:noFill/>
          <a:miter lim="800000"/>
          <a:headEnd/>
          <a:tailEnd/>
        </a:ln>
      </xdr:spPr>
    </xdr:pic>
    <xdr:clientData/>
  </xdr:oneCellAnchor>
  <xdr:twoCellAnchor>
    <xdr:from>
      <xdr:col>6</xdr:col>
      <xdr:colOff>476250</xdr:colOff>
      <xdr:row>1</xdr:row>
      <xdr:rowOff>88105</xdr:rowOff>
    </xdr:from>
    <xdr:to>
      <xdr:col>6</xdr:col>
      <xdr:colOff>1153920</xdr:colOff>
      <xdr:row>5</xdr:row>
      <xdr:rowOff>142875</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277225" y="192880"/>
          <a:ext cx="677670" cy="74057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8890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NPEC\imprimir\Ajustado_Modelo_de_costos_INPEC_10_01_20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IRECCION%20TECNICA%20ICBF\Archivos%20FONADE\COSTEO%20DIAGNOSTICO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Engree.Duica\Documents\INVESTIGACION%20DE%20MERCADOS\PROCESOS\2013\EQUIPOS%20DE%20METROLOGIA\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Jardines%20Sociales\Estudio%20de%20Costos%20Jardines%20Sociale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16.9.30\Disco%20local%20(F)\Datos\2012\ANTEPROYECTO\INGRESOS\BASE%20PND%202011-2014%20-%20PR%20SOCIAL%20feb%201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drgbog90\d\DOCUME~1\J0ZAMB~1\CONFIG~1\Temp\PP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Documents%20and%20Settings\Huber.Garcia\Mis%20documentos\Datos\Rafa\PLANTA-2008\AMPLIACION%20PLANTA\DATOS_COSTOS-SUPERNUMERARIOS-401_CUPOS-19-08-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Consultoria%20Bienestarina\CONSULTORIA%20BIENESTARINA%2031-07-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Encuesta%20Nacional%20de%20Juventud\E.C.%20Encuesta%20Nacional%20de%20Juventud.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diego.quintanilla\Configuraci&#243;n%20local\Archivos%20temporales%20de%20Internet\Content.Outlook\Y3XOUI2P\Revisado_Edilberto_Desayunos_Infantiles_con_Amor_Nov_26_201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JS Seguimiento Evaluación"/>
      <sheetName val="Resumen de Costos"/>
      <sheetName val="tabla de Viaticos"/>
      <sheetName val="Cotización tiq Aereos"/>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ajustada"/>
      <sheetName val="Hoja3"/>
      <sheetName val="DIFERENCIAS SENA"/>
      <sheetName val="Tablas"/>
      <sheetName val="TD 1"/>
      <sheetName val="TD 2"/>
      <sheetName val="TD3"/>
      <sheetName val="Hoja2"/>
      <sheetName val="Pto Proyect Trabajo MPS"/>
      <sheetName val="Pto Proyect Salud MPS"/>
      <sheetName val="Cuadro Plan de Inversiones"/>
      <sheetName val="RESUMEN P.I. ENERO 17"/>
      <sheetName val="Hoja1"/>
      <sheetName val="Hoja4"/>
      <sheetName val="Pto Proyect Subdireccion Empleo"/>
      <sheetName val="Pto Proyect Subd Salud"/>
      <sheetName val="Aprob-Solicit"/>
    </sheetNames>
    <sheetDataSet>
      <sheetData sheetId="0"/>
      <sheetData sheetId="1"/>
      <sheetData sheetId="2"/>
      <sheetData sheetId="3">
        <row r="2">
          <cell r="B2" t="str">
            <v>Central</v>
          </cell>
          <cell r="D2" t="str">
            <v>Nación</v>
          </cell>
          <cell r="E2" t="str">
            <v>1.1 Innovación para la prosperidad</v>
          </cell>
          <cell r="F2" t="str">
            <v>1.1.1 Conocimiento e innovacion</v>
          </cell>
          <cell r="G2" t="str">
            <v>1. Crecimiento sostenible y competitividad</v>
          </cell>
        </row>
        <row r="3">
          <cell r="D3" t="str">
            <v>Propios</v>
          </cell>
          <cell r="E3" t="str">
            <v>1.2 Competitividad y crecimiento de la productividad</v>
          </cell>
          <cell r="F3" t="str">
            <v>1.1.2 Emprendimiento empresarial</v>
          </cell>
          <cell r="G3" t="str">
            <v>2. Igualdad de oportunidades para la prosperidad social</v>
          </cell>
        </row>
        <row r="4">
          <cell r="D4" t="str">
            <v>SGP</v>
          </cell>
          <cell r="E4" t="str">
            <v>1.3 Locomotoras para el crecimiento y la generación de empleo</v>
          </cell>
          <cell r="F4" t="str">
            <v>1.1.3 Propiedad intelectual, instrumento de innovación</v>
          </cell>
          <cell r="G4" t="str">
            <v>3. Consolidación de la Paz</v>
          </cell>
        </row>
        <row r="5">
          <cell r="D5" t="str">
            <v>Funcionamiento</v>
          </cell>
          <cell r="E5" t="str">
            <v>2.1 Política Integral de desarrollo y protección social</v>
          </cell>
          <cell r="F5" t="str">
            <v>1.1.4 Promoción y protección de la competencia en los mercados</v>
          </cell>
          <cell r="G5" t="str">
            <v>4. Sostenibilidad ambiental y prevención del riesgo</v>
          </cell>
        </row>
        <row r="6">
          <cell r="D6" t="str">
            <v>Cooperación internacional</v>
          </cell>
          <cell r="E6" t="str">
            <v>2.2 Promoción social</v>
          </cell>
          <cell r="F6" t="str">
            <v>1.2.1 Desarrollo de competencias y formalización para la prosperidad</v>
          </cell>
          <cell r="G6" t="str">
            <v>5. Soportes transversales de la prosperidad democrática</v>
          </cell>
        </row>
        <row r="7">
          <cell r="D7" t="str">
            <v>EICE</v>
          </cell>
          <cell r="E7" t="str">
            <v>2.3 Políticas diferenciadas para la inclusión social</v>
          </cell>
          <cell r="F7" t="str">
            <v>1.2.2 Infraestructura para la competitividad</v>
          </cell>
        </row>
        <row r="8">
          <cell r="D8" t="str">
            <v>E. Territoriales</v>
          </cell>
          <cell r="E8" t="str">
            <v>3.1 Seguridad – orden público y seguridad ciudadana</v>
          </cell>
          <cell r="F8" t="str">
            <v>1.2.3 Apoyos transversales a la competitividad</v>
          </cell>
        </row>
        <row r="9">
          <cell r="D9" t="str">
            <v>Privado</v>
          </cell>
          <cell r="E9" t="str">
            <v>3.2 Justicia</v>
          </cell>
          <cell r="F9" t="str">
            <v>1.3.1 Nuevos sectores basados en la innovación</v>
          </cell>
        </row>
        <row r="10">
          <cell r="D10" t="str">
            <v>Privado con capital público</v>
          </cell>
          <cell r="E10" t="str">
            <v>3.3 Derechos humanos, derecho internacional humanitario y justicia transicional</v>
          </cell>
          <cell r="F10" t="str">
            <v>1.3.2 Agropecuaria y desarrollo rural</v>
          </cell>
        </row>
        <row r="11">
          <cell r="E11" t="str">
            <v>4.1 Gestión ambiental para el desarrollo sostenible</v>
          </cell>
          <cell r="F11" t="str">
            <v>1.3.3 Infraestructura de transporte</v>
          </cell>
        </row>
        <row r="12">
          <cell r="E12" t="str">
            <v>4.2 Gestión del riesgo de desastres: Buen gobierno para comunidades seguras</v>
          </cell>
          <cell r="F12" t="str">
            <v>1.3.4 Desarrollo minero y expansión energética</v>
          </cell>
        </row>
        <row r="13">
          <cell r="E13" t="str">
            <v>4.3 Respuesta a la ola invernal</v>
          </cell>
          <cell r="F13" t="str">
            <v>1.3.5 Vivienda y ciudades amables</v>
          </cell>
        </row>
        <row r="14">
          <cell r="E14" t="str">
            <v>4.4 Canasta y eficiencia energética</v>
          </cell>
          <cell r="F14" t="str">
            <v>2.1.1 Primera infancia</v>
          </cell>
        </row>
        <row r="15">
          <cell r="E15" t="str">
            <v>5.1 Buen gobierno, lucha contra la corrupción y participación ciudadana</v>
          </cell>
          <cell r="F15" t="str">
            <v>2.1.2 Niñez, adolescencia y juventud</v>
          </cell>
        </row>
        <row r="16">
          <cell r="E16" t="str">
            <v xml:space="preserve">5.2 Relevancia internacional </v>
          </cell>
          <cell r="F16" t="str">
            <v>2.1.3 Formación de capital humano</v>
          </cell>
        </row>
        <row r="17">
          <cell r="E17" t="str">
            <v>5.3 Apoyos transversales al desarrollo regional</v>
          </cell>
          <cell r="F17" t="str">
            <v>2.1.4 Acceso y calidad en salud: universal y sostenible</v>
          </cell>
        </row>
        <row r="18">
          <cell r="F18" t="str">
            <v>2.1.5 Empleabilidad, emprendimiento y generación de ingresos</v>
          </cell>
        </row>
        <row r="19">
          <cell r="F19" t="str">
            <v>2.1.6 Promoción de la cultura</v>
          </cell>
        </row>
        <row r="20">
          <cell r="F20" t="str">
            <v>2.1.7 Deporte y recreación</v>
          </cell>
        </row>
        <row r="21">
          <cell r="F21" t="str">
            <v>2.2.1 Red para la superación de la pobreza extrema</v>
          </cell>
        </row>
        <row r="22">
          <cell r="F22" t="str">
            <v>2.2.2 Política para la población victima del desplazamiento forzado por la violencia</v>
          </cell>
        </row>
        <row r="23">
          <cell r="F23" t="str">
            <v>2.3.1 Grupos étnicos</v>
          </cell>
        </row>
        <row r="24">
          <cell r="F24" t="str">
            <v>2.3.2 Género</v>
          </cell>
        </row>
        <row r="25">
          <cell r="F25" t="str">
            <v>5.1.1 Buen gobierno</v>
          </cell>
        </row>
        <row r="26">
          <cell r="F26" t="str">
            <v>5.1.2 Estrategias contra la corrupción</v>
          </cell>
        </row>
        <row r="27">
          <cell r="F27" t="str">
            <v>5.1.3 Participación ciudadana y capital social</v>
          </cell>
        </row>
        <row r="28">
          <cell r="F28" t="str">
            <v>5.2.1 Inserción productiva a los mercados internacionales</v>
          </cell>
        </row>
        <row r="29">
          <cell r="F29" t="str">
            <v>5.2.2 Política internacional</v>
          </cell>
        </row>
        <row r="30">
          <cell r="F30" t="str">
            <v>5.2.3 Políticas de desarrollo fronterizo</v>
          </cell>
        </row>
        <row r="31">
          <cell r="F31" t="str">
            <v>5.3.1 Fortalecimiento institucional de los entes territoriales y relación Nación-Territorio</v>
          </cell>
        </row>
        <row r="32">
          <cell r="F32" t="str">
            <v>5.3.2 Consolidación del sistema de ciudades</v>
          </cell>
        </row>
        <row r="33">
          <cell r="F33" t="str">
            <v>5.3.3 Planes de consolidación</v>
          </cell>
        </row>
        <row r="34">
          <cell r="F34" t="str">
            <v>5.3.4 Turismo como motor del desarrollo regional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mFuncionario"/>
      <sheetName val="ActividadRE"/>
      <sheetName val="DeseanCapacitacionEn"/>
      <sheetName val="Empresa"/>
      <sheetName val="EstadoMadCabFamilia"/>
      <sheetName val="Funcionario"/>
      <sheetName val="GruporUPS"/>
      <sheetName val="Indemnizacion"/>
      <sheetName val="InfLaboral"/>
      <sheetName val="LimitacionAuditiva"/>
      <sheetName val="LimitacionFisicaOMental"/>
      <sheetName val="LimitacionVisual"/>
      <sheetName val="MadreCabezaFamilia"/>
      <sheetName val="NivelEducacionBasica"/>
      <sheetName val="NivelEducacionSuperior"/>
      <sheetName val="PagoRE"/>
      <sheetName val="PMCL"/>
      <sheetName val="ProximoPension"/>
      <sheetName val="RECapacitacion"/>
      <sheetName val="REContPrivada"/>
      <sheetName val="Seguimiento"/>
      <sheetName val="TipoEmpres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a_Super"/>
      <sheetName val="Planta_Super (2)"/>
      <sheetName val="Costo_401-Final-Año"/>
      <sheetName val="Costo_Final-14-10-09"/>
      <sheetName val="Resm-22-10-09"/>
      <sheetName val="Hoja17"/>
      <sheetName val="11-08-2009"/>
      <sheetName val="Costo_Final-Fase V"/>
      <sheetName val="Costo_Final-Fase VI"/>
      <sheetName val="Costo_Final-Asap_3-GRA-2 Y 5"/>
      <sheetName val="RESM_Costo-Supern-26-05-09"/>
      <sheetName val="RESM_Costo-Supern (4)"/>
      <sheetName val="RESM_Costo-Supern"/>
      <sheetName val="RESM_Costo-Supern (2)"/>
      <sheetName val="RESM_Costo-Supern (3)"/>
      <sheetName val="Costo_Final-Año-714"/>
      <sheetName val="Fase V_VI-Grad-15"/>
      <sheetName val="Fase V_VI-Grad-13-5"/>
      <sheetName val="Vlr_traslado-4-05-09"/>
      <sheetName val="DATOS-ESC-2-VAC-295_05-09"/>
      <sheetName val="RESM_COSTOS_ESC-1"/>
      <sheetName val="RESM_COSTOS_ESC-2"/>
      <sheetName val="COSTO_ASAP"/>
      <sheetName val="Incrementos_Salarial"/>
      <sheetName val="Historico-Supern"/>
      <sheetName val="Costo_Final-Seis Meses"/>
      <sheetName val="Costo_Final-Mes"/>
      <sheetName val="Costo_Final-Año"/>
      <sheetName val="Hoja6"/>
      <sheetName val="Hoja3"/>
      <sheetName val="Resm Cupo"/>
      <sheetName val="Resm Cupo (2)"/>
      <sheetName val="Hoja4"/>
      <sheetName val="Hoja2"/>
      <sheetName val="Equi-Psico-Costos-23-10-09"/>
      <sheetName val="Hoja7"/>
      <sheetName val="Hoja1"/>
      <sheetName val="Hoja8"/>
      <sheetName val="Hoja12"/>
      <sheetName val="Datos-seis M"/>
      <sheetName val="Hoja13"/>
      <sheetName val="20-01-2010"/>
      <sheetName val="Hoja11"/>
      <sheetName val="Hoja10"/>
      <sheetName val="Hoja14"/>
      <sheetName val="Hoja15"/>
      <sheetName val="Hoja9"/>
      <sheetName val="Resm_Dtos-Just-Vig_Fut-2010"/>
      <sheetName val="Hoja16 (2)"/>
      <sheetName val="Hoja7 (2)"/>
      <sheetName val="D_FAMILIA-244-30-DIAS"/>
      <sheetName val="Costo_Final-7-12-09"/>
      <sheetName val="Hoja16"/>
      <sheetName val="Hoja5"/>
      <sheetName val="Hoja18"/>
      <sheetName val="Hoja18 (2)"/>
      <sheetName val="Costo-Super-Proy140-23-03-2010"/>
      <sheetName val="Costo-Super-Sede Nal-23-03-10"/>
      <sheetName val="Resm-23-03-10"/>
      <sheetName val="Hoja22"/>
      <sheetName val="2-07-2010"/>
      <sheetName val="Costo_Nomina_30-06-10-Super"/>
      <sheetName val="Hoja23"/>
      <sheetName val="Hoja21"/>
      <sheetName val="Costo_Nomina_30-09-10-Super"/>
      <sheetName val="Hoja9 (2)"/>
      <sheetName val="Hoja9 (3)"/>
      <sheetName val="Traslados-Super-2010"/>
      <sheetName val="Hoja19"/>
      <sheetName val="Hoja20"/>
      <sheetName val="Hoja24"/>
      <sheetName val="Costo_Nomina_31-12-10-Super"/>
      <sheetName val="PROGRA-PAC-NOV-10"/>
      <sheetName val="Traslados-Super-2010-10-19"/>
      <sheetName val="2011"/>
      <sheetName val="Costos-325-2011"/>
      <sheetName val="Hoja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Resumen de Costos"/>
      <sheetName val="tabla de Viaticos"/>
      <sheetName val="Cotización tiq Aereos"/>
    </sheetNames>
    <sheetDataSet>
      <sheetData sheetId="0"/>
      <sheetData sheetId="1"/>
      <sheetData sheetId="2"/>
      <sheetData sheetId="3"/>
      <sheetData sheetId="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Indices empleados y Parametros"/>
      <sheetName val="RESUMEN "/>
      <sheetName val="Logistica Integral"/>
      <sheetName val="Logistica No Integral"/>
      <sheetName val="Impuestos y comisiones"/>
      <sheetName val="Cantidades y Ctos Prod Totales"/>
      <sheetName val="Tot_Frecuencias x Ciclo-Leche "/>
      <sheetName val="Total lacteo_galletas_bienest_A"/>
      <sheetName val="Calculo und regionalizado_A"/>
      <sheetName val="Frecuencia Lacteos "/>
      <sheetName val="Tot_Frecuencias x Ciclo-Acompañ"/>
      <sheetName val="Frecuencia Acompañante"/>
      <sheetName val="Costos Unitarios Acompañante"/>
      <sheetName val="Materiales_Acompañantes"/>
      <sheetName val="Formulacion_Prod_Acompañan"/>
      <sheetName val="Costos Unitarios Lacteos"/>
      <sheetName val="Materiales Productos Lacteos"/>
      <sheetName val="Formulacion_Productos_Lacteos"/>
      <sheetName val="Macros y Cobertura"/>
      <sheetName val="Cobertura"/>
      <sheetName val="FT_26_Nov_2012"/>
      <sheetName val="Los precios Leche --&gt;"/>
      <sheetName val="Precios historicos Leche-MADR"/>
      <sheetName val="Proyección valor Lacteo MADR"/>
      <sheetName val="Fuente negociac. y new prod--&gt;"/>
      <sheetName val="NEGO 1er SEM 2012"/>
      <sheetName val="NEGO 1ro y 2do Sem x Dpto"/>
      <sheetName val="Formulacion New productos"/>
      <sheetName val="COSTO COMISIÓN "/>
      <sheetName val="Con BMC--&gt;"/>
      <sheetName val="Logistica CON_BMC"/>
      <sheetName val="Productos CON_BMC "/>
      <sheetName val="Con 650 benef --&gt;"/>
      <sheetName val="Total lacteo_galletas_bienest_B"/>
      <sheetName val="Calculo und regionalizado_B"/>
      <sheetName val="Estados financieros --&gt;"/>
      <sheetName val="An Financ E.S."/>
      <sheetName val="Cotizaciones_Logistica"/>
      <sheetName val="Proyecto plie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75"/>
  <sheetViews>
    <sheetView showGridLines="0" zoomScaleNormal="100" workbookViewId="0">
      <selection activeCell="C10" sqref="C10:D11"/>
    </sheetView>
  </sheetViews>
  <sheetFormatPr baseColWidth="10" defaultColWidth="0" defaultRowHeight="0" customHeight="1" zeroHeight="1"/>
  <cols>
    <col min="1" max="1" width="2.42578125" style="21" customWidth="1"/>
    <col min="2" max="5" width="17.28515625" style="21" customWidth="1"/>
    <col min="6" max="6" width="18.85546875" style="21" customWidth="1"/>
    <col min="7" max="8" width="17.28515625" style="21" customWidth="1"/>
    <col min="9" max="9" width="3" style="21" customWidth="1"/>
    <col min="10" max="14" width="0" style="21" hidden="1" customWidth="1"/>
    <col min="15" max="16384" width="11.42578125" style="21" hidden="1"/>
  </cols>
  <sheetData>
    <row r="1" spans="2:8" ht="6" customHeight="1"/>
    <row r="2" spans="2:8" ht="15.75" customHeight="1">
      <c r="B2" s="22"/>
      <c r="C2" s="23"/>
      <c r="D2" s="23"/>
      <c r="E2" s="23"/>
      <c r="F2" s="23"/>
      <c r="G2" s="23"/>
      <c r="H2" s="24"/>
    </row>
    <row r="3" spans="2:8" ht="15.75" customHeight="1">
      <c r="B3" s="25"/>
      <c r="C3" s="26"/>
      <c r="D3" s="26"/>
      <c r="E3" s="26"/>
      <c r="F3" s="26"/>
      <c r="G3" s="26"/>
      <c r="H3" s="27"/>
    </row>
    <row r="4" spans="2:8" ht="15.75" customHeight="1">
      <c r="B4" s="25"/>
      <c r="C4" s="26"/>
      <c r="D4" s="26"/>
      <c r="E4" s="26"/>
      <c r="F4" s="26"/>
      <c r="G4" s="26"/>
      <c r="H4" s="27"/>
    </row>
    <row r="5" spans="2:8" ht="15.75" customHeight="1">
      <c r="B5" s="25"/>
      <c r="C5" s="26"/>
      <c r="D5" s="26"/>
      <c r="E5" s="26"/>
      <c r="F5" s="26"/>
      <c r="G5" s="26"/>
      <c r="H5" s="27"/>
    </row>
    <row r="6" spans="2:8" ht="15.75" customHeight="1">
      <c r="B6" s="28"/>
      <c r="C6" s="29"/>
      <c r="D6" s="29"/>
      <c r="E6" s="29"/>
      <c r="F6" s="29"/>
      <c r="G6" s="29"/>
      <c r="H6" s="30"/>
    </row>
    <row r="7" spans="2:8" ht="8.25" customHeight="1"/>
    <row r="8" spans="2:8" ht="18.75" customHeight="1">
      <c r="B8" s="150" t="s">
        <v>83</v>
      </c>
      <c r="C8" s="151"/>
      <c r="D8" s="151"/>
      <c r="E8" s="151"/>
      <c r="F8" s="151"/>
      <c r="G8" s="151"/>
      <c r="H8" s="151"/>
    </row>
    <row r="9" spans="2:8" ht="6.75" customHeight="1"/>
    <row r="10" spans="2:8" ht="11.25">
      <c r="B10" s="152" t="s">
        <v>84</v>
      </c>
      <c r="C10" s="154"/>
      <c r="D10" s="154"/>
      <c r="E10" s="155" t="s">
        <v>85</v>
      </c>
      <c r="F10" s="157"/>
      <c r="G10" s="31" t="s">
        <v>86</v>
      </c>
      <c r="H10" s="32"/>
    </row>
    <row r="11" spans="2:8" ht="11.25">
      <c r="B11" s="153"/>
      <c r="C11" s="154"/>
      <c r="D11" s="154"/>
      <c r="E11" s="156"/>
      <c r="F11" s="158"/>
      <c r="G11" s="31" t="s">
        <v>87</v>
      </c>
      <c r="H11" s="32"/>
    </row>
    <row r="12" spans="2:8" ht="13.5" customHeight="1">
      <c r="B12" s="148" t="s">
        <v>88</v>
      </c>
      <c r="C12" s="149"/>
      <c r="D12" s="149"/>
      <c r="E12" s="149"/>
      <c r="F12" s="149"/>
      <c r="G12" s="149"/>
      <c r="H12" s="149"/>
    </row>
    <row r="13" spans="2:8" ht="13.5" customHeight="1">
      <c r="B13" s="148" t="s">
        <v>53</v>
      </c>
      <c r="C13" s="149"/>
      <c r="D13" s="149"/>
      <c r="E13" s="149"/>
      <c r="F13" s="149"/>
      <c r="G13" s="149"/>
      <c r="H13" s="149"/>
    </row>
    <row r="14" spans="2:8" ht="18" customHeight="1">
      <c r="B14" s="155" t="s">
        <v>89</v>
      </c>
      <c r="C14" s="160" t="s">
        <v>90</v>
      </c>
      <c r="D14" s="161"/>
      <c r="E14" s="162"/>
      <c r="F14" s="160" t="s">
        <v>91</v>
      </c>
      <c r="G14" s="162"/>
      <c r="H14" s="31" t="s">
        <v>92</v>
      </c>
    </row>
    <row r="15" spans="2:8" ht="15.75" customHeight="1">
      <c r="B15" s="159"/>
      <c r="C15" s="163"/>
      <c r="D15" s="164"/>
      <c r="E15" s="165"/>
      <c r="F15" s="166"/>
      <c r="G15" s="167"/>
      <c r="H15" s="33"/>
    </row>
    <row r="16" spans="2:8" ht="15" customHeight="1">
      <c r="B16" s="155" t="s">
        <v>93</v>
      </c>
      <c r="C16" s="168" t="s">
        <v>94</v>
      </c>
      <c r="D16" s="169"/>
      <c r="E16" s="169"/>
      <c r="F16" s="160" t="s">
        <v>54</v>
      </c>
      <c r="G16" s="162"/>
      <c r="H16" s="31" t="s">
        <v>55</v>
      </c>
    </row>
    <row r="17" spans="2:8" ht="15.75" customHeight="1">
      <c r="B17" s="159"/>
      <c r="C17" s="154"/>
      <c r="D17" s="154"/>
      <c r="E17" s="154"/>
      <c r="F17" s="163"/>
      <c r="G17" s="165"/>
      <c r="H17" s="34"/>
    </row>
    <row r="18" spans="2:8" s="35" customFormat="1" ht="11.25">
      <c r="B18" s="160" t="s">
        <v>95</v>
      </c>
      <c r="C18" s="161"/>
      <c r="D18" s="161"/>
      <c r="E18" s="162"/>
      <c r="F18" s="31" t="s">
        <v>96</v>
      </c>
      <c r="G18" s="31" t="s">
        <v>97</v>
      </c>
      <c r="H18" s="31" t="s">
        <v>84</v>
      </c>
    </row>
    <row r="19" spans="2:8" ht="15.75" customHeight="1">
      <c r="B19" s="163"/>
      <c r="C19" s="164"/>
      <c r="D19" s="164"/>
      <c r="E19" s="165"/>
      <c r="F19" s="34"/>
      <c r="G19" s="36"/>
      <c r="H19" s="34"/>
    </row>
    <row r="20" spans="2:8" s="35" customFormat="1" ht="11.25">
      <c r="B20" s="160" t="s">
        <v>98</v>
      </c>
      <c r="C20" s="161"/>
      <c r="D20" s="161"/>
      <c r="E20" s="162"/>
      <c r="F20" s="31" t="s">
        <v>99</v>
      </c>
      <c r="G20" s="170" t="s">
        <v>100</v>
      </c>
      <c r="H20" s="171"/>
    </row>
    <row r="21" spans="2:8" ht="15.75" customHeight="1">
      <c r="B21" s="163"/>
      <c r="C21" s="164"/>
      <c r="D21" s="164"/>
      <c r="E21" s="165"/>
      <c r="F21" s="37"/>
      <c r="G21" s="163"/>
      <c r="H21" s="165"/>
    </row>
    <row r="22" spans="2:8" ht="13.5" customHeight="1">
      <c r="B22" s="148" t="s">
        <v>101</v>
      </c>
      <c r="C22" s="149"/>
      <c r="D22" s="149"/>
      <c r="E22" s="149"/>
      <c r="F22" s="149"/>
      <c r="G22" s="149"/>
      <c r="H22" s="149"/>
    </row>
    <row r="23" spans="2:8" ht="11.25">
      <c r="B23" s="172" t="s">
        <v>102</v>
      </c>
      <c r="C23" s="173"/>
      <c r="D23" s="172" t="s">
        <v>103</v>
      </c>
      <c r="E23" s="173"/>
      <c r="F23" s="38" t="s">
        <v>104</v>
      </c>
      <c r="G23" s="39" t="s">
        <v>105</v>
      </c>
      <c r="H23" s="38" t="s">
        <v>106</v>
      </c>
    </row>
    <row r="24" spans="2:8" ht="11.25">
      <c r="B24" s="174"/>
      <c r="C24" s="175"/>
      <c r="D24" s="163"/>
      <c r="E24" s="165"/>
      <c r="F24" s="40"/>
      <c r="G24" s="36"/>
      <c r="H24" s="34"/>
    </row>
    <row r="25" spans="2:8" ht="11.25">
      <c r="B25" s="172" t="s">
        <v>107</v>
      </c>
      <c r="C25" s="173"/>
      <c r="D25" s="172" t="s">
        <v>103</v>
      </c>
      <c r="E25" s="173"/>
      <c r="F25" s="38" t="s">
        <v>104</v>
      </c>
      <c r="G25" s="39" t="s">
        <v>105</v>
      </c>
      <c r="H25" s="38" t="s">
        <v>106</v>
      </c>
    </row>
    <row r="26" spans="2:8" ht="11.25">
      <c r="B26" s="174"/>
      <c r="C26" s="175"/>
      <c r="D26" s="176"/>
      <c r="E26" s="177"/>
      <c r="F26" s="40"/>
      <c r="G26" s="36"/>
      <c r="H26" s="34"/>
    </row>
    <row r="27" spans="2:8" ht="11.25">
      <c r="B27" s="172" t="s">
        <v>108</v>
      </c>
      <c r="C27" s="173"/>
      <c r="D27" s="172" t="s">
        <v>103</v>
      </c>
      <c r="E27" s="173"/>
      <c r="F27" s="38" t="s">
        <v>104</v>
      </c>
      <c r="G27" s="39" t="s">
        <v>105</v>
      </c>
      <c r="H27" s="38" t="s">
        <v>106</v>
      </c>
    </row>
    <row r="28" spans="2:8" ht="11.25">
      <c r="B28" s="174"/>
      <c r="C28" s="175"/>
      <c r="D28" s="176"/>
      <c r="E28" s="177"/>
      <c r="F28" s="40"/>
      <c r="G28" s="36"/>
      <c r="H28" s="34"/>
    </row>
    <row r="29" spans="2:8" ht="13.5" customHeight="1">
      <c r="B29" s="148" t="s">
        <v>109</v>
      </c>
      <c r="C29" s="149"/>
      <c r="D29" s="149"/>
      <c r="E29" s="149"/>
      <c r="F29" s="149"/>
      <c r="G29" s="149"/>
      <c r="H29" s="149"/>
    </row>
    <row r="30" spans="2:8" ht="22.5">
      <c r="B30" s="178" t="s">
        <v>110</v>
      </c>
      <c r="C30" s="179"/>
      <c r="D30" s="179"/>
      <c r="E30" s="179"/>
      <c r="F30" s="179"/>
      <c r="G30" s="180"/>
      <c r="H30" s="41" t="s">
        <v>111</v>
      </c>
    </row>
    <row r="31" spans="2:8" ht="15" customHeight="1">
      <c r="B31" s="163"/>
      <c r="C31" s="164"/>
      <c r="D31" s="164"/>
      <c r="E31" s="164"/>
      <c r="F31" s="164"/>
      <c r="G31" s="165"/>
      <c r="H31" s="42"/>
    </row>
    <row r="32" spans="2:8" ht="15" customHeight="1">
      <c r="B32" s="163"/>
      <c r="C32" s="164"/>
      <c r="D32" s="164"/>
      <c r="E32" s="164"/>
      <c r="F32" s="164"/>
      <c r="G32" s="165"/>
      <c r="H32" s="42"/>
    </row>
    <row r="33" spans="2:8" ht="15" customHeight="1">
      <c r="B33" s="163"/>
      <c r="C33" s="164"/>
      <c r="D33" s="164"/>
      <c r="E33" s="164"/>
      <c r="F33" s="164"/>
      <c r="G33" s="165"/>
      <c r="H33" s="42"/>
    </row>
    <row r="34" spans="2:8" ht="15" customHeight="1">
      <c r="B34" s="163"/>
      <c r="C34" s="164"/>
      <c r="D34" s="164"/>
      <c r="E34" s="164"/>
      <c r="F34" s="164"/>
      <c r="G34" s="165"/>
      <c r="H34" s="42"/>
    </row>
    <row r="35" spans="2:8" ht="15" customHeight="1">
      <c r="B35" s="181"/>
      <c r="C35" s="182"/>
      <c r="D35" s="182"/>
      <c r="E35" s="182"/>
      <c r="F35" s="182"/>
      <c r="G35" s="183"/>
      <c r="H35" s="42"/>
    </row>
    <row r="36" spans="2:8" ht="22.5" customHeight="1">
      <c r="B36" s="184" t="s">
        <v>112</v>
      </c>
      <c r="C36" s="185"/>
      <c r="D36" s="185"/>
      <c r="E36" s="185"/>
      <c r="F36" s="185"/>
      <c r="G36" s="186"/>
      <c r="H36" s="187" t="s">
        <v>113</v>
      </c>
    </row>
    <row r="37" spans="2:8" ht="11.25">
      <c r="B37" s="43" t="s">
        <v>114</v>
      </c>
      <c r="C37" s="189" t="s">
        <v>56</v>
      </c>
      <c r="D37" s="190"/>
      <c r="E37" s="190"/>
      <c r="F37" s="191"/>
      <c r="G37" s="44" t="s">
        <v>115</v>
      </c>
      <c r="H37" s="188"/>
    </row>
    <row r="38" spans="2:8" ht="11.25">
      <c r="B38" s="37"/>
      <c r="C38" s="163"/>
      <c r="D38" s="164"/>
      <c r="E38" s="164"/>
      <c r="F38" s="165"/>
      <c r="G38" s="45"/>
      <c r="H38" s="192"/>
    </row>
    <row r="39" spans="2:8" ht="11.25">
      <c r="B39" s="37"/>
      <c r="C39" s="163"/>
      <c r="D39" s="164"/>
      <c r="E39" s="164"/>
      <c r="F39" s="165"/>
      <c r="G39" s="45"/>
      <c r="H39" s="193"/>
    </row>
    <row r="40" spans="2:8" ht="11.25">
      <c r="B40" s="37"/>
      <c r="C40" s="163"/>
      <c r="D40" s="164"/>
      <c r="E40" s="164"/>
      <c r="F40" s="165"/>
      <c r="G40" s="45"/>
      <c r="H40" s="194"/>
    </row>
    <row r="41" spans="2:8" ht="13.5" customHeight="1">
      <c r="B41" s="148" t="s">
        <v>116</v>
      </c>
      <c r="C41" s="149"/>
      <c r="D41" s="149"/>
      <c r="E41" s="149"/>
      <c r="F41" s="149"/>
      <c r="G41" s="149"/>
      <c r="H41" s="149"/>
    </row>
    <row r="42" spans="2:8" ht="20.25" customHeight="1">
      <c r="B42" s="195" t="s">
        <v>117</v>
      </c>
      <c r="C42" s="196"/>
      <c r="D42" s="197"/>
      <c r="E42" s="46" t="s">
        <v>118</v>
      </c>
      <c r="F42" s="47" t="s">
        <v>119</v>
      </c>
      <c r="G42" s="198" t="s">
        <v>120</v>
      </c>
      <c r="H42" s="199"/>
    </row>
    <row r="43" spans="2:8" ht="18" customHeight="1">
      <c r="B43" s="200" t="s">
        <v>121</v>
      </c>
      <c r="C43" s="203" t="s">
        <v>122</v>
      </c>
      <c r="D43" s="203"/>
      <c r="E43" s="48" t="s">
        <v>123</v>
      </c>
      <c r="F43" s="49"/>
      <c r="G43" s="204">
        <f>+IFERROR(F43/F44,0)</f>
        <v>0</v>
      </c>
      <c r="H43" s="155" t="s">
        <v>57</v>
      </c>
    </row>
    <row r="44" spans="2:8" ht="18" customHeight="1">
      <c r="B44" s="201"/>
      <c r="C44" s="203"/>
      <c r="D44" s="203"/>
      <c r="E44" s="48" t="s">
        <v>124</v>
      </c>
      <c r="F44" s="50"/>
      <c r="G44" s="205"/>
      <c r="H44" s="159"/>
    </row>
    <row r="45" spans="2:8" ht="18" customHeight="1">
      <c r="B45" s="201"/>
      <c r="C45" s="203" t="s">
        <v>125</v>
      </c>
      <c r="D45" s="203"/>
      <c r="E45" s="48" t="s">
        <v>126</v>
      </c>
      <c r="F45" s="49"/>
      <c r="G45" s="206">
        <f>+IFERROR(F45/F46,0)</f>
        <v>0</v>
      </c>
      <c r="H45" s="208" t="s">
        <v>58</v>
      </c>
    </row>
    <row r="46" spans="2:8" ht="18" customHeight="1">
      <c r="B46" s="201"/>
      <c r="C46" s="203"/>
      <c r="D46" s="203"/>
      <c r="E46" s="48" t="s">
        <v>127</v>
      </c>
      <c r="F46" s="50"/>
      <c r="G46" s="207"/>
      <c r="H46" s="209"/>
    </row>
    <row r="47" spans="2:8" ht="18" customHeight="1">
      <c r="B47" s="201"/>
      <c r="C47" s="203" t="s">
        <v>128</v>
      </c>
      <c r="D47" s="203"/>
      <c r="E47" s="48" t="s">
        <v>129</v>
      </c>
      <c r="F47" s="49"/>
      <c r="G47" s="204">
        <f>+IFERROR(F47/F48,0)</f>
        <v>0</v>
      </c>
      <c r="H47" s="214" t="s">
        <v>57</v>
      </c>
    </row>
    <row r="48" spans="2:8" ht="18" customHeight="1">
      <c r="B48" s="202"/>
      <c r="C48" s="203"/>
      <c r="D48" s="203"/>
      <c r="E48" s="48" t="s">
        <v>130</v>
      </c>
      <c r="F48" s="50"/>
      <c r="G48" s="205"/>
      <c r="H48" s="215"/>
    </row>
    <row r="49" spans="2:8" ht="18" customHeight="1">
      <c r="B49" s="200" t="s">
        <v>131</v>
      </c>
      <c r="C49" s="203" t="s">
        <v>132</v>
      </c>
      <c r="D49" s="203"/>
      <c r="E49" s="48" t="s">
        <v>129</v>
      </c>
      <c r="F49" s="49"/>
      <c r="G49" s="206">
        <f>+IFERROR(F49/F50,0)</f>
        <v>0</v>
      </c>
      <c r="H49" s="208" t="s">
        <v>58</v>
      </c>
    </row>
    <row r="50" spans="2:8" ht="18" customHeight="1">
      <c r="B50" s="216"/>
      <c r="C50" s="203"/>
      <c r="D50" s="203"/>
      <c r="E50" s="48" t="s">
        <v>133</v>
      </c>
      <c r="F50" s="50"/>
      <c r="G50" s="207"/>
      <c r="H50" s="218"/>
    </row>
    <row r="51" spans="2:8" ht="18" customHeight="1">
      <c r="B51" s="216"/>
      <c r="C51" s="203" t="s">
        <v>134</v>
      </c>
      <c r="D51" s="203"/>
      <c r="E51" s="48" t="s">
        <v>129</v>
      </c>
      <c r="F51" s="49"/>
      <c r="G51" s="219">
        <f>+IFERROR(F51/F52,0)</f>
        <v>0</v>
      </c>
      <c r="H51" s="220" t="s">
        <v>58</v>
      </c>
    </row>
    <row r="52" spans="2:8" ht="18" customHeight="1">
      <c r="B52" s="217"/>
      <c r="C52" s="203"/>
      <c r="D52" s="203"/>
      <c r="E52" s="48" t="s">
        <v>127</v>
      </c>
      <c r="F52" s="50"/>
      <c r="G52" s="219"/>
      <c r="H52" s="220"/>
    </row>
    <row r="53" spans="2:8" ht="34.5" customHeight="1">
      <c r="B53" s="210" t="s">
        <v>135</v>
      </c>
      <c r="C53" s="211"/>
      <c r="D53" s="211"/>
      <c r="E53" s="211"/>
      <c r="F53" s="211"/>
      <c r="G53" s="211"/>
      <c r="H53" s="212"/>
    </row>
    <row r="54" spans="2:8" ht="20.25" customHeight="1">
      <c r="B54" s="148" t="s">
        <v>136</v>
      </c>
      <c r="C54" s="149"/>
      <c r="D54" s="149"/>
      <c r="E54" s="149"/>
      <c r="F54" s="149"/>
      <c r="G54" s="149"/>
      <c r="H54" s="149"/>
    </row>
    <row r="55" spans="2:8" ht="11.25">
      <c r="B55" s="213"/>
      <c r="C55" s="213"/>
      <c r="D55" s="213"/>
      <c r="E55" s="213"/>
      <c r="F55" s="213"/>
      <c r="G55" s="213"/>
      <c r="H55" s="213"/>
    </row>
    <row r="56" spans="2:8" ht="11.25">
      <c r="B56" s="213"/>
      <c r="C56" s="213"/>
      <c r="D56" s="213"/>
      <c r="E56" s="213"/>
      <c r="F56" s="213"/>
      <c r="G56" s="213"/>
      <c r="H56" s="213"/>
    </row>
    <row r="57" spans="2:8" ht="11.25">
      <c r="B57" s="213"/>
      <c r="C57" s="213"/>
      <c r="D57" s="213"/>
      <c r="E57" s="213"/>
      <c r="F57" s="213"/>
      <c r="G57" s="213"/>
      <c r="H57" s="213"/>
    </row>
    <row r="58" spans="2:8" ht="11.25">
      <c r="B58" s="213"/>
      <c r="C58" s="213"/>
      <c r="D58" s="213"/>
      <c r="E58" s="213"/>
      <c r="F58" s="213"/>
      <c r="G58" s="213"/>
      <c r="H58" s="213"/>
    </row>
    <row r="59" spans="2:8" ht="11.25">
      <c r="B59" s="213"/>
      <c r="C59" s="213"/>
      <c r="D59" s="213"/>
      <c r="E59" s="213"/>
      <c r="F59" s="213"/>
      <c r="G59" s="213"/>
      <c r="H59" s="213"/>
    </row>
    <row r="60" spans="2:8" ht="11.25">
      <c r="B60" s="213"/>
      <c r="C60" s="213"/>
      <c r="D60" s="213"/>
      <c r="E60" s="213"/>
      <c r="F60" s="213"/>
      <c r="G60" s="213"/>
      <c r="H60" s="213"/>
    </row>
    <row r="61" spans="2:8" ht="11.25">
      <c r="B61" s="213"/>
      <c r="C61" s="213"/>
      <c r="D61" s="213"/>
      <c r="E61" s="213"/>
      <c r="F61" s="213"/>
      <c r="G61" s="213"/>
      <c r="H61" s="213"/>
    </row>
    <row r="62" spans="2:8" ht="11.25">
      <c r="B62" s="213"/>
      <c r="C62" s="213"/>
      <c r="D62" s="213"/>
      <c r="E62" s="213"/>
      <c r="F62" s="213"/>
      <c r="G62" s="213"/>
      <c r="H62" s="213"/>
    </row>
    <row r="63" spans="2:8" ht="11.25" hidden="1"/>
    <row r="64" spans="2:8" ht="11.25" hidden="1"/>
    <row r="65" ht="11.25" hidden="1"/>
    <row r="66" ht="11.25" hidden="1"/>
    <row r="67" ht="11.25" hidden="1"/>
    <row r="68" ht="11.25" hidden="1"/>
    <row r="69" ht="11.25" hidden="1"/>
    <row r="70" ht="11.25" hidden="1"/>
    <row r="71" ht="14.25" hidden="1" customHeight="1"/>
    <row r="72" ht="14.25" hidden="1" customHeight="1"/>
    <row r="73" ht="14.25" hidden="1" customHeight="1"/>
    <row r="74" ht="14.25" hidden="1" customHeight="1"/>
    <row r="75" ht="14.25" hidden="1" customHeight="1"/>
  </sheetData>
  <sheetProtection algorithmName="SHA-512" hashValue="FEooUjrv8QgsVczL1+nYRKab9mNy6Jfc0OVv+eeMc+RQn4+MnDSAf2tR02iSlBXaaOcn/ftpY1mftzsvozYQxw==" saltValue="EV0JVwUiSdFxqFvFVAsf9w==" spinCount="100000" sheet="1" objects="1" scenarios="1" selectLockedCells="1"/>
  <mergeCells count="73">
    <mergeCell ref="B53:H53"/>
    <mergeCell ref="B54:H54"/>
    <mergeCell ref="B55:H62"/>
    <mergeCell ref="C47:D48"/>
    <mergeCell ref="G47:G48"/>
    <mergeCell ref="H47:H48"/>
    <mergeCell ref="B49:B52"/>
    <mergeCell ref="C49:D50"/>
    <mergeCell ref="G49:G50"/>
    <mergeCell ref="H49:H50"/>
    <mergeCell ref="C51:D52"/>
    <mergeCell ref="G51:G52"/>
    <mergeCell ref="H51:H52"/>
    <mergeCell ref="B41:H41"/>
    <mergeCell ref="B42:D42"/>
    <mergeCell ref="G42:H42"/>
    <mergeCell ref="B43:B48"/>
    <mergeCell ref="C43:D44"/>
    <mergeCell ref="G43:G44"/>
    <mergeCell ref="H43:H44"/>
    <mergeCell ref="C45:D46"/>
    <mergeCell ref="G45:G46"/>
    <mergeCell ref="H45:H46"/>
    <mergeCell ref="B35:G35"/>
    <mergeCell ref="B36:G36"/>
    <mergeCell ref="H36:H37"/>
    <mergeCell ref="C37:F37"/>
    <mergeCell ref="C38:F38"/>
    <mergeCell ref="H38:H40"/>
    <mergeCell ref="C39:F39"/>
    <mergeCell ref="C40:F40"/>
    <mergeCell ref="B34:G34"/>
    <mergeCell ref="B26:C26"/>
    <mergeCell ref="D26:E26"/>
    <mergeCell ref="B27:C27"/>
    <mergeCell ref="D27:E27"/>
    <mergeCell ref="B28:C28"/>
    <mergeCell ref="D28:E28"/>
    <mergeCell ref="B29:H29"/>
    <mergeCell ref="B30:G30"/>
    <mergeCell ref="B31:G31"/>
    <mergeCell ref="B32:G32"/>
    <mergeCell ref="B33:G33"/>
    <mergeCell ref="B23:C23"/>
    <mergeCell ref="D23:E23"/>
    <mergeCell ref="B24:C24"/>
    <mergeCell ref="D24:E24"/>
    <mergeCell ref="B25:C25"/>
    <mergeCell ref="D25:E25"/>
    <mergeCell ref="B22:H22"/>
    <mergeCell ref="B16:B17"/>
    <mergeCell ref="C16:E16"/>
    <mergeCell ref="F16:G16"/>
    <mergeCell ref="C17:E17"/>
    <mergeCell ref="F17:G17"/>
    <mergeCell ref="B18:E18"/>
    <mergeCell ref="B19:E19"/>
    <mergeCell ref="B20:E20"/>
    <mergeCell ref="G20:H20"/>
    <mergeCell ref="B21:E21"/>
    <mergeCell ref="G21:H21"/>
    <mergeCell ref="B13:H13"/>
    <mergeCell ref="B14:B15"/>
    <mergeCell ref="C14:E14"/>
    <mergeCell ref="F14:G14"/>
    <mergeCell ref="C15:E15"/>
    <mergeCell ref="F15:G15"/>
    <mergeCell ref="B12:H12"/>
    <mergeCell ref="B8:H8"/>
    <mergeCell ref="B10:B11"/>
    <mergeCell ref="C10:D11"/>
    <mergeCell ref="E10:E11"/>
    <mergeCell ref="F10:F11"/>
  </mergeCells>
  <printOptions horizontalCentered="1" verticalCentered="1"/>
  <pageMargins left="0.23622047244094491" right="0.43307086614173229" top="0.74803149606299213" bottom="0.74803149606299213" header="0.31496062992125984" footer="0.31496062992125984"/>
  <pageSetup scale="63"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7"/>
  <sheetViews>
    <sheetView showGridLines="0" tabSelected="1" zoomScaleNormal="100" workbookViewId="0">
      <selection activeCell="C11" sqref="C11"/>
    </sheetView>
  </sheetViews>
  <sheetFormatPr baseColWidth="10" defaultColWidth="0" defaultRowHeight="12" zeroHeight="1"/>
  <cols>
    <col min="1" max="1" width="3" style="97" customWidth="1"/>
    <col min="2" max="2" width="18" style="97" customWidth="1"/>
    <col min="3" max="3" width="49" style="97" customWidth="1"/>
    <col min="4" max="4" width="13.7109375" style="111" customWidth="1"/>
    <col min="5" max="5" width="15.7109375" style="97" customWidth="1"/>
    <col min="6" max="6" width="17.5703125" style="97" customWidth="1"/>
    <col min="7" max="7" width="17.5703125" style="112" customWidth="1"/>
    <col min="8" max="8" width="11.42578125" style="92" customWidth="1"/>
    <col min="9" max="20" width="0" style="92" hidden="1" customWidth="1"/>
    <col min="21" max="16384" width="11.42578125" style="97" hidden="1"/>
  </cols>
  <sheetData>
    <row r="1" spans="2:10" s="88" customFormat="1" ht="8.25" customHeight="1">
      <c r="C1" s="76"/>
      <c r="H1" s="120"/>
      <c r="I1" s="120"/>
    </row>
    <row r="2" spans="2:10" s="88" customFormat="1" ht="13.5" customHeight="1">
      <c r="B2" s="246"/>
      <c r="C2" s="246"/>
      <c r="D2" s="246"/>
      <c r="E2" s="246"/>
      <c r="F2" s="246"/>
      <c r="G2" s="246"/>
      <c r="H2" s="103"/>
      <c r="I2" s="103"/>
    </row>
    <row r="3" spans="2:10" s="88" customFormat="1" ht="13.5" customHeight="1">
      <c r="B3" s="246"/>
      <c r="C3" s="246"/>
      <c r="D3" s="246"/>
      <c r="E3" s="246"/>
      <c r="F3" s="246"/>
      <c r="G3" s="246"/>
      <c r="H3" s="103"/>
      <c r="I3" s="103"/>
    </row>
    <row r="4" spans="2:10" s="88" customFormat="1" ht="13.5" customHeight="1">
      <c r="B4" s="246"/>
      <c r="C4" s="246"/>
      <c r="D4" s="246"/>
      <c r="E4" s="246"/>
      <c r="F4" s="246"/>
      <c r="G4" s="246"/>
      <c r="H4" s="103"/>
      <c r="I4" s="103"/>
    </row>
    <row r="5" spans="2:10" s="88" customFormat="1" ht="13.5" customHeight="1">
      <c r="B5" s="246"/>
      <c r="C5" s="246"/>
      <c r="D5" s="246"/>
      <c r="E5" s="246"/>
      <c r="F5" s="246"/>
      <c r="G5" s="246"/>
      <c r="H5" s="103"/>
      <c r="I5" s="103"/>
    </row>
    <row r="6" spans="2:10" s="88" customFormat="1" ht="13.5" customHeight="1">
      <c r="B6" s="246"/>
      <c r="C6" s="246"/>
      <c r="D6" s="246"/>
      <c r="E6" s="246"/>
      <c r="F6" s="246"/>
      <c r="G6" s="246"/>
      <c r="H6" s="103"/>
      <c r="I6" s="103"/>
    </row>
    <row r="7" spans="2:10" s="88" customFormat="1" ht="4.5" customHeight="1">
      <c r="B7" s="246"/>
      <c r="C7" s="246"/>
      <c r="D7" s="246"/>
      <c r="E7" s="246"/>
      <c r="F7" s="246"/>
      <c r="G7" s="246"/>
      <c r="H7" s="103"/>
      <c r="I7" s="103"/>
    </row>
    <row r="8" spans="2:10" s="88" customFormat="1" ht="5.0999999999999996" customHeight="1">
      <c r="B8" s="119"/>
      <c r="C8" s="119"/>
      <c r="D8" s="119"/>
      <c r="E8" s="119"/>
      <c r="F8" s="119"/>
      <c r="G8" s="119"/>
      <c r="H8" s="103"/>
      <c r="I8" s="103"/>
      <c r="J8" s="90"/>
    </row>
    <row r="9" spans="2:10" s="88" customFormat="1" ht="14.25" customHeight="1">
      <c r="B9" s="245" t="s">
        <v>154</v>
      </c>
      <c r="C9" s="245"/>
      <c r="D9" s="245"/>
      <c r="E9" s="245"/>
      <c r="F9" s="245"/>
      <c r="G9" s="245"/>
      <c r="H9" s="121"/>
      <c r="I9" s="121"/>
    </row>
    <row r="10" spans="2:10" s="88" customFormat="1" ht="5.0999999999999996" customHeight="1">
      <c r="B10" s="90"/>
      <c r="C10" s="90"/>
      <c r="D10" s="90"/>
      <c r="E10" s="90"/>
      <c r="F10" s="90"/>
      <c r="G10" s="90"/>
      <c r="H10" s="120"/>
      <c r="I10" s="120"/>
    </row>
    <row r="11" spans="2:10" s="88" customFormat="1" ht="12" customHeight="1">
      <c r="B11" s="89" t="s">
        <v>150</v>
      </c>
      <c r="C11" s="140"/>
      <c r="D11" s="89" t="s">
        <v>151</v>
      </c>
      <c r="E11" s="247"/>
      <c r="F11" s="247"/>
      <c r="G11" s="247"/>
      <c r="H11" s="122"/>
      <c r="I11" s="122"/>
    </row>
    <row r="12" spans="2:10" s="88" customFormat="1" ht="12" customHeight="1">
      <c r="B12" s="89" t="s">
        <v>35</v>
      </c>
      <c r="C12" s="140"/>
      <c r="D12" s="89" t="s">
        <v>152</v>
      </c>
      <c r="E12" s="247"/>
      <c r="F12" s="247"/>
      <c r="G12" s="247"/>
      <c r="H12" s="122"/>
      <c r="I12" s="122"/>
    </row>
    <row r="13" spans="2:10" s="88" customFormat="1" ht="12" customHeight="1">
      <c r="B13" s="89" t="s">
        <v>153</v>
      </c>
      <c r="C13" s="140"/>
      <c r="D13" s="89" t="s">
        <v>34</v>
      </c>
      <c r="E13" s="247"/>
      <c r="F13" s="247"/>
      <c r="G13" s="247"/>
      <c r="H13" s="122"/>
      <c r="I13" s="122"/>
    </row>
    <row r="14" spans="2:10" s="88" customFormat="1" ht="5.0999999999999996" customHeight="1">
      <c r="B14" s="90"/>
      <c r="C14" s="90"/>
      <c r="D14" s="90"/>
      <c r="E14" s="90"/>
      <c r="F14" s="90"/>
      <c r="G14" s="90"/>
      <c r="H14" s="91"/>
    </row>
    <row r="15" spans="2:10" s="88" customFormat="1" ht="19.5" customHeight="1">
      <c r="B15" s="244" t="s">
        <v>155</v>
      </c>
      <c r="C15" s="244"/>
      <c r="D15" s="244"/>
      <c r="E15" s="244"/>
      <c r="F15" s="244"/>
      <c r="G15" s="244"/>
      <c r="H15" s="118"/>
      <c r="I15" s="118"/>
    </row>
    <row r="16" spans="2:10" s="88" customFormat="1" ht="76.5" customHeight="1">
      <c r="B16" s="243" t="s">
        <v>214</v>
      </c>
      <c r="C16" s="243"/>
      <c r="D16" s="243"/>
      <c r="E16" s="243"/>
      <c r="F16" s="243"/>
      <c r="G16" s="243"/>
      <c r="H16" s="117"/>
      <c r="I16" s="117"/>
    </row>
    <row r="17" spans="1:9" s="88" customFormat="1" ht="84" customHeight="1">
      <c r="B17" s="242" t="s">
        <v>216</v>
      </c>
      <c r="C17" s="242"/>
      <c r="D17" s="242"/>
      <c r="E17" s="242"/>
      <c r="F17" s="242"/>
      <c r="G17" s="242"/>
      <c r="H17" s="117"/>
      <c r="I17" s="117"/>
    </row>
    <row r="18" spans="1:9" ht="5.0999999999999996" customHeight="1">
      <c r="A18" s="92"/>
      <c r="B18" s="93"/>
      <c r="C18" s="94"/>
      <c r="D18" s="95"/>
      <c r="E18" s="96"/>
      <c r="F18" s="96"/>
      <c r="G18" s="96"/>
      <c r="H18" s="96"/>
    </row>
    <row r="19" spans="1:9" ht="22.5" customHeight="1">
      <c r="A19" s="92"/>
      <c r="B19" s="143" t="s">
        <v>210</v>
      </c>
      <c r="C19" s="123">
        <v>5</v>
      </c>
      <c r="D19" s="144" t="s">
        <v>217</v>
      </c>
      <c r="E19" s="123">
        <v>1</v>
      </c>
      <c r="F19" s="144" t="s">
        <v>218</v>
      </c>
      <c r="G19" s="123" t="s">
        <v>219</v>
      </c>
      <c r="H19" s="96"/>
    </row>
    <row r="20" spans="1:9" ht="5.0999999999999996" customHeight="1">
      <c r="A20" s="92"/>
      <c r="B20" s="99"/>
      <c r="C20" s="100"/>
      <c r="D20" s="101"/>
      <c r="E20" s="98"/>
      <c r="F20" s="98"/>
      <c r="G20" s="102"/>
      <c r="H20" s="96"/>
    </row>
    <row r="21" spans="1:9" ht="38.25" customHeight="1">
      <c r="A21" s="92"/>
      <c r="B21" s="124" t="s">
        <v>162</v>
      </c>
      <c r="C21" s="124" t="s">
        <v>37</v>
      </c>
      <c r="D21" s="125" t="s">
        <v>165</v>
      </c>
      <c r="E21" s="124" t="s">
        <v>164</v>
      </c>
      <c r="F21" s="125" t="s">
        <v>209</v>
      </c>
      <c r="G21" s="124" t="s">
        <v>166</v>
      </c>
    </row>
    <row r="22" spans="1:9">
      <c r="A22" s="92"/>
      <c r="B22" s="230" t="s">
        <v>38</v>
      </c>
      <c r="C22" s="82" t="s">
        <v>0</v>
      </c>
      <c r="D22" s="79">
        <v>1</v>
      </c>
      <c r="E22" s="77">
        <v>1</v>
      </c>
      <c r="F22" s="145"/>
      <c r="G22" s="85">
        <f t="shared" ref="G22:G37" si="0">ROUND(D22*E22*F22*$C$19,0)</f>
        <v>0</v>
      </c>
    </row>
    <row r="23" spans="1:9">
      <c r="A23" s="92"/>
      <c r="B23" s="230"/>
      <c r="C23" s="82" t="s">
        <v>1</v>
      </c>
      <c r="D23" s="79">
        <v>1</v>
      </c>
      <c r="E23" s="77">
        <v>1</v>
      </c>
      <c r="F23" s="145"/>
      <c r="G23" s="85">
        <f t="shared" si="0"/>
        <v>0</v>
      </c>
    </row>
    <row r="24" spans="1:9">
      <c r="A24" s="92"/>
      <c r="B24" s="230"/>
      <c r="C24" s="82" t="s">
        <v>3</v>
      </c>
      <c r="D24" s="79">
        <v>1</v>
      </c>
      <c r="E24" s="77">
        <v>1</v>
      </c>
      <c r="F24" s="145"/>
      <c r="G24" s="85">
        <f t="shared" si="0"/>
        <v>0</v>
      </c>
    </row>
    <row r="25" spans="1:9">
      <c r="A25" s="92"/>
      <c r="B25" s="230"/>
      <c r="C25" s="82" t="s">
        <v>5</v>
      </c>
      <c r="D25" s="79">
        <v>1</v>
      </c>
      <c r="E25" s="77">
        <v>1</v>
      </c>
      <c r="F25" s="145"/>
      <c r="G25" s="85">
        <f t="shared" si="0"/>
        <v>0</v>
      </c>
    </row>
    <row r="26" spans="1:9">
      <c r="A26" s="92"/>
      <c r="B26" s="230"/>
      <c r="C26" s="82" t="s">
        <v>2</v>
      </c>
      <c r="D26" s="79">
        <v>1</v>
      </c>
      <c r="E26" s="77">
        <v>1</v>
      </c>
      <c r="F26" s="145"/>
      <c r="G26" s="85">
        <f t="shared" si="0"/>
        <v>0</v>
      </c>
    </row>
    <row r="27" spans="1:9">
      <c r="A27" s="92"/>
      <c r="B27" s="230"/>
      <c r="C27" s="82" t="s">
        <v>4</v>
      </c>
      <c r="D27" s="79">
        <v>1</v>
      </c>
      <c r="E27" s="77">
        <v>1</v>
      </c>
      <c r="F27" s="145"/>
      <c r="G27" s="85">
        <f t="shared" si="0"/>
        <v>0</v>
      </c>
    </row>
    <row r="28" spans="1:9">
      <c r="A28" s="92"/>
      <c r="B28" s="230"/>
      <c r="C28" s="82" t="s">
        <v>6</v>
      </c>
      <c r="D28" s="79">
        <v>2</v>
      </c>
      <c r="E28" s="77">
        <v>1</v>
      </c>
      <c r="F28" s="145"/>
      <c r="G28" s="85">
        <f t="shared" si="0"/>
        <v>0</v>
      </c>
    </row>
    <row r="29" spans="1:9">
      <c r="A29" s="92"/>
      <c r="B29" s="230"/>
      <c r="C29" s="82" t="s">
        <v>7</v>
      </c>
      <c r="D29" s="79">
        <v>3</v>
      </c>
      <c r="E29" s="78">
        <v>1</v>
      </c>
      <c r="F29" s="145"/>
      <c r="G29" s="85">
        <f t="shared" si="0"/>
        <v>0</v>
      </c>
    </row>
    <row r="30" spans="1:9">
      <c r="A30" s="92"/>
      <c r="B30" s="230"/>
      <c r="C30" s="82" t="s">
        <v>8</v>
      </c>
      <c r="D30" s="79">
        <v>7</v>
      </c>
      <c r="E30" s="77">
        <v>1</v>
      </c>
      <c r="F30" s="145"/>
      <c r="G30" s="85">
        <f t="shared" si="0"/>
        <v>0</v>
      </c>
    </row>
    <row r="31" spans="1:9">
      <c r="A31" s="92"/>
      <c r="B31" s="230"/>
      <c r="C31" s="82" t="s">
        <v>9</v>
      </c>
      <c r="D31" s="79">
        <v>4</v>
      </c>
      <c r="E31" s="77">
        <v>1</v>
      </c>
      <c r="F31" s="145"/>
      <c r="G31" s="85">
        <f t="shared" si="0"/>
        <v>0</v>
      </c>
    </row>
    <row r="32" spans="1:9">
      <c r="A32" s="92"/>
      <c r="B32" s="230"/>
      <c r="C32" s="82" t="s">
        <v>10</v>
      </c>
      <c r="D32" s="79">
        <v>3</v>
      </c>
      <c r="E32" s="77">
        <v>1</v>
      </c>
      <c r="F32" s="145"/>
      <c r="G32" s="85">
        <f t="shared" si="0"/>
        <v>0</v>
      </c>
    </row>
    <row r="33" spans="1:7">
      <c r="A33" s="92"/>
      <c r="B33" s="230"/>
      <c r="C33" s="82" t="s">
        <v>11</v>
      </c>
      <c r="D33" s="79">
        <v>1</v>
      </c>
      <c r="E33" s="77">
        <v>1</v>
      </c>
      <c r="F33" s="145"/>
      <c r="G33" s="85">
        <f t="shared" si="0"/>
        <v>0</v>
      </c>
    </row>
    <row r="34" spans="1:7">
      <c r="A34" s="92"/>
      <c r="B34" s="230"/>
      <c r="C34" s="82" t="s">
        <v>12</v>
      </c>
      <c r="D34" s="79">
        <v>1</v>
      </c>
      <c r="E34" s="77">
        <v>1</v>
      </c>
      <c r="F34" s="145"/>
      <c r="G34" s="85">
        <f t="shared" si="0"/>
        <v>0</v>
      </c>
    </row>
    <row r="35" spans="1:7">
      <c r="A35" s="92"/>
      <c r="B35" s="230"/>
      <c r="C35" s="82" t="s">
        <v>163</v>
      </c>
      <c r="D35" s="79">
        <v>1</v>
      </c>
      <c r="E35" s="77">
        <v>1</v>
      </c>
      <c r="F35" s="145"/>
      <c r="G35" s="85">
        <f t="shared" si="0"/>
        <v>0</v>
      </c>
    </row>
    <row r="36" spans="1:7" ht="12" customHeight="1">
      <c r="A36" s="92"/>
      <c r="B36" s="230"/>
      <c r="C36" s="82" t="s">
        <v>14</v>
      </c>
      <c r="D36" s="79">
        <v>3</v>
      </c>
      <c r="E36" s="77">
        <v>1</v>
      </c>
      <c r="F36" s="145"/>
      <c r="G36" s="85">
        <f t="shared" si="0"/>
        <v>0</v>
      </c>
    </row>
    <row r="37" spans="1:7">
      <c r="A37" s="92"/>
      <c r="B37" s="230"/>
      <c r="C37" s="82" t="s">
        <v>15</v>
      </c>
      <c r="D37" s="79">
        <v>1</v>
      </c>
      <c r="E37" s="77">
        <v>1</v>
      </c>
      <c r="F37" s="145"/>
      <c r="G37" s="85">
        <f t="shared" si="0"/>
        <v>0</v>
      </c>
    </row>
    <row r="38" spans="1:7" ht="18" customHeight="1">
      <c r="A38" s="92"/>
      <c r="B38" s="141" t="s">
        <v>167</v>
      </c>
      <c r="C38" s="141"/>
      <c r="D38" s="142">
        <f>SUM(D22:D37)</f>
        <v>32</v>
      </c>
      <c r="E38" s="234"/>
      <c r="F38" s="235"/>
      <c r="G38" s="87">
        <f>SUM(G22:G37)</f>
        <v>0</v>
      </c>
    </row>
    <row r="39" spans="1:7" s="103" customFormat="1" ht="5.0999999999999996" customHeight="1">
      <c r="B39" s="104"/>
      <c r="C39" s="104"/>
      <c r="D39" s="104"/>
      <c r="E39" s="104"/>
      <c r="F39" s="104"/>
      <c r="G39" s="83"/>
    </row>
    <row r="40" spans="1:7" ht="24" customHeight="1">
      <c r="A40" s="92"/>
      <c r="B40" s="124" t="s">
        <v>162</v>
      </c>
      <c r="C40" s="237" t="s">
        <v>45</v>
      </c>
      <c r="D40" s="237"/>
      <c r="E40" s="124" t="s">
        <v>40</v>
      </c>
      <c r="F40" s="124" t="s">
        <v>41</v>
      </c>
      <c r="G40" s="124" t="s">
        <v>42</v>
      </c>
    </row>
    <row r="41" spans="1:7" ht="53.25" customHeight="1">
      <c r="A41" s="92"/>
      <c r="B41" s="105" t="s">
        <v>39</v>
      </c>
      <c r="C41" s="238" t="s">
        <v>168</v>
      </c>
      <c r="D41" s="238"/>
      <c r="E41" s="19">
        <v>1291</v>
      </c>
      <c r="F41" s="146"/>
      <c r="G41" s="85">
        <f>+ROUND(F41*E41,0)</f>
        <v>0</v>
      </c>
    </row>
    <row r="42" spans="1:7" ht="18" customHeight="1">
      <c r="A42" s="92"/>
      <c r="B42" s="224" t="s">
        <v>200</v>
      </c>
      <c r="C42" s="224"/>
      <c r="D42" s="224"/>
      <c r="E42" s="224"/>
      <c r="F42" s="224"/>
      <c r="G42" s="87">
        <f>+G41</f>
        <v>0</v>
      </c>
    </row>
    <row r="43" spans="1:7" s="103" customFormat="1" ht="5.0999999999999996" customHeight="1">
      <c r="B43" s="104"/>
      <c r="C43" s="104"/>
      <c r="D43" s="104"/>
      <c r="E43" s="104"/>
      <c r="F43" s="104"/>
      <c r="G43" s="83"/>
    </row>
    <row r="44" spans="1:7" ht="24" customHeight="1">
      <c r="A44" s="92"/>
      <c r="B44" s="124" t="s">
        <v>162</v>
      </c>
      <c r="C44" s="237" t="s">
        <v>178</v>
      </c>
      <c r="D44" s="237"/>
      <c r="E44" s="124" t="s">
        <v>44</v>
      </c>
      <c r="F44" s="124" t="s">
        <v>169</v>
      </c>
      <c r="G44" s="124" t="s">
        <v>42</v>
      </c>
    </row>
    <row r="45" spans="1:7" ht="12.95" customHeight="1">
      <c r="A45" s="92"/>
      <c r="B45" s="233" t="s">
        <v>43</v>
      </c>
      <c r="C45" s="226" t="s">
        <v>184</v>
      </c>
      <c r="D45" s="226"/>
      <c r="E45" s="226"/>
      <c r="F45" s="226"/>
      <c r="G45" s="226"/>
    </row>
    <row r="46" spans="1:7" ht="15.75" customHeight="1">
      <c r="A46" s="92"/>
      <c r="B46" s="233"/>
      <c r="C46" s="239" t="s">
        <v>16</v>
      </c>
      <c r="D46" s="239"/>
      <c r="E46" s="80">
        <v>28</v>
      </c>
      <c r="F46" s="145"/>
      <c r="G46" s="85">
        <f>+ROUND(F46*E46,0)</f>
        <v>0</v>
      </c>
    </row>
    <row r="47" spans="1:7" ht="15.75" customHeight="1">
      <c r="A47" s="92"/>
      <c r="B47" s="233"/>
      <c r="C47" s="232" t="s">
        <v>170</v>
      </c>
      <c r="D47" s="229"/>
      <c r="E47" s="80">
        <v>28</v>
      </c>
      <c r="F47" s="145"/>
      <c r="G47" s="85">
        <f t="shared" ref="G47:G62" si="1">+ROUND(F47*E47,0)</f>
        <v>0</v>
      </c>
    </row>
    <row r="48" spans="1:7" ht="15.75" customHeight="1">
      <c r="A48" s="92"/>
      <c r="B48" s="233"/>
      <c r="C48" s="232" t="s">
        <v>171</v>
      </c>
      <c r="D48" s="229"/>
      <c r="E48" s="80">
        <v>28</v>
      </c>
      <c r="F48" s="145"/>
      <c r="G48" s="85">
        <f t="shared" si="1"/>
        <v>0</v>
      </c>
    </row>
    <row r="49" spans="1:7" ht="15.75" customHeight="1">
      <c r="A49" s="92"/>
      <c r="B49" s="233"/>
      <c r="C49" s="232" t="s">
        <v>172</v>
      </c>
      <c r="D49" s="229"/>
      <c r="E49" s="80">
        <v>28</v>
      </c>
      <c r="F49" s="145"/>
      <c r="G49" s="85">
        <f t="shared" si="1"/>
        <v>0</v>
      </c>
    </row>
    <row r="50" spans="1:7" ht="15.75" customHeight="1">
      <c r="A50" s="92"/>
      <c r="B50" s="233"/>
      <c r="C50" s="239" t="s">
        <v>17</v>
      </c>
      <c r="D50" s="241"/>
      <c r="E50" s="80">
        <v>28</v>
      </c>
      <c r="F50" s="145"/>
      <c r="G50" s="85">
        <f t="shared" si="1"/>
        <v>0</v>
      </c>
    </row>
    <row r="51" spans="1:7" ht="15.75" customHeight="1">
      <c r="A51" s="92"/>
      <c r="B51" s="233"/>
      <c r="C51" s="232" t="s">
        <v>18</v>
      </c>
      <c r="D51" s="229"/>
      <c r="E51" s="80">
        <v>28</v>
      </c>
      <c r="F51" s="145"/>
      <c r="G51" s="85">
        <f t="shared" si="1"/>
        <v>0</v>
      </c>
    </row>
    <row r="52" spans="1:7" ht="15.75" customHeight="1">
      <c r="A52" s="92"/>
      <c r="B52" s="233"/>
      <c r="C52" s="232" t="s">
        <v>19</v>
      </c>
      <c r="D52" s="229"/>
      <c r="E52" s="80">
        <v>28</v>
      </c>
      <c r="F52" s="145"/>
      <c r="G52" s="85">
        <f t="shared" si="1"/>
        <v>0</v>
      </c>
    </row>
    <row r="53" spans="1:7" ht="15.75" customHeight="1">
      <c r="A53" s="92"/>
      <c r="B53" s="233"/>
      <c r="C53" s="232" t="s">
        <v>173</v>
      </c>
      <c r="D53" s="229"/>
      <c r="E53" s="80">
        <v>28</v>
      </c>
      <c r="F53" s="145"/>
      <c r="G53" s="85">
        <f t="shared" si="1"/>
        <v>0</v>
      </c>
    </row>
    <row r="54" spans="1:7" ht="15.75" customHeight="1">
      <c r="A54" s="92"/>
      <c r="B54" s="233"/>
      <c r="C54" s="232" t="s">
        <v>174</v>
      </c>
      <c r="D54" s="229"/>
      <c r="E54" s="80">
        <v>28</v>
      </c>
      <c r="F54" s="145"/>
      <c r="G54" s="85">
        <f t="shared" si="1"/>
        <v>0</v>
      </c>
    </row>
    <row r="55" spans="1:7" ht="15.75" customHeight="1">
      <c r="A55" s="92"/>
      <c r="B55" s="233"/>
      <c r="C55" s="232" t="s">
        <v>175</v>
      </c>
      <c r="D55" s="229"/>
      <c r="E55" s="80">
        <v>28</v>
      </c>
      <c r="F55" s="145"/>
      <c r="G55" s="85">
        <f t="shared" si="1"/>
        <v>0</v>
      </c>
    </row>
    <row r="56" spans="1:7" ht="15.75" customHeight="1">
      <c r="A56" s="92"/>
      <c r="B56" s="233"/>
      <c r="C56" s="231" t="s">
        <v>176</v>
      </c>
      <c r="D56" s="229"/>
      <c r="E56" s="80">
        <v>28</v>
      </c>
      <c r="F56" s="145"/>
      <c r="G56" s="85">
        <f t="shared" si="1"/>
        <v>0</v>
      </c>
    </row>
    <row r="57" spans="1:7" ht="15.75" customHeight="1">
      <c r="A57" s="92"/>
      <c r="B57" s="233"/>
      <c r="C57" s="232" t="s">
        <v>177</v>
      </c>
      <c r="D57" s="229"/>
      <c r="E57" s="80">
        <v>28</v>
      </c>
      <c r="F57" s="145"/>
      <c r="G57" s="85">
        <f>+ROUND(F57*E57,0)</f>
        <v>0</v>
      </c>
    </row>
    <row r="58" spans="1:7" ht="15.75" customHeight="1">
      <c r="A58" s="92"/>
      <c r="B58" s="233"/>
      <c r="C58" s="232" t="s">
        <v>20</v>
      </c>
      <c r="D58" s="229"/>
      <c r="E58" s="80">
        <v>28</v>
      </c>
      <c r="F58" s="145"/>
      <c r="G58" s="85">
        <f t="shared" si="1"/>
        <v>0</v>
      </c>
    </row>
    <row r="59" spans="1:7" ht="15.75" customHeight="1">
      <c r="A59" s="92"/>
      <c r="B59" s="233"/>
      <c r="C59" s="231" t="s">
        <v>21</v>
      </c>
      <c r="D59" s="229"/>
      <c r="E59" s="80">
        <v>28</v>
      </c>
      <c r="F59" s="145"/>
      <c r="G59" s="85">
        <f t="shared" si="1"/>
        <v>0</v>
      </c>
    </row>
    <row r="60" spans="1:7" ht="15.75" customHeight="1">
      <c r="A60" s="92"/>
      <c r="B60" s="233"/>
      <c r="C60" s="232" t="s">
        <v>22</v>
      </c>
      <c r="D60" s="229"/>
      <c r="E60" s="80">
        <v>28</v>
      </c>
      <c r="F60" s="145"/>
      <c r="G60" s="85">
        <f t="shared" si="1"/>
        <v>0</v>
      </c>
    </row>
    <row r="61" spans="1:7" ht="15.75" customHeight="1">
      <c r="A61" s="92"/>
      <c r="B61" s="233"/>
      <c r="C61" s="232" t="s">
        <v>23</v>
      </c>
      <c r="D61" s="229"/>
      <c r="E61" s="80">
        <v>28</v>
      </c>
      <c r="F61" s="145"/>
      <c r="G61" s="85">
        <f t="shared" si="1"/>
        <v>0</v>
      </c>
    </row>
    <row r="62" spans="1:7" ht="15.75" customHeight="1">
      <c r="A62" s="92"/>
      <c r="B62" s="233"/>
      <c r="C62" s="232" t="s">
        <v>24</v>
      </c>
      <c r="D62" s="229"/>
      <c r="E62" s="80">
        <v>28</v>
      </c>
      <c r="F62" s="145"/>
      <c r="G62" s="85">
        <f t="shared" si="1"/>
        <v>0</v>
      </c>
    </row>
    <row r="63" spans="1:7" ht="15" customHeight="1">
      <c r="A63" s="92"/>
      <c r="B63" s="233"/>
      <c r="C63" s="240" t="s">
        <v>182</v>
      </c>
      <c r="D63" s="240"/>
      <c r="E63" s="240"/>
      <c r="F63" s="240"/>
      <c r="G63" s="116">
        <f>SUM(G46:G62)</f>
        <v>0</v>
      </c>
    </row>
    <row r="64" spans="1:7" ht="12.95" customHeight="1">
      <c r="A64" s="92"/>
      <c r="B64" s="233"/>
      <c r="C64" s="226" t="s">
        <v>185</v>
      </c>
      <c r="D64" s="226"/>
      <c r="E64" s="226"/>
      <c r="F64" s="226"/>
      <c r="G64" s="226"/>
    </row>
    <row r="65" spans="1:7" ht="15.75" customHeight="1">
      <c r="A65" s="92"/>
      <c r="B65" s="233"/>
      <c r="C65" s="228" t="s">
        <v>25</v>
      </c>
      <c r="D65" s="228"/>
      <c r="E65" s="80">
        <v>28</v>
      </c>
      <c r="F65" s="145"/>
      <c r="G65" s="85">
        <f>+ROUND(F65*E65,0)</f>
        <v>0</v>
      </c>
    </row>
    <row r="66" spans="1:7" ht="15.75" customHeight="1">
      <c r="A66" s="92"/>
      <c r="B66" s="233"/>
      <c r="C66" s="240" t="s">
        <v>186</v>
      </c>
      <c r="D66" s="240"/>
      <c r="E66" s="240"/>
      <c r="F66" s="240"/>
      <c r="G66" s="116">
        <f>+G65</f>
        <v>0</v>
      </c>
    </row>
    <row r="67" spans="1:7" ht="15" customHeight="1">
      <c r="A67" s="92"/>
      <c r="B67" s="233"/>
      <c r="C67" s="225" t="s">
        <v>183</v>
      </c>
      <c r="D67" s="225"/>
      <c r="E67" s="225"/>
      <c r="F67" s="225"/>
      <c r="G67" s="87">
        <f>+G66+G63</f>
        <v>0</v>
      </c>
    </row>
    <row r="68" spans="1:7" ht="12.95" customHeight="1">
      <c r="A68" s="92"/>
      <c r="B68" s="233"/>
      <c r="C68" s="226" t="s">
        <v>187</v>
      </c>
      <c r="D68" s="226"/>
      <c r="E68" s="226"/>
      <c r="F68" s="226"/>
      <c r="G68" s="226"/>
    </row>
    <row r="69" spans="1:7" ht="15.75" customHeight="1">
      <c r="A69" s="92"/>
      <c r="B69" s="233"/>
      <c r="C69" s="236" t="s">
        <v>26</v>
      </c>
      <c r="D69" s="236"/>
      <c r="E69" s="80">
        <v>5</v>
      </c>
      <c r="F69" s="145"/>
      <c r="G69" s="85">
        <f t="shared" ref="G69:G77" si="2">+ROUND(F69*E69,0)</f>
        <v>0</v>
      </c>
    </row>
    <row r="70" spans="1:7" ht="15.75" customHeight="1">
      <c r="A70" s="92"/>
      <c r="B70" s="233"/>
      <c r="C70" s="236" t="s">
        <v>27</v>
      </c>
      <c r="D70" s="229"/>
      <c r="E70" s="80">
        <v>5</v>
      </c>
      <c r="F70" s="145"/>
      <c r="G70" s="85">
        <f t="shared" si="2"/>
        <v>0</v>
      </c>
    </row>
    <row r="71" spans="1:7" ht="15.75" customHeight="1">
      <c r="A71" s="92"/>
      <c r="B71" s="233"/>
      <c r="C71" s="236" t="s">
        <v>22</v>
      </c>
      <c r="D71" s="229"/>
      <c r="E71" s="80">
        <v>5</v>
      </c>
      <c r="F71" s="145"/>
      <c r="G71" s="85">
        <f t="shared" si="2"/>
        <v>0</v>
      </c>
    </row>
    <row r="72" spans="1:7" ht="15.75" customHeight="1">
      <c r="A72" s="92"/>
      <c r="B72" s="233"/>
      <c r="C72" s="236" t="s">
        <v>28</v>
      </c>
      <c r="D72" s="229"/>
      <c r="E72" s="80">
        <v>5</v>
      </c>
      <c r="F72" s="145"/>
      <c r="G72" s="85">
        <f t="shared" si="2"/>
        <v>0</v>
      </c>
    </row>
    <row r="73" spans="1:7" ht="15.75" customHeight="1">
      <c r="A73" s="92"/>
      <c r="B73" s="233"/>
      <c r="C73" s="236" t="s">
        <v>24</v>
      </c>
      <c r="D73" s="229"/>
      <c r="E73" s="80">
        <v>5</v>
      </c>
      <c r="F73" s="145"/>
      <c r="G73" s="85">
        <f t="shared" si="2"/>
        <v>0</v>
      </c>
    </row>
    <row r="74" spans="1:7" ht="15.75" customHeight="1">
      <c r="A74" s="92"/>
      <c r="B74" s="233"/>
      <c r="C74" s="236" t="s">
        <v>29</v>
      </c>
      <c r="D74" s="229"/>
      <c r="E74" s="80">
        <v>5</v>
      </c>
      <c r="F74" s="145"/>
      <c r="G74" s="85">
        <f t="shared" si="2"/>
        <v>0</v>
      </c>
    </row>
    <row r="75" spans="1:7" ht="15.75" customHeight="1">
      <c r="A75" s="92"/>
      <c r="B75" s="233"/>
      <c r="C75" s="236" t="s">
        <v>179</v>
      </c>
      <c r="D75" s="229"/>
      <c r="E75" s="80">
        <v>5</v>
      </c>
      <c r="F75" s="145"/>
      <c r="G75" s="85">
        <f t="shared" si="2"/>
        <v>0</v>
      </c>
    </row>
    <row r="76" spans="1:7" ht="15.75" customHeight="1">
      <c r="A76" s="92"/>
      <c r="B76" s="233"/>
      <c r="C76" s="236" t="s">
        <v>180</v>
      </c>
      <c r="D76" s="236"/>
      <c r="E76" s="80">
        <v>5</v>
      </c>
      <c r="F76" s="145"/>
      <c r="G76" s="85">
        <f t="shared" si="2"/>
        <v>0</v>
      </c>
    </row>
    <row r="77" spans="1:7" ht="15.75" customHeight="1">
      <c r="A77" s="92"/>
      <c r="B77" s="233"/>
      <c r="C77" s="236" t="s">
        <v>181</v>
      </c>
      <c r="D77" s="229"/>
      <c r="E77" s="80">
        <v>5</v>
      </c>
      <c r="F77" s="145"/>
      <c r="G77" s="85">
        <f t="shared" si="2"/>
        <v>0</v>
      </c>
    </row>
    <row r="78" spans="1:7" ht="15" customHeight="1">
      <c r="A78" s="92"/>
      <c r="B78" s="233"/>
      <c r="C78" s="240" t="s">
        <v>182</v>
      </c>
      <c r="D78" s="240"/>
      <c r="E78" s="240"/>
      <c r="F78" s="240"/>
      <c r="G78" s="116">
        <f>SUM(G69:G77)</f>
        <v>0</v>
      </c>
    </row>
    <row r="79" spans="1:7" ht="12.95" customHeight="1">
      <c r="A79" s="92"/>
      <c r="B79" s="233"/>
      <c r="C79" s="226" t="s">
        <v>188</v>
      </c>
      <c r="D79" s="226"/>
      <c r="E79" s="226"/>
      <c r="F79" s="226"/>
      <c r="G79" s="226"/>
    </row>
    <row r="80" spans="1:7" ht="15.75" customHeight="1">
      <c r="A80" s="92"/>
      <c r="B80" s="233"/>
      <c r="C80" s="231" t="s">
        <v>189</v>
      </c>
      <c r="D80" s="229"/>
      <c r="E80" s="80">
        <v>5</v>
      </c>
      <c r="F80" s="145"/>
      <c r="G80" s="85">
        <f t="shared" ref="G80:G86" si="3">+ROUND(F80*E80,0)</f>
        <v>0</v>
      </c>
    </row>
    <row r="81" spans="1:7" ht="15.75" customHeight="1">
      <c r="A81" s="92"/>
      <c r="B81" s="233"/>
      <c r="C81" s="231" t="s">
        <v>190</v>
      </c>
      <c r="D81" s="229"/>
      <c r="E81" s="80">
        <v>5</v>
      </c>
      <c r="F81" s="145"/>
      <c r="G81" s="85">
        <f t="shared" si="3"/>
        <v>0</v>
      </c>
    </row>
    <row r="82" spans="1:7" ht="15.75" customHeight="1">
      <c r="A82" s="92"/>
      <c r="B82" s="233"/>
      <c r="C82" s="236" t="s">
        <v>191</v>
      </c>
      <c r="D82" s="229"/>
      <c r="E82" s="80">
        <v>5</v>
      </c>
      <c r="F82" s="145"/>
      <c r="G82" s="85">
        <f t="shared" si="3"/>
        <v>0</v>
      </c>
    </row>
    <row r="83" spans="1:7" ht="15.75" customHeight="1">
      <c r="A83" s="92"/>
      <c r="B83" s="233"/>
      <c r="C83" s="236" t="s">
        <v>192</v>
      </c>
      <c r="D83" s="229"/>
      <c r="E83" s="80">
        <v>5</v>
      </c>
      <c r="F83" s="145"/>
      <c r="G83" s="85">
        <f t="shared" si="3"/>
        <v>0</v>
      </c>
    </row>
    <row r="84" spans="1:7" ht="15.75" customHeight="1">
      <c r="A84" s="92"/>
      <c r="B84" s="233"/>
      <c r="C84" s="236" t="s">
        <v>193</v>
      </c>
      <c r="D84" s="229"/>
      <c r="E84" s="80">
        <v>5</v>
      </c>
      <c r="F84" s="145"/>
      <c r="G84" s="85">
        <f t="shared" si="3"/>
        <v>0</v>
      </c>
    </row>
    <row r="85" spans="1:7" ht="15.75" customHeight="1">
      <c r="A85" s="92"/>
      <c r="B85" s="233"/>
      <c r="C85" s="236" t="s">
        <v>194</v>
      </c>
      <c r="D85" s="236"/>
      <c r="E85" s="80">
        <v>5</v>
      </c>
      <c r="F85" s="145"/>
      <c r="G85" s="85">
        <f t="shared" si="3"/>
        <v>0</v>
      </c>
    </row>
    <row r="86" spans="1:7" ht="15.75" customHeight="1">
      <c r="A86" s="92"/>
      <c r="B86" s="233"/>
      <c r="C86" s="236" t="s">
        <v>195</v>
      </c>
      <c r="D86" s="229"/>
      <c r="E86" s="80">
        <v>5</v>
      </c>
      <c r="F86" s="145"/>
      <c r="G86" s="85">
        <f t="shared" si="3"/>
        <v>0</v>
      </c>
    </row>
    <row r="87" spans="1:7" ht="15.75" customHeight="1">
      <c r="A87" s="92"/>
      <c r="B87" s="233"/>
      <c r="C87" s="240" t="s">
        <v>186</v>
      </c>
      <c r="D87" s="240"/>
      <c r="E87" s="240"/>
      <c r="F87" s="240"/>
      <c r="G87" s="116">
        <f>SUM(G80:G86)</f>
        <v>0</v>
      </c>
    </row>
    <row r="88" spans="1:7" ht="15" customHeight="1">
      <c r="A88" s="92"/>
      <c r="B88" s="233"/>
      <c r="C88" s="225" t="s">
        <v>196</v>
      </c>
      <c r="D88" s="225"/>
      <c r="E88" s="225"/>
      <c r="F88" s="225"/>
      <c r="G88" s="87">
        <f>+G87+G78</f>
        <v>0</v>
      </c>
    </row>
    <row r="89" spans="1:7" ht="12.95" customHeight="1">
      <c r="A89" s="92"/>
      <c r="B89" s="233"/>
      <c r="C89" s="226" t="s">
        <v>197</v>
      </c>
      <c r="D89" s="226"/>
      <c r="E89" s="226"/>
      <c r="F89" s="226"/>
      <c r="G89" s="226"/>
    </row>
    <row r="90" spans="1:7" ht="15.75" customHeight="1">
      <c r="A90" s="92"/>
      <c r="B90" s="233"/>
      <c r="C90" s="228" t="s">
        <v>32</v>
      </c>
      <c r="D90" s="228"/>
      <c r="E90" s="80">
        <v>2</v>
      </c>
      <c r="F90" s="145"/>
      <c r="G90" s="85">
        <f t="shared" ref="G90:G91" si="4">+ROUND(F90*E90,0)</f>
        <v>0</v>
      </c>
    </row>
    <row r="91" spans="1:7" ht="15.75" customHeight="1">
      <c r="A91" s="92"/>
      <c r="B91" s="233"/>
      <c r="C91" s="228" t="s">
        <v>33</v>
      </c>
      <c r="D91" s="229"/>
      <c r="E91" s="80">
        <v>2</v>
      </c>
      <c r="F91" s="145"/>
      <c r="G91" s="85">
        <f t="shared" si="4"/>
        <v>0</v>
      </c>
    </row>
    <row r="92" spans="1:7" ht="12.95" customHeight="1">
      <c r="A92" s="92"/>
      <c r="B92" s="233"/>
      <c r="C92" s="226" t="s">
        <v>198</v>
      </c>
      <c r="D92" s="226"/>
      <c r="E92" s="226"/>
      <c r="F92" s="226"/>
      <c r="G92" s="226"/>
    </row>
    <row r="93" spans="1:7" ht="15.75" customHeight="1">
      <c r="A93" s="92"/>
      <c r="B93" s="233"/>
      <c r="C93" s="227" t="s">
        <v>30</v>
      </c>
      <c r="D93" s="227"/>
      <c r="E93" s="80">
        <v>1</v>
      </c>
      <c r="F93" s="145"/>
      <c r="G93" s="85">
        <f t="shared" ref="G93:G94" si="5">+ROUND(F93*E93,0)</f>
        <v>0</v>
      </c>
    </row>
    <row r="94" spans="1:7" ht="15.75" customHeight="1">
      <c r="A94" s="92"/>
      <c r="B94" s="233"/>
      <c r="C94" s="228" t="s">
        <v>31</v>
      </c>
      <c r="D94" s="229"/>
      <c r="E94" s="80">
        <v>1</v>
      </c>
      <c r="F94" s="145"/>
      <c r="G94" s="85">
        <f t="shared" si="5"/>
        <v>0</v>
      </c>
    </row>
    <row r="95" spans="1:7" ht="15" customHeight="1">
      <c r="A95" s="92"/>
      <c r="B95" s="233"/>
      <c r="C95" s="224" t="s">
        <v>199</v>
      </c>
      <c r="D95" s="224"/>
      <c r="E95" s="224"/>
      <c r="F95" s="224"/>
      <c r="G95" s="87">
        <f>+G90+G91+G93+G94</f>
        <v>0</v>
      </c>
    </row>
    <row r="96" spans="1:7" ht="18" customHeight="1">
      <c r="A96" s="92"/>
      <c r="B96" s="224" t="s">
        <v>201</v>
      </c>
      <c r="C96" s="224"/>
      <c r="D96" s="224"/>
      <c r="E96" s="224"/>
      <c r="F96" s="224"/>
      <c r="G96" s="87">
        <f>+G95+G88+G67</f>
        <v>0</v>
      </c>
    </row>
    <row r="97" spans="1:20" s="103" customFormat="1" ht="5.0999999999999996" customHeight="1">
      <c r="B97" s="104"/>
      <c r="C97" s="104"/>
      <c r="D97" s="104"/>
      <c r="E97" s="104"/>
      <c r="F97" s="104"/>
      <c r="G97" s="83"/>
    </row>
    <row r="98" spans="1:20" ht="22.5" customHeight="1">
      <c r="A98" s="92"/>
      <c r="B98" s="223" t="s">
        <v>203</v>
      </c>
      <c r="C98" s="223"/>
      <c r="D98" s="223"/>
      <c r="E98" s="223"/>
      <c r="F98" s="223"/>
      <c r="G98" s="129">
        <f>+G38+G42+G96</f>
        <v>0</v>
      </c>
    </row>
    <row r="99" spans="1:20" s="103" customFormat="1" ht="5.0999999999999996" customHeight="1">
      <c r="B99" s="104"/>
      <c r="C99" s="104"/>
      <c r="D99" s="104"/>
      <c r="E99" s="104"/>
      <c r="F99" s="104"/>
      <c r="G99" s="83"/>
    </row>
    <row r="100" spans="1:20" s="103" customFormat="1" ht="24" customHeight="1">
      <c r="B100" s="124" t="s">
        <v>162</v>
      </c>
      <c r="C100" s="237" t="s">
        <v>45</v>
      </c>
      <c r="D100" s="237"/>
      <c r="E100" s="237"/>
      <c r="F100" s="124" t="s">
        <v>58</v>
      </c>
      <c r="G100" s="124" t="s">
        <v>202</v>
      </c>
    </row>
    <row r="101" spans="1:20" ht="15.75" customHeight="1">
      <c r="A101" s="92"/>
      <c r="B101" s="251" t="s">
        <v>208</v>
      </c>
      <c r="C101" s="221" t="s">
        <v>46</v>
      </c>
      <c r="D101" s="221"/>
      <c r="E101" s="221"/>
      <c r="F101" s="147"/>
      <c r="G101" s="85">
        <f t="shared" ref="G101:G102" si="6">+F101*$G$98</f>
        <v>0</v>
      </c>
    </row>
    <row r="102" spans="1:20" ht="15.75" customHeight="1">
      <c r="A102" s="92"/>
      <c r="B102" s="251"/>
      <c r="C102" s="221" t="s">
        <v>47</v>
      </c>
      <c r="D102" s="229"/>
      <c r="E102" s="229"/>
      <c r="F102" s="147"/>
      <c r="G102" s="85">
        <f t="shared" si="6"/>
        <v>0</v>
      </c>
    </row>
    <row r="103" spans="1:20" ht="18" customHeight="1">
      <c r="A103" s="92"/>
      <c r="B103" s="224" t="s">
        <v>204</v>
      </c>
      <c r="C103" s="224"/>
      <c r="D103" s="224"/>
      <c r="E103" s="224"/>
      <c r="F103" s="224"/>
      <c r="G103" s="86">
        <f>SUM(G101:G102)</f>
        <v>0</v>
      </c>
    </row>
    <row r="104" spans="1:20" s="103" customFormat="1" ht="5.0999999999999996" customHeight="1">
      <c r="B104" s="104"/>
      <c r="C104" s="106"/>
      <c r="D104" s="126"/>
      <c r="E104" s="126"/>
      <c r="F104" s="127"/>
      <c r="G104" s="128"/>
    </row>
    <row r="105" spans="1:20" ht="22.5" customHeight="1">
      <c r="A105" s="92"/>
      <c r="B105" s="223" t="s">
        <v>205</v>
      </c>
      <c r="C105" s="223"/>
      <c r="D105" s="223"/>
      <c r="E105" s="223"/>
      <c r="F105" s="223"/>
      <c r="G105" s="129">
        <f>+G98+G103</f>
        <v>0</v>
      </c>
    </row>
    <row r="106" spans="1:20" s="103" customFormat="1" ht="5.0999999999999996" customHeight="1">
      <c r="B106" s="104"/>
      <c r="C106" s="104"/>
      <c r="D106" s="104"/>
      <c r="E106" s="104"/>
      <c r="F106" s="104"/>
      <c r="G106" s="83"/>
    </row>
    <row r="107" spans="1:20" s="103" customFormat="1" ht="24" customHeight="1">
      <c r="B107" s="124" t="s">
        <v>162</v>
      </c>
      <c r="C107" s="237" t="s">
        <v>45</v>
      </c>
      <c r="D107" s="237"/>
      <c r="E107" s="237"/>
      <c r="F107" s="124" t="s">
        <v>58</v>
      </c>
      <c r="G107" s="124" t="s">
        <v>202</v>
      </c>
    </row>
    <row r="108" spans="1:20" ht="15.75" customHeight="1">
      <c r="A108" s="92"/>
      <c r="B108" s="249" t="s">
        <v>48</v>
      </c>
      <c r="C108" s="221" t="s">
        <v>49</v>
      </c>
      <c r="D108" s="221"/>
      <c r="E108" s="221"/>
      <c r="F108" s="78">
        <v>0.16</v>
      </c>
      <c r="G108" s="85">
        <f t="shared" ref="G108:G109" si="7">+F108*$G$105</f>
        <v>0</v>
      </c>
    </row>
    <row r="109" spans="1:20" ht="15.75" customHeight="1">
      <c r="A109" s="92"/>
      <c r="B109" s="249"/>
      <c r="C109" s="250" t="s">
        <v>161</v>
      </c>
      <c r="D109" s="229"/>
      <c r="E109" s="229"/>
      <c r="F109" s="130">
        <f>6.9/1000</f>
        <v>6.9000000000000008E-3</v>
      </c>
      <c r="G109" s="85">
        <f t="shared" si="7"/>
        <v>0</v>
      </c>
    </row>
    <row r="110" spans="1:20" ht="18" customHeight="1">
      <c r="A110" s="92"/>
      <c r="B110" s="224" t="s">
        <v>206</v>
      </c>
      <c r="C110" s="224"/>
      <c r="D110" s="224"/>
      <c r="E110" s="224"/>
      <c r="F110" s="224"/>
      <c r="G110" s="86">
        <f>SUM(G108:G109)</f>
        <v>0</v>
      </c>
    </row>
    <row r="111" spans="1:20" s="103" customFormat="1" ht="5.0999999999999996" customHeight="1">
      <c r="B111" s="104"/>
      <c r="C111" s="104"/>
      <c r="D111" s="104"/>
      <c r="E111" s="104"/>
      <c r="F111" s="104"/>
      <c r="G111" s="83"/>
    </row>
    <row r="112" spans="1:20" s="115" customFormat="1" ht="24" customHeight="1">
      <c r="A112" s="114"/>
      <c r="B112" s="222" t="s">
        <v>207</v>
      </c>
      <c r="C112" s="222"/>
      <c r="D112" s="222"/>
      <c r="E112" s="222"/>
      <c r="F112" s="222"/>
      <c r="G112" s="84">
        <f>+G105+G110</f>
        <v>0</v>
      </c>
      <c r="H112" s="114"/>
      <c r="I112" s="114"/>
      <c r="J112" s="114"/>
      <c r="K112" s="114"/>
      <c r="L112" s="114"/>
      <c r="M112" s="114"/>
      <c r="N112" s="114"/>
      <c r="O112" s="114"/>
      <c r="P112" s="114"/>
      <c r="Q112" s="114"/>
      <c r="R112" s="114"/>
      <c r="S112" s="114"/>
      <c r="T112" s="114"/>
    </row>
    <row r="113" spans="2:9" s="88" customFormat="1" ht="5.0999999999999996" customHeight="1">
      <c r="B113" s="90"/>
      <c r="C113" s="81"/>
      <c r="D113" s="107"/>
      <c r="E113" s="107"/>
      <c r="F113" s="107"/>
      <c r="G113" s="90"/>
      <c r="H113" s="108"/>
      <c r="I113" s="90"/>
    </row>
    <row r="114" spans="2:9" s="88" customFormat="1" ht="12" customHeight="1">
      <c r="B114" s="248" t="s">
        <v>158</v>
      </c>
      <c r="C114" s="248"/>
      <c r="D114" s="248"/>
      <c r="E114" s="248"/>
      <c r="F114" s="248"/>
      <c r="G114" s="248"/>
      <c r="H114" s="118"/>
      <c r="I114" s="118"/>
    </row>
    <row r="115" spans="2:9" s="88" customFormat="1" ht="61.5" customHeight="1">
      <c r="B115" s="221" t="s">
        <v>159</v>
      </c>
      <c r="C115" s="221"/>
      <c r="D115" s="221"/>
      <c r="E115" s="221"/>
      <c r="F115" s="221"/>
      <c r="G115" s="221"/>
      <c r="H115" s="103"/>
      <c r="I115" s="103"/>
    </row>
    <row r="116" spans="2:9" s="88" customFormat="1" ht="51.75" customHeight="1">
      <c r="B116" s="221" t="s">
        <v>160</v>
      </c>
      <c r="C116" s="221"/>
      <c r="D116" s="221"/>
      <c r="E116" s="221"/>
      <c r="F116" s="221"/>
      <c r="G116" s="221"/>
      <c r="H116" s="103"/>
      <c r="I116" s="103"/>
    </row>
    <row r="117" spans="2:9" s="92" customFormat="1">
      <c r="D117" s="109"/>
      <c r="G117" s="110"/>
    </row>
    <row r="118" spans="2:9" s="92" customFormat="1">
      <c r="D118" s="109"/>
      <c r="G118" s="110"/>
    </row>
    <row r="119" spans="2:9" s="92" customFormat="1" hidden="1">
      <c r="D119" s="109"/>
      <c r="G119" s="110"/>
    </row>
    <row r="120" spans="2:9" s="92" customFormat="1" hidden="1">
      <c r="D120" s="109"/>
      <c r="G120" s="110"/>
    </row>
    <row r="121" spans="2:9" s="92" customFormat="1" hidden="1">
      <c r="D121" s="109"/>
      <c r="G121" s="110"/>
    </row>
    <row r="122" spans="2:9" s="92" customFormat="1" hidden="1">
      <c r="D122" s="109"/>
      <c r="G122" s="110"/>
    </row>
    <row r="123" spans="2:9" s="92" customFormat="1" hidden="1">
      <c r="D123" s="109"/>
      <c r="G123" s="110"/>
    </row>
    <row r="124" spans="2:9" s="92" customFormat="1" hidden="1">
      <c r="D124" s="109"/>
      <c r="G124" s="110"/>
    </row>
    <row r="125" spans="2:9" s="92" customFormat="1" hidden="1">
      <c r="D125" s="109"/>
      <c r="G125" s="110"/>
    </row>
    <row r="126" spans="2:9" s="92" customFormat="1" hidden="1">
      <c r="D126" s="109"/>
      <c r="G126" s="110"/>
    </row>
    <row r="127" spans="2:9" s="92" customFormat="1" hidden="1">
      <c r="D127" s="109"/>
      <c r="G127" s="110"/>
    </row>
    <row r="128" spans="2:9" s="92" customFormat="1" hidden="1">
      <c r="D128" s="109"/>
      <c r="G128" s="110"/>
    </row>
    <row r="129" spans="4:7" s="92" customFormat="1" hidden="1">
      <c r="D129" s="109"/>
      <c r="G129" s="110"/>
    </row>
    <row r="130" spans="4:7" s="92" customFormat="1" hidden="1">
      <c r="D130" s="109"/>
      <c r="G130" s="110"/>
    </row>
    <row r="131" spans="4:7" s="92" customFormat="1" hidden="1">
      <c r="D131" s="109"/>
      <c r="G131" s="110"/>
    </row>
    <row r="132" spans="4:7" s="92" customFormat="1" hidden="1">
      <c r="D132" s="109"/>
      <c r="G132" s="110"/>
    </row>
    <row r="133" spans="4:7" s="92" customFormat="1" hidden="1">
      <c r="D133" s="109"/>
      <c r="G133" s="110"/>
    </row>
    <row r="134" spans="4:7" s="92" customFormat="1" hidden="1">
      <c r="D134" s="109"/>
      <c r="G134" s="110"/>
    </row>
    <row r="135" spans="4:7" s="92" customFormat="1" hidden="1">
      <c r="D135" s="109"/>
      <c r="G135" s="110"/>
    </row>
    <row r="136" spans="4:7" s="92" customFormat="1" hidden="1">
      <c r="D136" s="109"/>
      <c r="G136" s="110"/>
    </row>
    <row r="137" spans="4:7" s="92" customFormat="1" hidden="1">
      <c r="D137" s="109"/>
      <c r="G137" s="110"/>
    </row>
    <row r="138" spans="4:7" s="92" customFormat="1" hidden="1">
      <c r="D138" s="109"/>
      <c r="G138" s="110"/>
    </row>
    <row r="139" spans="4:7" s="92" customFormat="1" hidden="1">
      <c r="D139" s="109"/>
      <c r="G139" s="110"/>
    </row>
    <row r="140" spans="4:7" s="92" customFormat="1" hidden="1">
      <c r="D140" s="109"/>
      <c r="G140" s="110"/>
    </row>
    <row r="141" spans="4:7" s="92" customFormat="1" hidden="1">
      <c r="D141" s="109"/>
      <c r="G141" s="110"/>
    </row>
    <row r="142" spans="4:7" s="92" customFormat="1" hidden="1">
      <c r="D142" s="109"/>
      <c r="G142" s="110"/>
    </row>
    <row r="143" spans="4:7" s="92" customFormat="1" hidden="1">
      <c r="D143" s="109"/>
      <c r="G143" s="110"/>
    </row>
    <row r="144" spans="4:7" s="92" customFormat="1" hidden="1">
      <c r="D144" s="109"/>
      <c r="G144" s="110"/>
    </row>
    <row r="145" spans="1:7" s="92" customFormat="1" hidden="1">
      <c r="D145" s="109"/>
      <c r="G145" s="110"/>
    </row>
    <row r="146" spans="1:7" s="92" customFormat="1" hidden="1">
      <c r="D146" s="109"/>
      <c r="G146" s="110"/>
    </row>
    <row r="147" spans="1:7" s="92" customFormat="1" hidden="1">
      <c r="D147" s="109"/>
      <c r="G147" s="110"/>
    </row>
    <row r="148" spans="1:7" s="92" customFormat="1" hidden="1">
      <c r="D148" s="109"/>
      <c r="G148" s="110"/>
    </row>
    <row r="149" spans="1:7" s="92" customFormat="1" hidden="1">
      <c r="D149" s="109"/>
      <c r="G149" s="110"/>
    </row>
    <row r="150" spans="1:7" s="92" customFormat="1" hidden="1">
      <c r="D150" s="109"/>
      <c r="G150" s="110"/>
    </row>
    <row r="151" spans="1:7" s="92" customFormat="1" hidden="1">
      <c r="D151" s="109"/>
      <c r="G151" s="110"/>
    </row>
    <row r="152" spans="1:7" s="92" customFormat="1" hidden="1">
      <c r="D152" s="109"/>
      <c r="G152" s="110"/>
    </row>
    <row r="153" spans="1:7" s="92" customFormat="1" hidden="1">
      <c r="D153" s="109"/>
      <c r="G153" s="110"/>
    </row>
    <row r="154" spans="1:7" hidden="1">
      <c r="A154" s="92"/>
    </row>
    <row r="155" spans="1:7" hidden="1">
      <c r="A155" s="92"/>
    </row>
    <row r="156" spans="1:7" hidden="1">
      <c r="A156" s="92"/>
    </row>
    <row r="157" spans="1:7" hidden="1">
      <c r="A157" s="92"/>
    </row>
    <row r="158" spans="1:7" hidden="1">
      <c r="A158" s="92"/>
    </row>
    <row r="159" spans="1:7" hidden="1">
      <c r="A159" s="92"/>
    </row>
    <row r="160" spans="1:7" hidden="1">
      <c r="A160" s="92"/>
    </row>
    <row r="161" spans="1:1" hidden="1">
      <c r="A161" s="92"/>
    </row>
    <row r="162" spans="1:1" hidden="1">
      <c r="A162" s="92"/>
    </row>
    <row r="163" spans="1:1" hidden="1">
      <c r="A163" s="92"/>
    </row>
    <row r="164" spans="1:1" hidden="1">
      <c r="A164" s="92"/>
    </row>
    <row r="165" spans="1:1" hidden="1">
      <c r="A165" s="92"/>
    </row>
    <row r="166" spans="1:1" hidden="1">
      <c r="A166" s="92"/>
    </row>
    <row r="167" spans="1:1" hidden="1">
      <c r="A167" s="92"/>
    </row>
    <row r="168" spans="1:1" hidden="1">
      <c r="A168" s="92"/>
    </row>
    <row r="169" spans="1:1" hidden="1">
      <c r="A169" s="92"/>
    </row>
    <row r="170" spans="1:1" hidden="1">
      <c r="A170" s="92"/>
    </row>
    <row r="171" spans="1:1" hidden="1">
      <c r="A171" s="92"/>
    </row>
    <row r="172" spans="1:1" hidden="1">
      <c r="A172" s="92"/>
    </row>
    <row r="173" spans="1:1" hidden="1">
      <c r="A173" s="92"/>
    </row>
    <row r="174" spans="1:1" hidden="1">
      <c r="A174" s="92"/>
    </row>
    <row r="175" spans="1:1" hidden="1">
      <c r="A175" s="92"/>
    </row>
    <row r="176" spans="1:1" hidden="1">
      <c r="A176" s="92"/>
    </row>
    <row r="177" spans="1:1" hidden="1">
      <c r="A177" s="92"/>
    </row>
    <row r="178" spans="1:1" hidden="1">
      <c r="A178" s="92"/>
    </row>
    <row r="179" spans="1:1" hidden="1">
      <c r="A179" s="92"/>
    </row>
    <row r="180" spans="1:1" hidden="1">
      <c r="A180" s="92"/>
    </row>
    <row r="181" spans="1:1" hidden="1">
      <c r="A181" s="92"/>
    </row>
    <row r="182" spans="1:1" hidden="1">
      <c r="A182" s="92"/>
    </row>
    <row r="183" spans="1:1" hidden="1">
      <c r="A183" s="92"/>
    </row>
    <row r="184" spans="1:1" hidden="1">
      <c r="A184" s="92"/>
    </row>
    <row r="185" spans="1:1" hidden="1">
      <c r="A185" s="92"/>
    </row>
    <row r="186" spans="1:1" hidden="1">
      <c r="A186" s="92"/>
    </row>
    <row r="187" spans="1:1" hidden="1">
      <c r="A187" s="92"/>
    </row>
    <row r="188" spans="1:1" hidden="1">
      <c r="A188" s="92"/>
    </row>
    <row r="189" spans="1:1" hidden="1">
      <c r="A189" s="92"/>
    </row>
    <row r="190" spans="1:1" hidden="1">
      <c r="A190" s="92"/>
    </row>
    <row r="191" spans="1:1" hidden="1">
      <c r="A191" s="92"/>
    </row>
    <row r="192" spans="1:1" hidden="1">
      <c r="A192" s="92"/>
    </row>
    <row r="193" spans="1:1" hidden="1">
      <c r="A193" s="92"/>
    </row>
    <row r="194" spans="1:1" hidden="1">
      <c r="A194" s="92"/>
    </row>
    <row r="195" spans="1:1" hidden="1">
      <c r="A195" s="92"/>
    </row>
    <row r="196" spans="1:1" hidden="1">
      <c r="A196" s="92"/>
    </row>
    <row r="197" spans="1:1" hidden="1">
      <c r="A197" s="92"/>
    </row>
    <row r="198" spans="1:1" hidden="1">
      <c r="A198" s="92"/>
    </row>
    <row r="199" spans="1:1" hidden="1">
      <c r="A199" s="92"/>
    </row>
    <row r="200" spans="1:1" hidden="1">
      <c r="A200" s="92"/>
    </row>
    <row r="201" spans="1:1" hidden="1">
      <c r="A201" s="92"/>
    </row>
    <row r="202" spans="1:1" hidden="1">
      <c r="A202" s="92"/>
    </row>
    <row r="203" spans="1:1" hidden="1">
      <c r="A203" s="92"/>
    </row>
    <row r="204" spans="1:1" hidden="1">
      <c r="A204" s="92"/>
    </row>
    <row r="205" spans="1:1" hidden="1">
      <c r="A205" s="92"/>
    </row>
    <row r="206" spans="1:1" hidden="1">
      <c r="A206" s="92"/>
    </row>
    <row r="207" spans="1:1" hidden="1">
      <c r="A207" s="92"/>
    </row>
    <row r="208" spans="1:1" hidden="1">
      <c r="A208" s="92"/>
    </row>
    <row r="209" spans="1:1" hidden="1">
      <c r="A209" s="92"/>
    </row>
    <row r="210" spans="1:1" hidden="1">
      <c r="A210" s="92"/>
    </row>
    <row r="211" spans="1:1" hidden="1">
      <c r="A211" s="92"/>
    </row>
    <row r="212" spans="1:1" hidden="1">
      <c r="A212" s="92"/>
    </row>
    <row r="213" spans="1:1" hidden="1">
      <c r="A213" s="92"/>
    </row>
    <row r="214" spans="1:1" hidden="1">
      <c r="A214" s="92"/>
    </row>
    <row r="215" spans="1:1" hidden="1">
      <c r="A215" s="92"/>
    </row>
    <row r="216" spans="1:1" hidden="1">
      <c r="A216" s="92"/>
    </row>
    <row r="217" spans="1:1" hidden="1">
      <c r="A217" s="92"/>
    </row>
    <row r="218" spans="1:1" hidden="1">
      <c r="A218" s="92"/>
    </row>
    <row r="219" spans="1:1" hidden="1"/>
    <row r="220" spans="1:1" hidden="1"/>
    <row r="221" spans="1:1" hidden="1"/>
    <row r="222" spans="1:1" hidden="1"/>
    <row r="223" spans="1:1" hidden="1"/>
    <row r="224" spans="1:1"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spans="5:5" hidden="1"/>
    <row r="306" spans="5:5" hidden="1">
      <c r="E306" s="113">
        <v>0.16</v>
      </c>
    </row>
    <row r="307" spans="5:5" hidden="1">
      <c r="E307" s="113">
        <v>0</v>
      </c>
    </row>
    <row r="308" spans="5:5"/>
    <row r="309" spans="5:5"/>
    <row r="310" spans="5:5"/>
    <row r="311" spans="5:5"/>
    <row r="312" spans="5:5"/>
    <row r="313" spans="5:5"/>
    <row r="314" spans="5:5"/>
    <row r="315" spans="5:5"/>
    <row r="316" spans="5:5"/>
    <row r="317" spans="5:5"/>
  </sheetData>
  <sheetProtection algorithmName="SHA-512" hashValue="wqsZ/icwtrk1VF1a9WX3gApTUDj5gBqLq5MlIkbCREz2plRWH8zcxpMIPsRhQsoR+OlPp5j52Kx2SfvPGFoVHg==" saltValue="wLly8YKCammS3q4bEe1uuA==" spinCount="100000" sheet="1" objects="1" scenarios="1" selectLockedCells="1"/>
  <mergeCells count="83">
    <mergeCell ref="C87:F87"/>
    <mergeCell ref="C90:D90"/>
    <mergeCell ref="C91:D91"/>
    <mergeCell ref="B114:G114"/>
    <mergeCell ref="B115:G115"/>
    <mergeCell ref="B103:F103"/>
    <mergeCell ref="B98:F98"/>
    <mergeCell ref="C107:E107"/>
    <mergeCell ref="B108:B109"/>
    <mergeCell ref="C108:E108"/>
    <mergeCell ref="C109:E109"/>
    <mergeCell ref="B101:B102"/>
    <mergeCell ref="C100:E100"/>
    <mergeCell ref="C101:E101"/>
    <mergeCell ref="C102:E102"/>
    <mergeCell ref="B110:F110"/>
    <mergeCell ref="B17:G17"/>
    <mergeCell ref="B16:G16"/>
    <mergeCell ref="B15:G15"/>
    <mergeCell ref="B9:G9"/>
    <mergeCell ref="B2:G7"/>
    <mergeCell ref="E11:G11"/>
    <mergeCell ref="E12:G12"/>
    <mergeCell ref="E13:G13"/>
    <mergeCell ref="C57:D57"/>
    <mergeCell ref="C58:D58"/>
    <mergeCell ref="C65:D65"/>
    <mergeCell ref="C64:G64"/>
    <mergeCell ref="C63:F63"/>
    <mergeCell ref="C80:D80"/>
    <mergeCell ref="C81:D81"/>
    <mergeCell ref="C82:D82"/>
    <mergeCell ref="C79:G79"/>
    <mergeCell ref="C76:D76"/>
    <mergeCell ref="C77:D77"/>
    <mergeCell ref="C78:F78"/>
    <mergeCell ref="C71:D71"/>
    <mergeCell ref="C72:D72"/>
    <mergeCell ref="C73:D73"/>
    <mergeCell ref="C74:D74"/>
    <mergeCell ref="C75:D75"/>
    <mergeCell ref="C46:D46"/>
    <mergeCell ref="C47:D47"/>
    <mergeCell ref="C45:G45"/>
    <mergeCell ref="B42:F42"/>
    <mergeCell ref="C70:D70"/>
    <mergeCell ref="C66:F66"/>
    <mergeCell ref="C68:G68"/>
    <mergeCell ref="C48:D48"/>
    <mergeCell ref="C49:D49"/>
    <mergeCell ref="C50:D50"/>
    <mergeCell ref="C51:D51"/>
    <mergeCell ref="C52:D52"/>
    <mergeCell ref="C53:D53"/>
    <mergeCell ref="C54:D54"/>
    <mergeCell ref="C55:D55"/>
    <mergeCell ref="C56:D56"/>
    <mergeCell ref="B22:B37"/>
    <mergeCell ref="C59:D59"/>
    <mergeCell ref="C60:D60"/>
    <mergeCell ref="C62:D62"/>
    <mergeCell ref="C61:D61"/>
    <mergeCell ref="B45:B95"/>
    <mergeCell ref="C67:F67"/>
    <mergeCell ref="E38:F38"/>
    <mergeCell ref="C69:D69"/>
    <mergeCell ref="C83:D83"/>
    <mergeCell ref="C84:D84"/>
    <mergeCell ref="C85:D85"/>
    <mergeCell ref="C86:D86"/>
    <mergeCell ref="C40:D40"/>
    <mergeCell ref="C41:D41"/>
    <mergeCell ref="C44:D44"/>
    <mergeCell ref="B116:G116"/>
    <mergeCell ref="B112:F112"/>
    <mergeCell ref="B105:F105"/>
    <mergeCell ref="C95:F95"/>
    <mergeCell ref="C88:F88"/>
    <mergeCell ref="B96:F96"/>
    <mergeCell ref="C89:G89"/>
    <mergeCell ref="C92:G92"/>
    <mergeCell ref="C93:D93"/>
    <mergeCell ref="C94:D9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5"/>
  <sheetViews>
    <sheetView showGridLines="0" showZeros="0" topLeftCell="A85" zoomScaleNormal="100" workbookViewId="0">
      <selection activeCell="F101" sqref="F101:F102"/>
    </sheetView>
  </sheetViews>
  <sheetFormatPr baseColWidth="10" defaultColWidth="0" defaultRowHeight="12" customHeight="1" zeroHeight="1"/>
  <cols>
    <col min="1" max="1" width="3" style="97" customWidth="1"/>
    <col min="2" max="2" width="18" style="97" customWidth="1"/>
    <col min="3" max="3" width="49" style="97" customWidth="1"/>
    <col min="4" max="4" width="13.7109375" style="111" customWidth="1"/>
    <col min="5" max="5" width="15.7109375" style="97" customWidth="1"/>
    <col min="6" max="6" width="17.5703125" style="97" customWidth="1"/>
    <col min="7" max="7" width="17.5703125" style="112" customWidth="1"/>
    <col min="8" max="8" width="11.42578125" style="92" customWidth="1"/>
    <col min="9" max="20" width="0" style="92" hidden="1" customWidth="1"/>
    <col min="21" max="16384" width="11.42578125" style="97" hidden="1"/>
  </cols>
  <sheetData>
    <row r="1" spans="2:10" s="88" customFormat="1" ht="8.25" customHeight="1">
      <c r="C1" s="76"/>
      <c r="H1" s="120"/>
      <c r="I1" s="120"/>
    </row>
    <row r="2" spans="2:10" s="88" customFormat="1" ht="13.5" customHeight="1">
      <c r="B2" s="246"/>
      <c r="C2" s="246"/>
      <c r="D2" s="246"/>
      <c r="E2" s="246"/>
      <c r="F2" s="246"/>
      <c r="G2" s="246"/>
      <c r="H2" s="103"/>
      <c r="I2" s="103"/>
    </row>
    <row r="3" spans="2:10" s="88" customFormat="1" ht="13.5" customHeight="1">
      <c r="B3" s="246"/>
      <c r="C3" s="246"/>
      <c r="D3" s="246"/>
      <c r="E3" s="246"/>
      <c r="F3" s="246"/>
      <c r="G3" s="246"/>
      <c r="H3" s="103"/>
      <c r="I3" s="103"/>
    </row>
    <row r="4" spans="2:10" s="88" customFormat="1" ht="13.5" customHeight="1">
      <c r="B4" s="246"/>
      <c r="C4" s="246"/>
      <c r="D4" s="246"/>
      <c r="E4" s="246"/>
      <c r="F4" s="246"/>
      <c r="G4" s="246"/>
      <c r="H4" s="103"/>
      <c r="I4" s="103"/>
    </row>
    <row r="5" spans="2:10" s="88" customFormat="1" ht="13.5" customHeight="1">
      <c r="B5" s="246"/>
      <c r="C5" s="246"/>
      <c r="D5" s="246"/>
      <c r="E5" s="246"/>
      <c r="F5" s="246"/>
      <c r="G5" s="246"/>
      <c r="H5" s="103"/>
      <c r="I5" s="103"/>
    </row>
    <row r="6" spans="2:10" s="88" customFormat="1" ht="13.5" customHeight="1">
      <c r="B6" s="246"/>
      <c r="C6" s="246"/>
      <c r="D6" s="246"/>
      <c r="E6" s="246"/>
      <c r="F6" s="246"/>
      <c r="G6" s="246"/>
      <c r="H6" s="103"/>
      <c r="I6" s="103"/>
    </row>
    <row r="7" spans="2:10" s="88" customFormat="1" ht="4.5" customHeight="1">
      <c r="B7" s="246"/>
      <c r="C7" s="246"/>
      <c r="D7" s="246"/>
      <c r="E7" s="246"/>
      <c r="F7" s="246"/>
      <c r="G7" s="246"/>
      <c r="H7" s="103"/>
      <c r="I7" s="103"/>
    </row>
    <row r="8" spans="2:10" s="88" customFormat="1" ht="5.0999999999999996" customHeight="1">
      <c r="B8" s="119"/>
      <c r="C8" s="119"/>
      <c r="D8" s="119"/>
      <c r="E8" s="119"/>
      <c r="F8" s="119"/>
      <c r="G8" s="119"/>
      <c r="H8" s="103"/>
      <c r="I8" s="103"/>
      <c r="J8" s="90"/>
    </row>
    <row r="9" spans="2:10" s="88" customFormat="1" ht="14.25" customHeight="1">
      <c r="B9" s="245" t="s">
        <v>154</v>
      </c>
      <c r="C9" s="245"/>
      <c r="D9" s="245"/>
      <c r="E9" s="245"/>
      <c r="F9" s="245"/>
      <c r="G9" s="245"/>
      <c r="H9" s="121"/>
      <c r="I9" s="121"/>
    </row>
    <row r="10" spans="2:10" s="88" customFormat="1" ht="5.0999999999999996" customHeight="1">
      <c r="B10" s="90"/>
      <c r="C10" s="90"/>
      <c r="D10" s="90"/>
      <c r="E10" s="90"/>
      <c r="F10" s="90"/>
      <c r="G10" s="90"/>
      <c r="H10" s="120"/>
      <c r="I10" s="120"/>
    </row>
    <row r="11" spans="2:10" s="88" customFormat="1" ht="12" customHeight="1">
      <c r="B11" s="89" t="s">
        <v>150</v>
      </c>
      <c r="C11" s="140">
        <f>+'ZONA 1 - MACRO (1 y 2)'!C11</f>
        <v>0</v>
      </c>
      <c r="D11" s="89" t="s">
        <v>151</v>
      </c>
      <c r="E11" s="247">
        <f>+'ZONA 1 - MACRO (1 y 2)'!E11:G11</f>
        <v>0</v>
      </c>
      <c r="F11" s="247"/>
      <c r="G11" s="247"/>
      <c r="H11" s="122"/>
      <c r="I11" s="122"/>
    </row>
    <row r="12" spans="2:10" s="88" customFormat="1" ht="12" customHeight="1">
      <c r="B12" s="89" t="s">
        <v>35</v>
      </c>
      <c r="C12" s="140">
        <f>+'ZONA 1 - MACRO (1 y 2)'!C12</f>
        <v>0</v>
      </c>
      <c r="D12" s="89" t="s">
        <v>152</v>
      </c>
      <c r="E12" s="247">
        <f>+'ZONA 1 - MACRO (1 y 2)'!E12:G12</f>
        <v>0</v>
      </c>
      <c r="F12" s="247"/>
      <c r="G12" s="247"/>
      <c r="H12" s="122"/>
      <c r="I12" s="122"/>
    </row>
    <row r="13" spans="2:10" s="88" customFormat="1" ht="12" customHeight="1">
      <c r="B13" s="89" t="s">
        <v>153</v>
      </c>
      <c r="C13" s="140">
        <f>+'ZONA 1 - MACRO (1 y 2)'!C13</f>
        <v>0</v>
      </c>
      <c r="D13" s="89" t="s">
        <v>34</v>
      </c>
      <c r="E13" s="247">
        <f>+'ZONA 1 - MACRO (1 y 2)'!E13:G13</f>
        <v>0</v>
      </c>
      <c r="F13" s="247"/>
      <c r="G13" s="247"/>
      <c r="H13" s="122"/>
      <c r="I13" s="122"/>
    </row>
    <row r="14" spans="2:10" s="88" customFormat="1" ht="5.0999999999999996" customHeight="1">
      <c r="B14" s="90"/>
      <c r="C14" s="90"/>
      <c r="D14" s="90"/>
      <c r="E14" s="90"/>
      <c r="F14" s="90"/>
      <c r="G14" s="90"/>
      <c r="H14" s="91"/>
    </row>
    <row r="15" spans="2:10" s="88" customFormat="1" ht="19.5" customHeight="1">
      <c r="B15" s="244" t="s">
        <v>155</v>
      </c>
      <c r="C15" s="244"/>
      <c r="D15" s="244"/>
      <c r="E15" s="244"/>
      <c r="F15" s="244"/>
      <c r="G15" s="244"/>
      <c r="H15" s="118"/>
      <c r="I15" s="118"/>
    </row>
    <row r="16" spans="2:10" s="88" customFormat="1" ht="72" customHeight="1">
      <c r="B16" s="243" t="s">
        <v>215</v>
      </c>
      <c r="C16" s="243"/>
      <c r="D16" s="243"/>
      <c r="E16" s="243"/>
      <c r="F16" s="243"/>
      <c r="G16" s="243"/>
      <c r="H16" s="117"/>
      <c r="I16" s="117"/>
    </row>
    <row r="17" spans="1:9" s="88" customFormat="1" ht="84" customHeight="1">
      <c r="B17" s="242" t="s">
        <v>220</v>
      </c>
      <c r="C17" s="242"/>
      <c r="D17" s="242"/>
      <c r="E17" s="242"/>
      <c r="F17" s="242"/>
      <c r="G17" s="242"/>
      <c r="H17" s="117"/>
      <c r="I17" s="117"/>
    </row>
    <row r="18" spans="1:9" ht="5.0999999999999996" customHeight="1">
      <c r="A18" s="92"/>
      <c r="B18" s="93"/>
      <c r="C18" s="94"/>
      <c r="D18" s="95"/>
      <c r="E18" s="96"/>
      <c r="F18" s="96"/>
      <c r="G18" s="96"/>
      <c r="H18" s="96"/>
    </row>
    <row r="19" spans="1:9" ht="22.5" customHeight="1">
      <c r="A19" s="92"/>
      <c r="B19" s="143" t="s">
        <v>210</v>
      </c>
      <c r="C19" s="123">
        <v>5</v>
      </c>
      <c r="D19" s="144" t="s">
        <v>217</v>
      </c>
      <c r="E19" s="123">
        <v>2</v>
      </c>
      <c r="F19" s="144" t="s">
        <v>218</v>
      </c>
      <c r="G19" s="123" t="s">
        <v>221</v>
      </c>
      <c r="H19" s="96"/>
    </row>
    <row r="20" spans="1:9" ht="5.0999999999999996" customHeight="1">
      <c r="A20" s="92"/>
      <c r="B20" s="99"/>
      <c r="C20" s="100"/>
      <c r="D20" s="101"/>
      <c r="E20" s="98"/>
      <c r="F20" s="98"/>
      <c r="G20" s="102"/>
      <c r="H20" s="96"/>
    </row>
    <row r="21" spans="1:9" ht="38.25" customHeight="1">
      <c r="A21" s="92"/>
      <c r="B21" s="124" t="s">
        <v>162</v>
      </c>
      <c r="C21" s="124" t="s">
        <v>37</v>
      </c>
      <c r="D21" s="125" t="s">
        <v>165</v>
      </c>
      <c r="E21" s="124" t="s">
        <v>164</v>
      </c>
      <c r="F21" s="125" t="s">
        <v>209</v>
      </c>
      <c r="G21" s="124" t="s">
        <v>166</v>
      </c>
    </row>
    <row r="22" spans="1:9">
      <c r="A22" s="92"/>
      <c r="B22" s="230" t="s">
        <v>38</v>
      </c>
      <c r="C22" s="82" t="s">
        <v>0</v>
      </c>
      <c r="D22" s="79">
        <v>1</v>
      </c>
      <c r="E22" s="77">
        <v>1</v>
      </c>
      <c r="F22" s="145"/>
      <c r="G22" s="85">
        <f t="shared" ref="G22:G37" si="0">ROUND(D22*E22*F22*$C$19,0)</f>
        <v>0</v>
      </c>
    </row>
    <row r="23" spans="1:9">
      <c r="A23" s="92"/>
      <c r="B23" s="230"/>
      <c r="C23" s="82" t="s">
        <v>1</v>
      </c>
      <c r="D23" s="79">
        <v>1</v>
      </c>
      <c r="E23" s="77">
        <v>1</v>
      </c>
      <c r="F23" s="145"/>
      <c r="G23" s="85">
        <f t="shared" si="0"/>
        <v>0</v>
      </c>
    </row>
    <row r="24" spans="1:9">
      <c r="A24" s="92"/>
      <c r="B24" s="230"/>
      <c r="C24" s="82" t="s">
        <v>3</v>
      </c>
      <c r="D24" s="79">
        <v>1</v>
      </c>
      <c r="E24" s="77">
        <v>1</v>
      </c>
      <c r="F24" s="145"/>
      <c r="G24" s="85">
        <f t="shared" si="0"/>
        <v>0</v>
      </c>
    </row>
    <row r="25" spans="1:9">
      <c r="A25" s="92"/>
      <c r="B25" s="230"/>
      <c r="C25" s="82" t="s">
        <v>5</v>
      </c>
      <c r="D25" s="79">
        <v>1</v>
      </c>
      <c r="E25" s="77">
        <v>1</v>
      </c>
      <c r="F25" s="145"/>
      <c r="G25" s="85">
        <f t="shared" si="0"/>
        <v>0</v>
      </c>
    </row>
    <row r="26" spans="1:9">
      <c r="A26" s="92"/>
      <c r="B26" s="230"/>
      <c r="C26" s="82" t="s">
        <v>2</v>
      </c>
      <c r="D26" s="79">
        <v>1</v>
      </c>
      <c r="E26" s="77">
        <v>1</v>
      </c>
      <c r="F26" s="145"/>
      <c r="G26" s="85">
        <f t="shared" si="0"/>
        <v>0</v>
      </c>
    </row>
    <row r="27" spans="1:9">
      <c r="A27" s="92"/>
      <c r="B27" s="230"/>
      <c r="C27" s="82" t="s">
        <v>4</v>
      </c>
      <c r="D27" s="79">
        <v>1</v>
      </c>
      <c r="E27" s="77">
        <v>1</v>
      </c>
      <c r="F27" s="145"/>
      <c r="G27" s="85">
        <f t="shared" si="0"/>
        <v>0</v>
      </c>
    </row>
    <row r="28" spans="1:9">
      <c r="A28" s="92"/>
      <c r="B28" s="230"/>
      <c r="C28" s="82" t="s">
        <v>6</v>
      </c>
      <c r="D28" s="79">
        <v>2</v>
      </c>
      <c r="E28" s="77">
        <v>1</v>
      </c>
      <c r="F28" s="145"/>
      <c r="G28" s="85">
        <f t="shared" si="0"/>
        <v>0</v>
      </c>
    </row>
    <row r="29" spans="1:9">
      <c r="A29" s="92"/>
      <c r="B29" s="230"/>
      <c r="C29" s="82" t="s">
        <v>7</v>
      </c>
      <c r="D29" s="79">
        <v>3</v>
      </c>
      <c r="E29" s="78">
        <v>1</v>
      </c>
      <c r="F29" s="145"/>
      <c r="G29" s="85">
        <f t="shared" si="0"/>
        <v>0</v>
      </c>
    </row>
    <row r="30" spans="1:9">
      <c r="A30" s="92"/>
      <c r="B30" s="230"/>
      <c r="C30" s="82" t="s">
        <v>8</v>
      </c>
      <c r="D30" s="79">
        <v>8</v>
      </c>
      <c r="E30" s="77">
        <v>1</v>
      </c>
      <c r="F30" s="145"/>
      <c r="G30" s="85">
        <f t="shared" si="0"/>
        <v>0</v>
      </c>
    </row>
    <row r="31" spans="1:9">
      <c r="A31" s="92"/>
      <c r="B31" s="230"/>
      <c r="C31" s="82" t="s">
        <v>9</v>
      </c>
      <c r="D31" s="79">
        <v>4</v>
      </c>
      <c r="E31" s="77">
        <v>1</v>
      </c>
      <c r="F31" s="145"/>
      <c r="G31" s="85">
        <f t="shared" si="0"/>
        <v>0</v>
      </c>
    </row>
    <row r="32" spans="1:9">
      <c r="A32" s="92"/>
      <c r="B32" s="230"/>
      <c r="C32" s="82" t="s">
        <v>10</v>
      </c>
      <c r="D32" s="79">
        <v>3</v>
      </c>
      <c r="E32" s="77">
        <v>1</v>
      </c>
      <c r="F32" s="145"/>
      <c r="G32" s="85">
        <f t="shared" si="0"/>
        <v>0</v>
      </c>
    </row>
    <row r="33" spans="1:7">
      <c r="A33" s="92"/>
      <c r="B33" s="230"/>
      <c r="C33" s="82" t="s">
        <v>11</v>
      </c>
      <c r="D33" s="79">
        <v>1</v>
      </c>
      <c r="E33" s="77">
        <v>1</v>
      </c>
      <c r="F33" s="145"/>
      <c r="G33" s="85">
        <f t="shared" si="0"/>
        <v>0</v>
      </c>
    </row>
    <row r="34" spans="1:7">
      <c r="A34" s="92"/>
      <c r="B34" s="230"/>
      <c r="C34" s="82" t="s">
        <v>12</v>
      </c>
      <c r="D34" s="79">
        <v>1</v>
      </c>
      <c r="E34" s="77">
        <v>1</v>
      </c>
      <c r="F34" s="145"/>
      <c r="G34" s="85">
        <f t="shared" si="0"/>
        <v>0</v>
      </c>
    </row>
    <row r="35" spans="1:7">
      <c r="A35" s="92"/>
      <c r="B35" s="230"/>
      <c r="C35" s="82" t="s">
        <v>163</v>
      </c>
      <c r="D35" s="79">
        <v>1</v>
      </c>
      <c r="E35" s="77">
        <v>1</v>
      </c>
      <c r="F35" s="145"/>
      <c r="G35" s="85">
        <f t="shared" si="0"/>
        <v>0</v>
      </c>
    </row>
    <row r="36" spans="1:7" ht="12" customHeight="1">
      <c r="A36" s="92"/>
      <c r="B36" s="230"/>
      <c r="C36" s="82" t="s">
        <v>14</v>
      </c>
      <c r="D36" s="79">
        <v>3</v>
      </c>
      <c r="E36" s="77">
        <v>1</v>
      </c>
      <c r="F36" s="145"/>
      <c r="G36" s="85">
        <f t="shared" si="0"/>
        <v>0</v>
      </c>
    </row>
    <row r="37" spans="1:7">
      <c r="A37" s="92"/>
      <c r="B37" s="230"/>
      <c r="C37" s="82" t="s">
        <v>15</v>
      </c>
      <c r="D37" s="79">
        <v>1</v>
      </c>
      <c r="E37" s="77">
        <v>1</v>
      </c>
      <c r="F37" s="145"/>
      <c r="G37" s="85">
        <f t="shared" si="0"/>
        <v>0</v>
      </c>
    </row>
    <row r="38" spans="1:7" ht="18" customHeight="1">
      <c r="A38" s="92"/>
      <c r="B38" s="224" t="s">
        <v>167</v>
      </c>
      <c r="C38" s="224"/>
      <c r="D38" s="224"/>
      <c r="E38" s="224"/>
      <c r="F38" s="224"/>
      <c r="G38" s="87">
        <f>SUM(G22:G37)</f>
        <v>0</v>
      </c>
    </row>
    <row r="39" spans="1:7" s="103" customFormat="1" ht="5.0999999999999996" customHeight="1">
      <c r="B39" s="104"/>
      <c r="C39" s="104"/>
      <c r="D39" s="104"/>
      <c r="E39" s="104"/>
      <c r="F39" s="104"/>
      <c r="G39" s="83"/>
    </row>
    <row r="40" spans="1:7" ht="24" customHeight="1">
      <c r="A40" s="92"/>
      <c r="B40" s="124" t="s">
        <v>162</v>
      </c>
      <c r="C40" s="237" t="s">
        <v>45</v>
      </c>
      <c r="D40" s="237"/>
      <c r="E40" s="124" t="s">
        <v>40</v>
      </c>
      <c r="F40" s="124" t="s">
        <v>41</v>
      </c>
      <c r="G40" s="124" t="s">
        <v>42</v>
      </c>
    </row>
    <row r="41" spans="1:7" ht="53.25" customHeight="1">
      <c r="A41" s="92"/>
      <c r="B41" s="105" t="s">
        <v>39</v>
      </c>
      <c r="C41" s="238" t="s">
        <v>168</v>
      </c>
      <c r="D41" s="238"/>
      <c r="E41" s="19">
        <v>1201</v>
      </c>
      <c r="F41" s="146"/>
      <c r="G41" s="85">
        <f>+ROUND(F41*E41,0)</f>
        <v>0</v>
      </c>
    </row>
    <row r="42" spans="1:7" ht="18" customHeight="1">
      <c r="A42" s="92"/>
      <c r="B42" s="224" t="s">
        <v>200</v>
      </c>
      <c r="C42" s="224"/>
      <c r="D42" s="224"/>
      <c r="E42" s="224"/>
      <c r="F42" s="224"/>
      <c r="G42" s="87">
        <f>+G41</f>
        <v>0</v>
      </c>
    </row>
    <row r="43" spans="1:7" s="103" customFormat="1" ht="5.0999999999999996" customHeight="1">
      <c r="B43" s="104"/>
      <c r="C43" s="104"/>
      <c r="D43" s="104"/>
      <c r="E43" s="104"/>
      <c r="F43" s="104"/>
      <c r="G43" s="83"/>
    </row>
    <row r="44" spans="1:7" ht="24" customHeight="1">
      <c r="A44" s="92"/>
      <c r="B44" s="124" t="s">
        <v>162</v>
      </c>
      <c r="C44" s="237" t="s">
        <v>178</v>
      </c>
      <c r="D44" s="237"/>
      <c r="E44" s="124" t="s">
        <v>44</v>
      </c>
      <c r="F44" s="124" t="s">
        <v>169</v>
      </c>
      <c r="G44" s="124" t="s">
        <v>42</v>
      </c>
    </row>
    <row r="45" spans="1:7" ht="12.95" customHeight="1">
      <c r="A45" s="92"/>
      <c r="B45" s="233" t="s">
        <v>43</v>
      </c>
      <c r="C45" s="226" t="s">
        <v>184</v>
      </c>
      <c r="D45" s="226"/>
      <c r="E45" s="226"/>
      <c r="F45" s="226"/>
      <c r="G45" s="226"/>
    </row>
    <row r="46" spans="1:7" ht="15.75" customHeight="1">
      <c r="A46" s="92"/>
      <c r="B46" s="233"/>
      <c r="C46" s="232" t="s">
        <v>16</v>
      </c>
      <c r="D46" s="232"/>
      <c r="E46" s="80">
        <v>24</v>
      </c>
      <c r="F46" s="145"/>
      <c r="G46" s="85">
        <f t="shared" ref="G46:G62" si="1">+ROUND(F46*E46,0)</f>
        <v>0</v>
      </c>
    </row>
    <row r="47" spans="1:7" ht="15.75" customHeight="1">
      <c r="A47" s="92"/>
      <c r="B47" s="233"/>
      <c r="C47" s="232" t="s">
        <v>170</v>
      </c>
      <c r="D47" s="229"/>
      <c r="E47" s="80">
        <v>24</v>
      </c>
      <c r="F47" s="145"/>
      <c r="G47" s="85">
        <f t="shared" si="1"/>
        <v>0</v>
      </c>
    </row>
    <row r="48" spans="1:7" ht="15.75" customHeight="1">
      <c r="A48" s="92"/>
      <c r="B48" s="233"/>
      <c r="C48" s="232" t="s">
        <v>171</v>
      </c>
      <c r="D48" s="229"/>
      <c r="E48" s="80">
        <v>24</v>
      </c>
      <c r="F48" s="145"/>
      <c r="G48" s="85">
        <f t="shared" si="1"/>
        <v>0</v>
      </c>
    </row>
    <row r="49" spans="1:7" ht="15.75" customHeight="1">
      <c r="A49" s="92"/>
      <c r="B49" s="233"/>
      <c r="C49" s="232" t="s">
        <v>172</v>
      </c>
      <c r="D49" s="229"/>
      <c r="E49" s="80">
        <v>24</v>
      </c>
      <c r="F49" s="145"/>
      <c r="G49" s="85">
        <f t="shared" si="1"/>
        <v>0</v>
      </c>
    </row>
    <row r="50" spans="1:7" ht="15.75" customHeight="1">
      <c r="A50" s="92"/>
      <c r="B50" s="233"/>
      <c r="C50" s="231" t="s">
        <v>17</v>
      </c>
      <c r="D50" s="229"/>
      <c r="E50" s="80">
        <v>24</v>
      </c>
      <c r="F50" s="145"/>
      <c r="G50" s="85">
        <f t="shared" si="1"/>
        <v>0</v>
      </c>
    </row>
    <row r="51" spans="1:7" ht="15.75" customHeight="1">
      <c r="A51" s="92"/>
      <c r="B51" s="233"/>
      <c r="C51" s="232" t="s">
        <v>18</v>
      </c>
      <c r="D51" s="229"/>
      <c r="E51" s="80">
        <v>24</v>
      </c>
      <c r="F51" s="145"/>
      <c r="G51" s="85">
        <f t="shared" si="1"/>
        <v>0</v>
      </c>
    </row>
    <row r="52" spans="1:7" ht="15.75" customHeight="1">
      <c r="A52" s="92"/>
      <c r="B52" s="233"/>
      <c r="C52" s="232" t="s">
        <v>19</v>
      </c>
      <c r="D52" s="229"/>
      <c r="E52" s="80">
        <v>24</v>
      </c>
      <c r="F52" s="145"/>
      <c r="G52" s="85">
        <f t="shared" si="1"/>
        <v>0</v>
      </c>
    </row>
    <row r="53" spans="1:7" ht="15.75" customHeight="1">
      <c r="A53" s="92"/>
      <c r="B53" s="233"/>
      <c r="C53" s="232" t="s">
        <v>173</v>
      </c>
      <c r="D53" s="229"/>
      <c r="E53" s="80">
        <v>24</v>
      </c>
      <c r="F53" s="145"/>
      <c r="G53" s="85">
        <f t="shared" si="1"/>
        <v>0</v>
      </c>
    </row>
    <row r="54" spans="1:7" ht="15.75" customHeight="1">
      <c r="A54" s="92"/>
      <c r="B54" s="233"/>
      <c r="C54" s="232" t="s">
        <v>174</v>
      </c>
      <c r="D54" s="229"/>
      <c r="E54" s="80">
        <v>24</v>
      </c>
      <c r="F54" s="145"/>
      <c r="G54" s="85">
        <f t="shared" si="1"/>
        <v>0</v>
      </c>
    </row>
    <row r="55" spans="1:7" ht="15.75" customHeight="1">
      <c r="A55" s="92"/>
      <c r="B55" s="233"/>
      <c r="C55" s="232" t="s">
        <v>175</v>
      </c>
      <c r="D55" s="229"/>
      <c r="E55" s="80">
        <v>24</v>
      </c>
      <c r="F55" s="145"/>
      <c r="G55" s="85">
        <f t="shared" si="1"/>
        <v>0</v>
      </c>
    </row>
    <row r="56" spans="1:7" ht="15.75" customHeight="1">
      <c r="A56" s="92"/>
      <c r="B56" s="233"/>
      <c r="C56" s="231" t="s">
        <v>176</v>
      </c>
      <c r="D56" s="229"/>
      <c r="E56" s="80">
        <v>24</v>
      </c>
      <c r="F56" s="145"/>
      <c r="G56" s="85">
        <f t="shared" si="1"/>
        <v>0</v>
      </c>
    </row>
    <row r="57" spans="1:7" ht="15.75" customHeight="1">
      <c r="A57" s="92"/>
      <c r="B57" s="233"/>
      <c r="C57" s="232" t="s">
        <v>177</v>
      </c>
      <c r="D57" s="229"/>
      <c r="E57" s="80">
        <v>24</v>
      </c>
      <c r="F57" s="145"/>
      <c r="G57" s="85">
        <f t="shared" si="1"/>
        <v>0</v>
      </c>
    </row>
    <row r="58" spans="1:7" ht="15.75" customHeight="1">
      <c r="A58" s="92"/>
      <c r="B58" s="233"/>
      <c r="C58" s="232" t="s">
        <v>20</v>
      </c>
      <c r="D58" s="229"/>
      <c r="E58" s="80">
        <v>24</v>
      </c>
      <c r="F58" s="145"/>
      <c r="G58" s="85">
        <f t="shared" si="1"/>
        <v>0</v>
      </c>
    </row>
    <row r="59" spans="1:7" ht="15.75" customHeight="1">
      <c r="A59" s="92"/>
      <c r="B59" s="233"/>
      <c r="C59" s="231" t="s">
        <v>21</v>
      </c>
      <c r="D59" s="229"/>
      <c r="E59" s="80">
        <v>24</v>
      </c>
      <c r="F59" s="145"/>
      <c r="G59" s="85">
        <f t="shared" si="1"/>
        <v>0</v>
      </c>
    </row>
    <row r="60" spans="1:7" ht="15.75" customHeight="1">
      <c r="A60" s="92"/>
      <c r="B60" s="233"/>
      <c r="C60" s="232" t="s">
        <v>22</v>
      </c>
      <c r="D60" s="229"/>
      <c r="E60" s="80">
        <v>24</v>
      </c>
      <c r="F60" s="145"/>
      <c r="G60" s="85">
        <f t="shared" si="1"/>
        <v>0</v>
      </c>
    </row>
    <row r="61" spans="1:7" ht="15.75" customHeight="1">
      <c r="A61" s="92"/>
      <c r="B61" s="233"/>
      <c r="C61" s="232" t="s">
        <v>23</v>
      </c>
      <c r="D61" s="229"/>
      <c r="E61" s="80">
        <v>24</v>
      </c>
      <c r="F61" s="145"/>
      <c r="G61" s="85">
        <f t="shared" si="1"/>
        <v>0</v>
      </c>
    </row>
    <row r="62" spans="1:7" ht="15.75" customHeight="1">
      <c r="A62" s="92"/>
      <c r="B62" s="233"/>
      <c r="C62" s="232" t="s">
        <v>24</v>
      </c>
      <c r="D62" s="229"/>
      <c r="E62" s="80">
        <v>24</v>
      </c>
      <c r="F62" s="145"/>
      <c r="G62" s="85">
        <f t="shared" si="1"/>
        <v>0</v>
      </c>
    </row>
    <row r="63" spans="1:7" ht="15" customHeight="1">
      <c r="A63" s="92"/>
      <c r="B63" s="233"/>
      <c r="C63" s="240" t="s">
        <v>182</v>
      </c>
      <c r="D63" s="240"/>
      <c r="E63" s="240"/>
      <c r="F63" s="240"/>
      <c r="G63" s="116">
        <f>SUM(G46:G62)</f>
        <v>0</v>
      </c>
    </row>
    <row r="64" spans="1:7" ht="12.95" customHeight="1">
      <c r="A64" s="92"/>
      <c r="B64" s="233"/>
      <c r="C64" s="226" t="s">
        <v>185</v>
      </c>
      <c r="D64" s="226"/>
      <c r="E64" s="226"/>
      <c r="F64" s="226"/>
      <c r="G64" s="226"/>
    </row>
    <row r="65" spans="1:7" ht="15.75" customHeight="1">
      <c r="A65" s="92"/>
      <c r="B65" s="233"/>
      <c r="C65" s="228" t="s">
        <v>25</v>
      </c>
      <c r="D65" s="228"/>
      <c r="E65" s="80">
        <v>24</v>
      </c>
      <c r="F65" s="145"/>
      <c r="G65" s="85">
        <f>+ROUND(F65*E65,0)</f>
        <v>0</v>
      </c>
    </row>
    <row r="66" spans="1:7" ht="15.75" customHeight="1">
      <c r="A66" s="92"/>
      <c r="B66" s="233"/>
      <c r="C66" s="240" t="s">
        <v>186</v>
      </c>
      <c r="D66" s="240"/>
      <c r="E66" s="240"/>
      <c r="F66" s="240"/>
      <c r="G66" s="116">
        <f>+G65</f>
        <v>0</v>
      </c>
    </row>
    <row r="67" spans="1:7" ht="15" customHeight="1">
      <c r="A67" s="92"/>
      <c r="B67" s="233"/>
      <c r="C67" s="225" t="s">
        <v>183</v>
      </c>
      <c r="D67" s="225"/>
      <c r="E67" s="225"/>
      <c r="F67" s="225"/>
      <c r="G67" s="87">
        <f>+G66+G63</f>
        <v>0</v>
      </c>
    </row>
    <row r="68" spans="1:7" ht="12.95" customHeight="1">
      <c r="A68" s="92"/>
      <c r="B68" s="233"/>
      <c r="C68" s="226" t="s">
        <v>187</v>
      </c>
      <c r="D68" s="226"/>
      <c r="E68" s="226"/>
      <c r="F68" s="226"/>
      <c r="G68" s="226"/>
    </row>
    <row r="69" spans="1:7" ht="15.75" customHeight="1">
      <c r="A69" s="92"/>
      <c r="B69" s="233"/>
      <c r="C69" s="236" t="s">
        <v>26</v>
      </c>
      <c r="D69" s="236"/>
      <c r="E69" s="80">
        <v>5</v>
      </c>
      <c r="F69" s="145"/>
      <c r="G69" s="85">
        <f t="shared" ref="G69:G77" si="2">+ROUND(F69*E69,0)</f>
        <v>0</v>
      </c>
    </row>
    <row r="70" spans="1:7" ht="15.75" customHeight="1">
      <c r="A70" s="92"/>
      <c r="B70" s="233"/>
      <c r="C70" s="236" t="s">
        <v>27</v>
      </c>
      <c r="D70" s="229"/>
      <c r="E70" s="80">
        <v>5</v>
      </c>
      <c r="F70" s="145"/>
      <c r="G70" s="85">
        <f t="shared" si="2"/>
        <v>0</v>
      </c>
    </row>
    <row r="71" spans="1:7" ht="15.75" customHeight="1">
      <c r="A71" s="92"/>
      <c r="B71" s="233"/>
      <c r="C71" s="236" t="s">
        <v>22</v>
      </c>
      <c r="D71" s="229"/>
      <c r="E71" s="80">
        <v>5</v>
      </c>
      <c r="F71" s="145"/>
      <c r="G71" s="85">
        <f t="shared" si="2"/>
        <v>0</v>
      </c>
    </row>
    <row r="72" spans="1:7" ht="15.75" customHeight="1">
      <c r="A72" s="92"/>
      <c r="B72" s="233"/>
      <c r="C72" s="236" t="s">
        <v>28</v>
      </c>
      <c r="D72" s="229"/>
      <c r="E72" s="80">
        <v>5</v>
      </c>
      <c r="F72" s="145"/>
      <c r="G72" s="85">
        <f t="shared" si="2"/>
        <v>0</v>
      </c>
    </row>
    <row r="73" spans="1:7" ht="15.75" customHeight="1">
      <c r="A73" s="92"/>
      <c r="B73" s="233"/>
      <c r="C73" s="236" t="s">
        <v>24</v>
      </c>
      <c r="D73" s="229"/>
      <c r="E73" s="80">
        <v>5</v>
      </c>
      <c r="F73" s="145"/>
      <c r="G73" s="85">
        <f t="shared" si="2"/>
        <v>0</v>
      </c>
    </row>
    <row r="74" spans="1:7" ht="15.75" customHeight="1">
      <c r="A74" s="92"/>
      <c r="B74" s="233"/>
      <c r="C74" s="236" t="s">
        <v>29</v>
      </c>
      <c r="D74" s="229"/>
      <c r="E74" s="80">
        <v>5</v>
      </c>
      <c r="F74" s="145"/>
      <c r="G74" s="85">
        <f t="shared" si="2"/>
        <v>0</v>
      </c>
    </row>
    <row r="75" spans="1:7" ht="15.75" customHeight="1">
      <c r="A75" s="92"/>
      <c r="B75" s="233"/>
      <c r="C75" s="236" t="s">
        <v>179</v>
      </c>
      <c r="D75" s="229"/>
      <c r="E75" s="80">
        <v>5</v>
      </c>
      <c r="F75" s="145"/>
      <c r="G75" s="85">
        <f t="shared" si="2"/>
        <v>0</v>
      </c>
    </row>
    <row r="76" spans="1:7" ht="15.75" customHeight="1">
      <c r="A76" s="92"/>
      <c r="B76" s="233"/>
      <c r="C76" s="236" t="s">
        <v>180</v>
      </c>
      <c r="D76" s="236"/>
      <c r="E76" s="80">
        <v>5</v>
      </c>
      <c r="F76" s="145"/>
      <c r="G76" s="85">
        <f t="shared" si="2"/>
        <v>0</v>
      </c>
    </row>
    <row r="77" spans="1:7" ht="15.75" customHeight="1">
      <c r="A77" s="92"/>
      <c r="B77" s="233"/>
      <c r="C77" s="236" t="s">
        <v>181</v>
      </c>
      <c r="D77" s="229"/>
      <c r="E77" s="80">
        <v>5</v>
      </c>
      <c r="F77" s="145"/>
      <c r="G77" s="85">
        <f t="shared" si="2"/>
        <v>0</v>
      </c>
    </row>
    <row r="78" spans="1:7" ht="15" customHeight="1">
      <c r="A78" s="92"/>
      <c r="B78" s="233"/>
      <c r="C78" s="240" t="s">
        <v>182</v>
      </c>
      <c r="D78" s="240"/>
      <c r="E78" s="240"/>
      <c r="F78" s="240"/>
      <c r="G78" s="116">
        <f>SUM(G69:G77)</f>
        <v>0</v>
      </c>
    </row>
    <row r="79" spans="1:7" ht="12.95" customHeight="1">
      <c r="A79" s="92"/>
      <c r="B79" s="233"/>
      <c r="C79" s="226" t="s">
        <v>188</v>
      </c>
      <c r="D79" s="226"/>
      <c r="E79" s="226"/>
      <c r="F79" s="226"/>
      <c r="G79" s="226"/>
    </row>
    <row r="80" spans="1:7" ht="15.75" customHeight="1">
      <c r="A80" s="92"/>
      <c r="B80" s="233"/>
      <c r="C80" s="231" t="s">
        <v>189</v>
      </c>
      <c r="D80" s="229"/>
      <c r="E80" s="80">
        <v>5</v>
      </c>
      <c r="F80" s="145"/>
      <c r="G80" s="85">
        <f t="shared" ref="G80:G86" si="3">+ROUND(F80*E80,0)</f>
        <v>0</v>
      </c>
    </row>
    <row r="81" spans="1:7" ht="15.75" customHeight="1">
      <c r="A81" s="92"/>
      <c r="B81" s="233"/>
      <c r="C81" s="231" t="s">
        <v>190</v>
      </c>
      <c r="D81" s="229"/>
      <c r="E81" s="80">
        <v>5</v>
      </c>
      <c r="F81" s="145"/>
      <c r="G81" s="85">
        <f t="shared" si="3"/>
        <v>0</v>
      </c>
    </row>
    <row r="82" spans="1:7" ht="15.75" customHeight="1">
      <c r="A82" s="92"/>
      <c r="B82" s="233"/>
      <c r="C82" s="236" t="s">
        <v>191</v>
      </c>
      <c r="D82" s="229"/>
      <c r="E82" s="80">
        <v>5</v>
      </c>
      <c r="F82" s="145"/>
      <c r="G82" s="85">
        <f t="shared" si="3"/>
        <v>0</v>
      </c>
    </row>
    <row r="83" spans="1:7" ht="15.75" customHeight="1">
      <c r="A83" s="92"/>
      <c r="B83" s="233"/>
      <c r="C83" s="236" t="s">
        <v>192</v>
      </c>
      <c r="D83" s="229"/>
      <c r="E83" s="80">
        <v>5</v>
      </c>
      <c r="F83" s="145"/>
      <c r="G83" s="85">
        <f t="shared" si="3"/>
        <v>0</v>
      </c>
    </row>
    <row r="84" spans="1:7" ht="15.75" customHeight="1">
      <c r="A84" s="92"/>
      <c r="B84" s="233"/>
      <c r="C84" s="236" t="s">
        <v>193</v>
      </c>
      <c r="D84" s="229"/>
      <c r="E84" s="80">
        <v>5</v>
      </c>
      <c r="F84" s="145"/>
      <c r="G84" s="85">
        <f t="shared" si="3"/>
        <v>0</v>
      </c>
    </row>
    <row r="85" spans="1:7" ht="15.75" customHeight="1">
      <c r="A85" s="92"/>
      <c r="B85" s="233"/>
      <c r="C85" s="236" t="s">
        <v>194</v>
      </c>
      <c r="D85" s="236"/>
      <c r="E85" s="80">
        <v>5</v>
      </c>
      <c r="F85" s="145"/>
      <c r="G85" s="85">
        <f t="shared" si="3"/>
        <v>0</v>
      </c>
    </row>
    <row r="86" spans="1:7" ht="15.75" customHeight="1">
      <c r="A86" s="92"/>
      <c r="B86" s="233"/>
      <c r="C86" s="236" t="s">
        <v>195</v>
      </c>
      <c r="D86" s="229"/>
      <c r="E86" s="80">
        <v>5</v>
      </c>
      <c r="F86" s="145"/>
      <c r="G86" s="85">
        <f t="shared" si="3"/>
        <v>0</v>
      </c>
    </row>
    <row r="87" spans="1:7" ht="15.75" customHeight="1">
      <c r="A87" s="92"/>
      <c r="B87" s="233"/>
      <c r="C87" s="240" t="s">
        <v>186</v>
      </c>
      <c r="D87" s="240"/>
      <c r="E87" s="240"/>
      <c r="F87" s="240"/>
      <c r="G87" s="116">
        <f>SUM(G80:G86)</f>
        <v>0</v>
      </c>
    </row>
    <row r="88" spans="1:7" ht="15" customHeight="1">
      <c r="A88" s="92"/>
      <c r="B88" s="233"/>
      <c r="C88" s="225" t="s">
        <v>196</v>
      </c>
      <c r="D88" s="225"/>
      <c r="E88" s="225"/>
      <c r="F88" s="225"/>
      <c r="G88" s="87">
        <f>+G87+G78</f>
        <v>0</v>
      </c>
    </row>
    <row r="89" spans="1:7" ht="12.95" customHeight="1">
      <c r="A89" s="92"/>
      <c r="B89" s="233"/>
      <c r="C89" s="255" t="s">
        <v>197</v>
      </c>
      <c r="D89" s="256"/>
      <c r="E89" s="256"/>
      <c r="F89" s="256"/>
      <c r="G89" s="257"/>
    </row>
    <row r="90" spans="1:7" ht="15.75" customHeight="1">
      <c r="A90" s="92"/>
      <c r="B90" s="233"/>
      <c r="C90" s="253" t="s">
        <v>32</v>
      </c>
      <c r="D90" s="254"/>
      <c r="E90" s="80">
        <v>2</v>
      </c>
      <c r="F90" s="145"/>
      <c r="G90" s="85">
        <f t="shared" ref="G90:G91" si="4">+ROUND(F90*E90,0)</f>
        <v>0</v>
      </c>
    </row>
    <row r="91" spans="1:7" ht="15.75" customHeight="1">
      <c r="A91" s="92"/>
      <c r="B91" s="233"/>
      <c r="C91" s="253" t="s">
        <v>33</v>
      </c>
      <c r="D91" s="254"/>
      <c r="E91" s="80">
        <v>2</v>
      </c>
      <c r="F91" s="145"/>
      <c r="G91" s="85">
        <f t="shared" si="4"/>
        <v>0</v>
      </c>
    </row>
    <row r="92" spans="1:7" ht="12.95" customHeight="1">
      <c r="A92" s="92"/>
      <c r="B92" s="233"/>
      <c r="C92" s="255" t="s">
        <v>198</v>
      </c>
      <c r="D92" s="256"/>
      <c r="E92" s="256"/>
      <c r="F92" s="256"/>
      <c r="G92" s="257"/>
    </row>
    <row r="93" spans="1:7" ht="15.75" customHeight="1">
      <c r="A93" s="92"/>
      <c r="B93" s="233"/>
      <c r="C93" s="253" t="s">
        <v>30</v>
      </c>
      <c r="D93" s="254"/>
      <c r="E93" s="80">
        <v>1</v>
      </c>
      <c r="F93" s="145"/>
      <c r="G93" s="85">
        <f t="shared" ref="G93:G94" si="5">+ROUND(F93*E93,0)</f>
        <v>0</v>
      </c>
    </row>
    <row r="94" spans="1:7" ht="15.75" customHeight="1">
      <c r="A94" s="92"/>
      <c r="B94" s="233"/>
      <c r="C94" s="253" t="s">
        <v>31</v>
      </c>
      <c r="D94" s="254"/>
      <c r="E94" s="80">
        <v>1</v>
      </c>
      <c r="F94" s="145"/>
      <c r="G94" s="85">
        <f t="shared" si="5"/>
        <v>0</v>
      </c>
    </row>
    <row r="95" spans="1:7" ht="15" customHeight="1">
      <c r="A95" s="92"/>
      <c r="B95" s="233"/>
      <c r="C95" s="234" t="s">
        <v>199</v>
      </c>
      <c r="D95" s="252"/>
      <c r="E95" s="252"/>
      <c r="F95" s="235"/>
      <c r="G95" s="87">
        <f>+G90+G91+G93+G94</f>
        <v>0</v>
      </c>
    </row>
    <row r="96" spans="1:7" ht="18" customHeight="1">
      <c r="A96" s="92"/>
      <c r="B96" s="224" t="s">
        <v>201</v>
      </c>
      <c r="C96" s="224"/>
      <c r="D96" s="224"/>
      <c r="E96" s="224"/>
      <c r="F96" s="224"/>
      <c r="G96" s="87">
        <f>+G95+G88+G67</f>
        <v>0</v>
      </c>
    </row>
    <row r="97" spans="1:20" s="103" customFormat="1" ht="5.0999999999999996" customHeight="1">
      <c r="B97" s="104"/>
      <c r="C97" s="104"/>
      <c r="D97" s="104"/>
      <c r="E97" s="104"/>
      <c r="F97" s="104"/>
      <c r="G97" s="83"/>
    </row>
    <row r="98" spans="1:20" ht="22.5" customHeight="1">
      <c r="A98" s="92"/>
      <c r="B98" s="223" t="s">
        <v>203</v>
      </c>
      <c r="C98" s="223"/>
      <c r="D98" s="223"/>
      <c r="E98" s="223"/>
      <c r="F98" s="223"/>
      <c r="G98" s="129">
        <f>+G38+G42+G96</f>
        <v>0</v>
      </c>
    </row>
    <row r="99" spans="1:20" s="103" customFormat="1" ht="5.0999999999999996" customHeight="1">
      <c r="B99" s="104"/>
      <c r="C99" s="104"/>
      <c r="D99" s="104"/>
      <c r="E99" s="104"/>
      <c r="F99" s="104"/>
      <c r="G99" s="83"/>
    </row>
    <row r="100" spans="1:20" s="103" customFormat="1" ht="24" customHeight="1">
      <c r="B100" s="124" t="s">
        <v>162</v>
      </c>
      <c r="C100" s="237" t="s">
        <v>45</v>
      </c>
      <c r="D100" s="237"/>
      <c r="E100" s="237"/>
      <c r="F100" s="124" t="s">
        <v>58</v>
      </c>
      <c r="G100" s="124" t="s">
        <v>202</v>
      </c>
    </row>
    <row r="101" spans="1:20" ht="15.75" customHeight="1">
      <c r="A101" s="92"/>
      <c r="B101" s="251" t="s">
        <v>208</v>
      </c>
      <c r="C101" s="221" t="s">
        <v>46</v>
      </c>
      <c r="D101" s="221"/>
      <c r="E101" s="221"/>
      <c r="F101" s="147"/>
      <c r="G101" s="85">
        <f t="shared" ref="G101:G102" si="6">+F101*$G$98</f>
        <v>0</v>
      </c>
    </row>
    <row r="102" spans="1:20" ht="15.75" customHeight="1">
      <c r="A102" s="92"/>
      <c r="B102" s="251"/>
      <c r="C102" s="221" t="s">
        <v>47</v>
      </c>
      <c r="D102" s="229"/>
      <c r="E102" s="229"/>
      <c r="F102" s="147"/>
      <c r="G102" s="85">
        <f t="shared" si="6"/>
        <v>0</v>
      </c>
    </row>
    <row r="103" spans="1:20" ht="18" customHeight="1">
      <c r="A103" s="92"/>
      <c r="B103" s="224" t="s">
        <v>204</v>
      </c>
      <c r="C103" s="224"/>
      <c r="D103" s="224"/>
      <c r="E103" s="224"/>
      <c r="F103" s="224"/>
      <c r="G103" s="86">
        <f>SUM(G101:G102)</f>
        <v>0</v>
      </c>
    </row>
    <row r="104" spans="1:20" s="103" customFormat="1" ht="5.0999999999999996" customHeight="1">
      <c r="B104" s="104"/>
      <c r="C104" s="106"/>
      <c r="D104" s="126"/>
      <c r="E104" s="126"/>
      <c r="F104" s="127"/>
      <c r="G104" s="128"/>
    </row>
    <row r="105" spans="1:20" ht="22.5" customHeight="1">
      <c r="A105" s="92"/>
      <c r="B105" s="223" t="s">
        <v>205</v>
      </c>
      <c r="C105" s="223"/>
      <c r="D105" s="223"/>
      <c r="E105" s="223"/>
      <c r="F105" s="223"/>
      <c r="G105" s="129">
        <f>+G98+G103</f>
        <v>0</v>
      </c>
    </row>
    <row r="106" spans="1:20" s="103" customFormat="1" ht="5.0999999999999996" customHeight="1">
      <c r="B106" s="104"/>
      <c r="C106" s="104"/>
      <c r="D106" s="104"/>
      <c r="E106" s="104"/>
      <c r="F106" s="104"/>
      <c r="G106" s="83"/>
    </row>
    <row r="107" spans="1:20" s="103" customFormat="1" ht="24" customHeight="1">
      <c r="B107" s="124" t="s">
        <v>162</v>
      </c>
      <c r="C107" s="237" t="s">
        <v>45</v>
      </c>
      <c r="D107" s="237"/>
      <c r="E107" s="237"/>
      <c r="F107" s="124" t="s">
        <v>58</v>
      </c>
      <c r="G107" s="124" t="s">
        <v>202</v>
      </c>
    </row>
    <row r="108" spans="1:20" ht="15.75" customHeight="1">
      <c r="A108" s="92"/>
      <c r="B108" s="249" t="s">
        <v>48</v>
      </c>
      <c r="C108" s="221" t="s">
        <v>49</v>
      </c>
      <c r="D108" s="221"/>
      <c r="E108" s="221"/>
      <c r="F108" s="78">
        <v>0.16</v>
      </c>
      <c r="G108" s="85">
        <f t="shared" ref="G108:G109" si="7">+F108*$G$105</f>
        <v>0</v>
      </c>
    </row>
    <row r="109" spans="1:20" ht="15.75" customHeight="1">
      <c r="A109" s="92"/>
      <c r="B109" s="249"/>
      <c r="C109" s="250" t="s">
        <v>161</v>
      </c>
      <c r="D109" s="229"/>
      <c r="E109" s="229"/>
      <c r="F109" s="130">
        <f>6.9/1000</f>
        <v>6.9000000000000008E-3</v>
      </c>
      <c r="G109" s="85">
        <f t="shared" si="7"/>
        <v>0</v>
      </c>
    </row>
    <row r="110" spans="1:20" ht="18" customHeight="1">
      <c r="A110" s="92"/>
      <c r="B110" s="224" t="s">
        <v>206</v>
      </c>
      <c r="C110" s="224"/>
      <c r="D110" s="224"/>
      <c r="E110" s="224"/>
      <c r="F110" s="224"/>
      <c r="G110" s="86">
        <f>SUM(G108:G109)</f>
        <v>0</v>
      </c>
    </row>
    <row r="111" spans="1:20" s="103" customFormat="1" ht="5.0999999999999996" customHeight="1">
      <c r="B111" s="104"/>
      <c r="C111" s="104"/>
      <c r="D111" s="104"/>
      <c r="E111" s="104"/>
      <c r="F111" s="104"/>
      <c r="G111" s="83"/>
    </row>
    <row r="112" spans="1:20" s="115" customFormat="1" ht="24" customHeight="1">
      <c r="A112" s="114"/>
      <c r="B112" s="222" t="s">
        <v>211</v>
      </c>
      <c r="C112" s="222"/>
      <c r="D112" s="222"/>
      <c r="E112" s="222"/>
      <c r="F112" s="222"/>
      <c r="G112" s="84">
        <f>+G105+G110</f>
        <v>0</v>
      </c>
      <c r="H112" s="114"/>
      <c r="I112" s="114"/>
      <c r="J112" s="114"/>
      <c r="K112" s="114"/>
      <c r="L112" s="114"/>
      <c r="M112" s="114"/>
      <c r="N112" s="114"/>
      <c r="O112" s="114"/>
      <c r="P112" s="114"/>
      <c r="Q112" s="114"/>
      <c r="R112" s="114"/>
      <c r="S112" s="114"/>
      <c r="T112" s="114"/>
    </row>
    <row r="113" spans="2:9" s="88" customFormat="1" ht="5.0999999999999996" customHeight="1">
      <c r="B113" s="90"/>
      <c r="C113" s="81"/>
      <c r="D113" s="107"/>
      <c r="E113" s="107"/>
      <c r="F113" s="107"/>
      <c r="G113" s="90"/>
      <c r="H113" s="108"/>
      <c r="I113" s="90"/>
    </row>
    <row r="114" spans="2:9" s="88" customFormat="1" ht="12" customHeight="1">
      <c r="B114" s="248" t="s">
        <v>158</v>
      </c>
      <c r="C114" s="248"/>
      <c r="D114" s="248"/>
      <c r="E114" s="248"/>
      <c r="F114" s="248"/>
      <c r="G114" s="248"/>
      <c r="H114" s="118"/>
      <c r="I114" s="118"/>
    </row>
    <row r="115" spans="2:9" s="88" customFormat="1" ht="61.5" customHeight="1">
      <c r="B115" s="221" t="s">
        <v>159</v>
      </c>
      <c r="C115" s="221"/>
      <c r="D115" s="221"/>
      <c r="E115" s="221"/>
      <c r="F115" s="221"/>
      <c r="G115" s="221"/>
      <c r="H115" s="103"/>
      <c r="I115" s="103"/>
    </row>
    <row r="116" spans="2:9" s="88" customFormat="1" ht="51.75" customHeight="1">
      <c r="B116" s="221" t="s">
        <v>160</v>
      </c>
      <c r="C116" s="221"/>
      <c r="D116" s="221"/>
      <c r="E116" s="221"/>
      <c r="F116" s="221"/>
      <c r="G116" s="221"/>
      <c r="H116" s="103"/>
      <c r="I116" s="103"/>
    </row>
    <row r="117" spans="2:9" s="92" customFormat="1">
      <c r="D117" s="109"/>
      <c r="G117" s="110"/>
    </row>
    <row r="118" spans="2:9" s="92" customFormat="1">
      <c r="D118" s="109"/>
      <c r="G118" s="110"/>
    </row>
    <row r="119" spans="2:9" s="92" customFormat="1" hidden="1">
      <c r="D119" s="109"/>
      <c r="G119" s="110"/>
    </row>
    <row r="120" spans="2:9" s="92" customFormat="1" hidden="1">
      <c r="D120" s="109"/>
      <c r="G120" s="110"/>
    </row>
    <row r="121" spans="2:9" s="92" customFormat="1" hidden="1">
      <c r="D121" s="109"/>
      <c r="G121" s="110"/>
    </row>
    <row r="122" spans="2:9" s="92" customFormat="1" hidden="1">
      <c r="D122" s="109"/>
      <c r="G122" s="110"/>
    </row>
    <row r="123" spans="2:9" s="92" customFormat="1" hidden="1">
      <c r="D123" s="109"/>
      <c r="G123" s="110"/>
    </row>
    <row r="124" spans="2:9" s="92" customFormat="1" hidden="1">
      <c r="D124" s="109"/>
      <c r="G124" s="110"/>
    </row>
    <row r="125" spans="2:9" s="92" customFormat="1" hidden="1">
      <c r="D125" s="109"/>
      <c r="G125" s="110"/>
    </row>
    <row r="126" spans="2:9" s="92" customFormat="1" hidden="1">
      <c r="D126" s="109"/>
      <c r="G126" s="110"/>
    </row>
    <row r="127" spans="2:9" s="92" customFormat="1" hidden="1">
      <c r="D127" s="109"/>
      <c r="G127" s="110"/>
    </row>
    <row r="128" spans="2:9" s="92" customFormat="1" hidden="1">
      <c r="D128" s="109"/>
      <c r="G128" s="110"/>
    </row>
    <row r="129" spans="4:7" s="92" customFormat="1" hidden="1">
      <c r="D129" s="109"/>
      <c r="G129" s="110"/>
    </row>
    <row r="130" spans="4:7" s="92" customFormat="1" hidden="1">
      <c r="D130" s="109"/>
      <c r="G130" s="110"/>
    </row>
    <row r="131" spans="4:7" s="92" customFormat="1" hidden="1">
      <c r="D131" s="109"/>
      <c r="G131" s="110"/>
    </row>
    <row r="132" spans="4:7" s="92" customFormat="1" hidden="1">
      <c r="D132" s="109"/>
      <c r="G132" s="110"/>
    </row>
    <row r="133" spans="4:7" s="92" customFormat="1" hidden="1">
      <c r="D133" s="109"/>
      <c r="G133" s="110"/>
    </row>
    <row r="134" spans="4:7" s="92" customFormat="1" hidden="1">
      <c r="D134" s="109"/>
      <c r="G134" s="110"/>
    </row>
    <row r="135" spans="4:7" s="92" customFormat="1" hidden="1">
      <c r="D135" s="109"/>
      <c r="G135" s="110"/>
    </row>
    <row r="136" spans="4:7" s="92" customFormat="1" hidden="1">
      <c r="D136" s="109"/>
      <c r="G136" s="110"/>
    </row>
    <row r="137" spans="4:7" s="92" customFormat="1" hidden="1">
      <c r="D137" s="109"/>
      <c r="G137" s="110"/>
    </row>
    <row r="138" spans="4:7" s="92" customFormat="1" hidden="1">
      <c r="D138" s="109"/>
      <c r="G138" s="110"/>
    </row>
    <row r="139" spans="4:7" s="92" customFormat="1" hidden="1">
      <c r="D139" s="109"/>
      <c r="G139" s="110"/>
    </row>
    <row r="140" spans="4:7" s="92" customFormat="1" hidden="1">
      <c r="D140" s="109"/>
      <c r="G140" s="110"/>
    </row>
    <row r="141" spans="4:7" s="92" customFormat="1" hidden="1">
      <c r="D141" s="109"/>
      <c r="G141" s="110"/>
    </row>
    <row r="142" spans="4:7" s="92" customFormat="1" hidden="1">
      <c r="D142" s="109"/>
      <c r="G142" s="110"/>
    </row>
    <row r="143" spans="4:7" s="92" customFormat="1" hidden="1">
      <c r="D143" s="109"/>
      <c r="G143" s="110"/>
    </row>
    <row r="144" spans="4:7" s="92" customFormat="1" hidden="1">
      <c r="D144" s="109"/>
      <c r="G144" s="110"/>
    </row>
    <row r="145" spans="1:7" s="92" customFormat="1" hidden="1">
      <c r="D145" s="109"/>
      <c r="G145" s="110"/>
    </row>
    <row r="146" spans="1:7" s="92" customFormat="1" hidden="1">
      <c r="D146" s="109"/>
      <c r="G146" s="110"/>
    </row>
    <row r="147" spans="1:7" s="92" customFormat="1" hidden="1">
      <c r="D147" s="109"/>
      <c r="G147" s="110"/>
    </row>
    <row r="148" spans="1:7" s="92" customFormat="1" hidden="1">
      <c r="D148" s="109"/>
      <c r="G148" s="110"/>
    </row>
    <row r="149" spans="1:7" s="92" customFormat="1" hidden="1">
      <c r="D149" s="109"/>
      <c r="G149" s="110"/>
    </row>
    <row r="150" spans="1:7" s="92" customFormat="1" hidden="1">
      <c r="D150" s="109"/>
      <c r="G150" s="110"/>
    </row>
    <row r="151" spans="1:7" s="92" customFormat="1" hidden="1">
      <c r="D151" s="109"/>
      <c r="G151" s="110"/>
    </row>
    <row r="152" spans="1:7" s="92" customFormat="1" hidden="1">
      <c r="D152" s="109"/>
      <c r="G152" s="110"/>
    </row>
    <row r="153" spans="1:7" s="92" customFormat="1" hidden="1">
      <c r="D153" s="109"/>
      <c r="G153" s="110"/>
    </row>
    <row r="154" spans="1:7" hidden="1">
      <c r="A154" s="92"/>
    </row>
    <row r="155" spans="1:7" hidden="1">
      <c r="A155" s="92"/>
    </row>
    <row r="156" spans="1:7" hidden="1">
      <c r="A156" s="92"/>
    </row>
    <row r="157" spans="1:7" hidden="1">
      <c r="A157" s="92"/>
    </row>
    <row r="158" spans="1:7" hidden="1">
      <c r="A158" s="92"/>
    </row>
    <row r="159" spans="1:7" hidden="1">
      <c r="A159" s="92"/>
    </row>
    <row r="160" spans="1:7" hidden="1">
      <c r="A160" s="92"/>
    </row>
    <row r="161" spans="1:1" hidden="1">
      <c r="A161" s="92"/>
    </row>
    <row r="162" spans="1:1" hidden="1">
      <c r="A162" s="92"/>
    </row>
    <row r="163" spans="1:1" hidden="1">
      <c r="A163" s="92"/>
    </row>
    <row r="164" spans="1:1" hidden="1">
      <c r="A164" s="92"/>
    </row>
    <row r="165" spans="1:1" hidden="1">
      <c r="A165" s="92"/>
    </row>
    <row r="166" spans="1:1" hidden="1">
      <c r="A166" s="92"/>
    </row>
    <row r="167" spans="1:1" hidden="1">
      <c r="A167" s="92"/>
    </row>
    <row r="168" spans="1:1" hidden="1">
      <c r="A168" s="92"/>
    </row>
    <row r="169" spans="1:1" hidden="1">
      <c r="A169" s="92"/>
    </row>
    <row r="170" spans="1:1" hidden="1">
      <c r="A170" s="92"/>
    </row>
    <row r="171" spans="1:1" hidden="1">
      <c r="A171" s="92"/>
    </row>
    <row r="172" spans="1:1" hidden="1">
      <c r="A172" s="92"/>
    </row>
    <row r="173" spans="1:1" hidden="1">
      <c r="A173" s="92"/>
    </row>
    <row r="174" spans="1:1" hidden="1">
      <c r="A174" s="92"/>
    </row>
    <row r="175" spans="1:1" hidden="1">
      <c r="A175" s="92"/>
    </row>
    <row r="176" spans="1:1" hidden="1">
      <c r="A176" s="92"/>
    </row>
    <row r="177" spans="1:1" hidden="1">
      <c r="A177" s="92"/>
    </row>
    <row r="178" spans="1:1" hidden="1">
      <c r="A178" s="92"/>
    </row>
    <row r="179" spans="1:1" hidden="1">
      <c r="A179" s="92"/>
    </row>
    <row r="180" spans="1:1" hidden="1">
      <c r="A180" s="92"/>
    </row>
    <row r="181" spans="1:1" hidden="1">
      <c r="A181" s="92"/>
    </row>
    <row r="182" spans="1:1" hidden="1">
      <c r="A182" s="92"/>
    </row>
    <row r="183" spans="1:1" hidden="1">
      <c r="A183" s="92"/>
    </row>
    <row r="184" spans="1:1" hidden="1">
      <c r="A184" s="92"/>
    </row>
    <row r="185" spans="1:1" hidden="1">
      <c r="A185" s="92"/>
    </row>
    <row r="186" spans="1:1" hidden="1">
      <c r="A186" s="92"/>
    </row>
    <row r="187" spans="1:1" hidden="1">
      <c r="A187" s="92"/>
    </row>
    <row r="188" spans="1:1" hidden="1">
      <c r="A188" s="92"/>
    </row>
    <row r="189" spans="1:1" hidden="1">
      <c r="A189" s="92"/>
    </row>
    <row r="190" spans="1:1" hidden="1">
      <c r="A190" s="92"/>
    </row>
    <row r="191" spans="1:1" hidden="1">
      <c r="A191" s="92"/>
    </row>
    <row r="192" spans="1:1" hidden="1">
      <c r="A192" s="92"/>
    </row>
    <row r="193" spans="1:1" hidden="1">
      <c r="A193" s="92"/>
    </row>
    <row r="194" spans="1:1" hidden="1">
      <c r="A194" s="92"/>
    </row>
    <row r="195" spans="1:1" hidden="1">
      <c r="A195" s="92"/>
    </row>
    <row r="196" spans="1:1" hidden="1">
      <c r="A196" s="92"/>
    </row>
    <row r="197" spans="1:1" hidden="1">
      <c r="A197" s="92"/>
    </row>
    <row r="198" spans="1:1" hidden="1">
      <c r="A198" s="92"/>
    </row>
    <row r="199" spans="1:1" hidden="1">
      <c r="A199" s="92"/>
    </row>
    <row r="200" spans="1:1" hidden="1">
      <c r="A200" s="92"/>
    </row>
    <row r="201" spans="1:1" hidden="1">
      <c r="A201" s="92"/>
    </row>
    <row r="202" spans="1:1" hidden="1">
      <c r="A202" s="92"/>
    </row>
    <row r="203" spans="1:1" hidden="1">
      <c r="A203" s="92"/>
    </row>
    <row r="204" spans="1:1" hidden="1">
      <c r="A204" s="92"/>
    </row>
    <row r="205" spans="1:1" hidden="1">
      <c r="A205" s="92"/>
    </row>
    <row r="206" spans="1:1" hidden="1">
      <c r="A206" s="92"/>
    </row>
    <row r="207" spans="1:1" hidden="1">
      <c r="A207" s="92"/>
    </row>
    <row r="208" spans="1:1" hidden="1">
      <c r="A208" s="92"/>
    </row>
    <row r="209" spans="1:1" hidden="1">
      <c r="A209" s="92"/>
    </row>
    <row r="210" spans="1:1" hidden="1">
      <c r="A210" s="92"/>
    </row>
    <row r="211" spans="1:1" hidden="1">
      <c r="A211" s="92"/>
    </row>
    <row r="212" spans="1:1" hidden="1">
      <c r="A212" s="92"/>
    </row>
    <row r="213" spans="1:1" hidden="1">
      <c r="A213" s="92"/>
    </row>
    <row r="214" spans="1:1" hidden="1">
      <c r="A214" s="92"/>
    </row>
    <row r="215" spans="1:1" hidden="1">
      <c r="A215" s="92"/>
    </row>
    <row r="216" spans="1:1" hidden="1">
      <c r="A216" s="92"/>
    </row>
    <row r="217" spans="1:1" hidden="1">
      <c r="A217" s="92"/>
    </row>
    <row r="218" spans="1:1" hidden="1">
      <c r="A218" s="92"/>
    </row>
    <row r="219" spans="1:1" hidden="1"/>
    <row r="220" spans="1:1" hidden="1"/>
    <row r="221" spans="1:1" hidden="1"/>
    <row r="222" spans="1:1" hidden="1"/>
    <row r="223" spans="1:1" hidden="1"/>
    <row r="224" spans="1:1"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spans="5:5" hidden="1"/>
    <row r="306" spans="5:5" hidden="1">
      <c r="E306" s="113">
        <v>0.16</v>
      </c>
    </row>
    <row r="307" spans="5:5" hidden="1">
      <c r="E307" s="113">
        <v>0</v>
      </c>
    </row>
    <row r="308" spans="5:5" ht="12" customHeight="1"/>
    <row r="309" spans="5:5" ht="12" customHeight="1"/>
    <row r="310" spans="5:5" ht="12" customHeight="1"/>
    <row r="311" spans="5:5" ht="12" customHeight="1"/>
    <row r="312" spans="5:5" ht="12" customHeight="1"/>
    <row r="313" spans="5:5" ht="12" customHeight="1"/>
    <row r="314" spans="5:5" ht="12" customHeight="1"/>
    <row r="315" spans="5:5" ht="12" customHeight="1"/>
  </sheetData>
  <sheetProtection algorithmName="SHA-512" hashValue="Z8Z9fy68jAX4YgPLFO+bSWqCwhclxIHwZvJRT/dYjS7I5NqniCcuPe/fysJ0lqA+mYzDuJEk7l0zskTXbjxaXA==" saltValue="+65EDw2b+gQanav/9+1yRQ==" spinCount="100000" sheet="1" objects="1" scenarios="1" selectLockedCells="1"/>
  <mergeCells count="83">
    <mergeCell ref="B112:F112"/>
    <mergeCell ref="B114:G114"/>
    <mergeCell ref="B115:G115"/>
    <mergeCell ref="B116:G116"/>
    <mergeCell ref="B105:F105"/>
    <mergeCell ref="C107:E107"/>
    <mergeCell ref="B108:B109"/>
    <mergeCell ref="C108:E108"/>
    <mergeCell ref="C109:E109"/>
    <mergeCell ref="B110:F110"/>
    <mergeCell ref="B103:F103"/>
    <mergeCell ref="B96:F96"/>
    <mergeCell ref="B98:F98"/>
    <mergeCell ref="C100:E100"/>
    <mergeCell ref="B101:B102"/>
    <mergeCell ref="C101:E101"/>
    <mergeCell ref="C102:E102"/>
    <mergeCell ref="C94:D94"/>
    <mergeCell ref="C87:F87"/>
    <mergeCell ref="C88:F88"/>
    <mergeCell ref="C89:G89"/>
    <mergeCell ref="C90:D90"/>
    <mergeCell ref="C91:D91"/>
    <mergeCell ref="C92:G92"/>
    <mergeCell ref="C93:D93"/>
    <mergeCell ref="C86:D86"/>
    <mergeCell ref="C75:D75"/>
    <mergeCell ref="C76:D76"/>
    <mergeCell ref="C77:D77"/>
    <mergeCell ref="C78:F78"/>
    <mergeCell ref="C79:G79"/>
    <mergeCell ref="C80:D80"/>
    <mergeCell ref="C81:D81"/>
    <mergeCell ref="C82:D82"/>
    <mergeCell ref="C83:D83"/>
    <mergeCell ref="C84:D84"/>
    <mergeCell ref="C85:D85"/>
    <mergeCell ref="C74:D74"/>
    <mergeCell ref="C63:F63"/>
    <mergeCell ref="C64:G64"/>
    <mergeCell ref="C65:D65"/>
    <mergeCell ref="C66:F66"/>
    <mergeCell ref="C67:F67"/>
    <mergeCell ref="C68:G68"/>
    <mergeCell ref="C69:D69"/>
    <mergeCell ref="C70:D70"/>
    <mergeCell ref="C71:D71"/>
    <mergeCell ref="C72:D72"/>
    <mergeCell ref="C73:D73"/>
    <mergeCell ref="C50:D50"/>
    <mergeCell ref="C62:D62"/>
    <mergeCell ref="C51:D51"/>
    <mergeCell ref="C52:D52"/>
    <mergeCell ref="C53:D53"/>
    <mergeCell ref="C54:D54"/>
    <mergeCell ref="C55:D55"/>
    <mergeCell ref="C56:D56"/>
    <mergeCell ref="C57:D57"/>
    <mergeCell ref="C58:D58"/>
    <mergeCell ref="C59:D59"/>
    <mergeCell ref="C60:D60"/>
    <mergeCell ref="C61:D61"/>
    <mergeCell ref="C45:G45"/>
    <mergeCell ref="C46:D46"/>
    <mergeCell ref="C47:D47"/>
    <mergeCell ref="C48:D48"/>
    <mergeCell ref="C49:D49"/>
    <mergeCell ref="C95:F95"/>
    <mergeCell ref="C40:D40"/>
    <mergeCell ref="B2:G7"/>
    <mergeCell ref="B9:G9"/>
    <mergeCell ref="E11:G11"/>
    <mergeCell ref="E12:G12"/>
    <mergeCell ref="E13:G13"/>
    <mergeCell ref="B15:G15"/>
    <mergeCell ref="B16:G16"/>
    <mergeCell ref="B17:G17"/>
    <mergeCell ref="B22:B37"/>
    <mergeCell ref="B38:F38"/>
    <mergeCell ref="C41:D41"/>
    <mergeCell ref="B42:F42"/>
    <mergeCell ref="C44:D44"/>
    <mergeCell ref="B45:B95"/>
  </mergeCells>
  <pageMargins left="0.7" right="0.7" top="0.75" bottom="0.75" header="0.3" footer="0.3"/>
  <pageSetup orientation="portrait" r:id="rId1"/>
  <ignoredErrors>
    <ignoredError sqref="C11:C13 E11:G14"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5"/>
  <sheetViews>
    <sheetView showGridLines="0" showZeros="0" topLeftCell="A85" zoomScaleNormal="100" workbookViewId="0">
      <selection activeCell="F93" sqref="F93:F94"/>
    </sheetView>
  </sheetViews>
  <sheetFormatPr baseColWidth="10" defaultColWidth="0" defaultRowHeight="12" customHeight="1" zeroHeight="1"/>
  <cols>
    <col min="1" max="1" width="3" style="97" customWidth="1"/>
    <col min="2" max="2" width="18" style="97" customWidth="1"/>
    <col min="3" max="3" width="49" style="97" customWidth="1"/>
    <col min="4" max="4" width="13.7109375" style="111" customWidth="1"/>
    <col min="5" max="5" width="15.7109375" style="97" customWidth="1"/>
    <col min="6" max="6" width="17.5703125" style="97" customWidth="1"/>
    <col min="7" max="7" width="17.5703125" style="112" customWidth="1"/>
    <col min="8" max="8" width="11.42578125" style="92" customWidth="1"/>
    <col min="9" max="20" width="0" style="92" hidden="1" customWidth="1"/>
    <col min="21" max="16384" width="11.42578125" style="97" hidden="1"/>
  </cols>
  <sheetData>
    <row r="1" spans="2:10" s="88" customFormat="1" ht="8.25" customHeight="1">
      <c r="C1" s="76"/>
      <c r="H1" s="120"/>
      <c r="I1" s="120"/>
    </row>
    <row r="2" spans="2:10" s="88" customFormat="1" ht="13.5" customHeight="1">
      <c r="B2" s="246"/>
      <c r="C2" s="246"/>
      <c r="D2" s="246"/>
      <c r="E2" s="246"/>
      <c r="F2" s="246"/>
      <c r="G2" s="246"/>
      <c r="H2" s="103"/>
      <c r="I2" s="103"/>
    </row>
    <row r="3" spans="2:10" s="88" customFormat="1" ht="13.5" customHeight="1">
      <c r="B3" s="246"/>
      <c r="C3" s="246"/>
      <c r="D3" s="246"/>
      <c r="E3" s="246"/>
      <c r="F3" s="246"/>
      <c r="G3" s="246"/>
      <c r="H3" s="103"/>
      <c r="I3" s="103"/>
    </row>
    <row r="4" spans="2:10" s="88" customFormat="1" ht="13.5" customHeight="1">
      <c r="B4" s="246"/>
      <c r="C4" s="246"/>
      <c r="D4" s="246"/>
      <c r="E4" s="246"/>
      <c r="F4" s="246"/>
      <c r="G4" s="246"/>
      <c r="H4" s="103"/>
      <c r="I4" s="103"/>
    </row>
    <row r="5" spans="2:10" s="88" customFormat="1" ht="13.5" customHeight="1">
      <c r="B5" s="246"/>
      <c r="C5" s="246"/>
      <c r="D5" s="246"/>
      <c r="E5" s="246"/>
      <c r="F5" s="246"/>
      <c r="G5" s="246"/>
      <c r="H5" s="103"/>
      <c r="I5" s="103"/>
    </row>
    <row r="6" spans="2:10" s="88" customFormat="1" ht="13.5" customHeight="1">
      <c r="B6" s="246"/>
      <c r="C6" s="246"/>
      <c r="D6" s="246"/>
      <c r="E6" s="246"/>
      <c r="F6" s="246"/>
      <c r="G6" s="246"/>
      <c r="H6" s="103"/>
      <c r="I6" s="103"/>
    </row>
    <row r="7" spans="2:10" s="88" customFormat="1" ht="4.5" customHeight="1">
      <c r="B7" s="246"/>
      <c r="C7" s="246"/>
      <c r="D7" s="246"/>
      <c r="E7" s="246"/>
      <c r="F7" s="246"/>
      <c r="G7" s="246"/>
      <c r="H7" s="103"/>
      <c r="I7" s="103"/>
    </row>
    <row r="8" spans="2:10" s="88" customFormat="1" ht="5.0999999999999996" customHeight="1">
      <c r="B8" s="119"/>
      <c r="C8" s="119"/>
      <c r="D8" s="119"/>
      <c r="E8" s="119"/>
      <c r="F8" s="119"/>
      <c r="G8" s="119"/>
      <c r="H8" s="103"/>
      <c r="I8" s="103"/>
      <c r="J8" s="90"/>
    </row>
    <row r="9" spans="2:10" s="88" customFormat="1" ht="14.25" customHeight="1">
      <c r="B9" s="245" t="s">
        <v>154</v>
      </c>
      <c r="C9" s="245"/>
      <c r="D9" s="245"/>
      <c r="E9" s="245"/>
      <c r="F9" s="245"/>
      <c r="G9" s="245"/>
      <c r="H9" s="121"/>
      <c r="I9" s="121"/>
    </row>
    <row r="10" spans="2:10" s="88" customFormat="1" ht="5.0999999999999996" customHeight="1">
      <c r="B10" s="90"/>
      <c r="C10" s="90"/>
      <c r="D10" s="90"/>
      <c r="E10" s="90"/>
      <c r="F10" s="90"/>
      <c r="G10" s="90"/>
      <c r="H10" s="120"/>
      <c r="I10" s="120"/>
    </row>
    <row r="11" spans="2:10" s="88" customFormat="1" ht="12" customHeight="1">
      <c r="B11" s="89" t="s">
        <v>150</v>
      </c>
      <c r="C11" s="140">
        <f>+'ZONA 1 - MACRO (1 y 2)'!C11</f>
        <v>0</v>
      </c>
      <c r="D11" s="89" t="s">
        <v>151</v>
      </c>
      <c r="E11" s="247">
        <f>+'ZONA 1 - MACRO (1 y 2)'!E11:G11</f>
        <v>0</v>
      </c>
      <c r="F11" s="247"/>
      <c r="G11" s="247"/>
      <c r="H11" s="122"/>
      <c r="I11" s="122"/>
    </row>
    <row r="12" spans="2:10" s="88" customFormat="1" ht="12" customHeight="1">
      <c r="B12" s="89" t="s">
        <v>35</v>
      </c>
      <c r="C12" s="140">
        <f>+'ZONA 1 - MACRO (1 y 2)'!C12</f>
        <v>0</v>
      </c>
      <c r="D12" s="89" t="s">
        <v>152</v>
      </c>
      <c r="E12" s="247">
        <f>+'ZONA 1 - MACRO (1 y 2)'!E12:G12</f>
        <v>0</v>
      </c>
      <c r="F12" s="247"/>
      <c r="G12" s="247"/>
      <c r="H12" s="122"/>
      <c r="I12" s="122"/>
    </row>
    <row r="13" spans="2:10" s="88" customFormat="1" ht="12" customHeight="1">
      <c r="B13" s="89" t="s">
        <v>153</v>
      </c>
      <c r="C13" s="140">
        <f>+'ZONA 1 - MACRO (1 y 2)'!C13</f>
        <v>0</v>
      </c>
      <c r="D13" s="89" t="s">
        <v>34</v>
      </c>
      <c r="E13" s="247">
        <f>+'ZONA 1 - MACRO (1 y 2)'!E13:G13</f>
        <v>0</v>
      </c>
      <c r="F13" s="247"/>
      <c r="G13" s="247"/>
      <c r="H13" s="122"/>
      <c r="I13" s="122"/>
    </row>
    <row r="14" spans="2:10" s="88" customFormat="1" ht="5.0999999999999996" customHeight="1">
      <c r="B14" s="90"/>
      <c r="C14" s="90"/>
      <c r="D14" s="90"/>
      <c r="E14" s="90"/>
      <c r="F14" s="90"/>
      <c r="G14" s="90"/>
      <c r="H14" s="91"/>
    </row>
    <row r="15" spans="2:10" s="88" customFormat="1" ht="19.5" customHeight="1">
      <c r="B15" s="244" t="s">
        <v>155</v>
      </c>
      <c r="C15" s="244"/>
      <c r="D15" s="244"/>
      <c r="E15" s="244"/>
      <c r="F15" s="244"/>
      <c r="G15" s="244"/>
      <c r="H15" s="118"/>
      <c r="I15" s="118"/>
    </row>
    <row r="16" spans="2:10" s="88" customFormat="1" ht="72" customHeight="1">
      <c r="B16" s="243" t="s">
        <v>215</v>
      </c>
      <c r="C16" s="243"/>
      <c r="D16" s="243"/>
      <c r="E16" s="243"/>
      <c r="F16" s="243"/>
      <c r="G16" s="243"/>
      <c r="H16" s="117"/>
      <c r="I16" s="117"/>
    </row>
    <row r="17" spans="1:9" s="88" customFormat="1" ht="84" customHeight="1">
      <c r="B17" s="258" t="s">
        <v>220</v>
      </c>
      <c r="C17" s="258"/>
      <c r="D17" s="258"/>
      <c r="E17" s="258"/>
      <c r="F17" s="258"/>
      <c r="G17" s="258"/>
      <c r="H17" s="117"/>
      <c r="I17" s="117"/>
    </row>
    <row r="18" spans="1:9" ht="5.0999999999999996" customHeight="1">
      <c r="A18" s="92"/>
      <c r="B18" s="93"/>
      <c r="C18" s="94"/>
      <c r="D18" s="95"/>
      <c r="E18" s="96"/>
      <c r="F18" s="96"/>
      <c r="G18" s="96"/>
      <c r="H18" s="96"/>
    </row>
    <row r="19" spans="1:9" ht="22.5" customHeight="1">
      <c r="A19" s="92"/>
      <c r="B19" s="143" t="s">
        <v>210</v>
      </c>
      <c r="C19" s="123">
        <v>5</v>
      </c>
      <c r="D19" s="144" t="s">
        <v>217</v>
      </c>
      <c r="E19" s="123">
        <v>3</v>
      </c>
      <c r="F19" s="144" t="s">
        <v>218</v>
      </c>
      <c r="G19" s="123" t="s">
        <v>222</v>
      </c>
      <c r="H19" s="96"/>
    </row>
    <row r="20" spans="1:9" ht="5.0999999999999996" customHeight="1">
      <c r="A20" s="92"/>
      <c r="B20" s="99"/>
      <c r="C20" s="100"/>
      <c r="D20" s="101"/>
      <c r="E20" s="98"/>
      <c r="F20" s="98"/>
      <c r="G20" s="102"/>
      <c r="H20" s="96"/>
    </row>
    <row r="21" spans="1:9" ht="38.25" customHeight="1">
      <c r="A21" s="92"/>
      <c r="B21" s="124" t="s">
        <v>162</v>
      </c>
      <c r="C21" s="124" t="s">
        <v>37</v>
      </c>
      <c r="D21" s="125" t="s">
        <v>165</v>
      </c>
      <c r="E21" s="124" t="s">
        <v>164</v>
      </c>
      <c r="F21" s="125" t="s">
        <v>209</v>
      </c>
      <c r="G21" s="124" t="s">
        <v>166</v>
      </c>
    </row>
    <row r="22" spans="1:9">
      <c r="A22" s="92"/>
      <c r="B22" s="230" t="s">
        <v>38</v>
      </c>
      <c r="C22" s="82" t="s">
        <v>0</v>
      </c>
      <c r="D22" s="79">
        <v>1</v>
      </c>
      <c r="E22" s="77">
        <v>1</v>
      </c>
      <c r="F22" s="145"/>
      <c r="G22" s="85">
        <f t="shared" ref="G22:G37" si="0">ROUND(D22*E22*F22*$C$19,0)</f>
        <v>0</v>
      </c>
    </row>
    <row r="23" spans="1:9">
      <c r="A23" s="92"/>
      <c r="B23" s="230"/>
      <c r="C23" s="82" t="s">
        <v>1</v>
      </c>
      <c r="D23" s="79">
        <v>1</v>
      </c>
      <c r="E23" s="77">
        <v>1</v>
      </c>
      <c r="F23" s="145"/>
      <c r="G23" s="85">
        <f t="shared" si="0"/>
        <v>0</v>
      </c>
    </row>
    <row r="24" spans="1:9">
      <c r="A24" s="92"/>
      <c r="B24" s="230"/>
      <c r="C24" s="82" t="s">
        <v>3</v>
      </c>
      <c r="D24" s="79">
        <v>1</v>
      </c>
      <c r="E24" s="77">
        <v>1</v>
      </c>
      <c r="F24" s="145"/>
      <c r="G24" s="85">
        <f t="shared" si="0"/>
        <v>0</v>
      </c>
    </row>
    <row r="25" spans="1:9">
      <c r="A25" s="92"/>
      <c r="B25" s="230"/>
      <c r="C25" s="82" t="s">
        <v>5</v>
      </c>
      <c r="D25" s="79">
        <v>1</v>
      </c>
      <c r="E25" s="77">
        <v>1</v>
      </c>
      <c r="F25" s="145"/>
      <c r="G25" s="85">
        <f t="shared" si="0"/>
        <v>0</v>
      </c>
    </row>
    <row r="26" spans="1:9">
      <c r="A26" s="92"/>
      <c r="B26" s="230"/>
      <c r="C26" s="82" t="s">
        <v>2</v>
      </c>
      <c r="D26" s="79">
        <v>1</v>
      </c>
      <c r="E26" s="77">
        <v>1</v>
      </c>
      <c r="F26" s="145"/>
      <c r="G26" s="85">
        <f t="shared" si="0"/>
        <v>0</v>
      </c>
    </row>
    <row r="27" spans="1:9">
      <c r="A27" s="92"/>
      <c r="B27" s="230"/>
      <c r="C27" s="82" t="s">
        <v>4</v>
      </c>
      <c r="D27" s="79">
        <v>1</v>
      </c>
      <c r="E27" s="77">
        <v>1</v>
      </c>
      <c r="F27" s="145"/>
      <c r="G27" s="85">
        <f t="shared" si="0"/>
        <v>0</v>
      </c>
    </row>
    <row r="28" spans="1:9">
      <c r="A28" s="92"/>
      <c r="B28" s="230"/>
      <c r="C28" s="82" t="s">
        <v>6</v>
      </c>
      <c r="D28" s="79">
        <v>2</v>
      </c>
      <c r="E28" s="77">
        <v>1</v>
      </c>
      <c r="F28" s="145"/>
      <c r="G28" s="85">
        <f t="shared" si="0"/>
        <v>0</v>
      </c>
    </row>
    <row r="29" spans="1:9">
      <c r="A29" s="92"/>
      <c r="B29" s="230"/>
      <c r="C29" s="82" t="s">
        <v>7</v>
      </c>
      <c r="D29" s="79">
        <v>3</v>
      </c>
      <c r="E29" s="78">
        <v>1</v>
      </c>
      <c r="F29" s="145"/>
      <c r="G29" s="85">
        <f t="shared" si="0"/>
        <v>0</v>
      </c>
    </row>
    <row r="30" spans="1:9">
      <c r="A30" s="92"/>
      <c r="B30" s="230"/>
      <c r="C30" s="82" t="s">
        <v>8</v>
      </c>
      <c r="D30" s="79">
        <v>6</v>
      </c>
      <c r="E30" s="77">
        <v>1</v>
      </c>
      <c r="F30" s="145"/>
      <c r="G30" s="85">
        <f t="shared" si="0"/>
        <v>0</v>
      </c>
    </row>
    <row r="31" spans="1:9">
      <c r="A31" s="92"/>
      <c r="B31" s="230"/>
      <c r="C31" s="82" t="s">
        <v>9</v>
      </c>
      <c r="D31" s="79">
        <v>4</v>
      </c>
      <c r="E31" s="77">
        <v>1</v>
      </c>
      <c r="F31" s="145"/>
      <c r="G31" s="85">
        <f t="shared" si="0"/>
        <v>0</v>
      </c>
    </row>
    <row r="32" spans="1:9">
      <c r="A32" s="92"/>
      <c r="B32" s="230"/>
      <c r="C32" s="82" t="s">
        <v>10</v>
      </c>
      <c r="D32" s="79">
        <v>5</v>
      </c>
      <c r="E32" s="77">
        <v>1</v>
      </c>
      <c r="F32" s="145"/>
      <c r="G32" s="85">
        <f t="shared" si="0"/>
        <v>0</v>
      </c>
    </row>
    <row r="33" spans="1:7">
      <c r="A33" s="92"/>
      <c r="B33" s="230"/>
      <c r="C33" s="82" t="s">
        <v>11</v>
      </c>
      <c r="D33" s="79">
        <v>1</v>
      </c>
      <c r="E33" s="77">
        <v>1</v>
      </c>
      <c r="F33" s="145"/>
      <c r="G33" s="85">
        <f t="shared" si="0"/>
        <v>0</v>
      </c>
    </row>
    <row r="34" spans="1:7">
      <c r="A34" s="92"/>
      <c r="B34" s="230"/>
      <c r="C34" s="82" t="s">
        <v>12</v>
      </c>
      <c r="D34" s="79">
        <v>1</v>
      </c>
      <c r="E34" s="77">
        <v>1</v>
      </c>
      <c r="F34" s="145"/>
      <c r="G34" s="85">
        <f t="shared" si="0"/>
        <v>0</v>
      </c>
    </row>
    <row r="35" spans="1:7">
      <c r="A35" s="92"/>
      <c r="B35" s="230"/>
      <c r="C35" s="82" t="s">
        <v>163</v>
      </c>
      <c r="D35" s="79">
        <v>1</v>
      </c>
      <c r="E35" s="77">
        <v>1</v>
      </c>
      <c r="F35" s="145"/>
      <c r="G35" s="85">
        <f t="shared" si="0"/>
        <v>0</v>
      </c>
    </row>
    <row r="36" spans="1:7" ht="12" customHeight="1">
      <c r="A36" s="92"/>
      <c r="B36" s="230"/>
      <c r="C36" s="82" t="s">
        <v>14</v>
      </c>
      <c r="D36" s="79">
        <v>3</v>
      </c>
      <c r="E36" s="77">
        <v>1</v>
      </c>
      <c r="F36" s="145"/>
      <c r="G36" s="85">
        <f t="shared" si="0"/>
        <v>0</v>
      </c>
    </row>
    <row r="37" spans="1:7">
      <c r="A37" s="92"/>
      <c r="B37" s="230"/>
      <c r="C37" s="82" t="s">
        <v>15</v>
      </c>
      <c r="D37" s="79">
        <v>1</v>
      </c>
      <c r="E37" s="77">
        <v>1</v>
      </c>
      <c r="F37" s="145"/>
      <c r="G37" s="85">
        <f t="shared" si="0"/>
        <v>0</v>
      </c>
    </row>
    <row r="38" spans="1:7" ht="18" customHeight="1">
      <c r="A38" s="92"/>
      <c r="B38" s="224" t="s">
        <v>167</v>
      </c>
      <c r="C38" s="224"/>
      <c r="D38" s="224"/>
      <c r="E38" s="224"/>
      <c r="F38" s="224"/>
      <c r="G38" s="87">
        <f>SUM(G22:G37)</f>
        <v>0</v>
      </c>
    </row>
    <row r="39" spans="1:7" s="103" customFormat="1" ht="5.0999999999999996" customHeight="1">
      <c r="B39" s="104"/>
      <c r="C39" s="104"/>
      <c r="D39" s="104"/>
      <c r="E39" s="104"/>
      <c r="F39" s="104"/>
      <c r="G39" s="83"/>
    </row>
    <row r="40" spans="1:7" ht="24" customHeight="1">
      <c r="A40" s="92"/>
      <c r="B40" s="124" t="s">
        <v>162</v>
      </c>
      <c r="C40" s="237" t="s">
        <v>45</v>
      </c>
      <c r="D40" s="237"/>
      <c r="E40" s="124" t="s">
        <v>40</v>
      </c>
      <c r="F40" s="124" t="s">
        <v>41</v>
      </c>
      <c r="G40" s="124" t="s">
        <v>42</v>
      </c>
    </row>
    <row r="41" spans="1:7" ht="53.25" customHeight="1">
      <c r="A41" s="92"/>
      <c r="B41" s="105" t="s">
        <v>39</v>
      </c>
      <c r="C41" s="238" t="s">
        <v>168</v>
      </c>
      <c r="D41" s="238"/>
      <c r="E41" s="19">
        <v>1037</v>
      </c>
      <c r="F41" s="146"/>
      <c r="G41" s="85">
        <f>+ROUND(F41*E41,0)</f>
        <v>0</v>
      </c>
    </row>
    <row r="42" spans="1:7" ht="18" customHeight="1">
      <c r="A42" s="92"/>
      <c r="B42" s="224" t="s">
        <v>200</v>
      </c>
      <c r="C42" s="224"/>
      <c r="D42" s="224"/>
      <c r="E42" s="224"/>
      <c r="F42" s="224"/>
      <c r="G42" s="87">
        <f>+G41</f>
        <v>0</v>
      </c>
    </row>
    <row r="43" spans="1:7" s="103" customFormat="1" ht="5.0999999999999996" customHeight="1">
      <c r="B43" s="104"/>
      <c r="C43" s="104"/>
      <c r="D43" s="104"/>
      <c r="E43" s="104"/>
      <c r="F43" s="104"/>
      <c r="G43" s="83"/>
    </row>
    <row r="44" spans="1:7" ht="24" customHeight="1">
      <c r="A44" s="92"/>
      <c r="B44" s="124" t="s">
        <v>162</v>
      </c>
      <c r="C44" s="237" t="s">
        <v>178</v>
      </c>
      <c r="D44" s="237"/>
      <c r="E44" s="124" t="s">
        <v>44</v>
      </c>
      <c r="F44" s="124" t="s">
        <v>169</v>
      </c>
      <c r="G44" s="124" t="s">
        <v>42</v>
      </c>
    </row>
    <row r="45" spans="1:7" ht="12.95" customHeight="1">
      <c r="A45" s="92"/>
      <c r="B45" s="233" t="s">
        <v>43</v>
      </c>
      <c r="C45" s="226" t="s">
        <v>184</v>
      </c>
      <c r="D45" s="226"/>
      <c r="E45" s="226"/>
      <c r="F45" s="226"/>
      <c r="G45" s="226"/>
    </row>
    <row r="46" spans="1:7" ht="15.75" customHeight="1">
      <c r="A46" s="92"/>
      <c r="B46" s="233"/>
      <c r="C46" s="232" t="s">
        <v>16</v>
      </c>
      <c r="D46" s="232"/>
      <c r="E46" s="80">
        <v>30</v>
      </c>
      <c r="F46" s="145"/>
      <c r="G46" s="85">
        <f t="shared" ref="G46:G62" si="1">+ROUND(F46*E46,0)</f>
        <v>0</v>
      </c>
    </row>
    <row r="47" spans="1:7" ht="15.75" customHeight="1">
      <c r="A47" s="92"/>
      <c r="B47" s="233"/>
      <c r="C47" s="232" t="s">
        <v>170</v>
      </c>
      <c r="D47" s="229"/>
      <c r="E47" s="80">
        <v>30</v>
      </c>
      <c r="F47" s="145"/>
      <c r="G47" s="85">
        <f t="shared" si="1"/>
        <v>0</v>
      </c>
    </row>
    <row r="48" spans="1:7" ht="15.75" customHeight="1">
      <c r="A48" s="92"/>
      <c r="B48" s="233"/>
      <c r="C48" s="232" t="s">
        <v>171</v>
      </c>
      <c r="D48" s="229"/>
      <c r="E48" s="80">
        <v>30</v>
      </c>
      <c r="F48" s="145"/>
      <c r="G48" s="85">
        <f t="shared" si="1"/>
        <v>0</v>
      </c>
    </row>
    <row r="49" spans="1:7" ht="15.75" customHeight="1">
      <c r="A49" s="92"/>
      <c r="B49" s="233"/>
      <c r="C49" s="232" t="s">
        <v>172</v>
      </c>
      <c r="D49" s="229"/>
      <c r="E49" s="80">
        <v>30</v>
      </c>
      <c r="F49" s="145"/>
      <c r="G49" s="85">
        <f t="shared" si="1"/>
        <v>0</v>
      </c>
    </row>
    <row r="50" spans="1:7" ht="15.75" customHeight="1">
      <c r="A50" s="92"/>
      <c r="B50" s="233"/>
      <c r="C50" s="231" t="s">
        <v>17</v>
      </c>
      <c r="D50" s="229"/>
      <c r="E50" s="80">
        <v>30</v>
      </c>
      <c r="F50" s="145"/>
      <c r="G50" s="85">
        <f t="shared" si="1"/>
        <v>0</v>
      </c>
    </row>
    <row r="51" spans="1:7" ht="15.75" customHeight="1">
      <c r="A51" s="92"/>
      <c r="B51" s="233"/>
      <c r="C51" s="232" t="s">
        <v>18</v>
      </c>
      <c r="D51" s="229"/>
      <c r="E51" s="80">
        <v>30</v>
      </c>
      <c r="F51" s="145"/>
      <c r="G51" s="85">
        <f t="shared" si="1"/>
        <v>0</v>
      </c>
    </row>
    <row r="52" spans="1:7" ht="15.75" customHeight="1">
      <c r="A52" s="92"/>
      <c r="B52" s="233"/>
      <c r="C52" s="232" t="s">
        <v>19</v>
      </c>
      <c r="D52" s="229"/>
      <c r="E52" s="80">
        <v>30</v>
      </c>
      <c r="F52" s="145"/>
      <c r="G52" s="85">
        <f t="shared" si="1"/>
        <v>0</v>
      </c>
    </row>
    <row r="53" spans="1:7" ht="15.75" customHeight="1">
      <c r="A53" s="92"/>
      <c r="B53" s="233"/>
      <c r="C53" s="232" t="s">
        <v>173</v>
      </c>
      <c r="D53" s="229"/>
      <c r="E53" s="80">
        <v>30</v>
      </c>
      <c r="F53" s="145"/>
      <c r="G53" s="85">
        <f t="shared" si="1"/>
        <v>0</v>
      </c>
    </row>
    <row r="54" spans="1:7" ht="15.75" customHeight="1">
      <c r="A54" s="92"/>
      <c r="B54" s="233"/>
      <c r="C54" s="232" t="s">
        <v>174</v>
      </c>
      <c r="D54" s="229"/>
      <c r="E54" s="80">
        <v>30</v>
      </c>
      <c r="F54" s="145"/>
      <c r="G54" s="85">
        <f t="shared" si="1"/>
        <v>0</v>
      </c>
    </row>
    <row r="55" spans="1:7" ht="15.75" customHeight="1">
      <c r="A55" s="92"/>
      <c r="B55" s="233"/>
      <c r="C55" s="232" t="s">
        <v>175</v>
      </c>
      <c r="D55" s="229"/>
      <c r="E55" s="80">
        <v>30</v>
      </c>
      <c r="F55" s="145"/>
      <c r="G55" s="85">
        <f t="shared" si="1"/>
        <v>0</v>
      </c>
    </row>
    <row r="56" spans="1:7" ht="15.75" customHeight="1">
      <c r="A56" s="92"/>
      <c r="B56" s="233"/>
      <c r="C56" s="231" t="s">
        <v>176</v>
      </c>
      <c r="D56" s="229"/>
      <c r="E56" s="80">
        <v>30</v>
      </c>
      <c r="F56" s="145"/>
      <c r="G56" s="85">
        <f t="shared" si="1"/>
        <v>0</v>
      </c>
    </row>
    <row r="57" spans="1:7" ht="15.75" customHeight="1">
      <c r="A57" s="92"/>
      <c r="B57" s="233"/>
      <c r="C57" s="232" t="s">
        <v>177</v>
      </c>
      <c r="D57" s="229"/>
      <c r="E57" s="80">
        <v>30</v>
      </c>
      <c r="F57" s="145"/>
      <c r="G57" s="85">
        <f t="shared" si="1"/>
        <v>0</v>
      </c>
    </row>
    <row r="58" spans="1:7" ht="15.75" customHeight="1">
      <c r="A58" s="92"/>
      <c r="B58" s="233"/>
      <c r="C58" s="232" t="s">
        <v>20</v>
      </c>
      <c r="D58" s="229"/>
      <c r="E58" s="80">
        <v>30</v>
      </c>
      <c r="F58" s="145"/>
      <c r="G58" s="85">
        <f t="shared" si="1"/>
        <v>0</v>
      </c>
    </row>
    <row r="59" spans="1:7" ht="15.75" customHeight="1">
      <c r="A59" s="92"/>
      <c r="B59" s="233"/>
      <c r="C59" s="231" t="s">
        <v>21</v>
      </c>
      <c r="D59" s="229"/>
      <c r="E59" s="80">
        <v>30</v>
      </c>
      <c r="F59" s="145"/>
      <c r="G59" s="85">
        <f t="shared" si="1"/>
        <v>0</v>
      </c>
    </row>
    <row r="60" spans="1:7" ht="15.75" customHeight="1">
      <c r="A60" s="92"/>
      <c r="B60" s="233"/>
      <c r="C60" s="232" t="s">
        <v>22</v>
      </c>
      <c r="D60" s="229"/>
      <c r="E60" s="80">
        <v>30</v>
      </c>
      <c r="F60" s="145"/>
      <c r="G60" s="85">
        <f t="shared" si="1"/>
        <v>0</v>
      </c>
    </row>
    <row r="61" spans="1:7" ht="15.75" customHeight="1">
      <c r="A61" s="92"/>
      <c r="B61" s="233"/>
      <c r="C61" s="232" t="s">
        <v>23</v>
      </c>
      <c r="D61" s="229"/>
      <c r="E61" s="80">
        <v>30</v>
      </c>
      <c r="F61" s="145"/>
      <c r="G61" s="85">
        <f t="shared" si="1"/>
        <v>0</v>
      </c>
    </row>
    <row r="62" spans="1:7" ht="15.75" customHeight="1">
      <c r="A62" s="92"/>
      <c r="B62" s="233"/>
      <c r="C62" s="232" t="s">
        <v>24</v>
      </c>
      <c r="D62" s="229"/>
      <c r="E62" s="80">
        <v>30</v>
      </c>
      <c r="F62" s="145"/>
      <c r="G62" s="85">
        <f t="shared" si="1"/>
        <v>0</v>
      </c>
    </row>
    <row r="63" spans="1:7" ht="15" customHeight="1">
      <c r="A63" s="92"/>
      <c r="B63" s="233"/>
      <c r="C63" s="240" t="s">
        <v>182</v>
      </c>
      <c r="D63" s="240"/>
      <c r="E63" s="240"/>
      <c r="F63" s="240"/>
      <c r="G63" s="116">
        <f>SUM(G46:G62)</f>
        <v>0</v>
      </c>
    </row>
    <row r="64" spans="1:7" ht="12.95" customHeight="1">
      <c r="A64" s="92"/>
      <c r="B64" s="233"/>
      <c r="C64" s="226" t="s">
        <v>185</v>
      </c>
      <c r="D64" s="226"/>
      <c r="E64" s="226"/>
      <c r="F64" s="226"/>
      <c r="G64" s="226"/>
    </row>
    <row r="65" spans="1:7" ht="15.75" customHeight="1">
      <c r="A65" s="92"/>
      <c r="B65" s="233"/>
      <c r="C65" s="228" t="s">
        <v>25</v>
      </c>
      <c r="D65" s="228"/>
      <c r="E65" s="80">
        <v>30</v>
      </c>
      <c r="F65" s="145"/>
      <c r="G65" s="85">
        <f>+ROUND(F65*E65,0)</f>
        <v>0</v>
      </c>
    </row>
    <row r="66" spans="1:7" ht="15.75" customHeight="1">
      <c r="A66" s="92"/>
      <c r="B66" s="233"/>
      <c r="C66" s="240" t="s">
        <v>186</v>
      </c>
      <c r="D66" s="240"/>
      <c r="E66" s="240"/>
      <c r="F66" s="240"/>
      <c r="G66" s="116">
        <f>+G65</f>
        <v>0</v>
      </c>
    </row>
    <row r="67" spans="1:7" ht="15" customHeight="1">
      <c r="A67" s="92"/>
      <c r="B67" s="233"/>
      <c r="C67" s="225" t="s">
        <v>183</v>
      </c>
      <c r="D67" s="225"/>
      <c r="E67" s="225"/>
      <c r="F67" s="225"/>
      <c r="G67" s="87">
        <f>+G66+G63</f>
        <v>0</v>
      </c>
    </row>
    <row r="68" spans="1:7" ht="12.95" customHeight="1">
      <c r="A68" s="92"/>
      <c r="B68" s="233"/>
      <c r="C68" s="226" t="s">
        <v>187</v>
      </c>
      <c r="D68" s="226"/>
      <c r="E68" s="226"/>
      <c r="F68" s="226"/>
      <c r="G68" s="226"/>
    </row>
    <row r="69" spans="1:7" ht="15.75" customHeight="1">
      <c r="A69" s="92"/>
      <c r="B69" s="233"/>
      <c r="C69" s="236" t="s">
        <v>26</v>
      </c>
      <c r="D69" s="236"/>
      <c r="E69" s="80">
        <v>5</v>
      </c>
      <c r="F69" s="145"/>
      <c r="G69" s="85">
        <f t="shared" ref="G69:G77" si="2">+ROUND(F69*E69,0)</f>
        <v>0</v>
      </c>
    </row>
    <row r="70" spans="1:7" ht="15.75" customHeight="1">
      <c r="A70" s="92"/>
      <c r="B70" s="233"/>
      <c r="C70" s="236" t="s">
        <v>27</v>
      </c>
      <c r="D70" s="229"/>
      <c r="E70" s="80">
        <v>5</v>
      </c>
      <c r="F70" s="145"/>
      <c r="G70" s="85">
        <f t="shared" si="2"/>
        <v>0</v>
      </c>
    </row>
    <row r="71" spans="1:7" ht="15.75" customHeight="1">
      <c r="A71" s="92"/>
      <c r="B71" s="233"/>
      <c r="C71" s="236" t="s">
        <v>22</v>
      </c>
      <c r="D71" s="229"/>
      <c r="E71" s="80">
        <v>5</v>
      </c>
      <c r="F71" s="145"/>
      <c r="G71" s="85">
        <f t="shared" si="2"/>
        <v>0</v>
      </c>
    </row>
    <row r="72" spans="1:7" ht="15.75" customHeight="1">
      <c r="A72" s="92"/>
      <c r="B72" s="233"/>
      <c r="C72" s="236" t="s">
        <v>28</v>
      </c>
      <c r="D72" s="229"/>
      <c r="E72" s="80">
        <v>5</v>
      </c>
      <c r="F72" s="145"/>
      <c r="G72" s="85">
        <f t="shared" si="2"/>
        <v>0</v>
      </c>
    </row>
    <row r="73" spans="1:7" ht="15.75" customHeight="1">
      <c r="A73" s="92"/>
      <c r="B73" s="233"/>
      <c r="C73" s="236" t="s">
        <v>24</v>
      </c>
      <c r="D73" s="229"/>
      <c r="E73" s="80">
        <v>5</v>
      </c>
      <c r="F73" s="145"/>
      <c r="G73" s="85">
        <f t="shared" si="2"/>
        <v>0</v>
      </c>
    </row>
    <row r="74" spans="1:7" ht="15.75" customHeight="1">
      <c r="A74" s="92"/>
      <c r="B74" s="233"/>
      <c r="C74" s="236" t="s">
        <v>29</v>
      </c>
      <c r="D74" s="229"/>
      <c r="E74" s="80">
        <v>5</v>
      </c>
      <c r="F74" s="145"/>
      <c r="G74" s="85">
        <f t="shared" si="2"/>
        <v>0</v>
      </c>
    </row>
    <row r="75" spans="1:7" ht="15.75" customHeight="1">
      <c r="A75" s="92"/>
      <c r="B75" s="233"/>
      <c r="C75" s="236" t="s">
        <v>179</v>
      </c>
      <c r="D75" s="229"/>
      <c r="E75" s="80">
        <v>5</v>
      </c>
      <c r="F75" s="145"/>
      <c r="G75" s="85">
        <f t="shared" si="2"/>
        <v>0</v>
      </c>
    </row>
    <row r="76" spans="1:7" ht="15.75" customHeight="1">
      <c r="A76" s="92"/>
      <c r="B76" s="233"/>
      <c r="C76" s="236" t="s">
        <v>180</v>
      </c>
      <c r="D76" s="236"/>
      <c r="E76" s="80">
        <v>5</v>
      </c>
      <c r="F76" s="145"/>
      <c r="G76" s="85">
        <f t="shared" si="2"/>
        <v>0</v>
      </c>
    </row>
    <row r="77" spans="1:7" ht="15.75" customHeight="1">
      <c r="A77" s="92"/>
      <c r="B77" s="233"/>
      <c r="C77" s="236" t="s">
        <v>181</v>
      </c>
      <c r="D77" s="229"/>
      <c r="E77" s="80">
        <v>5</v>
      </c>
      <c r="F77" s="145"/>
      <c r="G77" s="85">
        <f t="shared" si="2"/>
        <v>0</v>
      </c>
    </row>
    <row r="78" spans="1:7" ht="15" customHeight="1">
      <c r="A78" s="92"/>
      <c r="B78" s="233"/>
      <c r="C78" s="240" t="s">
        <v>182</v>
      </c>
      <c r="D78" s="240"/>
      <c r="E78" s="240"/>
      <c r="F78" s="240"/>
      <c r="G78" s="116">
        <f>SUM(G69:G77)</f>
        <v>0</v>
      </c>
    </row>
    <row r="79" spans="1:7" ht="12.95" customHeight="1">
      <c r="A79" s="92"/>
      <c r="B79" s="233"/>
      <c r="C79" s="226" t="s">
        <v>188</v>
      </c>
      <c r="D79" s="226"/>
      <c r="E79" s="226"/>
      <c r="F79" s="226"/>
      <c r="G79" s="226"/>
    </row>
    <row r="80" spans="1:7" ht="15.75" customHeight="1">
      <c r="A80" s="92"/>
      <c r="B80" s="233"/>
      <c r="C80" s="231" t="s">
        <v>189</v>
      </c>
      <c r="D80" s="229"/>
      <c r="E80" s="80">
        <v>5</v>
      </c>
      <c r="F80" s="145"/>
      <c r="G80" s="85">
        <f t="shared" ref="G80:G86" si="3">+ROUND(F80*E80,0)</f>
        <v>0</v>
      </c>
    </row>
    <row r="81" spans="1:7" ht="15.75" customHeight="1">
      <c r="A81" s="92"/>
      <c r="B81" s="233"/>
      <c r="C81" s="231" t="s">
        <v>190</v>
      </c>
      <c r="D81" s="229"/>
      <c r="E81" s="80">
        <v>5</v>
      </c>
      <c r="F81" s="145"/>
      <c r="G81" s="85">
        <f t="shared" si="3"/>
        <v>0</v>
      </c>
    </row>
    <row r="82" spans="1:7" ht="15.75" customHeight="1">
      <c r="A82" s="92"/>
      <c r="B82" s="233"/>
      <c r="C82" s="236" t="s">
        <v>191</v>
      </c>
      <c r="D82" s="229"/>
      <c r="E82" s="80">
        <v>5</v>
      </c>
      <c r="F82" s="145"/>
      <c r="G82" s="85">
        <f t="shared" si="3"/>
        <v>0</v>
      </c>
    </row>
    <row r="83" spans="1:7" ht="15.75" customHeight="1">
      <c r="A83" s="92"/>
      <c r="B83" s="233"/>
      <c r="C83" s="236" t="s">
        <v>192</v>
      </c>
      <c r="D83" s="229"/>
      <c r="E83" s="80">
        <v>5</v>
      </c>
      <c r="F83" s="145"/>
      <c r="G83" s="85">
        <f t="shared" si="3"/>
        <v>0</v>
      </c>
    </row>
    <row r="84" spans="1:7" ht="15.75" customHeight="1">
      <c r="A84" s="92"/>
      <c r="B84" s="233"/>
      <c r="C84" s="236" t="s">
        <v>193</v>
      </c>
      <c r="D84" s="229"/>
      <c r="E84" s="80">
        <v>5</v>
      </c>
      <c r="F84" s="145"/>
      <c r="G84" s="85">
        <f t="shared" si="3"/>
        <v>0</v>
      </c>
    </row>
    <row r="85" spans="1:7" ht="15.75" customHeight="1">
      <c r="A85" s="92"/>
      <c r="B85" s="233"/>
      <c r="C85" s="236" t="s">
        <v>194</v>
      </c>
      <c r="D85" s="236"/>
      <c r="E85" s="80">
        <v>5</v>
      </c>
      <c r="F85" s="145"/>
      <c r="G85" s="85">
        <f t="shared" si="3"/>
        <v>0</v>
      </c>
    </row>
    <row r="86" spans="1:7" ht="15.75" customHeight="1">
      <c r="A86" s="92"/>
      <c r="B86" s="233"/>
      <c r="C86" s="236" t="s">
        <v>195</v>
      </c>
      <c r="D86" s="229"/>
      <c r="E86" s="80">
        <v>5</v>
      </c>
      <c r="F86" s="145"/>
      <c r="G86" s="85">
        <f t="shared" si="3"/>
        <v>0</v>
      </c>
    </row>
    <row r="87" spans="1:7" ht="15.75" customHeight="1">
      <c r="A87" s="92"/>
      <c r="B87" s="233"/>
      <c r="C87" s="240" t="s">
        <v>186</v>
      </c>
      <c r="D87" s="240"/>
      <c r="E87" s="240"/>
      <c r="F87" s="240"/>
      <c r="G87" s="116">
        <f>SUM(G80:G86)</f>
        <v>0</v>
      </c>
    </row>
    <row r="88" spans="1:7" ht="15" customHeight="1">
      <c r="A88" s="92"/>
      <c r="B88" s="233"/>
      <c r="C88" s="225" t="s">
        <v>196</v>
      </c>
      <c r="D88" s="225"/>
      <c r="E88" s="225"/>
      <c r="F88" s="225"/>
      <c r="G88" s="87">
        <f>+G87+G78</f>
        <v>0</v>
      </c>
    </row>
    <row r="89" spans="1:7" ht="12.95" customHeight="1">
      <c r="A89" s="92"/>
      <c r="B89" s="233"/>
      <c r="C89" s="226" t="s">
        <v>197</v>
      </c>
      <c r="D89" s="226"/>
      <c r="E89" s="226"/>
      <c r="F89" s="226"/>
      <c r="G89" s="226"/>
    </row>
    <row r="90" spans="1:7" ht="15.75" customHeight="1">
      <c r="A90" s="92"/>
      <c r="B90" s="233"/>
      <c r="C90" s="228" t="s">
        <v>32</v>
      </c>
      <c r="D90" s="228"/>
      <c r="E90" s="80">
        <v>2</v>
      </c>
      <c r="F90" s="145"/>
      <c r="G90" s="85">
        <f t="shared" ref="G90:G91" si="4">+ROUND(F90*E90,0)</f>
        <v>0</v>
      </c>
    </row>
    <row r="91" spans="1:7" ht="15.75" customHeight="1">
      <c r="A91" s="92"/>
      <c r="B91" s="233"/>
      <c r="C91" s="228" t="s">
        <v>33</v>
      </c>
      <c r="D91" s="229"/>
      <c r="E91" s="80">
        <v>2</v>
      </c>
      <c r="F91" s="145"/>
      <c r="G91" s="85">
        <f t="shared" si="4"/>
        <v>0</v>
      </c>
    </row>
    <row r="92" spans="1:7" ht="12.95" customHeight="1">
      <c r="A92" s="92"/>
      <c r="B92" s="233"/>
      <c r="C92" s="226" t="s">
        <v>198</v>
      </c>
      <c r="D92" s="226"/>
      <c r="E92" s="226"/>
      <c r="F92" s="226"/>
      <c r="G92" s="226"/>
    </row>
    <row r="93" spans="1:7" ht="15.75" customHeight="1">
      <c r="A93" s="92"/>
      <c r="B93" s="233"/>
      <c r="C93" s="228" t="s">
        <v>30</v>
      </c>
      <c r="D93" s="228"/>
      <c r="E93" s="80">
        <v>1</v>
      </c>
      <c r="F93" s="145"/>
      <c r="G93" s="85">
        <f t="shared" ref="G93:G94" si="5">+ROUND(F93*E93,0)</f>
        <v>0</v>
      </c>
    </row>
    <row r="94" spans="1:7" ht="15.75" customHeight="1">
      <c r="A94" s="92"/>
      <c r="B94" s="233"/>
      <c r="C94" s="228" t="s">
        <v>31</v>
      </c>
      <c r="D94" s="229"/>
      <c r="E94" s="80">
        <v>1</v>
      </c>
      <c r="F94" s="145"/>
      <c r="G94" s="85">
        <f t="shared" si="5"/>
        <v>0</v>
      </c>
    </row>
    <row r="95" spans="1:7" ht="15" customHeight="1">
      <c r="A95" s="92"/>
      <c r="B95" s="233"/>
      <c r="C95" s="224" t="s">
        <v>199</v>
      </c>
      <c r="D95" s="224"/>
      <c r="E95" s="224"/>
      <c r="F95" s="224"/>
      <c r="G95" s="87">
        <f>+G90+G91+G93+G94</f>
        <v>0</v>
      </c>
    </row>
    <row r="96" spans="1:7" ht="18" customHeight="1">
      <c r="A96" s="92"/>
      <c r="B96" s="224" t="s">
        <v>201</v>
      </c>
      <c r="C96" s="224"/>
      <c r="D96" s="224"/>
      <c r="E96" s="224"/>
      <c r="F96" s="224"/>
      <c r="G96" s="87">
        <f>+G95+G88+G67</f>
        <v>0</v>
      </c>
    </row>
    <row r="97" spans="1:20" s="103" customFormat="1" ht="5.0999999999999996" customHeight="1">
      <c r="B97" s="104"/>
      <c r="C97" s="104"/>
      <c r="D97" s="104"/>
      <c r="E97" s="104"/>
      <c r="F97" s="104"/>
      <c r="G97" s="83"/>
    </row>
    <row r="98" spans="1:20" ht="22.5" customHeight="1">
      <c r="A98" s="92"/>
      <c r="B98" s="223" t="s">
        <v>203</v>
      </c>
      <c r="C98" s="223"/>
      <c r="D98" s="223"/>
      <c r="E98" s="223"/>
      <c r="F98" s="223"/>
      <c r="G98" s="129">
        <f>+G38+G42+G96</f>
        <v>0</v>
      </c>
    </row>
    <row r="99" spans="1:20" s="103" customFormat="1" ht="5.0999999999999996" customHeight="1">
      <c r="B99" s="104"/>
      <c r="C99" s="104"/>
      <c r="D99" s="104"/>
      <c r="E99" s="104"/>
      <c r="F99" s="104"/>
      <c r="G99" s="83"/>
    </row>
    <row r="100" spans="1:20" s="103" customFormat="1" ht="24" customHeight="1">
      <c r="B100" s="124" t="s">
        <v>162</v>
      </c>
      <c r="C100" s="237" t="s">
        <v>45</v>
      </c>
      <c r="D100" s="237"/>
      <c r="E100" s="237"/>
      <c r="F100" s="124" t="s">
        <v>58</v>
      </c>
      <c r="G100" s="124" t="s">
        <v>202</v>
      </c>
    </row>
    <row r="101" spans="1:20" ht="15.75" customHeight="1">
      <c r="A101" s="92"/>
      <c r="B101" s="251" t="s">
        <v>208</v>
      </c>
      <c r="C101" s="221" t="s">
        <v>46</v>
      </c>
      <c r="D101" s="221"/>
      <c r="E101" s="221"/>
      <c r="F101" s="147"/>
      <c r="G101" s="85">
        <f t="shared" ref="G101:G102" si="6">+F101*$G$98</f>
        <v>0</v>
      </c>
    </row>
    <row r="102" spans="1:20" ht="15.75" customHeight="1">
      <c r="A102" s="92"/>
      <c r="B102" s="251"/>
      <c r="C102" s="221" t="s">
        <v>47</v>
      </c>
      <c r="D102" s="229"/>
      <c r="E102" s="229"/>
      <c r="F102" s="147"/>
      <c r="G102" s="85">
        <f t="shared" si="6"/>
        <v>0</v>
      </c>
    </row>
    <row r="103" spans="1:20" ht="18" customHeight="1">
      <c r="A103" s="92"/>
      <c r="B103" s="224" t="s">
        <v>204</v>
      </c>
      <c r="C103" s="224"/>
      <c r="D103" s="224"/>
      <c r="E103" s="224"/>
      <c r="F103" s="224"/>
      <c r="G103" s="86">
        <f>SUM(G101:G102)</f>
        <v>0</v>
      </c>
    </row>
    <row r="104" spans="1:20" s="103" customFormat="1" ht="5.0999999999999996" customHeight="1">
      <c r="B104" s="104"/>
      <c r="C104" s="106"/>
      <c r="D104" s="126"/>
      <c r="E104" s="126"/>
      <c r="F104" s="127"/>
      <c r="G104" s="128"/>
    </row>
    <row r="105" spans="1:20" ht="22.5" customHeight="1">
      <c r="A105" s="92"/>
      <c r="B105" s="223" t="s">
        <v>205</v>
      </c>
      <c r="C105" s="223"/>
      <c r="D105" s="223"/>
      <c r="E105" s="223"/>
      <c r="F105" s="223"/>
      <c r="G105" s="129">
        <f>+G98+G103</f>
        <v>0</v>
      </c>
    </row>
    <row r="106" spans="1:20" s="103" customFormat="1" ht="5.0999999999999996" customHeight="1">
      <c r="B106" s="104"/>
      <c r="C106" s="104"/>
      <c r="D106" s="104"/>
      <c r="E106" s="104"/>
      <c r="F106" s="104"/>
      <c r="G106" s="83"/>
    </row>
    <row r="107" spans="1:20" s="103" customFormat="1" ht="24" customHeight="1">
      <c r="B107" s="124" t="s">
        <v>162</v>
      </c>
      <c r="C107" s="237" t="s">
        <v>45</v>
      </c>
      <c r="D107" s="237"/>
      <c r="E107" s="237"/>
      <c r="F107" s="124" t="s">
        <v>58</v>
      </c>
      <c r="G107" s="124" t="s">
        <v>202</v>
      </c>
    </row>
    <row r="108" spans="1:20" ht="15.75" customHeight="1">
      <c r="A108" s="92"/>
      <c r="B108" s="249" t="s">
        <v>48</v>
      </c>
      <c r="C108" s="221" t="s">
        <v>49</v>
      </c>
      <c r="D108" s="221"/>
      <c r="E108" s="221"/>
      <c r="F108" s="78">
        <v>0.16</v>
      </c>
      <c r="G108" s="85">
        <f t="shared" ref="G108:G109" si="7">+F108*$G$105</f>
        <v>0</v>
      </c>
    </row>
    <row r="109" spans="1:20" ht="15.75" customHeight="1">
      <c r="A109" s="92"/>
      <c r="B109" s="249"/>
      <c r="C109" s="250" t="s">
        <v>161</v>
      </c>
      <c r="D109" s="229"/>
      <c r="E109" s="229"/>
      <c r="F109" s="130">
        <f>6.9/1000</f>
        <v>6.9000000000000008E-3</v>
      </c>
      <c r="G109" s="85">
        <f t="shared" si="7"/>
        <v>0</v>
      </c>
    </row>
    <row r="110" spans="1:20" ht="18" customHeight="1">
      <c r="A110" s="92"/>
      <c r="B110" s="224" t="s">
        <v>206</v>
      </c>
      <c r="C110" s="224"/>
      <c r="D110" s="224"/>
      <c r="E110" s="224"/>
      <c r="F110" s="224"/>
      <c r="G110" s="86">
        <f>SUM(G108:G109)</f>
        <v>0</v>
      </c>
    </row>
    <row r="111" spans="1:20" s="103" customFormat="1" ht="5.0999999999999996" customHeight="1">
      <c r="B111" s="104"/>
      <c r="C111" s="104"/>
      <c r="D111" s="104"/>
      <c r="E111" s="104"/>
      <c r="F111" s="104"/>
      <c r="G111" s="83"/>
    </row>
    <row r="112" spans="1:20" s="115" customFormat="1" ht="24" customHeight="1">
      <c r="A112" s="114"/>
      <c r="B112" s="222" t="s">
        <v>212</v>
      </c>
      <c r="C112" s="222"/>
      <c r="D112" s="222"/>
      <c r="E112" s="222"/>
      <c r="F112" s="222"/>
      <c r="G112" s="84">
        <f>+G105+G110</f>
        <v>0</v>
      </c>
      <c r="H112" s="114"/>
      <c r="I112" s="114"/>
      <c r="J112" s="114"/>
      <c r="K112" s="114"/>
      <c r="L112" s="114"/>
      <c r="M112" s="114"/>
      <c r="N112" s="114"/>
      <c r="O112" s="114"/>
      <c r="P112" s="114"/>
      <c r="Q112" s="114"/>
      <c r="R112" s="114"/>
      <c r="S112" s="114"/>
      <c r="T112" s="114"/>
    </row>
    <row r="113" spans="2:9" s="88" customFormat="1" ht="5.0999999999999996" customHeight="1">
      <c r="B113" s="90"/>
      <c r="C113" s="81"/>
      <c r="D113" s="107"/>
      <c r="E113" s="107"/>
      <c r="F113" s="107"/>
      <c r="G113" s="90"/>
      <c r="H113" s="108"/>
      <c r="I113" s="90"/>
    </row>
    <row r="114" spans="2:9" s="88" customFormat="1" ht="12" customHeight="1">
      <c r="B114" s="248" t="s">
        <v>158</v>
      </c>
      <c r="C114" s="248"/>
      <c r="D114" s="248"/>
      <c r="E114" s="248"/>
      <c r="F114" s="248"/>
      <c r="G114" s="248"/>
      <c r="H114" s="118"/>
      <c r="I114" s="118"/>
    </row>
    <row r="115" spans="2:9" s="88" customFormat="1" ht="61.5" customHeight="1">
      <c r="B115" s="221" t="s">
        <v>159</v>
      </c>
      <c r="C115" s="221"/>
      <c r="D115" s="221"/>
      <c r="E115" s="221"/>
      <c r="F115" s="221"/>
      <c r="G115" s="221"/>
      <c r="H115" s="103"/>
      <c r="I115" s="103"/>
    </row>
    <row r="116" spans="2:9" s="88" customFormat="1" ht="51.75" customHeight="1">
      <c r="B116" s="221" t="s">
        <v>160</v>
      </c>
      <c r="C116" s="221"/>
      <c r="D116" s="221"/>
      <c r="E116" s="221"/>
      <c r="F116" s="221"/>
      <c r="G116" s="221"/>
      <c r="H116" s="103"/>
      <c r="I116" s="103"/>
    </row>
    <row r="117" spans="2:9" s="92" customFormat="1">
      <c r="D117" s="109"/>
      <c r="G117" s="110"/>
    </row>
    <row r="118" spans="2:9" s="92" customFormat="1">
      <c r="D118" s="109"/>
      <c r="G118" s="110"/>
    </row>
    <row r="119" spans="2:9" s="92" customFormat="1" hidden="1">
      <c r="D119" s="109"/>
      <c r="G119" s="110"/>
    </row>
    <row r="120" spans="2:9" s="92" customFormat="1" hidden="1">
      <c r="D120" s="109"/>
      <c r="G120" s="110"/>
    </row>
    <row r="121" spans="2:9" s="92" customFormat="1" hidden="1">
      <c r="D121" s="109"/>
      <c r="G121" s="110"/>
    </row>
    <row r="122" spans="2:9" s="92" customFormat="1" hidden="1">
      <c r="D122" s="109"/>
      <c r="G122" s="110"/>
    </row>
    <row r="123" spans="2:9" s="92" customFormat="1" hidden="1">
      <c r="D123" s="109"/>
      <c r="G123" s="110"/>
    </row>
    <row r="124" spans="2:9" s="92" customFormat="1" hidden="1">
      <c r="D124" s="109"/>
      <c r="G124" s="110"/>
    </row>
    <row r="125" spans="2:9" s="92" customFormat="1" hidden="1">
      <c r="D125" s="109"/>
      <c r="G125" s="110"/>
    </row>
    <row r="126" spans="2:9" s="92" customFormat="1" hidden="1">
      <c r="D126" s="109"/>
      <c r="G126" s="110"/>
    </row>
    <row r="127" spans="2:9" s="92" customFormat="1" hidden="1">
      <c r="D127" s="109"/>
      <c r="G127" s="110"/>
    </row>
    <row r="128" spans="2:9" s="92" customFormat="1" hidden="1">
      <c r="D128" s="109"/>
      <c r="G128" s="110"/>
    </row>
    <row r="129" spans="4:7" s="92" customFormat="1" hidden="1">
      <c r="D129" s="109"/>
      <c r="G129" s="110"/>
    </row>
    <row r="130" spans="4:7" s="92" customFormat="1" hidden="1">
      <c r="D130" s="109"/>
      <c r="G130" s="110"/>
    </row>
    <row r="131" spans="4:7" s="92" customFormat="1" hidden="1">
      <c r="D131" s="109"/>
      <c r="G131" s="110"/>
    </row>
    <row r="132" spans="4:7" s="92" customFormat="1" hidden="1">
      <c r="D132" s="109"/>
      <c r="G132" s="110"/>
    </row>
    <row r="133" spans="4:7" s="92" customFormat="1" hidden="1">
      <c r="D133" s="109"/>
      <c r="G133" s="110"/>
    </row>
    <row r="134" spans="4:7" s="92" customFormat="1" hidden="1">
      <c r="D134" s="109"/>
      <c r="G134" s="110"/>
    </row>
    <row r="135" spans="4:7" s="92" customFormat="1" hidden="1">
      <c r="D135" s="109"/>
      <c r="G135" s="110"/>
    </row>
    <row r="136" spans="4:7" s="92" customFormat="1" hidden="1">
      <c r="D136" s="109"/>
      <c r="G136" s="110"/>
    </row>
    <row r="137" spans="4:7" s="92" customFormat="1" hidden="1">
      <c r="D137" s="109"/>
      <c r="G137" s="110"/>
    </row>
    <row r="138" spans="4:7" s="92" customFormat="1" hidden="1">
      <c r="D138" s="109"/>
      <c r="G138" s="110"/>
    </row>
    <row r="139" spans="4:7" s="92" customFormat="1" hidden="1">
      <c r="D139" s="109"/>
      <c r="G139" s="110"/>
    </row>
    <row r="140" spans="4:7" s="92" customFormat="1" hidden="1">
      <c r="D140" s="109"/>
      <c r="G140" s="110"/>
    </row>
    <row r="141" spans="4:7" s="92" customFormat="1" hidden="1">
      <c r="D141" s="109"/>
      <c r="G141" s="110"/>
    </row>
    <row r="142" spans="4:7" s="92" customFormat="1" hidden="1">
      <c r="D142" s="109"/>
      <c r="G142" s="110"/>
    </row>
    <row r="143" spans="4:7" s="92" customFormat="1" hidden="1">
      <c r="D143" s="109"/>
      <c r="G143" s="110"/>
    </row>
    <row r="144" spans="4:7" s="92" customFormat="1" hidden="1">
      <c r="D144" s="109"/>
      <c r="G144" s="110"/>
    </row>
    <row r="145" spans="1:7" s="92" customFormat="1" hidden="1">
      <c r="D145" s="109"/>
      <c r="G145" s="110"/>
    </row>
    <row r="146" spans="1:7" s="92" customFormat="1" hidden="1">
      <c r="D146" s="109"/>
      <c r="G146" s="110"/>
    </row>
    <row r="147" spans="1:7" s="92" customFormat="1" hidden="1">
      <c r="D147" s="109"/>
      <c r="G147" s="110"/>
    </row>
    <row r="148" spans="1:7" s="92" customFormat="1" hidden="1">
      <c r="D148" s="109"/>
      <c r="G148" s="110"/>
    </row>
    <row r="149" spans="1:7" s="92" customFormat="1" hidden="1">
      <c r="D149" s="109"/>
      <c r="G149" s="110"/>
    </row>
    <row r="150" spans="1:7" s="92" customFormat="1" hidden="1">
      <c r="D150" s="109"/>
      <c r="G150" s="110"/>
    </row>
    <row r="151" spans="1:7" s="92" customFormat="1" hidden="1">
      <c r="D151" s="109"/>
      <c r="G151" s="110"/>
    </row>
    <row r="152" spans="1:7" s="92" customFormat="1" hidden="1">
      <c r="D152" s="109"/>
      <c r="G152" s="110"/>
    </row>
    <row r="153" spans="1:7" s="92" customFormat="1" hidden="1">
      <c r="D153" s="109"/>
      <c r="G153" s="110"/>
    </row>
    <row r="154" spans="1:7" hidden="1">
      <c r="A154" s="92"/>
    </row>
    <row r="155" spans="1:7" hidden="1">
      <c r="A155" s="92"/>
    </row>
    <row r="156" spans="1:7" hidden="1">
      <c r="A156" s="92"/>
    </row>
    <row r="157" spans="1:7" hidden="1">
      <c r="A157" s="92"/>
    </row>
    <row r="158" spans="1:7" hidden="1">
      <c r="A158" s="92"/>
    </row>
    <row r="159" spans="1:7" hidden="1">
      <c r="A159" s="92"/>
    </row>
    <row r="160" spans="1:7" hidden="1">
      <c r="A160" s="92"/>
    </row>
    <row r="161" spans="1:1" hidden="1">
      <c r="A161" s="92"/>
    </row>
    <row r="162" spans="1:1" hidden="1">
      <c r="A162" s="92"/>
    </row>
    <row r="163" spans="1:1" hidden="1">
      <c r="A163" s="92"/>
    </row>
    <row r="164" spans="1:1" hidden="1">
      <c r="A164" s="92"/>
    </row>
    <row r="165" spans="1:1" hidden="1">
      <c r="A165" s="92"/>
    </row>
    <row r="166" spans="1:1" hidden="1">
      <c r="A166" s="92"/>
    </row>
    <row r="167" spans="1:1" hidden="1">
      <c r="A167" s="92"/>
    </row>
    <row r="168" spans="1:1" hidden="1">
      <c r="A168" s="92"/>
    </row>
    <row r="169" spans="1:1" hidden="1">
      <c r="A169" s="92"/>
    </row>
    <row r="170" spans="1:1" hidden="1">
      <c r="A170" s="92"/>
    </row>
    <row r="171" spans="1:1" hidden="1">
      <c r="A171" s="92"/>
    </row>
    <row r="172" spans="1:1" hidden="1">
      <c r="A172" s="92"/>
    </row>
    <row r="173" spans="1:1" hidden="1">
      <c r="A173" s="92"/>
    </row>
    <row r="174" spans="1:1" hidden="1">
      <c r="A174" s="92"/>
    </row>
    <row r="175" spans="1:1" hidden="1">
      <c r="A175" s="92"/>
    </row>
    <row r="176" spans="1:1" hidden="1">
      <c r="A176" s="92"/>
    </row>
    <row r="177" spans="1:1" hidden="1">
      <c r="A177" s="92"/>
    </row>
    <row r="178" spans="1:1" hidden="1">
      <c r="A178" s="92"/>
    </row>
    <row r="179" spans="1:1" hidden="1">
      <c r="A179" s="92"/>
    </row>
    <row r="180" spans="1:1" hidden="1">
      <c r="A180" s="92"/>
    </row>
    <row r="181" spans="1:1" hidden="1">
      <c r="A181" s="92"/>
    </row>
    <row r="182" spans="1:1" hidden="1">
      <c r="A182" s="92"/>
    </row>
    <row r="183" spans="1:1" hidden="1">
      <c r="A183" s="92"/>
    </row>
    <row r="184" spans="1:1" hidden="1">
      <c r="A184" s="92"/>
    </row>
    <row r="185" spans="1:1" hidden="1">
      <c r="A185" s="92"/>
    </row>
    <row r="186" spans="1:1" hidden="1">
      <c r="A186" s="92"/>
    </row>
    <row r="187" spans="1:1" hidden="1">
      <c r="A187" s="92"/>
    </row>
    <row r="188" spans="1:1" hidden="1">
      <c r="A188" s="92"/>
    </row>
    <row r="189" spans="1:1" hidden="1">
      <c r="A189" s="92"/>
    </row>
    <row r="190" spans="1:1" hidden="1">
      <c r="A190" s="92"/>
    </row>
    <row r="191" spans="1:1" hidden="1">
      <c r="A191" s="92"/>
    </row>
    <row r="192" spans="1:1" hidden="1">
      <c r="A192" s="92"/>
    </row>
    <row r="193" spans="1:1" hidden="1">
      <c r="A193" s="92"/>
    </row>
    <row r="194" spans="1:1" hidden="1">
      <c r="A194" s="92"/>
    </row>
    <row r="195" spans="1:1" hidden="1">
      <c r="A195" s="92"/>
    </row>
    <row r="196" spans="1:1" hidden="1">
      <c r="A196" s="92"/>
    </row>
    <row r="197" spans="1:1" hidden="1">
      <c r="A197" s="92"/>
    </row>
    <row r="198" spans="1:1" hidden="1">
      <c r="A198" s="92"/>
    </row>
    <row r="199" spans="1:1" hidden="1">
      <c r="A199" s="92"/>
    </row>
    <row r="200" spans="1:1" hidden="1">
      <c r="A200" s="92"/>
    </row>
    <row r="201" spans="1:1" hidden="1">
      <c r="A201" s="92"/>
    </row>
    <row r="202" spans="1:1" hidden="1">
      <c r="A202" s="92"/>
    </row>
    <row r="203" spans="1:1" hidden="1">
      <c r="A203" s="92"/>
    </row>
    <row r="204" spans="1:1" hidden="1">
      <c r="A204" s="92"/>
    </row>
    <row r="205" spans="1:1" hidden="1">
      <c r="A205" s="92"/>
    </row>
    <row r="206" spans="1:1" hidden="1">
      <c r="A206" s="92"/>
    </row>
    <row r="207" spans="1:1" hidden="1">
      <c r="A207" s="92"/>
    </row>
    <row r="208" spans="1:1" hidden="1">
      <c r="A208" s="92"/>
    </row>
    <row r="209" spans="1:1" hidden="1">
      <c r="A209" s="92"/>
    </row>
    <row r="210" spans="1:1" hidden="1">
      <c r="A210" s="92"/>
    </row>
    <row r="211" spans="1:1" hidden="1">
      <c r="A211" s="92"/>
    </row>
    <row r="212" spans="1:1" hidden="1">
      <c r="A212" s="92"/>
    </row>
    <row r="213" spans="1:1" hidden="1">
      <c r="A213" s="92"/>
    </row>
    <row r="214" spans="1:1" hidden="1">
      <c r="A214" s="92"/>
    </row>
    <row r="215" spans="1:1" hidden="1">
      <c r="A215" s="92"/>
    </row>
    <row r="216" spans="1:1" hidden="1">
      <c r="A216" s="92"/>
    </row>
    <row r="217" spans="1:1" hidden="1">
      <c r="A217" s="92"/>
    </row>
    <row r="218" spans="1:1" hidden="1">
      <c r="A218" s="92"/>
    </row>
    <row r="219" spans="1:1" hidden="1"/>
    <row r="220" spans="1:1" hidden="1"/>
    <row r="221" spans="1:1" hidden="1"/>
    <row r="222" spans="1:1" hidden="1"/>
    <row r="223" spans="1:1" hidden="1"/>
    <row r="224" spans="1:1"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spans="5:5" hidden="1"/>
    <row r="306" spans="5:5" hidden="1">
      <c r="E306" s="113">
        <v>0.16</v>
      </c>
    </row>
    <row r="307" spans="5:5" hidden="1">
      <c r="E307" s="113">
        <v>0</v>
      </c>
    </row>
    <row r="308" spans="5:5" ht="12" customHeight="1"/>
    <row r="309" spans="5:5" ht="12" customHeight="1"/>
    <row r="310" spans="5:5" ht="12" customHeight="1"/>
    <row r="311" spans="5:5" ht="12" customHeight="1"/>
    <row r="312" spans="5:5" ht="12" customHeight="1"/>
    <row r="313" spans="5:5" ht="12" customHeight="1"/>
    <row r="314" spans="5:5" ht="12" customHeight="1"/>
    <row r="315" spans="5:5" ht="12" customHeight="1"/>
  </sheetData>
  <sheetProtection algorithmName="SHA-512" hashValue="oGh+kfxHYv/UjT70ZSpca1zMEYkxB3NpmroUQ1RbxM4zFSq2H2IQjD9ncDn7pcq4AnbQaROtZcLcCNeRNxQlqA==" saltValue="Oh5ekgQk4XAyxaIzXqNIxQ==" spinCount="100000" sheet="1" objects="1" scenarios="1" selectLockedCells="1"/>
  <mergeCells count="83">
    <mergeCell ref="B112:F112"/>
    <mergeCell ref="B114:G114"/>
    <mergeCell ref="B115:G115"/>
    <mergeCell ref="B116:G116"/>
    <mergeCell ref="B105:F105"/>
    <mergeCell ref="C107:E107"/>
    <mergeCell ref="B108:B109"/>
    <mergeCell ref="C108:E108"/>
    <mergeCell ref="C109:E109"/>
    <mergeCell ref="B110:F110"/>
    <mergeCell ref="B103:F103"/>
    <mergeCell ref="C95:F95"/>
    <mergeCell ref="B96:F96"/>
    <mergeCell ref="B98:F98"/>
    <mergeCell ref="C100:E100"/>
    <mergeCell ref="B101:B102"/>
    <mergeCell ref="C101:E101"/>
    <mergeCell ref="C102:E102"/>
    <mergeCell ref="C94:D94"/>
    <mergeCell ref="C87:F87"/>
    <mergeCell ref="C88:F88"/>
    <mergeCell ref="C89:G89"/>
    <mergeCell ref="C90:D90"/>
    <mergeCell ref="C91:D91"/>
    <mergeCell ref="C92:G92"/>
    <mergeCell ref="C93:D93"/>
    <mergeCell ref="C86:D86"/>
    <mergeCell ref="C75:D75"/>
    <mergeCell ref="C76:D76"/>
    <mergeCell ref="C77:D77"/>
    <mergeCell ref="C78:F78"/>
    <mergeCell ref="C79:G79"/>
    <mergeCell ref="C80:D80"/>
    <mergeCell ref="C81:D81"/>
    <mergeCell ref="C82:D82"/>
    <mergeCell ref="C83:D83"/>
    <mergeCell ref="C84:D84"/>
    <mergeCell ref="C85:D85"/>
    <mergeCell ref="C61:D61"/>
    <mergeCell ref="C74:D74"/>
    <mergeCell ref="C63:F63"/>
    <mergeCell ref="C64:G64"/>
    <mergeCell ref="C65:D65"/>
    <mergeCell ref="C66:F66"/>
    <mergeCell ref="C67:F67"/>
    <mergeCell ref="C68:G68"/>
    <mergeCell ref="C69:D69"/>
    <mergeCell ref="C70:D70"/>
    <mergeCell ref="C71:D71"/>
    <mergeCell ref="C72:D72"/>
    <mergeCell ref="C73:D73"/>
    <mergeCell ref="C56:D56"/>
    <mergeCell ref="C57:D57"/>
    <mergeCell ref="C58:D58"/>
    <mergeCell ref="C59:D59"/>
    <mergeCell ref="C60:D60"/>
    <mergeCell ref="C41:D41"/>
    <mergeCell ref="B42:F42"/>
    <mergeCell ref="C44:D44"/>
    <mergeCell ref="B45:B95"/>
    <mergeCell ref="C45:G45"/>
    <mergeCell ref="C46:D46"/>
    <mergeCell ref="C47:D47"/>
    <mergeCell ref="C48:D48"/>
    <mergeCell ref="C49:D49"/>
    <mergeCell ref="C50:D50"/>
    <mergeCell ref="C62:D62"/>
    <mergeCell ref="C51:D51"/>
    <mergeCell ref="C52:D52"/>
    <mergeCell ref="C53:D53"/>
    <mergeCell ref="C54:D54"/>
    <mergeCell ref="C55:D55"/>
    <mergeCell ref="C40:D40"/>
    <mergeCell ref="B2:G7"/>
    <mergeCell ref="B9:G9"/>
    <mergeCell ref="E11:G11"/>
    <mergeCell ref="E12:G12"/>
    <mergeCell ref="E13:G13"/>
    <mergeCell ref="B15:G15"/>
    <mergeCell ref="B16:G16"/>
    <mergeCell ref="B17:G17"/>
    <mergeCell ref="B22:B37"/>
    <mergeCell ref="B38:F38"/>
  </mergeCells>
  <pageMargins left="0.7" right="0.7" top="0.75" bottom="0.75" header="0.3" footer="0.3"/>
  <pageSetup orientation="portrait" r:id="rId1"/>
  <ignoredErrors>
    <ignoredError sqref="C11:C13 E11:G13"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5"/>
  <sheetViews>
    <sheetView showGridLines="0" showZeros="0" topLeftCell="A85" zoomScaleNormal="100" workbookViewId="0">
      <selection activeCell="F93" sqref="F93:F94"/>
    </sheetView>
  </sheetViews>
  <sheetFormatPr baseColWidth="10" defaultColWidth="0" defaultRowHeight="12" customHeight="1" zeroHeight="1"/>
  <cols>
    <col min="1" max="1" width="3" style="97" customWidth="1"/>
    <col min="2" max="2" width="18" style="97" customWidth="1"/>
    <col min="3" max="3" width="49" style="97" customWidth="1"/>
    <col min="4" max="4" width="13.7109375" style="111" customWidth="1"/>
    <col min="5" max="5" width="15.7109375" style="97" customWidth="1"/>
    <col min="6" max="6" width="17.5703125" style="97" customWidth="1"/>
    <col min="7" max="7" width="17.5703125" style="112" customWidth="1"/>
    <col min="8" max="8" width="11.42578125" style="92" customWidth="1"/>
    <col min="9" max="20" width="0" style="92" hidden="1" customWidth="1"/>
    <col min="21" max="16384" width="11.42578125" style="97" hidden="1"/>
  </cols>
  <sheetData>
    <row r="1" spans="2:10" s="88" customFormat="1" ht="8.25" customHeight="1">
      <c r="C1" s="76"/>
      <c r="H1" s="120"/>
      <c r="I1" s="120"/>
    </row>
    <row r="2" spans="2:10" s="88" customFormat="1" ht="13.5" customHeight="1">
      <c r="B2" s="246"/>
      <c r="C2" s="246"/>
      <c r="D2" s="246"/>
      <c r="E2" s="246"/>
      <c r="F2" s="246"/>
      <c r="G2" s="246"/>
      <c r="H2" s="103"/>
      <c r="I2" s="103"/>
    </row>
    <row r="3" spans="2:10" s="88" customFormat="1" ht="13.5" customHeight="1">
      <c r="B3" s="246"/>
      <c r="C3" s="246"/>
      <c r="D3" s="246"/>
      <c r="E3" s="246"/>
      <c r="F3" s="246"/>
      <c r="G3" s="246"/>
      <c r="H3" s="103"/>
      <c r="I3" s="103"/>
    </row>
    <row r="4" spans="2:10" s="88" customFormat="1" ht="13.5" customHeight="1">
      <c r="B4" s="246"/>
      <c r="C4" s="246"/>
      <c r="D4" s="246"/>
      <c r="E4" s="246"/>
      <c r="F4" s="246"/>
      <c r="G4" s="246"/>
      <c r="H4" s="103"/>
      <c r="I4" s="103"/>
    </row>
    <row r="5" spans="2:10" s="88" customFormat="1" ht="13.5" customHeight="1">
      <c r="B5" s="246"/>
      <c r="C5" s="246"/>
      <c r="D5" s="246"/>
      <c r="E5" s="246"/>
      <c r="F5" s="246"/>
      <c r="G5" s="246"/>
      <c r="H5" s="103"/>
      <c r="I5" s="103"/>
    </row>
    <row r="6" spans="2:10" s="88" customFormat="1" ht="13.5" customHeight="1">
      <c r="B6" s="246"/>
      <c r="C6" s="246"/>
      <c r="D6" s="246"/>
      <c r="E6" s="246"/>
      <c r="F6" s="246"/>
      <c r="G6" s="246"/>
      <c r="H6" s="103"/>
      <c r="I6" s="103"/>
    </row>
    <row r="7" spans="2:10" s="88" customFormat="1" ht="4.5" customHeight="1">
      <c r="B7" s="246"/>
      <c r="C7" s="246"/>
      <c r="D7" s="246"/>
      <c r="E7" s="246"/>
      <c r="F7" s="246"/>
      <c r="G7" s="246"/>
      <c r="H7" s="103"/>
      <c r="I7" s="103"/>
    </row>
    <row r="8" spans="2:10" s="88" customFormat="1" ht="5.0999999999999996" customHeight="1">
      <c r="B8" s="119"/>
      <c r="C8" s="119"/>
      <c r="D8" s="119"/>
      <c r="E8" s="119"/>
      <c r="F8" s="119"/>
      <c r="G8" s="119"/>
      <c r="H8" s="103"/>
      <c r="I8" s="103"/>
      <c r="J8" s="90"/>
    </row>
    <row r="9" spans="2:10" s="88" customFormat="1" ht="14.25" customHeight="1">
      <c r="B9" s="245" t="s">
        <v>154</v>
      </c>
      <c r="C9" s="245"/>
      <c r="D9" s="245"/>
      <c r="E9" s="245"/>
      <c r="F9" s="245"/>
      <c r="G9" s="245"/>
      <c r="H9" s="121"/>
      <c r="I9" s="121"/>
    </row>
    <row r="10" spans="2:10" s="88" customFormat="1" ht="5.0999999999999996" customHeight="1">
      <c r="B10" s="90"/>
      <c r="C10" s="90"/>
      <c r="D10" s="90"/>
      <c r="E10" s="90"/>
      <c r="F10" s="90"/>
      <c r="G10" s="90"/>
      <c r="H10" s="120"/>
      <c r="I10" s="120"/>
    </row>
    <row r="11" spans="2:10" s="88" customFormat="1" ht="12" customHeight="1">
      <c r="B11" s="89" t="s">
        <v>150</v>
      </c>
      <c r="C11" s="140">
        <f>+'ZONA 1 - MACRO (1 y 2)'!C11</f>
        <v>0</v>
      </c>
      <c r="D11" s="89" t="s">
        <v>151</v>
      </c>
      <c r="E11" s="247">
        <f>+'ZONA 1 - MACRO (1 y 2)'!E11:G11</f>
        <v>0</v>
      </c>
      <c r="F11" s="247"/>
      <c r="G11" s="247"/>
      <c r="H11" s="122"/>
      <c r="I11" s="122"/>
    </row>
    <row r="12" spans="2:10" s="88" customFormat="1" ht="12" customHeight="1">
      <c r="B12" s="89" t="s">
        <v>35</v>
      </c>
      <c r="C12" s="140">
        <f>+'ZONA 1 - MACRO (1 y 2)'!C12</f>
        <v>0</v>
      </c>
      <c r="D12" s="89" t="s">
        <v>152</v>
      </c>
      <c r="E12" s="247">
        <f>+'ZONA 1 - MACRO (1 y 2)'!E12:G12</f>
        <v>0</v>
      </c>
      <c r="F12" s="247"/>
      <c r="G12" s="247"/>
      <c r="H12" s="122"/>
      <c r="I12" s="122"/>
    </row>
    <row r="13" spans="2:10" s="88" customFormat="1" ht="12" customHeight="1">
      <c r="B13" s="89" t="s">
        <v>153</v>
      </c>
      <c r="C13" s="140">
        <f>+'ZONA 1 - MACRO (1 y 2)'!C13</f>
        <v>0</v>
      </c>
      <c r="D13" s="89" t="s">
        <v>34</v>
      </c>
      <c r="E13" s="247">
        <f>+'ZONA 1 - MACRO (1 y 2)'!E13:G13</f>
        <v>0</v>
      </c>
      <c r="F13" s="247"/>
      <c r="G13" s="247"/>
      <c r="H13" s="122"/>
      <c r="I13" s="122"/>
    </row>
    <row r="14" spans="2:10" s="88" customFormat="1" ht="5.0999999999999996" customHeight="1">
      <c r="B14" s="90"/>
      <c r="C14" s="90"/>
      <c r="D14" s="90"/>
      <c r="E14" s="90"/>
      <c r="F14" s="90"/>
      <c r="G14" s="90"/>
      <c r="H14" s="91"/>
    </row>
    <row r="15" spans="2:10" s="88" customFormat="1" ht="19.5" customHeight="1">
      <c r="B15" s="244" t="s">
        <v>155</v>
      </c>
      <c r="C15" s="244"/>
      <c r="D15" s="244"/>
      <c r="E15" s="244"/>
      <c r="F15" s="244"/>
      <c r="G15" s="244"/>
      <c r="H15" s="118"/>
      <c r="I15" s="118"/>
    </row>
    <row r="16" spans="2:10" s="88" customFormat="1" ht="72" customHeight="1">
      <c r="B16" s="243" t="s">
        <v>215</v>
      </c>
      <c r="C16" s="243"/>
      <c r="D16" s="243"/>
      <c r="E16" s="243"/>
      <c r="F16" s="243"/>
      <c r="G16" s="243"/>
      <c r="H16" s="117"/>
      <c r="I16" s="117"/>
    </row>
    <row r="17" spans="1:9" s="88" customFormat="1" ht="84" customHeight="1">
      <c r="B17" s="258" t="s">
        <v>220</v>
      </c>
      <c r="C17" s="258"/>
      <c r="D17" s="258"/>
      <c r="E17" s="258"/>
      <c r="F17" s="258"/>
      <c r="G17" s="258"/>
      <c r="H17" s="117"/>
      <c r="I17" s="117"/>
    </row>
    <row r="18" spans="1:9" ht="5.0999999999999996" customHeight="1">
      <c r="A18" s="92"/>
      <c r="B18" s="93"/>
      <c r="C18" s="94"/>
      <c r="D18" s="95"/>
      <c r="E18" s="96"/>
      <c r="F18" s="96"/>
      <c r="G18" s="96"/>
      <c r="H18" s="96"/>
    </row>
    <row r="19" spans="1:9" ht="22.5" customHeight="1">
      <c r="A19" s="92"/>
      <c r="B19" s="143" t="s">
        <v>210</v>
      </c>
      <c r="C19" s="123">
        <v>5</v>
      </c>
      <c r="D19" s="144" t="s">
        <v>217</v>
      </c>
      <c r="E19" s="123">
        <v>4</v>
      </c>
      <c r="F19" s="144" t="s">
        <v>218</v>
      </c>
      <c r="G19" s="123" t="s">
        <v>223</v>
      </c>
      <c r="H19" s="96"/>
    </row>
    <row r="20" spans="1:9" ht="5.0999999999999996" customHeight="1">
      <c r="A20" s="92"/>
      <c r="B20" s="99"/>
      <c r="C20" s="100"/>
      <c r="D20" s="101"/>
      <c r="E20" s="98"/>
      <c r="F20" s="98"/>
      <c r="G20" s="102"/>
      <c r="H20" s="96"/>
    </row>
    <row r="21" spans="1:9" ht="38.25" customHeight="1">
      <c r="A21" s="92"/>
      <c r="B21" s="124" t="s">
        <v>162</v>
      </c>
      <c r="C21" s="124" t="s">
        <v>37</v>
      </c>
      <c r="D21" s="125" t="s">
        <v>165</v>
      </c>
      <c r="E21" s="124" t="s">
        <v>164</v>
      </c>
      <c r="F21" s="125" t="s">
        <v>209</v>
      </c>
      <c r="G21" s="124" t="s">
        <v>166</v>
      </c>
    </row>
    <row r="22" spans="1:9">
      <c r="A22" s="92"/>
      <c r="B22" s="230" t="s">
        <v>38</v>
      </c>
      <c r="C22" s="82" t="s">
        <v>0</v>
      </c>
      <c r="D22" s="79">
        <v>1</v>
      </c>
      <c r="E22" s="77">
        <v>1</v>
      </c>
      <c r="F22" s="145"/>
      <c r="G22" s="85">
        <f t="shared" ref="G22:G37" si="0">ROUND(D22*E22*F22*$C$19,0)</f>
        <v>0</v>
      </c>
    </row>
    <row r="23" spans="1:9">
      <c r="A23" s="92"/>
      <c r="B23" s="230"/>
      <c r="C23" s="82" t="s">
        <v>1</v>
      </c>
      <c r="D23" s="79">
        <v>1</v>
      </c>
      <c r="E23" s="77">
        <v>1</v>
      </c>
      <c r="F23" s="145"/>
      <c r="G23" s="85">
        <f t="shared" si="0"/>
        <v>0</v>
      </c>
    </row>
    <row r="24" spans="1:9">
      <c r="A24" s="92"/>
      <c r="B24" s="230"/>
      <c r="C24" s="82" t="s">
        <v>3</v>
      </c>
      <c r="D24" s="79">
        <v>1</v>
      </c>
      <c r="E24" s="77">
        <v>1</v>
      </c>
      <c r="F24" s="145"/>
      <c r="G24" s="85">
        <f t="shared" si="0"/>
        <v>0</v>
      </c>
    </row>
    <row r="25" spans="1:9">
      <c r="A25" s="92"/>
      <c r="B25" s="230"/>
      <c r="C25" s="82" t="s">
        <v>5</v>
      </c>
      <c r="D25" s="79">
        <v>1</v>
      </c>
      <c r="E25" s="77">
        <v>1</v>
      </c>
      <c r="F25" s="145"/>
      <c r="G25" s="85">
        <f t="shared" si="0"/>
        <v>0</v>
      </c>
    </row>
    <row r="26" spans="1:9">
      <c r="A26" s="92"/>
      <c r="B26" s="230"/>
      <c r="C26" s="82" t="s">
        <v>2</v>
      </c>
      <c r="D26" s="79">
        <v>1</v>
      </c>
      <c r="E26" s="77">
        <v>1</v>
      </c>
      <c r="F26" s="145"/>
      <c r="G26" s="85">
        <f t="shared" si="0"/>
        <v>0</v>
      </c>
    </row>
    <row r="27" spans="1:9">
      <c r="A27" s="92"/>
      <c r="B27" s="230"/>
      <c r="C27" s="82" t="s">
        <v>4</v>
      </c>
      <c r="D27" s="79">
        <v>1</v>
      </c>
      <c r="E27" s="77">
        <v>1</v>
      </c>
      <c r="F27" s="145"/>
      <c r="G27" s="85">
        <f t="shared" si="0"/>
        <v>0</v>
      </c>
    </row>
    <row r="28" spans="1:9">
      <c r="A28" s="92"/>
      <c r="B28" s="230"/>
      <c r="C28" s="82" t="s">
        <v>6</v>
      </c>
      <c r="D28" s="79">
        <v>2</v>
      </c>
      <c r="E28" s="77">
        <v>1</v>
      </c>
      <c r="F28" s="145"/>
      <c r="G28" s="85">
        <f t="shared" si="0"/>
        <v>0</v>
      </c>
    </row>
    <row r="29" spans="1:9">
      <c r="A29" s="92"/>
      <c r="B29" s="230"/>
      <c r="C29" s="82" t="s">
        <v>7</v>
      </c>
      <c r="D29" s="79">
        <v>2</v>
      </c>
      <c r="E29" s="78">
        <v>1</v>
      </c>
      <c r="F29" s="145"/>
      <c r="G29" s="85">
        <f t="shared" si="0"/>
        <v>0</v>
      </c>
    </row>
    <row r="30" spans="1:9">
      <c r="A30" s="92"/>
      <c r="B30" s="230"/>
      <c r="C30" s="82" t="s">
        <v>8</v>
      </c>
      <c r="D30" s="79">
        <v>4</v>
      </c>
      <c r="E30" s="77">
        <v>1</v>
      </c>
      <c r="F30" s="145"/>
      <c r="G30" s="85">
        <f t="shared" si="0"/>
        <v>0</v>
      </c>
    </row>
    <row r="31" spans="1:9">
      <c r="A31" s="92"/>
      <c r="B31" s="230"/>
      <c r="C31" s="82" t="s">
        <v>9</v>
      </c>
      <c r="D31" s="79">
        <v>2</v>
      </c>
      <c r="E31" s="77">
        <v>1</v>
      </c>
      <c r="F31" s="145"/>
      <c r="G31" s="85">
        <f t="shared" si="0"/>
        <v>0</v>
      </c>
    </row>
    <row r="32" spans="1:9">
      <c r="A32" s="92"/>
      <c r="B32" s="230"/>
      <c r="C32" s="82" t="s">
        <v>10</v>
      </c>
      <c r="D32" s="79">
        <v>4</v>
      </c>
      <c r="E32" s="77">
        <v>1</v>
      </c>
      <c r="F32" s="145"/>
      <c r="G32" s="85">
        <f t="shared" si="0"/>
        <v>0</v>
      </c>
    </row>
    <row r="33" spans="1:7">
      <c r="A33" s="92"/>
      <c r="B33" s="230"/>
      <c r="C33" s="82" t="s">
        <v>11</v>
      </c>
      <c r="D33" s="79">
        <v>1</v>
      </c>
      <c r="E33" s="77">
        <v>1</v>
      </c>
      <c r="F33" s="145"/>
      <c r="G33" s="85">
        <f t="shared" si="0"/>
        <v>0</v>
      </c>
    </row>
    <row r="34" spans="1:7">
      <c r="A34" s="92"/>
      <c r="B34" s="230"/>
      <c r="C34" s="82" t="s">
        <v>12</v>
      </c>
      <c r="D34" s="79">
        <v>1</v>
      </c>
      <c r="E34" s="77">
        <v>1</v>
      </c>
      <c r="F34" s="145"/>
      <c r="G34" s="85">
        <f t="shared" si="0"/>
        <v>0</v>
      </c>
    </row>
    <row r="35" spans="1:7">
      <c r="A35" s="92"/>
      <c r="B35" s="230"/>
      <c r="C35" s="82" t="s">
        <v>163</v>
      </c>
      <c r="D35" s="79">
        <v>1</v>
      </c>
      <c r="E35" s="77">
        <v>1</v>
      </c>
      <c r="F35" s="145"/>
      <c r="G35" s="85">
        <f t="shared" si="0"/>
        <v>0</v>
      </c>
    </row>
    <row r="36" spans="1:7" ht="12" customHeight="1">
      <c r="A36" s="92"/>
      <c r="B36" s="230"/>
      <c r="C36" s="82" t="s">
        <v>14</v>
      </c>
      <c r="D36" s="79">
        <v>3</v>
      </c>
      <c r="E36" s="77">
        <v>1</v>
      </c>
      <c r="F36" s="145"/>
      <c r="G36" s="85">
        <f t="shared" si="0"/>
        <v>0</v>
      </c>
    </row>
    <row r="37" spans="1:7">
      <c r="A37" s="92"/>
      <c r="B37" s="230"/>
      <c r="C37" s="82" t="s">
        <v>15</v>
      </c>
      <c r="D37" s="79">
        <v>1</v>
      </c>
      <c r="E37" s="77">
        <v>1</v>
      </c>
      <c r="F37" s="145"/>
      <c r="G37" s="85">
        <f t="shared" si="0"/>
        <v>0</v>
      </c>
    </row>
    <row r="38" spans="1:7" ht="18" customHeight="1">
      <c r="A38" s="92"/>
      <c r="B38" s="224" t="s">
        <v>167</v>
      </c>
      <c r="C38" s="224"/>
      <c r="D38" s="224"/>
      <c r="E38" s="224"/>
      <c r="F38" s="224"/>
      <c r="G38" s="87">
        <f>SUM(G22:G37)</f>
        <v>0</v>
      </c>
    </row>
    <row r="39" spans="1:7" s="103" customFormat="1" ht="5.0999999999999996" customHeight="1">
      <c r="B39" s="104"/>
      <c r="C39" s="104"/>
      <c r="D39" s="104"/>
      <c r="E39" s="104"/>
      <c r="F39" s="104"/>
      <c r="G39" s="83"/>
    </row>
    <row r="40" spans="1:7" ht="24" customHeight="1">
      <c r="A40" s="92"/>
      <c r="B40" s="124" t="s">
        <v>162</v>
      </c>
      <c r="C40" s="237" t="s">
        <v>45</v>
      </c>
      <c r="D40" s="237"/>
      <c r="E40" s="124" t="s">
        <v>40</v>
      </c>
      <c r="F40" s="124" t="s">
        <v>41</v>
      </c>
      <c r="G40" s="124" t="s">
        <v>42</v>
      </c>
    </row>
    <row r="41" spans="1:7" ht="53.25" customHeight="1">
      <c r="A41" s="92"/>
      <c r="B41" s="105" t="s">
        <v>39</v>
      </c>
      <c r="C41" s="238" t="s">
        <v>168</v>
      </c>
      <c r="D41" s="238"/>
      <c r="E41" s="19">
        <v>662</v>
      </c>
      <c r="F41" s="146"/>
      <c r="G41" s="85">
        <f>+ROUND(F41*E41,0)</f>
        <v>0</v>
      </c>
    </row>
    <row r="42" spans="1:7" ht="18" customHeight="1">
      <c r="A42" s="92"/>
      <c r="B42" s="224" t="s">
        <v>200</v>
      </c>
      <c r="C42" s="224"/>
      <c r="D42" s="224"/>
      <c r="E42" s="224"/>
      <c r="F42" s="224"/>
      <c r="G42" s="87">
        <f>+G41</f>
        <v>0</v>
      </c>
    </row>
    <row r="43" spans="1:7" s="103" customFormat="1" ht="5.0999999999999996" customHeight="1">
      <c r="B43" s="104"/>
      <c r="C43" s="104"/>
      <c r="D43" s="104"/>
      <c r="E43" s="104"/>
      <c r="F43" s="104"/>
      <c r="G43" s="83"/>
    </row>
    <row r="44" spans="1:7" ht="24" customHeight="1">
      <c r="A44" s="92"/>
      <c r="B44" s="124" t="s">
        <v>162</v>
      </c>
      <c r="C44" s="237" t="s">
        <v>178</v>
      </c>
      <c r="D44" s="237"/>
      <c r="E44" s="124" t="s">
        <v>44</v>
      </c>
      <c r="F44" s="124" t="s">
        <v>169</v>
      </c>
      <c r="G44" s="124" t="s">
        <v>42</v>
      </c>
    </row>
    <row r="45" spans="1:7" ht="12.95" customHeight="1">
      <c r="A45" s="92"/>
      <c r="B45" s="233" t="s">
        <v>43</v>
      </c>
      <c r="C45" s="226" t="s">
        <v>184</v>
      </c>
      <c r="D45" s="226"/>
      <c r="E45" s="226"/>
      <c r="F45" s="226"/>
      <c r="G45" s="226"/>
    </row>
    <row r="46" spans="1:7" ht="15.75" customHeight="1">
      <c r="A46" s="92"/>
      <c r="B46" s="233"/>
      <c r="C46" s="232" t="s">
        <v>16</v>
      </c>
      <c r="D46" s="232"/>
      <c r="E46" s="80">
        <v>28</v>
      </c>
      <c r="F46" s="145"/>
      <c r="G46" s="85">
        <f t="shared" ref="G46:G62" si="1">+ROUND(F46*E46,0)</f>
        <v>0</v>
      </c>
    </row>
    <row r="47" spans="1:7" ht="15.75" customHeight="1">
      <c r="A47" s="92"/>
      <c r="B47" s="233"/>
      <c r="C47" s="232" t="s">
        <v>170</v>
      </c>
      <c r="D47" s="229"/>
      <c r="E47" s="80">
        <v>28</v>
      </c>
      <c r="F47" s="145"/>
      <c r="G47" s="85">
        <f t="shared" si="1"/>
        <v>0</v>
      </c>
    </row>
    <row r="48" spans="1:7" ht="15.75" customHeight="1">
      <c r="A48" s="92"/>
      <c r="B48" s="233"/>
      <c r="C48" s="232" t="s">
        <v>171</v>
      </c>
      <c r="D48" s="229"/>
      <c r="E48" s="80">
        <v>28</v>
      </c>
      <c r="F48" s="145"/>
      <c r="G48" s="85">
        <f t="shared" si="1"/>
        <v>0</v>
      </c>
    </row>
    <row r="49" spans="1:7" ht="15.75" customHeight="1">
      <c r="A49" s="92"/>
      <c r="B49" s="233"/>
      <c r="C49" s="232" t="s">
        <v>172</v>
      </c>
      <c r="D49" s="229"/>
      <c r="E49" s="80">
        <v>28</v>
      </c>
      <c r="F49" s="145"/>
      <c r="G49" s="85">
        <f t="shared" si="1"/>
        <v>0</v>
      </c>
    </row>
    <row r="50" spans="1:7" ht="15.75" customHeight="1">
      <c r="A50" s="92"/>
      <c r="B50" s="233"/>
      <c r="C50" s="231" t="s">
        <v>17</v>
      </c>
      <c r="D50" s="229"/>
      <c r="E50" s="80">
        <v>28</v>
      </c>
      <c r="F50" s="145"/>
      <c r="G50" s="85">
        <f t="shared" si="1"/>
        <v>0</v>
      </c>
    </row>
    <row r="51" spans="1:7" ht="15.75" customHeight="1">
      <c r="A51" s="92"/>
      <c r="B51" s="233"/>
      <c r="C51" s="232" t="s">
        <v>18</v>
      </c>
      <c r="D51" s="229"/>
      <c r="E51" s="80">
        <v>28</v>
      </c>
      <c r="F51" s="145"/>
      <c r="G51" s="85">
        <f t="shared" si="1"/>
        <v>0</v>
      </c>
    </row>
    <row r="52" spans="1:7" ht="15.75" customHeight="1">
      <c r="A52" s="92"/>
      <c r="B52" s="233"/>
      <c r="C52" s="232" t="s">
        <v>19</v>
      </c>
      <c r="D52" s="229"/>
      <c r="E52" s="80">
        <v>28</v>
      </c>
      <c r="F52" s="145"/>
      <c r="G52" s="85">
        <f t="shared" si="1"/>
        <v>0</v>
      </c>
    </row>
    <row r="53" spans="1:7" ht="15.75" customHeight="1">
      <c r="A53" s="92"/>
      <c r="B53" s="233"/>
      <c r="C53" s="232" t="s">
        <v>173</v>
      </c>
      <c r="D53" s="229"/>
      <c r="E53" s="80">
        <v>28</v>
      </c>
      <c r="F53" s="145"/>
      <c r="G53" s="85">
        <f t="shared" si="1"/>
        <v>0</v>
      </c>
    </row>
    <row r="54" spans="1:7" ht="15.75" customHeight="1">
      <c r="A54" s="92"/>
      <c r="B54" s="233"/>
      <c r="C54" s="232" t="s">
        <v>174</v>
      </c>
      <c r="D54" s="229"/>
      <c r="E54" s="80">
        <v>28</v>
      </c>
      <c r="F54" s="145"/>
      <c r="G54" s="85">
        <f t="shared" si="1"/>
        <v>0</v>
      </c>
    </row>
    <row r="55" spans="1:7" ht="15.75" customHeight="1">
      <c r="A55" s="92"/>
      <c r="B55" s="233"/>
      <c r="C55" s="232" t="s">
        <v>175</v>
      </c>
      <c r="D55" s="229"/>
      <c r="E55" s="80">
        <v>28</v>
      </c>
      <c r="F55" s="145"/>
      <c r="G55" s="85">
        <f t="shared" si="1"/>
        <v>0</v>
      </c>
    </row>
    <row r="56" spans="1:7" ht="15.75" customHeight="1">
      <c r="A56" s="92"/>
      <c r="B56" s="233"/>
      <c r="C56" s="231" t="s">
        <v>176</v>
      </c>
      <c r="D56" s="229"/>
      <c r="E56" s="80">
        <v>28</v>
      </c>
      <c r="F56" s="145"/>
      <c r="G56" s="85">
        <f t="shared" si="1"/>
        <v>0</v>
      </c>
    </row>
    <row r="57" spans="1:7" ht="15.75" customHeight="1">
      <c r="A57" s="92"/>
      <c r="B57" s="233"/>
      <c r="C57" s="232" t="s">
        <v>177</v>
      </c>
      <c r="D57" s="229"/>
      <c r="E57" s="80">
        <v>28</v>
      </c>
      <c r="F57" s="145"/>
      <c r="G57" s="85">
        <f t="shared" si="1"/>
        <v>0</v>
      </c>
    </row>
    <row r="58" spans="1:7" ht="15.75" customHeight="1">
      <c r="A58" s="92"/>
      <c r="B58" s="233"/>
      <c r="C58" s="232" t="s">
        <v>20</v>
      </c>
      <c r="D58" s="229"/>
      <c r="E58" s="80">
        <v>28</v>
      </c>
      <c r="F58" s="145"/>
      <c r="G58" s="85">
        <f t="shared" si="1"/>
        <v>0</v>
      </c>
    </row>
    <row r="59" spans="1:7" ht="15.75" customHeight="1">
      <c r="A59" s="92"/>
      <c r="B59" s="233"/>
      <c r="C59" s="231" t="s">
        <v>21</v>
      </c>
      <c r="D59" s="229"/>
      <c r="E59" s="80">
        <v>28</v>
      </c>
      <c r="F59" s="145"/>
      <c r="G59" s="85">
        <f t="shared" si="1"/>
        <v>0</v>
      </c>
    </row>
    <row r="60" spans="1:7" ht="15.75" customHeight="1">
      <c r="A60" s="92"/>
      <c r="B60" s="233"/>
      <c r="C60" s="232" t="s">
        <v>22</v>
      </c>
      <c r="D60" s="229"/>
      <c r="E60" s="80">
        <v>28</v>
      </c>
      <c r="F60" s="145"/>
      <c r="G60" s="85">
        <f t="shared" si="1"/>
        <v>0</v>
      </c>
    </row>
    <row r="61" spans="1:7" ht="15.75" customHeight="1">
      <c r="A61" s="92"/>
      <c r="B61" s="233"/>
      <c r="C61" s="232" t="s">
        <v>23</v>
      </c>
      <c r="D61" s="229"/>
      <c r="E61" s="80">
        <v>28</v>
      </c>
      <c r="F61" s="145"/>
      <c r="G61" s="85">
        <f t="shared" si="1"/>
        <v>0</v>
      </c>
    </row>
    <row r="62" spans="1:7" ht="15.75" customHeight="1">
      <c r="A62" s="92"/>
      <c r="B62" s="233"/>
      <c r="C62" s="232" t="s">
        <v>24</v>
      </c>
      <c r="D62" s="229"/>
      <c r="E62" s="80">
        <v>28</v>
      </c>
      <c r="F62" s="145"/>
      <c r="G62" s="85">
        <f t="shared" si="1"/>
        <v>0</v>
      </c>
    </row>
    <row r="63" spans="1:7" ht="15" customHeight="1">
      <c r="A63" s="92"/>
      <c r="B63" s="233"/>
      <c r="C63" s="240" t="s">
        <v>182</v>
      </c>
      <c r="D63" s="240"/>
      <c r="E63" s="240"/>
      <c r="F63" s="240"/>
      <c r="G63" s="116">
        <f>SUM(G46:G62)</f>
        <v>0</v>
      </c>
    </row>
    <row r="64" spans="1:7" ht="12.95" customHeight="1">
      <c r="A64" s="92"/>
      <c r="B64" s="233"/>
      <c r="C64" s="226" t="s">
        <v>185</v>
      </c>
      <c r="D64" s="226"/>
      <c r="E64" s="226"/>
      <c r="F64" s="226"/>
      <c r="G64" s="226"/>
    </row>
    <row r="65" spans="1:7" ht="15.75" customHeight="1">
      <c r="A65" s="92"/>
      <c r="B65" s="233"/>
      <c r="C65" s="228" t="s">
        <v>25</v>
      </c>
      <c r="D65" s="228"/>
      <c r="E65" s="80">
        <v>28</v>
      </c>
      <c r="F65" s="145"/>
      <c r="G65" s="85">
        <f>+ROUND(F65*E65,0)</f>
        <v>0</v>
      </c>
    </row>
    <row r="66" spans="1:7" ht="15.75" customHeight="1">
      <c r="A66" s="92"/>
      <c r="B66" s="233"/>
      <c r="C66" s="240" t="s">
        <v>186</v>
      </c>
      <c r="D66" s="240"/>
      <c r="E66" s="240"/>
      <c r="F66" s="240"/>
      <c r="G66" s="116">
        <f>+G65</f>
        <v>0</v>
      </c>
    </row>
    <row r="67" spans="1:7" ht="15" customHeight="1">
      <c r="A67" s="92"/>
      <c r="B67" s="233"/>
      <c r="C67" s="225" t="s">
        <v>183</v>
      </c>
      <c r="D67" s="225"/>
      <c r="E67" s="225"/>
      <c r="F67" s="225"/>
      <c r="G67" s="87">
        <f>+G66+G63</f>
        <v>0</v>
      </c>
    </row>
    <row r="68" spans="1:7" ht="12.95" customHeight="1">
      <c r="A68" s="92"/>
      <c r="B68" s="233"/>
      <c r="C68" s="226" t="s">
        <v>187</v>
      </c>
      <c r="D68" s="226"/>
      <c r="E68" s="226"/>
      <c r="F68" s="226"/>
      <c r="G68" s="226"/>
    </row>
    <row r="69" spans="1:7" ht="15.75" customHeight="1">
      <c r="A69" s="92"/>
      <c r="B69" s="233"/>
      <c r="C69" s="236" t="s">
        <v>26</v>
      </c>
      <c r="D69" s="236"/>
      <c r="E69" s="80">
        <v>6</v>
      </c>
      <c r="F69" s="145"/>
      <c r="G69" s="85">
        <f t="shared" ref="G69:G77" si="2">+ROUND(F69*E69,0)</f>
        <v>0</v>
      </c>
    </row>
    <row r="70" spans="1:7" ht="15.75" customHeight="1">
      <c r="A70" s="92"/>
      <c r="B70" s="233"/>
      <c r="C70" s="236" t="s">
        <v>27</v>
      </c>
      <c r="D70" s="229"/>
      <c r="E70" s="80">
        <v>6</v>
      </c>
      <c r="F70" s="145"/>
      <c r="G70" s="85">
        <f t="shared" si="2"/>
        <v>0</v>
      </c>
    </row>
    <row r="71" spans="1:7" ht="15.75" customHeight="1">
      <c r="A71" s="92"/>
      <c r="B71" s="233"/>
      <c r="C71" s="236" t="s">
        <v>22</v>
      </c>
      <c r="D71" s="229"/>
      <c r="E71" s="80">
        <v>6</v>
      </c>
      <c r="F71" s="145"/>
      <c r="G71" s="85">
        <f t="shared" si="2"/>
        <v>0</v>
      </c>
    </row>
    <row r="72" spans="1:7" ht="15.75" customHeight="1">
      <c r="A72" s="92"/>
      <c r="B72" s="233"/>
      <c r="C72" s="236" t="s">
        <v>28</v>
      </c>
      <c r="D72" s="229"/>
      <c r="E72" s="80">
        <v>6</v>
      </c>
      <c r="F72" s="145"/>
      <c r="G72" s="85">
        <f t="shared" si="2"/>
        <v>0</v>
      </c>
    </row>
    <row r="73" spans="1:7" ht="15.75" customHeight="1">
      <c r="A73" s="92"/>
      <c r="B73" s="233"/>
      <c r="C73" s="236" t="s">
        <v>24</v>
      </c>
      <c r="D73" s="229"/>
      <c r="E73" s="80">
        <v>6</v>
      </c>
      <c r="F73" s="145"/>
      <c r="G73" s="85">
        <f t="shared" si="2"/>
        <v>0</v>
      </c>
    </row>
    <row r="74" spans="1:7" ht="15.75" customHeight="1">
      <c r="A74" s="92"/>
      <c r="B74" s="233"/>
      <c r="C74" s="236" t="s">
        <v>29</v>
      </c>
      <c r="D74" s="229"/>
      <c r="E74" s="80">
        <v>6</v>
      </c>
      <c r="F74" s="145"/>
      <c r="G74" s="85">
        <f t="shared" si="2"/>
        <v>0</v>
      </c>
    </row>
    <row r="75" spans="1:7" ht="15.75" customHeight="1">
      <c r="A75" s="92"/>
      <c r="B75" s="233"/>
      <c r="C75" s="236" t="s">
        <v>179</v>
      </c>
      <c r="D75" s="229"/>
      <c r="E75" s="80">
        <v>6</v>
      </c>
      <c r="F75" s="145"/>
      <c r="G75" s="85">
        <f t="shared" si="2"/>
        <v>0</v>
      </c>
    </row>
    <row r="76" spans="1:7" ht="15.75" customHeight="1">
      <c r="A76" s="92"/>
      <c r="B76" s="233"/>
      <c r="C76" s="236" t="s">
        <v>180</v>
      </c>
      <c r="D76" s="236"/>
      <c r="E76" s="80">
        <v>6</v>
      </c>
      <c r="F76" s="145"/>
      <c r="G76" s="85">
        <f t="shared" si="2"/>
        <v>0</v>
      </c>
    </row>
    <row r="77" spans="1:7" ht="15.75" customHeight="1">
      <c r="A77" s="92"/>
      <c r="B77" s="233"/>
      <c r="C77" s="236" t="s">
        <v>181</v>
      </c>
      <c r="D77" s="229"/>
      <c r="E77" s="80">
        <v>6</v>
      </c>
      <c r="F77" s="145"/>
      <c r="G77" s="85">
        <f t="shared" si="2"/>
        <v>0</v>
      </c>
    </row>
    <row r="78" spans="1:7" ht="15" customHeight="1">
      <c r="A78" s="92"/>
      <c r="B78" s="233"/>
      <c r="C78" s="240" t="s">
        <v>182</v>
      </c>
      <c r="D78" s="240"/>
      <c r="E78" s="240"/>
      <c r="F78" s="240"/>
      <c r="G78" s="116">
        <f>SUM(G69:G77)</f>
        <v>0</v>
      </c>
    </row>
    <row r="79" spans="1:7" ht="12.95" customHeight="1">
      <c r="A79" s="92"/>
      <c r="B79" s="233"/>
      <c r="C79" s="226" t="s">
        <v>188</v>
      </c>
      <c r="D79" s="226"/>
      <c r="E79" s="226"/>
      <c r="F79" s="226"/>
      <c r="G79" s="226"/>
    </row>
    <row r="80" spans="1:7" ht="15.75" customHeight="1">
      <c r="A80" s="92"/>
      <c r="B80" s="233"/>
      <c r="C80" s="231" t="s">
        <v>189</v>
      </c>
      <c r="D80" s="229"/>
      <c r="E80" s="80">
        <v>6</v>
      </c>
      <c r="F80" s="145"/>
      <c r="G80" s="85">
        <f t="shared" ref="G80:G86" si="3">+ROUND(F80*E80,0)</f>
        <v>0</v>
      </c>
    </row>
    <row r="81" spans="1:7" ht="15.75" customHeight="1">
      <c r="A81" s="92"/>
      <c r="B81" s="233"/>
      <c r="C81" s="231" t="s">
        <v>190</v>
      </c>
      <c r="D81" s="229"/>
      <c r="E81" s="80">
        <v>6</v>
      </c>
      <c r="F81" s="145"/>
      <c r="G81" s="85">
        <f t="shared" si="3"/>
        <v>0</v>
      </c>
    </row>
    <row r="82" spans="1:7" ht="15.75" customHeight="1">
      <c r="A82" s="92"/>
      <c r="B82" s="233"/>
      <c r="C82" s="236" t="s">
        <v>191</v>
      </c>
      <c r="D82" s="229"/>
      <c r="E82" s="80">
        <v>6</v>
      </c>
      <c r="F82" s="145"/>
      <c r="G82" s="85">
        <f t="shared" si="3"/>
        <v>0</v>
      </c>
    </row>
    <row r="83" spans="1:7" ht="15.75" customHeight="1">
      <c r="A83" s="92"/>
      <c r="B83" s="233"/>
      <c r="C83" s="236" t="s">
        <v>192</v>
      </c>
      <c r="D83" s="229"/>
      <c r="E83" s="80">
        <v>6</v>
      </c>
      <c r="F83" s="145"/>
      <c r="G83" s="85">
        <f t="shared" si="3"/>
        <v>0</v>
      </c>
    </row>
    <row r="84" spans="1:7" ht="15.75" customHeight="1">
      <c r="A84" s="92"/>
      <c r="B84" s="233"/>
      <c r="C84" s="236" t="s">
        <v>193</v>
      </c>
      <c r="D84" s="229"/>
      <c r="E84" s="80">
        <v>6</v>
      </c>
      <c r="F84" s="145"/>
      <c r="G84" s="85">
        <f t="shared" si="3"/>
        <v>0</v>
      </c>
    </row>
    <row r="85" spans="1:7" ht="15.75" customHeight="1">
      <c r="A85" s="92"/>
      <c r="B85" s="233"/>
      <c r="C85" s="236" t="s">
        <v>194</v>
      </c>
      <c r="D85" s="236"/>
      <c r="E85" s="80">
        <v>6</v>
      </c>
      <c r="F85" s="145"/>
      <c r="G85" s="85">
        <f t="shared" si="3"/>
        <v>0</v>
      </c>
    </row>
    <row r="86" spans="1:7" ht="15.75" customHeight="1">
      <c r="A86" s="92"/>
      <c r="B86" s="233"/>
      <c r="C86" s="236" t="s">
        <v>195</v>
      </c>
      <c r="D86" s="229"/>
      <c r="E86" s="80">
        <v>6</v>
      </c>
      <c r="F86" s="145"/>
      <c r="G86" s="85">
        <f t="shared" si="3"/>
        <v>0</v>
      </c>
    </row>
    <row r="87" spans="1:7" ht="15.75" customHeight="1">
      <c r="A87" s="92"/>
      <c r="B87" s="233"/>
      <c r="C87" s="240" t="s">
        <v>186</v>
      </c>
      <c r="D87" s="240"/>
      <c r="E87" s="240"/>
      <c r="F87" s="240"/>
      <c r="G87" s="116">
        <f>SUM(G80:G86)</f>
        <v>0</v>
      </c>
    </row>
    <row r="88" spans="1:7" ht="15" customHeight="1">
      <c r="A88" s="92"/>
      <c r="B88" s="233"/>
      <c r="C88" s="225" t="s">
        <v>196</v>
      </c>
      <c r="D88" s="225"/>
      <c r="E88" s="225"/>
      <c r="F88" s="225"/>
      <c r="G88" s="87">
        <f>+G87+G78</f>
        <v>0</v>
      </c>
    </row>
    <row r="89" spans="1:7" ht="12.95" customHeight="1">
      <c r="A89" s="92"/>
      <c r="B89" s="233"/>
      <c r="C89" s="226" t="s">
        <v>197</v>
      </c>
      <c r="D89" s="226"/>
      <c r="E89" s="226"/>
      <c r="F89" s="226"/>
      <c r="G89" s="226"/>
    </row>
    <row r="90" spans="1:7" ht="15.75" customHeight="1">
      <c r="A90" s="92"/>
      <c r="B90" s="233"/>
      <c r="C90" s="228" t="s">
        <v>32</v>
      </c>
      <c r="D90" s="228"/>
      <c r="E90" s="80">
        <v>2</v>
      </c>
      <c r="F90" s="145"/>
      <c r="G90" s="85">
        <f t="shared" ref="G90:G91" si="4">+ROUND(F90*E90,0)</f>
        <v>0</v>
      </c>
    </row>
    <row r="91" spans="1:7" ht="15.75" customHeight="1">
      <c r="A91" s="92"/>
      <c r="B91" s="233"/>
      <c r="C91" s="228" t="s">
        <v>33</v>
      </c>
      <c r="D91" s="229"/>
      <c r="E91" s="80">
        <v>2</v>
      </c>
      <c r="F91" s="145"/>
      <c r="G91" s="85">
        <f t="shared" si="4"/>
        <v>0</v>
      </c>
    </row>
    <row r="92" spans="1:7" ht="12.95" customHeight="1">
      <c r="A92" s="92"/>
      <c r="B92" s="233"/>
      <c r="C92" s="226" t="s">
        <v>198</v>
      </c>
      <c r="D92" s="226"/>
      <c r="E92" s="226"/>
      <c r="F92" s="226"/>
      <c r="G92" s="226"/>
    </row>
    <row r="93" spans="1:7" ht="15.75" customHeight="1">
      <c r="A93" s="92"/>
      <c r="B93" s="233"/>
      <c r="C93" s="228" t="s">
        <v>30</v>
      </c>
      <c r="D93" s="228"/>
      <c r="E93" s="80">
        <v>1</v>
      </c>
      <c r="F93" s="145"/>
      <c r="G93" s="85">
        <f t="shared" ref="G93:G94" si="5">+ROUND(F93*E93,0)</f>
        <v>0</v>
      </c>
    </row>
    <row r="94" spans="1:7" ht="15.75" customHeight="1">
      <c r="A94" s="92"/>
      <c r="B94" s="233"/>
      <c r="C94" s="228" t="s">
        <v>31</v>
      </c>
      <c r="D94" s="229"/>
      <c r="E94" s="80">
        <v>1</v>
      </c>
      <c r="F94" s="145"/>
      <c r="G94" s="85">
        <f t="shared" si="5"/>
        <v>0</v>
      </c>
    </row>
    <row r="95" spans="1:7" ht="15" customHeight="1">
      <c r="A95" s="92"/>
      <c r="B95" s="233"/>
      <c r="C95" s="224" t="s">
        <v>199</v>
      </c>
      <c r="D95" s="224"/>
      <c r="E95" s="224"/>
      <c r="F95" s="224"/>
      <c r="G95" s="87">
        <f>+G90+G91+G93+G94</f>
        <v>0</v>
      </c>
    </row>
    <row r="96" spans="1:7" ht="18" customHeight="1">
      <c r="A96" s="92"/>
      <c r="B96" s="224" t="s">
        <v>201</v>
      </c>
      <c r="C96" s="224"/>
      <c r="D96" s="224"/>
      <c r="E96" s="224"/>
      <c r="F96" s="224"/>
      <c r="G96" s="87">
        <f>+G95+G88+G67</f>
        <v>0</v>
      </c>
    </row>
    <row r="97" spans="1:20" s="103" customFormat="1" ht="5.0999999999999996" customHeight="1">
      <c r="B97" s="104"/>
      <c r="C97" s="104"/>
      <c r="D97" s="104"/>
      <c r="E97" s="104"/>
      <c r="F97" s="104"/>
      <c r="G97" s="83"/>
    </row>
    <row r="98" spans="1:20" ht="22.5" customHeight="1">
      <c r="A98" s="92"/>
      <c r="B98" s="223" t="s">
        <v>203</v>
      </c>
      <c r="C98" s="223"/>
      <c r="D98" s="223"/>
      <c r="E98" s="223"/>
      <c r="F98" s="223"/>
      <c r="G98" s="129">
        <f>+G38+G42+G96</f>
        <v>0</v>
      </c>
    </row>
    <row r="99" spans="1:20" s="103" customFormat="1" ht="5.0999999999999996" customHeight="1">
      <c r="B99" s="104"/>
      <c r="C99" s="104"/>
      <c r="D99" s="104"/>
      <c r="E99" s="104"/>
      <c r="F99" s="104"/>
      <c r="G99" s="83"/>
    </row>
    <row r="100" spans="1:20" s="103" customFormat="1" ht="24" customHeight="1">
      <c r="B100" s="124" t="s">
        <v>162</v>
      </c>
      <c r="C100" s="237" t="s">
        <v>45</v>
      </c>
      <c r="D100" s="237"/>
      <c r="E100" s="237"/>
      <c r="F100" s="124" t="s">
        <v>58</v>
      </c>
      <c r="G100" s="124" t="s">
        <v>202</v>
      </c>
    </row>
    <row r="101" spans="1:20" ht="15.75" customHeight="1">
      <c r="A101" s="92"/>
      <c r="B101" s="251" t="s">
        <v>208</v>
      </c>
      <c r="C101" s="221" t="s">
        <v>46</v>
      </c>
      <c r="D101" s="221"/>
      <c r="E101" s="221"/>
      <c r="F101" s="147"/>
      <c r="G101" s="85">
        <f t="shared" ref="G101:G102" si="6">+F101*$G$98</f>
        <v>0</v>
      </c>
    </row>
    <row r="102" spans="1:20" ht="15.75" customHeight="1">
      <c r="A102" s="92"/>
      <c r="B102" s="251"/>
      <c r="C102" s="221" t="s">
        <v>47</v>
      </c>
      <c r="D102" s="229"/>
      <c r="E102" s="229"/>
      <c r="F102" s="147"/>
      <c r="G102" s="85">
        <f t="shared" si="6"/>
        <v>0</v>
      </c>
    </row>
    <row r="103" spans="1:20" ht="18" customHeight="1">
      <c r="A103" s="92"/>
      <c r="B103" s="224" t="s">
        <v>204</v>
      </c>
      <c r="C103" s="224"/>
      <c r="D103" s="224"/>
      <c r="E103" s="224"/>
      <c r="F103" s="224"/>
      <c r="G103" s="86">
        <f>SUM(G101:G102)</f>
        <v>0</v>
      </c>
    </row>
    <row r="104" spans="1:20" s="103" customFormat="1" ht="5.0999999999999996" customHeight="1">
      <c r="B104" s="104"/>
      <c r="C104" s="106"/>
      <c r="D104" s="126"/>
      <c r="E104" s="126"/>
      <c r="F104" s="127"/>
      <c r="G104" s="128"/>
    </row>
    <row r="105" spans="1:20" ht="22.5" customHeight="1">
      <c r="A105" s="92"/>
      <c r="B105" s="223" t="s">
        <v>205</v>
      </c>
      <c r="C105" s="223"/>
      <c r="D105" s="223"/>
      <c r="E105" s="223"/>
      <c r="F105" s="223"/>
      <c r="G105" s="129">
        <f>+G98+G103</f>
        <v>0</v>
      </c>
    </row>
    <row r="106" spans="1:20" s="103" customFormat="1" ht="5.0999999999999996" customHeight="1">
      <c r="B106" s="104"/>
      <c r="C106" s="104"/>
      <c r="D106" s="104"/>
      <c r="E106" s="104"/>
      <c r="F106" s="104"/>
      <c r="G106" s="83"/>
    </row>
    <row r="107" spans="1:20" s="103" customFormat="1" ht="24" customHeight="1">
      <c r="B107" s="124" t="s">
        <v>162</v>
      </c>
      <c r="C107" s="237" t="s">
        <v>45</v>
      </c>
      <c r="D107" s="237"/>
      <c r="E107" s="237"/>
      <c r="F107" s="124" t="s">
        <v>58</v>
      </c>
      <c r="G107" s="124" t="s">
        <v>202</v>
      </c>
    </row>
    <row r="108" spans="1:20" ht="15.75" customHeight="1">
      <c r="A108" s="92"/>
      <c r="B108" s="249" t="s">
        <v>48</v>
      </c>
      <c r="C108" s="221" t="s">
        <v>49</v>
      </c>
      <c r="D108" s="221"/>
      <c r="E108" s="221"/>
      <c r="F108" s="78">
        <v>0.16</v>
      </c>
      <c r="G108" s="85">
        <f t="shared" ref="G108:G109" si="7">+F108*$G$105</f>
        <v>0</v>
      </c>
    </row>
    <row r="109" spans="1:20" ht="15.75" customHeight="1">
      <c r="A109" s="92"/>
      <c r="B109" s="249"/>
      <c r="C109" s="250" t="s">
        <v>161</v>
      </c>
      <c r="D109" s="229"/>
      <c r="E109" s="229"/>
      <c r="F109" s="130">
        <f>6.9/1000</f>
        <v>6.9000000000000008E-3</v>
      </c>
      <c r="G109" s="85">
        <f t="shared" si="7"/>
        <v>0</v>
      </c>
    </row>
    <row r="110" spans="1:20" ht="18" customHeight="1">
      <c r="A110" s="92"/>
      <c r="B110" s="224" t="s">
        <v>206</v>
      </c>
      <c r="C110" s="224"/>
      <c r="D110" s="224"/>
      <c r="E110" s="224"/>
      <c r="F110" s="224"/>
      <c r="G110" s="86">
        <f>SUM(G108:G109)</f>
        <v>0</v>
      </c>
    </row>
    <row r="111" spans="1:20" s="103" customFormat="1" ht="5.0999999999999996" customHeight="1">
      <c r="B111" s="104"/>
      <c r="C111" s="104"/>
      <c r="D111" s="104"/>
      <c r="E111" s="104"/>
      <c r="F111" s="104"/>
      <c r="G111" s="83"/>
    </row>
    <row r="112" spans="1:20" s="115" customFormat="1" ht="24" customHeight="1">
      <c r="A112" s="114"/>
      <c r="B112" s="222" t="s">
        <v>213</v>
      </c>
      <c r="C112" s="222"/>
      <c r="D112" s="222"/>
      <c r="E112" s="222"/>
      <c r="F112" s="222"/>
      <c r="G112" s="84">
        <f>+G105+G110</f>
        <v>0</v>
      </c>
      <c r="H112" s="114"/>
      <c r="I112" s="114"/>
      <c r="J112" s="114"/>
      <c r="K112" s="114"/>
      <c r="L112" s="114"/>
      <c r="M112" s="114"/>
      <c r="N112" s="114"/>
      <c r="O112" s="114"/>
      <c r="P112" s="114"/>
      <c r="Q112" s="114"/>
      <c r="R112" s="114"/>
      <c r="S112" s="114"/>
      <c r="T112" s="114"/>
    </row>
    <row r="113" spans="2:9" s="88" customFormat="1" ht="5.0999999999999996" customHeight="1">
      <c r="B113" s="90"/>
      <c r="C113" s="81"/>
      <c r="D113" s="107"/>
      <c r="E113" s="107"/>
      <c r="F113" s="107"/>
      <c r="G113" s="90"/>
      <c r="H113" s="108"/>
      <c r="I113" s="90"/>
    </row>
    <row r="114" spans="2:9" s="88" customFormat="1" ht="12" customHeight="1">
      <c r="B114" s="248" t="s">
        <v>158</v>
      </c>
      <c r="C114" s="248"/>
      <c r="D114" s="248"/>
      <c r="E114" s="248"/>
      <c r="F114" s="248"/>
      <c r="G114" s="248"/>
      <c r="H114" s="118"/>
      <c r="I114" s="118"/>
    </row>
    <row r="115" spans="2:9" s="88" customFormat="1" ht="61.5" customHeight="1">
      <c r="B115" s="221" t="s">
        <v>159</v>
      </c>
      <c r="C115" s="221"/>
      <c r="D115" s="221"/>
      <c r="E115" s="221"/>
      <c r="F115" s="221"/>
      <c r="G115" s="221"/>
      <c r="H115" s="103"/>
      <c r="I115" s="103"/>
    </row>
    <row r="116" spans="2:9" s="88" customFormat="1" ht="51.75" customHeight="1">
      <c r="B116" s="221" t="s">
        <v>160</v>
      </c>
      <c r="C116" s="221"/>
      <c r="D116" s="221"/>
      <c r="E116" s="221"/>
      <c r="F116" s="221"/>
      <c r="G116" s="221"/>
      <c r="H116" s="103"/>
      <c r="I116" s="103"/>
    </row>
    <row r="117" spans="2:9" s="92" customFormat="1">
      <c r="D117" s="109"/>
      <c r="G117" s="110"/>
    </row>
    <row r="118" spans="2:9" s="92" customFormat="1">
      <c r="D118" s="109"/>
      <c r="G118" s="110"/>
    </row>
    <row r="119" spans="2:9" s="92" customFormat="1" hidden="1">
      <c r="D119" s="109"/>
      <c r="G119" s="110"/>
    </row>
    <row r="120" spans="2:9" s="92" customFormat="1" hidden="1">
      <c r="D120" s="109"/>
      <c r="G120" s="110"/>
    </row>
    <row r="121" spans="2:9" s="92" customFormat="1" hidden="1">
      <c r="D121" s="109"/>
      <c r="G121" s="110"/>
    </row>
    <row r="122" spans="2:9" s="92" customFormat="1" hidden="1">
      <c r="D122" s="109"/>
      <c r="G122" s="110"/>
    </row>
    <row r="123" spans="2:9" s="92" customFormat="1" hidden="1">
      <c r="D123" s="109"/>
      <c r="G123" s="110"/>
    </row>
    <row r="124" spans="2:9" s="92" customFormat="1" hidden="1">
      <c r="D124" s="109"/>
      <c r="G124" s="110"/>
    </row>
    <row r="125" spans="2:9" s="92" customFormat="1" hidden="1">
      <c r="D125" s="109"/>
      <c r="G125" s="110"/>
    </row>
    <row r="126" spans="2:9" s="92" customFormat="1" hidden="1">
      <c r="D126" s="109"/>
      <c r="G126" s="110"/>
    </row>
    <row r="127" spans="2:9" s="92" customFormat="1" hidden="1">
      <c r="D127" s="109"/>
      <c r="G127" s="110"/>
    </row>
    <row r="128" spans="2:9" s="92" customFormat="1" hidden="1">
      <c r="D128" s="109"/>
      <c r="G128" s="110"/>
    </row>
    <row r="129" spans="4:7" s="92" customFormat="1" hidden="1">
      <c r="D129" s="109"/>
      <c r="G129" s="110"/>
    </row>
    <row r="130" spans="4:7" s="92" customFormat="1" hidden="1">
      <c r="D130" s="109"/>
      <c r="G130" s="110"/>
    </row>
    <row r="131" spans="4:7" s="92" customFormat="1" hidden="1">
      <c r="D131" s="109"/>
      <c r="G131" s="110"/>
    </row>
    <row r="132" spans="4:7" s="92" customFormat="1" hidden="1">
      <c r="D132" s="109"/>
      <c r="G132" s="110"/>
    </row>
    <row r="133" spans="4:7" s="92" customFormat="1" hidden="1">
      <c r="D133" s="109"/>
      <c r="G133" s="110"/>
    </row>
    <row r="134" spans="4:7" s="92" customFormat="1" hidden="1">
      <c r="D134" s="109"/>
      <c r="G134" s="110"/>
    </row>
    <row r="135" spans="4:7" s="92" customFormat="1" hidden="1">
      <c r="D135" s="109"/>
      <c r="G135" s="110"/>
    </row>
    <row r="136" spans="4:7" s="92" customFormat="1" hidden="1">
      <c r="D136" s="109"/>
      <c r="G136" s="110"/>
    </row>
    <row r="137" spans="4:7" s="92" customFormat="1" hidden="1">
      <c r="D137" s="109"/>
      <c r="G137" s="110"/>
    </row>
    <row r="138" spans="4:7" s="92" customFormat="1" hidden="1">
      <c r="D138" s="109"/>
      <c r="G138" s="110"/>
    </row>
    <row r="139" spans="4:7" s="92" customFormat="1" hidden="1">
      <c r="D139" s="109"/>
      <c r="G139" s="110"/>
    </row>
    <row r="140" spans="4:7" s="92" customFormat="1" hidden="1">
      <c r="D140" s="109"/>
      <c r="G140" s="110"/>
    </row>
    <row r="141" spans="4:7" s="92" customFormat="1" hidden="1">
      <c r="D141" s="109"/>
      <c r="G141" s="110"/>
    </row>
    <row r="142" spans="4:7" s="92" customFormat="1" hidden="1">
      <c r="D142" s="109"/>
      <c r="G142" s="110"/>
    </row>
    <row r="143" spans="4:7" s="92" customFormat="1" hidden="1">
      <c r="D143" s="109"/>
      <c r="G143" s="110"/>
    </row>
    <row r="144" spans="4:7" s="92" customFormat="1" hidden="1">
      <c r="D144" s="109"/>
      <c r="G144" s="110"/>
    </row>
    <row r="145" spans="1:7" s="92" customFormat="1" hidden="1">
      <c r="D145" s="109"/>
      <c r="G145" s="110"/>
    </row>
    <row r="146" spans="1:7" s="92" customFormat="1" hidden="1">
      <c r="D146" s="109"/>
      <c r="G146" s="110"/>
    </row>
    <row r="147" spans="1:7" s="92" customFormat="1" hidden="1">
      <c r="D147" s="109"/>
      <c r="G147" s="110"/>
    </row>
    <row r="148" spans="1:7" s="92" customFormat="1" hidden="1">
      <c r="D148" s="109"/>
      <c r="G148" s="110"/>
    </row>
    <row r="149" spans="1:7" s="92" customFormat="1" hidden="1">
      <c r="D149" s="109"/>
      <c r="G149" s="110"/>
    </row>
    <row r="150" spans="1:7" s="92" customFormat="1" hidden="1">
      <c r="D150" s="109"/>
      <c r="G150" s="110"/>
    </row>
    <row r="151" spans="1:7" s="92" customFormat="1" hidden="1">
      <c r="D151" s="109"/>
      <c r="G151" s="110"/>
    </row>
    <row r="152" spans="1:7" s="92" customFormat="1" hidden="1">
      <c r="D152" s="109"/>
      <c r="G152" s="110"/>
    </row>
    <row r="153" spans="1:7" s="92" customFormat="1" hidden="1">
      <c r="D153" s="109"/>
      <c r="G153" s="110"/>
    </row>
    <row r="154" spans="1:7" hidden="1">
      <c r="A154" s="92"/>
    </row>
    <row r="155" spans="1:7" hidden="1">
      <c r="A155" s="92"/>
    </row>
    <row r="156" spans="1:7" hidden="1">
      <c r="A156" s="92"/>
    </row>
    <row r="157" spans="1:7" hidden="1">
      <c r="A157" s="92"/>
    </row>
    <row r="158" spans="1:7" hidden="1">
      <c r="A158" s="92"/>
    </row>
    <row r="159" spans="1:7" hidden="1">
      <c r="A159" s="92"/>
    </row>
    <row r="160" spans="1:7" hidden="1">
      <c r="A160" s="92"/>
    </row>
    <row r="161" spans="1:1" hidden="1">
      <c r="A161" s="92"/>
    </row>
    <row r="162" spans="1:1" hidden="1">
      <c r="A162" s="92"/>
    </row>
    <row r="163" spans="1:1" hidden="1">
      <c r="A163" s="92"/>
    </row>
    <row r="164" spans="1:1" hidden="1">
      <c r="A164" s="92"/>
    </row>
    <row r="165" spans="1:1" hidden="1">
      <c r="A165" s="92"/>
    </row>
    <row r="166" spans="1:1" hidden="1">
      <c r="A166" s="92"/>
    </row>
    <row r="167" spans="1:1" hidden="1">
      <c r="A167" s="92"/>
    </row>
    <row r="168" spans="1:1" hidden="1">
      <c r="A168" s="92"/>
    </row>
    <row r="169" spans="1:1" hidden="1">
      <c r="A169" s="92"/>
    </row>
    <row r="170" spans="1:1" hidden="1">
      <c r="A170" s="92"/>
    </row>
    <row r="171" spans="1:1" hidden="1">
      <c r="A171" s="92"/>
    </row>
    <row r="172" spans="1:1" hidden="1">
      <c r="A172" s="92"/>
    </row>
    <row r="173" spans="1:1" hidden="1">
      <c r="A173" s="92"/>
    </row>
    <row r="174" spans="1:1" hidden="1">
      <c r="A174" s="92"/>
    </row>
    <row r="175" spans="1:1" hidden="1">
      <c r="A175" s="92"/>
    </row>
    <row r="176" spans="1:1" hidden="1">
      <c r="A176" s="92"/>
    </row>
    <row r="177" spans="1:1" hidden="1">
      <c r="A177" s="92"/>
    </row>
    <row r="178" spans="1:1" hidden="1">
      <c r="A178" s="92"/>
    </row>
    <row r="179" spans="1:1" hidden="1">
      <c r="A179" s="92"/>
    </row>
    <row r="180" spans="1:1" hidden="1">
      <c r="A180" s="92"/>
    </row>
    <row r="181" spans="1:1" hidden="1">
      <c r="A181" s="92"/>
    </row>
    <row r="182" spans="1:1" hidden="1">
      <c r="A182" s="92"/>
    </row>
    <row r="183" spans="1:1" hidden="1">
      <c r="A183" s="92"/>
    </row>
    <row r="184" spans="1:1" hidden="1">
      <c r="A184" s="92"/>
    </row>
    <row r="185" spans="1:1" hidden="1">
      <c r="A185" s="92"/>
    </row>
    <row r="186" spans="1:1" hidden="1">
      <c r="A186" s="92"/>
    </row>
    <row r="187" spans="1:1" hidden="1">
      <c r="A187" s="92"/>
    </row>
    <row r="188" spans="1:1" hidden="1">
      <c r="A188" s="92"/>
    </row>
    <row r="189" spans="1:1" hidden="1">
      <c r="A189" s="92"/>
    </row>
    <row r="190" spans="1:1" hidden="1">
      <c r="A190" s="92"/>
    </row>
    <row r="191" spans="1:1" hidden="1">
      <c r="A191" s="92"/>
    </row>
    <row r="192" spans="1:1" hidden="1">
      <c r="A192" s="92"/>
    </row>
    <row r="193" spans="1:1" hidden="1">
      <c r="A193" s="92"/>
    </row>
    <row r="194" spans="1:1" hidden="1">
      <c r="A194" s="92"/>
    </row>
    <row r="195" spans="1:1" hidden="1">
      <c r="A195" s="92"/>
    </row>
    <row r="196" spans="1:1" hidden="1">
      <c r="A196" s="92"/>
    </row>
    <row r="197" spans="1:1" hidden="1">
      <c r="A197" s="92"/>
    </row>
    <row r="198" spans="1:1" hidden="1">
      <c r="A198" s="92"/>
    </row>
    <row r="199" spans="1:1" hidden="1">
      <c r="A199" s="92"/>
    </row>
    <row r="200" spans="1:1" hidden="1">
      <c r="A200" s="92"/>
    </row>
    <row r="201" spans="1:1" hidden="1">
      <c r="A201" s="92"/>
    </row>
    <row r="202" spans="1:1" hidden="1">
      <c r="A202" s="92"/>
    </row>
    <row r="203" spans="1:1" hidden="1">
      <c r="A203" s="92"/>
    </row>
    <row r="204" spans="1:1" hidden="1">
      <c r="A204" s="92"/>
    </row>
    <row r="205" spans="1:1" hidden="1">
      <c r="A205" s="92"/>
    </row>
    <row r="206" spans="1:1" hidden="1">
      <c r="A206" s="92"/>
    </row>
    <row r="207" spans="1:1" hidden="1">
      <c r="A207" s="92"/>
    </row>
    <row r="208" spans="1:1" hidden="1">
      <c r="A208" s="92"/>
    </row>
    <row r="209" spans="1:1" hidden="1">
      <c r="A209" s="92"/>
    </row>
    <row r="210" spans="1:1" hidden="1">
      <c r="A210" s="92"/>
    </row>
    <row r="211" spans="1:1" hidden="1">
      <c r="A211" s="92"/>
    </row>
    <row r="212" spans="1:1" hidden="1">
      <c r="A212" s="92"/>
    </row>
    <row r="213" spans="1:1" hidden="1">
      <c r="A213" s="92"/>
    </row>
    <row r="214" spans="1:1" hidden="1">
      <c r="A214" s="92"/>
    </row>
    <row r="215" spans="1:1" hidden="1">
      <c r="A215" s="92"/>
    </row>
    <row r="216" spans="1:1" hidden="1">
      <c r="A216" s="92"/>
    </row>
    <row r="217" spans="1:1" hidden="1">
      <c r="A217" s="92"/>
    </row>
    <row r="218" spans="1:1" hidden="1">
      <c r="A218" s="92"/>
    </row>
    <row r="219" spans="1:1" hidden="1"/>
    <row r="220" spans="1:1" hidden="1"/>
    <row r="221" spans="1:1" hidden="1"/>
    <row r="222" spans="1:1" hidden="1"/>
    <row r="223" spans="1:1" hidden="1"/>
    <row r="224" spans="1:1"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spans="5:5" hidden="1"/>
    <row r="306" spans="5:5" hidden="1">
      <c r="E306" s="113">
        <v>0.16</v>
      </c>
    </row>
    <row r="307" spans="5:5" hidden="1">
      <c r="E307" s="113">
        <v>0</v>
      </c>
    </row>
    <row r="308" spans="5:5" ht="12" customHeight="1"/>
    <row r="309" spans="5:5" ht="12" customHeight="1"/>
    <row r="310" spans="5:5" ht="12" customHeight="1"/>
    <row r="311" spans="5:5" ht="12" customHeight="1"/>
    <row r="312" spans="5:5" ht="12" customHeight="1"/>
    <row r="313" spans="5:5" ht="12" customHeight="1"/>
    <row r="314" spans="5:5" ht="12" customHeight="1"/>
    <row r="315" spans="5:5" ht="12" customHeight="1"/>
  </sheetData>
  <sheetProtection algorithmName="SHA-512" hashValue="/nlmM5poQbcE/Hu0+/YX4kuyuBW2sxuqJUyBBfBWrs0pdp/z/ZC+Q9VTUl1JjEZQO6jFwGUfhLzOjRXBrawJkw==" saltValue="Va1p5iLhNOkcWMYrJPh54Q==" spinCount="100000" sheet="1" objects="1" scenarios="1" selectLockedCells="1"/>
  <mergeCells count="83">
    <mergeCell ref="B112:F112"/>
    <mergeCell ref="B114:G114"/>
    <mergeCell ref="B115:G115"/>
    <mergeCell ref="B116:G116"/>
    <mergeCell ref="B105:F105"/>
    <mergeCell ref="C107:E107"/>
    <mergeCell ref="B108:B109"/>
    <mergeCell ref="C108:E108"/>
    <mergeCell ref="C109:E109"/>
    <mergeCell ref="B110:F110"/>
    <mergeCell ref="B103:F103"/>
    <mergeCell ref="C95:F95"/>
    <mergeCell ref="B96:F96"/>
    <mergeCell ref="B98:F98"/>
    <mergeCell ref="C100:E100"/>
    <mergeCell ref="B101:B102"/>
    <mergeCell ref="C101:E101"/>
    <mergeCell ref="C102:E102"/>
    <mergeCell ref="C94:D94"/>
    <mergeCell ref="C87:F87"/>
    <mergeCell ref="C88:F88"/>
    <mergeCell ref="C89:G89"/>
    <mergeCell ref="C90:D90"/>
    <mergeCell ref="C91:D91"/>
    <mergeCell ref="C92:G92"/>
    <mergeCell ref="C93:D93"/>
    <mergeCell ref="C86:D86"/>
    <mergeCell ref="C75:D75"/>
    <mergeCell ref="C76:D76"/>
    <mergeCell ref="C77:D77"/>
    <mergeCell ref="C78:F78"/>
    <mergeCell ref="C79:G79"/>
    <mergeCell ref="C80:D80"/>
    <mergeCell ref="C81:D81"/>
    <mergeCell ref="C82:D82"/>
    <mergeCell ref="C83:D83"/>
    <mergeCell ref="C84:D84"/>
    <mergeCell ref="C85:D85"/>
    <mergeCell ref="C61:D61"/>
    <mergeCell ref="C74:D74"/>
    <mergeCell ref="C63:F63"/>
    <mergeCell ref="C64:G64"/>
    <mergeCell ref="C65:D65"/>
    <mergeCell ref="C66:F66"/>
    <mergeCell ref="C67:F67"/>
    <mergeCell ref="C68:G68"/>
    <mergeCell ref="C69:D69"/>
    <mergeCell ref="C70:D70"/>
    <mergeCell ref="C71:D71"/>
    <mergeCell ref="C72:D72"/>
    <mergeCell ref="C73:D73"/>
    <mergeCell ref="C56:D56"/>
    <mergeCell ref="C57:D57"/>
    <mergeCell ref="C58:D58"/>
    <mergeCell ref="C59:D59"/>
    <mergeCell ref="C60:D60"/>
    <mergeCell ref="C41:D41"/>
    <mergeCell ref="B42:F42"/>
    <mergeCell ref="C44:D44"/>
    <mergeCell ref="B45:B95"/>
    <mergeCell ref="C45:G45"/>
    <mergeCell ref="C46:D46"/>
    <mergeCell ref="C47:D47"/>
    <mergeCell ref="C48:D48"/>
    <mergeCell ref="C49:D49"/>
    <mergeCell ref="C50:D50"/>
    <mergeCell ref="C62:D62"/>
    <mergeCell ref="C51:D51"/>
    <mergeCell ref="C52:D52"/>
    <mergeCell ref="C53:D53"/>
    <mergeCell ref="C54:D54"/>
    <mergeCell ref="C55:D55"/>
    <mergeCell ref="C40:D40"/>
    <mergeCell ref="B2:G7"/>
    <mergeCell ref="B9:G9"/>
    <mergeCell ref="E11:G11"/>
    <mergeCell ref="E12:G12"/>
    <mergeCell ref="E13:G13"/>
    <mergeCell ref="B15:G15"/>
    <mergeCell ref="B16:G16"/>
    <mergeCell ref="B17:G17"/>
    <mergeCell ref="B22:B37"/>
    <mergeCell ref="B38:F38"/>
  </mergeCells>
  <pageMargins left="0.7" right="0.7" top="0.75" bottom="0.75" header="0.3" footer="0.3"/>
  <pageSetup orientation="portrait" r:id="rId1"/>
  <ignoredErrors>
    <ignoredError sqref="C11:C13 E11:G13"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zoomScale="80" zoomScaleNormal="80" workbookViewId="0">
      <selection activeCell="D38" sqref="D38"/>
    </sheetView>
  </sheetViews>
  <sheetFormatPr baseColWidth="10" defaultColWidth="0" defaultRowHeight="14.25" zeroHeight="1"/>
  <cols>
    <col min="1" max="2" width="11.42578125" style="1" customWidth="1"/>
    <col min="3" max="3" width="23.28515625" style="1" customWidth="1"/>
    <col min="4" max="4" width="63" style="1" customWidth="1"/>
    <col min="5" max="5" width="11.42578125" style="1" customWidth="1"/>
    <col min="6" max="16384" width="11.42578125" style="1" hidden="1"/>
  </cols>
  <sheetData>
    <row r="1" spans="2:4" ht="15" thickBot="1"/>
    <row r="2" spans="2:4" ht="38.25" customHeight="1" thickBot="1">
      <c r="B2" s="260" t="s">
        <v>157</v>
      </c>
      <c r="C2" s="261"/>
      <c r="D2" s="262"/>
    </row>
    <row r="3" spans="2:4"/>
    <row r="4" spans="2:4" ht="34.5" customHeight="1">
      <c r="B4" s="18" t="s">
        <v>73</v>
      </c>
      <c r="C4" s="18" t="s">
        <v>156</v>
      </c>
      <c r="D4" s="18" t="s">
        <v>74</v>
      </c>
    </row>
    <row r="5" spans="2:4" ht="19.5" customHeight="1">
      <c r="B5" s="259">
        <v>1</v>
      </c>
      <c r="C5" s="259" t="s">
        <v>36</v>
      </c>
      <c r="D5" s="75" t="s">
        <v>75</v>
      </c>
    </row>
    <row r="6" spans="2:4" ht="16.5" customHeight="1">
      <c r="B6" s="259"/>
      <c r="C6" s="259"/>
      <c r="D6" s="75" t="s">
        <v>76</v>
      </c>
    </row>
    <row r="7" spans="2:4" ht="18.75" customHeight="1">
      <c r="B7" s="259">
        <v>2</v>
      </c>
      <c r="C7" s="259" t="s">
        <v>50</v>
      </c>
      <c r="D7" s="75" t="s">
        <v>77</v>
      </c>
    </row>
    <row r="8" spans="2:4" ht="18" customHeight="1">
      <c r="B8" s="259"/>
      <c r="C8" s="259"/>
      <c r="D8" s="75" t="s">
        <v>78</v>
      </c>
    </row>
    <row r="9" spans="2:4" ht="27.75" customHeight="1">
      <c r="B9" s="259">
        <v>3</v>
      </c>
      <c r="C9" s="259" t="s">
        <v>51</v>
      </c>
      <c r="D9" s="75" t="s">
        <v>79</v>
      </c>
    </row>
    <row r="10" spans="2:4" ht="22.5" customHeight="1">
      <c r="B10" s="259"/>
      <c r="C10" s="259"/>
      <c r="D10" s="75" t="s">
        <v>80</v>
      </c>
    </row>
    <row r="11" spans="2:4" ht="29.25" customHeight="1">
      <c r="B11" s="259">
        <v>4</v>
      </c>
      <c r="C11" s="259" t="s">
        <v>52</v>
      </c>
      <c r="D11" s="75" t="s">
        <v>81</v>
      </c>
    </row>
    <row r="12" spans="2:4" ht="15.75" customHeight="1">
      <c r="B12" s="259"/>
      <c r="C12" s="259"/>
      <c r="D12" s="75" t="s">
        <v>82</v>
      </c>
    </row>
    <row r="13" spans="2:4"/>
    <row r="14" spans="2:4"/>
  </sheetData>
  <sheetProtection algorithmName="SHA-512" hashValue="8Bx1Qg4lM8cMiwNE+/uqFgE0Cmn3JVUfBfugywobDpoTV3kX9cc3L+UbV13tcyemSOrhwef3fhcXsrzhS0Jzig==" saltValue="EAQ8YL3CkXJomDX24L3y2Q==" spinCount="100000" sheet="1" objects="1" scenarios="1" selectLockedCells="1" selectUnlockedCells="1"/>
  <mergeCells count="9">
    <mergeCell ref="B11:B12"/>
    <mergeCell ref="C11:C12"/>
    <mergeCell ref="B2:D2"/>
    <mergeCell ref="B5:B6"/>
    <mergeCell ref="C5:C6"/>
    <mergeCell ref="B7:B8"/>
    <mergeCell ref="C7:C8"/>
    <mergeCell ref="B9:B10"/>
    <mergeCell ref="C9:C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2"/>
  <sheetViews>
    <sheetView showGridLines="0" showRowColHeaders="0" zoomScale="80" zoomScaleNormal="80" workbookViewId="0">
      <selection activeCell="D38" sqref="D38"/>
    </sheetView>
  </sheetViews>
  <sheetFormatPr baseColWidth="10" defaultRowHeight="12.75"/>
  <cols>
    <col min="1" max="1" width="4" style="15" customWidth="1"/>
    <col min="2" max="2" width="47.42578125" style="15" customWidth="1"/>
    <col min="3" max="3" width="7.140625" style="15" bestFit="1" customWidth="1"/>
    <col min="4" max="4" width="11.42578125" style="15"/>
    <col min="5" max="5" width="21" style="16" customWidth="1"/>
    <col min="6" max="16384" width="11.42578125" style="15"/>
  </cols>
  <sheetData>
    <row r="2" spans="2:7" s="7" customFormat="1" ht="15" customHeight="1">
      <c r="B2" s="2"/>
      <c r="C2" s="3"/>
      <c r="D2" s="3"/>
      <c r="E2" s="4"/>
      <c r="F2" s="5"/>
      <c r="G2" s="6"/>
    </row>
    <row r="3" spans="2:7" s="7" customFormat="1" ht="15" customHeight="1">
      <c r="B3" s="8"/>
      <c r="C3" s="9"/>
      <c r="D3" s="9"/>
      <c r="E3" s="10"/>
      <c r="F3" s="11"/>
      <c r="G3" s="12"/>
    </row>
    <row r="4" spans="2:7" s="7" customFormat="1" ht="15.75" customHeight="1">
      <c r="B4" s="8"/>
      <c r="C4" s="9"/>
      <c r="D4" s="9"/>
      <c r="E4" s="10"/>
      <c r="F4" s="11"/>
      <c r="G4" s="12"/>
    </row>
    <row r="5" spans="2:7" s="7" customFormat="1" ht="15.75" customHeight="1">
      <c r="B5" s="8"/>
      <c r="C5" s="9"/>
      <c r="D5" s="9"/>
      <c r="E5" s="10"/>
      <c r="F5" s="11"/>
      <c r="G5" s="12"/>
    </row>
    <row r="6" spans="2:7" s="7" customFormat="1" ht="15.75" customHeight="1">
      <c r="B6" s="8"/>
      <c r="C6" s="9"/>
      <c r="D6" s="9"/>
      <c r="E6" s="10"/>
      <c r="G6" s="13"/>
    </row>
    <row r="7" spans="2:7" s="7" customFormat="1" ht="15.75" customHeight="1">
      <c r="B7" s="8"/>
      <c r="C7" s="9"/>
      <c r="D7" s="9"/>
      <c r="E7" s="10"/>
      <c r="G7" s="13"/>
    </row>
    <row r="8" spans="2:7" s="7" customFormat="1" ht="15.75" customHeight="1">
      <c r="B8" s="8"/>
      <c r="C8" s="9"/>
      <c r="D8" s="9"/>
      <c r="E8" s="10"/>
      <c r="G8" s="13"/>
    </row>
    <row r="9" spans="2:7" s="7" customFormat="1" ht="9" customHeight="1">
      <c r="B9" s="263" t="s">
        <v>59</v>
      </c>
      <c r="C9" s="264"/>
      <c r="D9" s="264"/>
      <c r="E9" s="264"/>
      <c r="F9" s="264"/>
      <c r="G9" s="265"/>
    </row>
    <row r="10" spans="2:7" s="7" customFormat="1" ht="9" customHeight="1">
      <c r="B10" s="266"/>
      <c r="C10" s="267"/>
      <c r="D10" s="267"/>
      <c r="E10" s="267"/>
      <c r="F10" s="267"/>
      <c r="G10" s="268"/>
    </row>
    <row r="11" spans="2:7" s="14" customFormat="1" ht="15.75" customHeight="1">
      <c r="B11" s="51"/>
      <c r="C11" s="52"/>
      <c r="D11" s="52"/>
      <c r="E11" s="53"/>
      <c r="F11" s="54"/>
      <c r="G11" s="55"/>
    </row>
    <row r="12" spans="2:7" s="14" customFormat="1" ht="34.5" customHeight="1">
      <c r="B12" s="269" t="s">
        <v>60</v>
      </c>
      <c r="C12" s="270"/>
      <c r="D12" s="270"/>
      <c r="E12" s="270"/>
      <c r="F12" s="270"/>
      <c r="G12" s="271"/>
    </row>
    <row r="13" spans="2:7">
      <c r="B13" s="56"/>
      <c r="C13" s="57"/>
      <c r="D13" s="57"/>
      <c r="E13" s="58"/>
      <c r="F13" s="57"/>
      <c r="G13" s="59"/>
    </row>
    <row r="14" spans="2:7">
      <c r="B14" s="60" t="s">
        <v>61</v>
      </c>
      <c r="C14" s="57"/>
      <c r="D14" s="57"/>
      <c r="E14" s="58"/>
      <c r="F14" s="57"/>
      <c r="G14" s="59"/>
    </row>
    <row r="15" spans="2:7">
      <c r="B15" s="61"/>
      <c r="C15" s="62"/>
      <c r="D15" s="62"/>
      <c r="E15" s="63"/>
      <c r="F15" s="62"/>
      <c r="G15" s="64"/>
    </row>
    <row r="16" spans="2:7" ht="25.5">
      <c r="B16" s="272" t="s">
        <v>45</v>
      </c>
      <c r="C16" s="272"/>
      <c r="D16" s="20" t="s">
        <v>62</v>
      </c>
      <c r="E16" s="272" t="s">
        <v>63</v>
      </c>
      <c r="F16" s="272"/>
      <c r="G16" s="272"/>
    </row>
    <row r="17" spans="2:7" ht="22.5" customHeight="1">
      <c r="B17" s="273" t="s">
        <v>64</v>
      </c>
      <c r="C17" s="273"/>
      <c r="D17" s="17">
        <v>0.1</v>
      </c>
      <c r="E17" s="274" t="s">
        <v>65</v>
      </c>
      <c r="F17" s="274"/>
      <c r="G17" s="274"/>
    </row>
    <row r="18" spans="2:7" ht="28.5" customHeight="1">
      <c r="B18" s="273" t="s">
        <v>66</v>
      </c>
      <c r="C18" s="273"/>
      <c r="D18" s="17">
        <v>0.2</v>
      </c>
      <c r="E18" s="277" t="s">
        <v>67</v>
      </c>
      <c r="F18" s="277"/>
      <c r="G18" s="277"/>
    </row>
    <row r="19" spans="2:7" ht="29.25" customHeight="1">
      <c r="B19" s="273" t="s">
        <v>68</v>
      </c>
      <c r="C19" s="273"/>
      <c r="D19" s="17">
        <v>0.1</v>
      </c>
      <c r="E19" s="277" t="s">
        <v>69</v>
      </c>
      <c r="F19" s="277"/>
      <c r="G19" s="277"/>
    </row>
    <row r="20" spans="2:7" ht="25.5" customHeight="1">
      <c r="B20" s="273" t="s">
        <v>70</v>
      </c>
      <c r="C20" s="273"/>
      <c r="D20" s="17">
        <v>0.2</v>
      </c>
      <c r="E20" s="277" t="s">
        <v>67</v>
      </c>
      <c r="F20" s="277"/>
      <c r="G20" s="277"/>
    </row>
    <row r="21" spans="2:7" ht="23.25" customHeight="1">
      <c r="B21" s="275" t="s">
        <v>71</v>
      </c>
      <c r="C21" s="276"/>
      <c r="D21" s="17">
        <v>0.1</v>
      </c>
      <c r="E21" s="274" t="s">
        <v>65</v>
      </c>
      <c r="F21" s="274"/>
      <c r="G21" s="274"/>
    </row>
    <row r="22" spans="2:7" ht="27" customHeight="1">
      <c r="B22" s="15" t="s">
        <v>72</v>
      </c>
    </row>
  </sheetData>
  <sheetProtection algorithmName="SHA-512" hashValue="ROAsaVSXJWSDDll8utQ/l75J0KO5/hl5TouplOcrjglp3LyglOAJ8QfZZ2FHboTorASDMOQtcejzxytuALxozw==" saltValue="EiLkRbheP7rxKoubiQf5AA=="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1"/>
  <sheetViews>
    <sheetView showGridLines="0" showZeros="0" zoomScaleNormal="100" workbookViewId="0">
      <selection activeCell="B12" sqref="B12"/>
    </sheetView>
  </sheetViews>
  <sheetFormatPr baseColWidth="10" defaultColWidth="0" defaultRowHeight="14.25" customHeight="1" zeroHeight="1"/>
  <cols>
    <col min="1" max="1" width="2.28515625" style="66" customWidth="1"/>
    <col min="2" max="2" width="10.7109375" style="65" customWidth="1"/>
    <col min="3" max="3" width="15.7109375" style="65" customWidth="1"/>
    <col min="4" max="4" width="11.42578125" style="65" customWidth="1"/>
    <col min="5" max="5" width="20.42578125" style="65" customWidth="1"/>
    <col min="6" max="6" width="15.140625" style="65" customWidth="1"/>
    <col min="7" max="7" width="12.42578125" style="65" customWidth="1"/>
    <col min="8" max="8" width="16.5703125" style="65" customWidth="1"/>
    <col min="9" max="9" width="10.85546875" style="65" customWidth="1"/>
    <col min="10" max="10" width="20.140625" style="65" customWidth="1"/>
    <col min="11" max="11" width="3" style="66" customWidth="1"/>
    <col min="12" max="16" width="11.42578125" style="66" hidden="1" customWidth="1"/>
    <col min="17" max="17" width="0" style="66" hidden="1" customWidth="1"/>
    <col min="18" max="16384" width="11.42578125" style="66" hidden="1"/>
  </cols>
  <sheetData>
    <row r="1" spans="2:10"/>
    <row r="2" spans="2:10" ht="6" customHeight="1">
      <c r="B2" s="278"/>
      <c r="C2" s="278"/>
      <c r="D2" s="278"/>
      <c r="E2" s="278"/>
      <c r="F2" s="278"/>
      <c r="G2" s="278"/>
      <c r="H2" s="278"/>
      <c r="I2" s="278"/>
      <c r="J2" s="278"/>
    </row>
    <row r="3" spans="2:10" ht="15.75" customHeight="1">
      <c r="B3" s="278"/>
      <c r="C3" s="278"/>
      <c r="D3" s="278"/>
      <c r="E3" s="278"/>
      <c r="F3" s="278"/>
      <c r="G3" s="278"/>
      <c r="H3" s="278"/>
      <c r="I3" s="278"/>
      <c r="J3" s="278"/>
    </row>
    <row r="4" spans="2:10" ht="15.75" customHeight="1">
      <c r="B4" s="278"/>
      <c r="C4" s="278"/>
      <c r="D4" s="278"/>
      <c r="E4" s="278"/>
      <c r="F4" s="278"/>
      <c r="G4" s="278"/>
      <c r="H4" s="278"/>
      <c r="I4" s="278"/>
      <c r="J4" s="278"/>
    </row>
    <row r="5" spans="2:10" ht="15.75" customHeight="1">
      <c r="B5" s="278"/>
      <c r="C5" s="278"/>
      <c r="D5" s="278"/>
      <c r="E5" s="278"/>
      <c r="F5" s="278"/>
      <c r="G5" s="278"/>
      <c r="H5" s="278"/>
      <c r="I5" s="278"/>
      <c r="J5" s="278"/>
    </row>
    <row r="6" spans="2:10" ht="15.75" customHeight="1">
      <c r="B6" s="278"/>
      <c r="C6" s="278"/>
      <c r="D6" s="278"/>
      <c r="E6" s="278"/>
      <c r="F6" s="278"/>
      <c r="G6" s="278"/>
      <c r="H6" s="278"/>
      <c r="I6" s="278"/>
      <c r="J6" s="278"/>
    </row>
    <row r="7" spans="2:10" ht="11.25">
      <c r="B7" s="278"/>
      <c r="C7" s="278"/>
      <c r="D7" s="278"/>
      <c r="E7" s="278"/>
      <c r="F7" s="278"/>
      <c r="G7" s="278"/>
      <c r="H7" s="278"/>
      <c r="I7" s="278"/>
      <c r="J7" s="278"/>
    </row>
    <row r="8" spans="2:10" ht="11.25">
      <c r="B8" s="278" t="s">
        <v>137</v>
      </c>
      <c r="C8" s="278"/>
      <c r="D8" s="278"/>
      <c r="E8" s="278"/>
      <c r="F8" s="278"/>
      <c r="G8" s="278"/>
      <c r="H8" s="278"/>
      <c r="I8" s="278"/>
      <c r="J8" s="278"/>
    </row>
    <row r="9" spans="2:10" ht="18" customHeight="1">
      <c r="B9" s="279" t="s">
        <v>138</v>
      </c>
      <c r="C9" s="280"/>
      <c r="D9" s="280"/>
      <c r="E9" s="280"/>
      <c r="F9" s="280"/>
      <c r="G9" s="280"/>
      <c r="H9" s="280"/>
      <c r="I9" s="280"/>
      <c r="J9" s="281"/>
    </row>
    <row r="10" spans="2:10" ht="11.25">
      <c r="B10" s="131" t="s">
        <v>139</v>
      </c>
      <c r="C10" s="67"/>
      <c r="D10" s="67"/>
      <c r="E10" s="67"/>
      <c r="F10" s="67"/>
      <c r="G10" s="67"/>
      <c r="H10" s="67"/>
      <c r="I10" s="67"/>
      <c r="J10" s="67"/>
    </row>
    <row r="11" spans="2:10" s="135" customFormat="1" ht="5.0999999999999996" customHeight="1">
      <c r="B11" s="136"/>
      <c r="C11" s="136"/>
      <c r="D11" s="136"/>
      <c r="E11" s="136"/>
      <c r="F11" s="136"/>
      <c r="G11" s="136"/>
      <c r="H11" s="137"/>
      <c r="I11" s="137"/>
    </row>
    <row r="12" spans="2:10" ht="45">
      <c r="B12" s="68" t="s">
        <v>140</v>
      </c>
      <c r="C12" s="68" t="s">
        <v>141</v>
      </c>
      <c r="D12" s="68" t="s">
        <v>142</v>
      </c>
      <c r="E12" s="68" t="s">
        <v>143</v>
      </c>
      <c r="F12" s="68" t="s">
        <v>144</v>
      </c>
      <c r="G12" s="68" t="s">
        <v>145</v>
      </c>
      <c r="H12" s="68" t="s">
        <v>146</v>
      </c>
      <c r="I12" s="68" t="s">
        <v>147</v>
      </c>
      <c r="J12" s="68" t="s">
        <v>148</v>
      </c>
    </row>
    <row r="13" spans="2:10" ht="23.25" customHeight="1">
      <c r="B13" s="132"/>
      <c r="C13" s="132"/>
      <c r="D13" s="132"/>
      <c r="E13" s="132"/>
      <c r="F13" s="133"/>
      <c r="G13" s="132"/>
      <c r="H13" s="132"/>
      <c r="I13" s="132"/>
      <c r="J13" s="134"/>
    </row>
    <row r="14" spans="2:10" ht="23.25" customHeight="1">
      <c r="B14" s="132"/>
      <c r="C14" s="132"/>
      <c r="D14" s="132"/>
      <c r="E14" s="132"/>
      <c r="F14" s="133"/>
      <c r="G14" s="132"/>
      <c r="H14" s="132"/>
      <c r="I14" s="132"/>
      <c r="J14" s="134"/>
    </row>
    <row r="15" spans="2:10" ht="23.25" customHeight="1">
      <c r="B15" s="132"/>
      <c r="C15" s="132"/>
      <c r="D15" s="132"/>
      <c r="E15" s="132"/>
      <c r="F15" s="133"/>
      <c r="G15" s="132"/>
      <c r="H15" s="132"/>
      <c r="I15" s="132"/>
      <c r="J15" s="134"/>
    </row>
    <row r="16" spans="2:10" ht="23.25" customHeight="1">
      <c r="B16" s="132"/>
      <c r="C16" s="132"/>
      <c r="D16" s="132"/>
      <c r="E16" s="132"/>
      <c r="F16" s="133"/>
      <c r="G16" s="132"/>
      <c r="H16" s="132"/>
      <c r="I16" s="132"/>
      <c r="J16" s="134"/>
    </row>
    <row r="17" spans="2:10" ht="23.25" customHeight="1">
      <c r="B17" s="132"/>
      <c r="C17" s="132"/>
      <c r="D17" s="132"/>
      <c r="E17" s="132"/>
      <c r="F17" s="133"/>
      <c r="G17" s="132"/>
      <c r="H17" s="132"/>
      <c r="I17" s="132"/>
      <c r="J17" s="134"/>
    </row>
    <row r="18" spans="2:10" ht="23.25" customHeight="1">
      <c r="B18" s="132"/>
      <c r="C18" s="132"/>
      <c r="D18" s="132"/>
      <c r="E18" s="132"/>
      <c r="F18" s="133"/>
      <c r="G18" s="132"/>
      <c r="H18" s="132"/>
      <c r="I18" s="132"/>
      <c r="J18" s="134"/>
    </row>
    <row r="19" spans="2:10" ht="23.25" customHeight="1">
      <c r="B19" s="132"/>
      <c r="C19" s="132"/>
      <c r="D19" s="132"/>
      <c r="E19" s="132"/>
      <c r="F19" s="133"/>
      <c r="G19" s="132"/>
      <c r="H19" s="132"/>
      <c r="I19" s="132"/>
      <c r="J19" s="134"/>
    </row>
    <row r="20" spans="2:10" ht="23.25" customHeight="1">
      <c r="B20" s="132"/>
      <c r="C20" s="132"/>
      <c r="D20" s="132"/>
      <c r="E20" s="132"/>
      <c r="F20" s="133"/>
      <c r="G20" s="132"/>
      <c r="H20" s="132"/>
      <c r="I20" s="132"/>
      <c r="J20" s="134"/>
    </row>
    <row r="21" spans="2:10" ht="12">
      <c r="B21" s="69"/>
      <c r="C21" s="70"/>
      <c r="D21" s="69"/>
      <c r="E21" s="71"/>
      <c r="F21" s="72"/>
      <c r="G21" s="73"/>
      <c r="H21" s="73"/>
      <c r="I21" s="73"/>
      <c r="J21" s="74"/>
    </row>
    <row r="22" spans="2:10">
      <c r="B22" s="66" t="s">
        <v>149</v>
      </c>
    </row>
    <row r="23" spans="2:10"/>
    <row r="24" spans="2:10" ht="25.5" hidden="1">
      <c r="C24" s="138" t="s">
        <v>0</v>
      </c>
    </row>
    <row r="25" spans="2:10" hidden="1">
      <c r="C25" s="139" t="s">
        <v>1</v>
      </c>
    </row>
    <row r="26" spans="2:10" ht="25.5" hidden="1">
      <c r="C26" s="139" t="s">
        <v>2</v>
      </c>
    </row>
    <row r="27" spans="2:10" ht="38.25" hidden="1">
      <c r="C27" s="139" t="s">
        <v>3</v>
      </c>
    </row>
    <row r="28" spans="2:10" ht="25.5" hidden="1">
      <c r="C28" s="139" t="s">
        <v>4</v>
      </c>
    </row>
    <row r="29" spans="2:10" ht="25.5" hidden="1">
      <c r="C29" s="139" t="s">
        <v>5</v>
      </c>
    </row>
    <row r="30" spans="2:10" ht="25.5" hidden="1">
      <c r="C30" s="139" t="s">
        <v>6</v>
      </c>
    </row>
    <row r="31" spans="2:10" ht="25.5" hidden="1">
      <c r="C31" s="139" t="s">
        <v>7</v>
      </c>
    </row>
    <row r="32" spans="2:10" ht="38.25" hidden="1">
      <c r="C32" s="139" t="s">
        <v>8</v>
      </c>
    </row>
    <row r="33" spans="3:3" ht="38.25" hidden="1">
      <c r="C33" s="139" t="s">
        <v>9</v>
      </c>
    </row>
    <row r="34" spans="3:3" hidden="1">
      <c r="C34" s="139" t="s">
        <v>10</v>
      </c>
    </row>
    <row r="35" spans="3:3" ht="38.25" hidden="1">
      <c r="C35" s="139" t="s">
        <v>11</v>
      </c>
    </row>
    <row r="36" spans="3:3" ht="25.5" hidden="1">
      <c r="C36" s="139" t="s">
        <v>12</v>
      </c>
    </row>
    <row r="37" spans="3:3" ht="25.5" hidden="1">
      <c r="C37" s="139" t="s">
        <v>13</v>
      </c>
    </row>
    <row r="38" spans="3:3" ht="38.25" hidden="1">
      <c r="C38" s="139" t="s">
        <v>14</v>
      </c>
    </row>
    <row r="39" spans="3:3" hidden="1">
      <c r="C39" s="139" t="s">
        <v>15</v>
      </c>
    </row>
    <row r="40" spans="3:3" hidden="1"/>
    <row r="41" spans="3:3" hidden="1"/>
    <row r="42" spans="3:3" hidden="1"/>
    <row r="43" spans="3:3" hidden="1"/>
    <row r="44" spans="3:3" hidden="1"/>
    <row r="45" spans="3:3" hidden="1"/>
    <row r="46" spans="3:3" hidden="1"/>
    <row r="47" spans="3:3" hidden="1"/>
    <row r="48" spans="3:3"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t="14.25" customHeight="1"/>
    <row r="78" ht="14.25" customHeight="1"/>
    <row r="79" ht="14.25" customHeight="1"/>
    <row r="80" ht="14.25" customHeight="1"/>
    <row r="81" ht="14.25" customHeight="1"/>
  </sheetData>
  <sheetProtection algorithmName="SHA-512" hashValue="xvVKDq0F/3htKFnDaJt0JoUI50luTnP55GLz6undfDbAX4ntFSmoJ6Q2OGagUBG5iAZ/7Q2l+SjVRGOSW0fGMg==" saltValue="yLERzerGO5dmjVJ+rO8/Hw==" spinCount="100000" sheet="1" objects="1" scenarios="1" insertRows="0"/>
  <mergeCells count="2">
    <mergeCell ref="B2:J8"/>
    <mergeCell ref="B9:J9"/>
  </mergeCells>
  <dataValidations disablePrompts="1" count="1">
    <dataValidation type="list" allowBlank="1" showInputMessage="1" showErrorMessage="1" sqref="B13:B20">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3</vt:i4>
      </vt:variant>
    </vt:vector>
  </HeadingPairs>
  <TitlesOfParts>
    <vt:vector size="11" baseType="lpstr">
      <vt:lpstr>INFO GENERAL Y FINANCIERA</vt:lpstr>
      <vt:lpstr>ZONA 1 - MACRO (1 y 2)</vt:lpstr>
      <vt:lpstr>ZONA 2 - MACRO (3 y 6)</vt:lpstr>
      <vt:lpstr>ZONA 3 - MACRO (4 y 5)</vt:lpstr>
      <vt:lpstr>ZONA 4 - MACRO (7 y 8)</vt:lpstr>
      <vt:lpstr>ZONAS Y MACROREGIONES </vt:lpstr>
      <vt:lpstr>POLIZAS</vt:lpstr>
      <vt:lpstr>INFO EXPERIENCIA</vt:lpstr>
      <vt:lpstr>'INFO EXPERIENCIA'!Área_de_impresión</vt:lpstr>
      <vt:lpstr>'INFO GENERAL Y FINANCIERA'!Área_de_impresión</vt:lpstr>
      <vt:lpstr>POLIZAS!Área_de_impresión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Padilla Londono</dc:creator>
  <cp:lastModifiedBy>Robinson Hernan Parada Barajas</cp:lastModifiedBy>
  <dcterms:created xsi:type="dcterms:W3CDTF">2013-10-03T12:13:56Z</dcterms:created>
  <dcterms:modified xsi:type="dcterms:W3CDTF">2014-05-15T22:43:57Z</dcterms:modified>
</cp:coreProperties>
</file>