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Infraestructura E2\"/>
    </mc:Choice>
  </mc:AlternateContent>
  <bookViews>
    <workbookView xWindow="0" yWindow="0" windowWidth="15390" windowHeight="8085"/>
  </bookViews>
  <sheets>
    <sheet name="SDC 1" sheetId="20" r:id="rId1"/>
    <sheet name="INFO GENERAL Y FINANCIERA" sheetId="12" r:id="rId2"/>
    <sheet name="POLIZAS" sheetId="26"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1" hidden="1">'INFO GENERAL Y FINANCIERA'!$B$42:$AU$42</definedName>
    <definedName name="_xlnm._FilterDatabase" localSheetId="0" hidden="1">'SDC 1'!#REF!</definedName>
    <definedName name="_xlnm.Print_Area" localSheetId="3">'INFO EXPERIENCIA'!$B$2:$J$29</definedName>
    <definedName name="_xlnm.Print_Area" localSheetId="1">'INFO GENERAL Y FINANCIERA'!$B$2:$AO$55</definedName>
    <definedName name="_xlnm.Print_Area" localSheetId="2">POLIZAS!$B$2:$G$23</definedName>
    <definedName name="_xlnm.Print_Area" localSheetId="0">'SDC 1'!$B$2:$I$98</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1">'INFO GENERAL Y FINANCIERA'!$2:$9</definedName>
    <definedName name="_xlnm.Print_Titles" localSheetId="0">'SDC 1'!$B:$F,'SDC 1'!$2:$16</definedName>
    <definedName name="x">[2]lista!$A$11:$A$13</definedName>
  </definedNames>
  <calcPr calcId="152511"/>
</workbook>
</file>

<file path=xl/calcChain.xml><?xml version="1.0" encoding="utf-8"?>
<calcChain xmlns="http://schemas.openxmlformats.org/spreadsheetml/2006/main">
  <c r="I24" i="20" l="1"/>
  <c r="K24" i="20" s="1"/>
  <c r="I29" i="20"/>
  <c r="K29" i="20" s="1"/>
  <c r="C11" i="13" l="1"/>
  <c r="E93" i="20" l="1"/>
  <c r="E91" i="20"/>
  <c r="E88" i="20"/>
  <c r="E81" i="20"/>
  <c r="E77" i="20" l="1"/>
  <c r="E75" i="20"/>
  <c r="E72" i="20"/>
  <c r="H44" i="20" l="1"/>
  <c r="E90" i="20" s="1"/>
  <c r="H43" i="20"/>
  <c r="I42" i="20"/>
  <c r="K42" i="20" s="1"/>
  <c r="I41" i="20"/>
  <c r="K41" i="20" s="1"/>
  <c r="I40" i="20"/>
  <c r="K40" i="20" s="1"/>
  <c r="E74" i="20" l="1"/>
  <c r="I36" i="20" l="1"/>
  <c r="K36" i="20" s="1"/>
  <c r="I35" i="20"/>
  <c r="K35" i="20" s="1"/>
  <c r="I34" i="20"/>
  <c r="K34" i="20" s="1"/>
  <c r="I33" i="20"/>
  <c r="H37" i="20"/>
  <c r="E89" i="20" l="1"/>
  <c r="E73" i="20"/>
  <c r="K33" i="20"/>
  <c r="J13" i="13"/>
  <c r="J12" i="13"/>
  <c r="J11" i="13"/>
  <c r="G13" i="13"/>
  <c r="G12" i="13"/>
  <c r="G11" i="13"/>
  <c r="C13" i="13"/>
  <c r="C12" i="13"/>
  <c r="H30" i="20" l="1"/>
  <c r="H53" i="20"/>
  <c r="H27" i="20"/>
  <c r="E86" i="20" l="1"/>
  <c r="E70" i="20"/>
  <c r="E87" i="20"/>
  <c r="E71" i="20"/>
  <c r="E92" i="20"/>
  <c r="E76" i="20"/>
  <c r="I25" i="20" l="1"/>
  <c r="K25" i="20" s="1"/>
  <c r="I19" i="20" l="1"/>
  <c r="K19" i="20" s="1"/>
  <c r="I39" i="20" l="1"/>
  <c r="K39" i="20" l="1"/>
  <c r="I44" i="20"/>
  <c r="F90" i="20" s="1"/>
  <c r="I43" i="20"/>
  <c r="I32" i="20"/>
  <c r="I45" i="20"/>
  <c r="F91" i="20" l="1"/>
  <c r="F75" i="20"/>
  <c r="F74" i="20"/>
  <c r="K45" i="20"/>
  <c r="K32" i="20"/>
  <c r="I37" i="20"/>
  <c r="I52" i="20"/>
  <c r="K52" i="20" s="1"/>
  <c r="I51" i="20"/>
  <c r="K51" i="20" s="1"/>
  <c r="I50" i="20"/>
  <c r="K50" i="20" s="1"/>
  <c r="I49" i="20"/>
  <c r="K49" i="20" s="1"/>
  <c r="I48" i="20"/>
  <c r="K48" i="20" s="1"/>
  <c r="I47" i="20"/>
  <c r="K47" i="20" s="1"/>
  <c r="I46" i="20"/>
  <c r="H21" i="20"/>
  <c r="H22" i="20"/>
  <c r="I23" i="20"/>
  <c r="I28" i="20"/>
  <c r="H18" i="20"/>
  <c r="I18" i="20" s="1"/>
  <c r="K18" i="20" s="1"/>
  <c r="I22" i="20" l="1"/>
  <c r="E85" i="20"/>
  <c r="E69" i="20"/>
  <c r="F89" i="20"/>
  <c r="F73" i="20"/>
  <c r="I21" i="20"/>
  <c r="E84" i="20"/>
  <c r="E68" i="20"/>
  <c r="K28" i="20"/>
  <c r="I30" i="20"/>
  <c r="K46" i="20"/>
  <c r="I53" i="20"/>
  <c r="K23" i="20"/>
  <c r="I27" i="20"/>
  <c r="I31" i="20"/>
  <c r="K22" i="20" l="1"/>
  <c r="F85" i="20"/>
  <c r="F69" i="20"/>
  <c r="F92" i="20"/>
  <c r="F76" i="20"/>
  <c r="F87" i="20"/>
  <c r="F71" i="20"/>
  <c r="K31" i="20"/>
  <c r="F88" i="20"/>
  <c r="F72" i="20"/>
  <c r="K21" i="20"/>
  <c r="F84" i="20"/>
  <c r="F68" i="20"/>
  <c r="F86" i="20"/>
  <c r="F70" i="20"/>
  <c r="E65" i="20" l="1"/>
  <c r="I54" i="20"/>
  <c r="K54" i="20" s="1"/>
  <c r="H17" i="20"/>
  <c r="G15" i="20"/>
  <c r="F93" i="20" l="1"/>
  <c r="F77" i="20"/>
  <c r="L59" i="20"/>
  <c r="L55" i="20"/>
  <c r="H20" i="20"/>
  <c r="I17" i="20"/>
  <c r="E83" i="20" l="1"/>
  <c r="E94" i="20" s="1"/>
  <c r="E67" i="20"/>
  <c r="E78" i="20" s="1"/>
  <c r="I20" i="20"/>
  <c r="M55" i="20"/>
  <c r="M59" i="20"/>
  <c r="H56" i="20"/>
  <c r="H57" i="20" s="1"/>
  <c r="H58" i="20" s="1"/>
  <c r="H60" i="20"/>
  <c r="H61" i="20" s="1"/>
  <c r="H62" i="20" s="1"/>
  <c r="K17" i="20"/>
  <c r="K59" i="20" l="1"/>
  <c r="E101" i="20"/>
  <c r="F83" i="20"/>
  <c r="F67" i="20"/>
  <c r="F78" i="20" s="1"/>
  <c r="E100" i="20"/>
  <c r="K55" i="20"/>
  <c r="I60" i="20"/>
  <c r="I61" i="20" s="1"/>
  <c r="I62" i="20" s="1"/>
  <c r="I56" i="20"/>
  <c r="I57" i="20" s="1"/>
  <c r="I58" i="20" s="1"/>
  <c r="N55" i="20" l="1"/>
  <c r="N59" i="20"/>
  <c r="F100" i="20"/>
  <c r="F94" i="20"/>
  <c r="F101" i="20" s="1"/>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<sst xmlns="http://schemas.openxmlformats.org/spreadsheetml/2006/main" count="320" uniqueCount="196">
  <si>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</si>
  <si>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</si>
  <si>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</si>
  <si>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</si>
  <si>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</si>
  <si>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</si>
  <si>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</si>
  <si>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</si>
  <si>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</si>
  <si>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</si>
  <si>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</si>
  <si>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</si>
  <si>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</si>
  <si>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</si>
  <si>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</si>
  <si>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</si>
  <si>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</si>
  <si>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</si>
  <si>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</si>
  <si>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</si>
  <si>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</si>
  <si>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</si>
  <si>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</si>
  <si>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</si>
  <si>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</si>
  <si>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</si>
  <si>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</si>
  <si>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</si>
  <si>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</si>
  <si>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</si>
  <si>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</si>
  <si>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</si>
  <si>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</si>
  <si>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</si>
  <si>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</si>
  <si>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</si>
  <si>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</si>
  <si>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</si>
  <si>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</si>
  <si>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</si>
  <si>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</si>
  <si>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</si>
  <si>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</si>
  <si>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</si>
  <si>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</si>
  <si>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</si>
  <si>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</si>
  <si>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</si>
  <si>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</si>
  <si>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</si>
  <si>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</si>
  <si>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</si>
  <si>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</si>
  <si>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</si>
  <si>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</si>
  <si>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</si>
  <si>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</si>
  <si>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</si>
  <si>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</si>
  <si>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</si>
  <si>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</si>
  <si>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</si>
  <si>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</si>
  <si>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</si>
  <si>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</si>
  <si>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</si>
  <si>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</si>
  <si>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</si>
  <si>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</si>
  <si>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</si>
  <si>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</si>
  <si>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</si>
  <si>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</si>
  <si>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</si>
  <si>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</si>
  <si>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</si>
  <si>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</si>
  <si>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</si>
  <si>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</si>
  <si>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</si>
  <si>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</si>
  <si>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</si>
  <si>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</si>
  <si>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</si>
  <si>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</si>
  <si>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</si>
  <si>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</si>
  <si>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</si>
  <si>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</si>
  <si>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</si>
  <si>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</si>
  <si>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</si>
  <si>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</si>
  <si>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</si>
  <si>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</si>
  <si>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</si>
  <si>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</si>
  <si>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</si>
  <si>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</si>
  <si>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</si>
  <si>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</si>
  <si>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</si>
  <si>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</si>
  <si>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</si>
  <si>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</si>
  <si>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Valor Total Anual</t>
  </si>
  <si>
    <t>Servicio</t>
  </si>
  <si>
    <t>República de Colombia
Instituto Colombiano de Bienestar Familiar
Cecilia de la Fuente de Lleras 
Dirección de Abastecimiento</t>
  </si>
  <si>
    <t>La presente cotización:</t>
  </si>
  <si>
    <t>Subtotal mensual y anual antes de IVA</t>
  </si>
  <si>
    <t>IVA (Tarifa 16%)</t>
  </si>
  <si>
    <t>Total mensual y anual incluido IVA</t>
  </si>
  <si>
    <t>Valor Mensual
IVA Incluido</t>
  </si>
  <si>
    <t>Total IVA incluido</t>
  </si>
  <si>
    <t>Control</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</si>
  <si>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</si>
  <si>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No aplica</t>
  </si>
  <si>
    <t>Unidad</t>
  </si>
  <si>
    <r>
      <t xml:space="preserve">Cantidad por mes 
para cada año </t>
    </r>
    <r>
      <rPr>
        <sz val="10"/>
        <color rgb="FFFF0000"/>
        <rFont val="Arial"/>
        <family val="2"/>
      </rPr>
      <t>(2)</t>
    </r>
  </si>
  <si>
    <r>
      <t xml:space="preserve">Valor Unitario </t>
    </r>
    <r>
      <rPr>
        <sz val="10"/>
        <color rgb="FFFF0000"/>
        <rFont val="Arial"/>
        <family val="2"/>
      </rPr>
      <t>(3)</t>
    </r>
  </si>
  <si>
    <r>
      <t xml:space="preserve">Valor Mensual </t>
    </r>
    <r>
      <rPr>
        <sz val="10"/>
        <color rgb="FFFF0000"/>
        <rFont val="Arial"/>
        <family val="2"/>
      </rPr>
      <t>(3)</t>
    </r>
  </si>
  <si>
    <t>No Aplica</t>
  </si>
  <si>
    <t>Mes</t>
  </si>
  <si>
    <t>RESUMEN IVA INCLUIDO</t>
  </si>
  <si>
    <t>Valor Total Anual
IVA  Incluido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</si>
  <si>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</si>
  <si>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Cotización - Servicios bajo la modalidad de Outsourcing para el arrendamiento de un Data Center Externo, administración, gestión, monitoreo y control especializado de un Centro de Datos local propio de la entidad y de las soluciones de Almacenamiento, Respaldo, Servidores, Aplicaciones, Bases de Datos, Seguridad, valores agregados y conexos, para el Instituto Colombiano de Bienestar Familiar (ICBF).</t>
  </si>
  <si>
    <t>Detalle</t>
  </si>
  <si>
    <t>Buen Manejo y correcta inversión del anticipo</t>
  </si>
  <si>
    <t>Plazo de Ejecución y Termino de liquidación del mismo</t>
  </si>
  <si>
    <t>Administración</t>
  </si>
  <si>
    <t>Centro de Computo</t>
  </si>
  <si>
    <t>Servidores Fisicos</t>
  </si>
  <si>
    <t>Servidores Virtuales</t>
  </si>
  <si>
    <t>Servidor</t>
  </si>
  <si>
    <t>Base de Datos</t>
  </si>
  <si>
    <t>Aplicación</t>
  </si>
  <si>
    <t>Valor Global</t>
  </si>
  <si>
    <t>Seguridad Perimetral</t>
  </si>
  <si>
    <t>Seguridad Avanzada de Red</t>
  </si>
  <si>
    <t>Seguridad de Acceso a la red ( NAC - Network Access Control)</t>
  </si>
  <si>
    <t>Seguridad en Aplicaciones WEB</t>
  </si>
  <si>
    <t>Seguridad en Bases de Datos</t>
  </si>
  <si>
    <t>Logs y Reportes</t>
  </si>
  <si>
    <t>Servicio de Security Information Event Management (SIEM)</t>
  </si>
  <si>
    <t>Subservicio I</t>
  </si>
  <si>
    <t xml:space="preserve"> Controlador de Dominio</t>
  </si>
  <si>
    <t>Administración y Monitoreo</t>
  </si>
  <si>
    <t>Custodia de medios</t>
  </si>
  <si>
    <t xml:space="preserve">Suministro, instalación, configuraración, mantenimiento, monitoreo y  gestión. </t>
  </si>
  <si>
    <t xml:space="preserve">administración y soporte </t>
  </si>
  <si>
    <t>Subtotal  -  Servidores</t>
  </si>
  <si>
    <t>SERVIDORES</t>
  </si>
  <si>
    <t>APLICACIONES</t>
  </si>
  <si>
    <t>BASES DE DATOS</t>
  </si>
  <si>
    <t>Operación, administración del servicio de Backup y sus herramientas</t>
  </si>
  <si>
    <r>
      <t xml:space="preserve">Renovación de soporte 7x24 de las soluciones de respaldo </t>
    </r>
    <r>
      <rPr>
        <sz val="9"/>
        <color rgb="FFFF0000"/>
        <rFont val="Arial"/>
        <family val="2"/>
      </rPr>
      <t>(4)</t>
    </r>
  </si>
  <si>
    <r>
      <t xml:space="preserve">Terabyte migrado </t>
    </r>
    <r>
      <rPr>
        <sz val="9"/>
        <color rgb="FFFF0000"/>
        <rFont val="Arial"/>
        <family val="2"/>
      </rPr>
      <t>(5)</t>
    </r>
  </si>
  <si>
    <t>Terabyte</t>
  </si>
  <si>
    <t>Subtotal  -  Respaldo (Backup)</t>
  </si>
  <si>
    <t>Operación y administración</t>
  </si>
  <si>
    <r>
      <t xml:space="preserve">Renovación de soporte 7x24 de las soluciones de almacenamiento </t>
    </r>
    <r>
      <rPr>
        <sz val="9"/>
        <color rgb="FFFF0000"/>
        <rFont val="Arial"/>
        <family val="2"/>
      </rPr>
      <t>(6)</t>
    </r>
  </si>
  <si>
    <t>Subtotal  -  Seguridad</t>
  </si>
  <si>
    <t>SEGURIDAD INFORMÁTICA</t>
  </si>
  <si>
    <t>TELEFONÍA IP</t>
  </si>
  <si>
    <t>RESPALDO (BACKUP)</t>
  </si>
  <si>
    <t>ALMACENAMIENTO</t>
  </si>
  <si>
    <t>CENTROS DE CÓMPUTO</t>
  </si>
  <si>
    <t>OFFICE 365</t>
  </si>
  <si>
    <t>HERRAMIENTAS DE GESTIÓN Y MONITOREO</t>
  </si>
  <si>
    <t>GOBERNABILIDAD</t>
  </si>
  <si>
    <t>Gestión y Administración del proyecto</t>
  </si>
  <si>
    <t>Subtotal  -  Almacenamiento</t>
  </si>
  <si>
    <t xml:space="preserve">Monitoreo y Administración de la Infraestructura Tecnológica del ICBF y Servicios expuesto en el numeral 6.10 </t>
  </si>
  <si>
    <t>Operación, Administración y Mantenimiento de las herramientas que están actualmente implementadas en el ICBF.</t>
  </si>
  <si>
    <t>Implementación  de la herramienta</t>
  </si>
  <si>
    <t>Correo Electrónico (On-Line / On-Premise)</t>
  </si>
  <si>
    <t xml:space="preserve">Lync (On-Line / On-Premise) </t>
  </si>
  <si>
    <t>Sharepoint (On-Line / On-Premise)</t>
  </si>
  <si>
    <t>Subtotal  -  Office 365</t>
  </si>
  <si>
    <t>Federación y Entorno Hibrido</t>
  </si>
  <si>
    <t>Plataforma Hibrida Office 365 (Consolas de Administración On-Line / On-Premise)</t>
  </si>
  <si>
    <t>Almacenamiento SAN  y NAS</t>
  </si>
  <si>
    <r>
      <t xml:space="preserve">System Center Operations Manager </t>
    </r>
    <r>
      <rPr>
        <sz val="9"/>
        <color rgb="FFFF0000"/>
        <rFont val="Arial"/>
        <family val="2"/>
      </rPr>
      <t>(7)</t>
    </r>
  </si>
  <si>
    <r>
      <t xml:space="preserve">Herramienta (s) adicionales en caso de ser requeridas </t>
    </r>
    <r>
      <rPr>
        <sz val="9"/>
        <color rgb="FFFF0000"/>
        <rFont val="Arial"/>
        <family val="2"/>
      </rPr>
      <t>(Opción 1 , Nota 8)</t>
    </r>
  </si>
  <si>
    <r>
      <t xml:space="preserve">Herramienta (s) adicionales en caso de ser requeridas </t>
    </r>
    <r>
      <rPr>
        <sz val="9"/>
        <color rgb="FFFF0000"/>
        <rFont val="Arial"/>
        <family val="2"/>
      </rPr>
      <t>(Opción 2 , Nota 8)</t>
    </r>
  </si>
  <si>
    <t>Administración y monitoreo de Licenciamiento</t>
  </si>
  <si>
    <t>Subtotal  -  Herramientas de Gestión y Monitoreo (Escenario 1 - Opción 1 - Pago por servicio de las herramientas suministradas por el contratista</t>
  </si>
  <si>
    <r>
      <rPr>
        <b/>
        <sz val="9"/>
        <color theme="1"/>
        <rFont val="Arial"/>
        <family val="2"/>
      </rPr>
      <t>Escenario 1 -</t>
    </r>
    <r>
      <rPr>
        <sz val="9"/>
        <color theme="1"/>
        <rFont val="Arial"/>
        <family val="2"/>
      </rPr>
      <t xml:space="preserve"> (Teniendo en cuenta (Opción 1)  -  Herramientas de Gestión y Monitoreo  - Pago por uso del servicio de las herramientas suministradas por el contratista, durante el tiempo de ejecución del presente contrato.</t>
    </r>
  </si>
  <si>
    <r>
      <rPr>
        <b/>
        <sz val="9"/>
        <color theme="1"/>
        <rFont val="Arial"/>
        <family val="2"/>
      </rPr>
      <t>Escenario 2 -</t>
    </r>
    <r>
      <rPr>
        <sz val="9"/>
        <color theme="1"/>
        <rFont val="Arial"/>
        <family val="2"/>
      </rPr>
      <t xml:space="preserve"> (Teniendo en cuenta (Opción 2)  -  Herramientas de Gestión y Monitoreo  -  Licenciamiento a perpetuidad de las herramientas que utilice EL CONTRATISTA en caso de ser necesario. </t>
    </r>
  </si>
  <si>
    <t>Subtotal  -  Herramientas de Gestión y Monitoreo (Escenario 2 - Opción 2 - Licenciamiento a perpetuidad de las herramientas suministradas por el contratista</t>
  </si>
  <si>
    <t>RESUMEN IVA INCLUIDO ESCENARIO 1</t>
  </si>
  <si>
    <t>RESUMEN IVA INCLUIDO ESCENARIO 2</t>
  </si>
  <si>
    <t>HERRAMIENTAS DE GESTIÓN Y MONITOREO (OPCIÓN 2)</t>
  </si>
  <si>
    <t>HERRAMIENTAS DE GESTIÓN Y MONITOREO  (OPCIÓN 1)</t>
  </si>
  <si>
    <r>
      <rPr>
        <sz val="11"/>
        <rFont val="Arial"/>
        <family val="2"/>
      </rPr>
      <t>• Por favor diligenciar solo las celdas en AMARILLO. Se deben llenar todas las casillas.</t>
    </r>
    <r>
      <rPr>
        <sz val="11"/>
        <color rgb="FF00B050"/>
        <rFont val="Arial"/>
        <family val="2"/>
      </rPr>
      <t xml:space="preserve">
</t>
    </r>
    <r>
      <rPr>
        <sz val="11"/>
        <rFont val="Arial"/>
        <family val="2"/>
      </rPr>
      <t>• Revisar todos los requerimientos que se exponen en el documento "Ficha de Condiciones Técnicas" y Anexos (FCT); y formular su cotización en concordancia con este.</t>
    </r>
    <r>
      <rPr>
        <sz val="11"/>
        <color rgb="FF00B050"/>
        <rFont val="Arial"/>
        <family val="2"/>
      </rPr>
      <t xml:space="preserve">
</t>
    </r>
    <r>
      <rPr>
        <sz val="11"/>
        <rFont val="Arial"/>
        <family val="2"/>
      </rPr>
      <t>• El valor de la cotización deber ser expresado en PESOS COLOMBIANOS.</t>
    </r>
    <r>
      <rPr>
        <sz val="11"/>
        <color rgb="FF00B050"/>
        <rFont val="Arial"/>
        <family val="2"/>
      </rPr>
      <t xml:space="preserve">
</t>
    </r>
    <r>
      <rPr>
        <sz val="11"/>
        <color theme="1"/>
        <rFont val="Arial"/>
        <family val="2"/>
      </rPr>
      <t>• Los valores unitarios deberán aproximarse por exceso o por defecto al entero más cercano. Si la cifra no está aproximada y aparece con centavos, el ICBF aproximará al entero inferior.</t>
    </r>
    <r>
      <rPr>
        <sz val="11"/>
        <color rgb="FF00B050"/>
        <rFont val="Arial"/>
        <family val="2"/>
      </rPr>
      <t xml:space="preserve">
</t>
    </r>
    <r>
      <rPr>
        <sz val="11"/>
        <color theme="1"/>
        <rFont val="Arial"/>
        <family val="2"/>
      </rPr>
      <t>• No modificar, agregar o quitar ningún ítem o sub-ítem.</t>
    </r>
    <r>
      <rPr>
        <sz val="11"/>
        <color rgb="FF00B050"/>
        <rFont val="Arial"/>
        <family val="2"/>
      </rPr>
      <t xml:space="preserve">
</t>
    </r>
    <r>
      <rPr>
        <sz val="11"/>
        <color theme="1"/>
        <rFont val="Arial"/>
        <family val="2"/>
      </rPr>
      <t>Notas:</t>
    </r>
    <r>
      <rPr>
        <sz val="11"/>
        <color rgb="FF00B050"/>
        <rFont val="Arial"/>
        <family val="2"/>
      </rPr>
      <t xml:space="preserve">
</t>
    </r>
    <r>
      <rPr>
        <sz val="11"/>
        <color rgb="FFFF0000"/>
        <rFont val="Arial"/>
        <family val="2"/>
      </rPr>
      <t>(1)</t>
    </r>
    <r>
      <rPr>
        <sz val="11"/>
        <color rgb="FF00B050"/>
        <rFont val="Arial"/>
        <family val="2"/>
      </rPr>
      <t xml:space="preserve"> </t>
    </r>
    <r>
      <rPr>
        <sz val="11"/>
        <color theme="1"/>
        <rFont val="Arial"/>
        <family val="2"/>
      </rPr>
      <t>El valor total de la cotización deberá incluir la totalidad de los meses contemplados en el plazo de ejecución del contrato (Numeral 9 de la FCT), teniendo en cuenta que durante la etapa de transición</t>
    </r>
    <r>
      <rPr>
        <sz val="11"/>
        <rFont val="Arial"/>
        <family val="2"/>
      </rPr>
      <t xml:space="preserve"> (primeros 15 dias de ejecución) n</t>
    </r>
    <r>
      <rPr>
        <sz val="11"/>
        <color theme="1"/>
        <rFont val="Arial"/>
        <family val="2"/>
      </rPr>
      <t>o se generará factura.  Se estima para el presente estudio de mercado que la etapa de transición será durante el mes</t>
    </r>
    <r>
      <rPr>
        <sz val="11"/>
        <rFont val="Arial"/>
        <family val="2"/>
      </rPr>
      <t xml:space="preserve"> de diciembre del 2014.</t>
    </r>
    <r>
      <rPr>
        <sz val="11"/>
        <color rgb="FF00B050"/>
        <rFont val="Arial"/>
        <family val="2"/>
      </rPr>
      <t xml:space="preserve"> </t>
    </r>
    <r>
      <rPr>
        <sz val="11"/>
        <color theme="1"/>
        <rFont val="Arial"/>
        <family val="2"/>
      </rPr>
      <t xml:space="preserve">Sin embargo, los meses facturables de operación del año 2015 dependerán de la fecha de legalización e inicio del contrato y del mes en el que efectivamente se realice la etapa de transición. Se precisa que los 10 meses facturables de operación contemplados para el año 2015, incluyen 1 mes de entrega al futuro nuevo operador. 
</t>
    </r>
    <r>
      <rPr>
        <sz val="11"/>
        <color rgb="FFFF0000"/>
        <rFont val="Arial"/>
        <family val="2"/>
      </rPr>
      <t>(2)</t>
    </r>
    <r>
      <rPr>
        <sz val="11"/>
        <color theme="1"/>
        <rFont val="Arial"/>
        <family val="2"/>
      </rPr>
      <t xml:space="preserve"> Corresponde a las cantidades requeridas actualmente por la Entidad. El contratista estará en la capacidad de atender requerimientos adicionales de la Entidad.
</t>
    </r>
    <r>
      <rPr>
        <sz val="11"/>
        <color rgb="FFFF0000"/>
        <rFont val="Arial"/>
        <family val="2"/>
      </rPr>
      <t xml:space="preserve">(3) </t>
    </r>
    <r>
      <rPr>
        <sz val="11"/>
        <rFont val="Arial"/>
        <family val="2"/>
      </rPr>
      <t>Para el presente Estudio de mercado se deberá cotizar el valor unitario o mensual según corresponda para el año 2015.</t>
    </r>
    <r>
      <rPr>
        <sz val="11"/>
        <color rgb="FFFF0000"/>
        <rFont val="Arial"/>
        <family val="2"/>
      </rPr>
      <t xml:space="preserve">
(4) </t>
    </r>
    <r>
      <rPr>
        <sz val="11"/>
        <rFont val="Arial"/>
        <family val="2"/>
      </rPr>
      <t xml:space="preserve">Corresponde al pago mensual por el suministro de la Renovación de soporte 7x24 de las soluciones de respaldo, el cual debe ser un valor mensual proporcional a los meses de duración de la etapa de operación a partir del mes de mayo de 2015. (El contrato de soporte actual 7x24 sobre la solución de respaldo en disco EMC AVAMAR finaliza el 30 de abril de 2015.) (para la vigencia 2015 se reconcoceran 6 meses - mayo a octubre)
</t>
    </r>
    <r>
      <rPr>
        <sz val="11"/>
        <color rgb="FFFF0000"/>
        <rFont val="Arial"/>
        <family val="2"/>
      </rPr>
      <t>(5)</t>
    </r>
    <r>
      <rPr>
        <sz val="11"/>
        <rFont val="Arial"/>
        <family val="2"/>
      </rPr>
      <t xml:space="preserve"> Para el presente estudio de mercado se requiere determinar el valor unitario por TB migrado, para  el caso en el que la Entidad opte por tomar los servicios de migración de respaldos históricos a una solución distinta a la que actualmente tiene el ICBF, en este caso se pagará a EL CONTRATISTA mensualmente por TB migrado.
</t>
    </r>
    <r>
      <rPr>
        <sz val="11"/>
        <color rgb="FFFF0000"/>
        <rFont val="Arial"/>
        <family val="2"/>
      </rPr>
      <t>(6)</t>
    </r>
    <r>
      <rPr>
        <sz val="11"/>
        <rFont val="Arial"/>
        <family val="2"/>
      </rPr>
      <t xml:space="preserve"> Corresponde al pago mensual por el suministro de la Renovación de soporte 7x24 de las soluciones de almacenamiento SAN y NAS, el cual debe ser un valor mensual proporcional a los meses de duración de la etapa de operación a partir del mes de abril de 2015. (El contrato de soporte actual 7x24 sobre las soluciones de almacenamiento finaliza el 23 de marzo de 2015.) (para la vigencia 2015 se reconcoceran 7 meses - abril a octubre)
</t>
    </r>
    <r>
      <rPr>
        <sz val="11"/>
        <color rgb="FFFF0000"/>
        <rFont val="Arial"/>
        <family val="2"/>
      </rPr>
      <t>(7)</t>
    </r>
    <r>
      <rPr>
        <sz val="11"/>
        <rFont val="Arial"/>
        <family val="2"/>
      </rPr>
      <t xml:space="preserve"> Para el presente estudio de mercado se requiere determinar el valor global, por la Implementación de la Herramienta System Center Operations Manager, se pagará a EL CONTRATISTA una sola vez un valor fijo global correspondiente a todas las actividades necesarias para la implementación, previa aceptación por parte del supervisor del contrato.
</t>
    </r>
    <r>
      <rPr>
        <sz val="11"/>
        <color rgb="FFFF0000"/>
        <rFont val="Arial"/>
        <family val="2"/>
      </rPr>
      <t xml:space="preserve">(8) </t>
    </r>
    <r>
      <rPr>
        <sz val="11"/>
        <rFont val="Arial"/>
        <family val="2"/>
      </rPr>
      <t xml:space="preserve">Suministrar Herramienta (s) en caso de que las herramientas del ICBF de forma comprobada técnicamente no cumplan algún requerimiento que se solicite: de acuerdo con lo definido en el numeral 6.10. de la FCT para el presente estudio de mercado los potenciales proveedores podrán cotizar una de las siguientes opciones o las dos:
(Opción 1) Pago por uso del servicio de las herramientas durante el tiempo de ejecución del presente contrato.
(Opción 2) Licenciamiento a perpetuidad de las herramientas que utilice EL CONTRATISTA en caso de ser necesario. </t>
    </r>
    <r>
      <rPr>
        <sz val="11"/>
        <color theme="1"/>
        <rFont val="Arial"/>
        <family val="2"/>
      </rPr>
      <t xml:space="preserve">
</t>
    </r>
    <r>
      <rPr>
        <sz val="11"/>
        <rFont val="Arial"/>
        <family val="2"/>
      </rPr>
      <t>La Entidad determinará, de acuerdo con el resultado del estudio y con análisis internos, la mejor opción para la Entidad, en cuanto a costo-beneficio.</t>
    </r>
    <r>
      <rPr>
        <sz val="11"/>
        <color rgb="FF00B050"/>
        <rFont val="Arial"/>
        <family val="2"/>
      </rPr>
      <t xml:space="preserve">
</t>
    </r>
    <r>
      <rPr>
        <sz val="11"/>
        <color theme="1"/>
        <rFont val="Arial"/>
        <family val="2"/>
      </rPr>
      <t xml:space="preserve">
</t>
    </r>
    <r>
      <rPr>
        <sz val="11"/>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</si>
</sst>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6" formatCode="&quot;Año&quot;\ 0\ &quot;Nota (1)&quot;"/>
    <numFmt numFmtId="179" formatCode="_ [$€]\ * #,##0.00_ ;_ [$€]\ * \-#,##0.00_ ;_ [$€]\ * \-??_ ;_ @_ "/>
  </numFmts>
  <fonts count="3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b/>
      <sz val="14"/>
      <color theme="1"/>
      <name val="Arial"/>
      <family val="2"/>
    </font>
    <font>
      <sz val="10"/>
      <color rgb="FFFF0000"/>
      <name val="Arial"/>
      <family val="2"/>
    </font>
    <font>
      <b/>
      <sz val="9"/>
      <color theme="1"/>
      <name val="Arial"/>
      <family val="2"/>
    </font>
    <font>
      <i/>
      <sz val="8"/>
      <color rgb="FFFF0000"/>
      <name val="Arial"/>
      <family val="2"/>
    </font>
    <font>
      <sz val="11"/>
      <color rgb="FFFF0000"/>
      <name val="Arial"/>
      <family val="2"/>
    </font>
    <font>
      <i/>
      <sz val="11"/>
      <color theme="1"/>
      <name val="Arial"/>
      <family val="2"/>
    </font>
    <font>
      <sz val="9"/>
      <color rgb="FFFF0000"/>
      <name val="Arial"/>
      <family val="2"/>
    </font>
    <font>
      <b/>
      <sz val="9"/>
      <color rgb="FFFF0000"/>
      <name val="Arial"/>
      <family val="2"/>
    </font>
    <font>
      <sz val="10"/>
      <name val="MS Sans Serif"/>
      <family val="2"/>
    </font>
    <font>
      <sz val="11"/>
      <color rgb="FF00B050"/>
      <name val="Arial"/>
      <family val="2"/>
    </font>
    <font>
      <sz val="11"/>
      <name val="Arial"/>
      <family val="2"/>
    </font>
    <font>
      <b/>
      <i/>
      <sz val="11"/>
      <color theme="1"/>
      <name val="Arial"/>
      <family val="2"/>
    </font>
    <font>
      <b/>
      <sz val="12"/>
      <color theme="1"/>
      <name val="Arial"/>
      <family val="2"/>
    </font>
    <font>
      <b/>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9">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xf numFmtId="179" fontId="6" fillId="0" borderId="0"/>
    <xf numFmtId="179" fontId="18" fillId="0" borderId="0"/>
    <xf numFmtId="0" fontId="18" fillId="0" borderId="0"/>
    <xf numFmtId="179" fontId="27" fillId="0" borderId="0"/>
  </cellStyleXfs>
  <cellXfs count="354">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172" fontId="3" fillId="0" borderId="9" xfId="0" applyNumberFormat="1" applyFont="1" applyFill="1" applyBorder="1" applyAlignment="1" applyProtection="1">
      <alignment vertical="center" shrinkToFit="1"/>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172" fontId="3" fillId="0" borderId="9" xfId="0" applyNumberFormat="1" applyFont="1" applyFill="1" applyBorder="1" applyAlignment="1" applyProtection="1">
      <alignment vertical="center"/>
    </xf>
    <xf numFmtId="172" fontId="3" fillId="0" borderId="9" xfId="0" applyNumberFormat="1" applyFont="1" applyBorder="1" applyAlignment="1" applyProtection="1">
      <alignment shrinkToFit="1"/>
    </xf>
    <xf numFmtId="0" fontId="3" fillId="0" borderId="0" xfId="0" applyFont="1" applyAlignment="1" applyProtection="1">
      <alignment horizontal="center" vertical="center" wrapText="1"/>
    </xf>
    <xf numFmtId="0" fontId="22" fillId="0" borderId="0" xfId="0" applyFont="1" applyProtection="1"/>
    <xf numFmtId="172" fontId="3" fillId="0" borderId="12" xfId="0" applyNumberFormat="1" applyFont="1" applyFill="1" applyBorder="1" applyAlignment="1" applyProtection="1">
      <alignment vertical="center"/>
    </xf>
    <xf numFmtId="0" fontId="4" fillId="3" borderId="9" xfId="2" applyFont="1" applyFill="1" applyBorder="1" applyAlignment="1">
      <alignment horizontal="center" vertical="center" wrapText="1"/>
    </xf>
    <xf numFmtId="0" fontId="3" fillId="0" borderId="0" xfId="0" applyFont="1" applyAlignment="1" applyProtection="1">
      <alignment vertical="center"/>
    </xf>
    <xf numFmtId="0" fontId="8" fillId="0" borderId="10" xfId="0" applyFont="1" applyFill="1" applyBorder="1" applyAlignment="1" applyProtection="1">
      <alignment vertical="center"/>
    </xf>
    <xf numFmtId="0" fontId="9" fillId="0" borderId="11" xfId="0" applyFont="1" applyFill="1" applyBorder="1" applyAlignment="1" applyProtection="1">
      <alignment vertical="center"/>
    </xf>
    <xf numFmtId="0" fontId="8" fillId="0" borderId="6" xfId="0" applyFont="1" applyFill="1" applyBorder="1" applyAlignment="1" applyProtection="1">
      <alignment vertical="center"/>
    </xf>
    <xf numFmtId="0" fontId="1" fillId="0" borderId="0" xfId="0" applyFont="1" applyBorder="1" applyAlignment="1" applyProtection="1">
      <alignment horizontal="left" vertical="top" wrapText="1"/>
    </xf>
    <xf numFmtId="176" fontId="3" fillId="0" borderId="0" xfId="0" applyNumberFormat="1" applyFont="1" applyFill="1" applyBorder="1" applyAlignment="1" applyProtection="1">
      <alignment horizontal="center" vertical="center" wrapText="1"/>
    </xf>
    <xf numFmtId="0" fontId="8" fillId="0" borderId="0" xfId="0" applyFont="1" applyFill="1" applyBorder="1" applyAlignment="1" applyProtection="1">
      <alignment horizontal="left" vertical="center" wrapText="1"/>
    </xf>
    <xf numFmtId="0" fontId="8" fillId="0" borderId="9" xfId="0" applyFont="1" applyFill="1" applyBorder="1" applyAlignment="1" applyProtection="1">
      <alignment horizontal="center" vertical="center" wrapText="1"/>
    </xf>
    <xf numFmtId="172" fontId="24" fillId="0" borderId="0" xfId="0" applyNumberFormat="1" applyFont="1" applyAlignment="1" applyProtection="1">
      <alignment vertical="center"/>
    </xf>
    <xf numFmtId="172" fontId="3" fillId="0" borderId="10" xfId="0" applyNumberFormat="1" applyFont="1" applyFill="1" applyBorder="1" applyAlignment="1" applyProtection="1">
      <alignment vertical="center"/>
    </xf>
    <xf numFmtId="172" fontId="3" fillId="0" borderId="11" xfId="0" applyNumberFormat="1" applyFont="1" applyFill="1" applyBorder="1" applyAlignment="1" applyProtection="1">
      <alignment vertical="center" shrinkToFit="1"/>
    </xf>
    <xf numFmtId="0" fontId="3" fillId="0" borderId="12" xfId="0" applyFont="1" applyBorder="1" applyAlignment="1" applyProtection="1">
      <alignment horizontal="left" vertical="center" indent="1"/>
    </xf>
    <xf numFmtId="0" fontId="8" fillId="0" borderId="12" xfId="0" applyFont="1" applyFill="1" applyBorder="1" applyAlignment="1" applyProtection="1">
      <alignment horizontal="left" vertical="center" wrapText="1"/>
    </xf>
    <xf numFmtId="0" fontId="1" fillId="0" borderId="10" xfId="0" applyFont="1" applyBorder="1" applyAlignment="1" applyProtection="1">
      <alignment vertical="center"/>
    </xf>
    <xf numFmtId="172" fontId="3" fillId="0" borderId="9" xfId="0" applyNumberFormat="1" applyFont="1" applyBorder="1" applyAlignment="1" applyProtection="1">
      <alignment vertical="center" shrinkToFit="1"/>
    </xf>
    <xf numFmtId="172" fontId="3" fillId="0" borderId="0" xfId="0" applyNumberFormat="1" applyFont="1" applyBorder="1" applyAlignment="1" applyProtection="1">
      <alignment vertical="center"/>
    </xf>
    <xf numFmtId="172" fontId="3" fillId="0" borderId="0" xfId="0" applyNumberFormat="1" applyFont="1" applyBorder="1" applyAlignment="1" applyProtection="1">
      <alignment shrinkToFit="1"/>
    </xf>
    <xf numFmtId="0" fontId="1" fillId="0" borderId="9" xfId="0" applyFont="1" applyBorder="1" applyAlignment="1" applyProtection="1">
      <alignment horizontal="center" wrapText="1"/>
    </xf>
    <xf numFmtId="172" fontId="1" fillId="0" borderId="9" xfId="0" applyNumberFormat="1" applyFont="1" applyBorder="1" applyAlignment="1" applyProtection="1">
      <alignment vertical="center" shrinkToFit="1"/>
    </xf>
    <xf numFmtId="172" fontId="3" fillId="0" borderId="0" xfId="0" applyNumberFormat="1" applyFont="1" applyAlignment="1" applyProtection="1">
      <alignment vertical="center"/>
    </xf>
    <xf numFmtId="0" fontId="3" fillId="0" borderId="9" xfId="0" applyFont="1" applyBorder="1" applyAlignment="1" applyProtection="1">
      <alignment horizontal="center" vertical="center" wrapText="1"/>
    </xf>
    <xf numFmtId="0" fontId="13" fillId="0" borderId="9" xfId="0" applyFont="1" applyFill="1" applyBorder="1" applyAlignment="1" applyProtection="1">
      <alignment vertical="center" wrapText="1"/>
    </xf>
    <xf numFmtId="3" fontId="3" fillId="0" borderId="10" xfId="0" applyNumberFormat="1" applyFont="1" applyFill="1" applyBorder="1" applyAlignment="1" applyProtection="1">
      <alignment vertical="center" shrinkToFit="1"/>
    </xf>
    <xf numFmtId="3" fontId="3" fillId="0" borderId="11" xfId="0" applyNumberFormat="1" applyFont="1" applyFill="1" applyBorder="1" applyAlignment="1" applyProtection="1">
      <alignment vertical="center" shrinkToFit="1"/>
    </xf>
    <xf numFmtId="172" fontId="2" fillId="0" borderId="10" xfId="0" applyNumberFormat="1" applyFont="1" applyFill="1" applyBorder="1" applyAlignment="1" applyProtection="1">
      <alignment vertical="center" shrinkToFit="1"/>
    </xf>
    <xf numFmtId="172" fontId="2" fillId="0" borderId="9" xfId="0" applyNumberFormat="1" applyFont="1" applyFill="1" applyBorder="1" applyAlignment="1" applyProtection="1">
      <alignment vertical="center"/>
    </xf>
    <xf numFmtId="172" fontId="2" fillId="0" borderId="9" xfId="0" applyNumberFormat="1" applyFont="1" applyFill="1" applyBorder="1" applyAlignment="1" applyProtection="1">
      <alignment vertical="center" shrinkToFit="1"/>
    </xf>
    <xf numFmtId="172" fontId="2" fillId="0" borderId="0" xfId="0" applyNumberFormat="1" applyFont="1" applyFill="1" applyBorder="1" applyAlignment="1" applyProtection="1">
      <alignment vertical="center" shrinkToFit="1"/>
    </xf>
    <xf numFmtId="172" fontId="30" fillId="0" borderId="0" xfId="0" applyNumberFormat="1" applyFont="1" applyAlignment="1" applyProtection="1">
      <alignment vertical="center"/>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left" vertical="center" wrapText="1" indent="1"/>
    </xf>
    <xf numFmtId="0" fontId="6"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21" fillId="0" borderId="10" xfId="0" applyFont="1" applyFill="1" applyBorder="1" applyAlignment="1" applyProtection="1">
      <alignment horizontal="left" vertical="center" indent="1"/>
    </xf>
    <xf numFmtId="0" fontId="8" fillId="0" borderId="9" xfId="0" applyFont="1" applyFill="1" applyBorder="1" applyAlignment="1" applyProtection="1">
      <alignment vertical="center" wrapText="1"/>
    </xf>
    <xf numFmtId="0" fontId="11" fillId="0" borderId="9" xfId="0" applyFont="1" applyFill="1" applyBorder="1" applyAlignment="1" applyProtection="1">
      <alignment horizontal="left" vertical="center" wrapText="1" indent="1"/>
    </xf>
    <xf numFmtId="172" fontId="2" fillId="0" borderId="12" xfId="0" applyNumberFormat="1" applyFont="1" applyFill="1" applyBorder="1" applyAlignment="1" applyProtection="1">
      <alignment vertical="center" shrinkToFit="1"/>
    </xf>
    <xf numFmtId="172" fontId="2" fillId="0" borderId="12" xfId="0" applyNumberFormat="1" applyFont="1" applyFill="1" applyBorder="1" applyAlignment="1" applyProtection="1">
      <alignment vertical="center"/>
    </xf>
    <xf numFmtId="172" fontId="24" fillId="0" borderId="0" xfId="0" applyNumberFormat="1" applyFont="1" applyFill="1" applyBorder="1" applyAlignment="1" applyProtection="1">
      <alignment vertical="center"/>
    </xf>
    <xf numFmtId="0" fontId="1" fillId="0" borderId="0" xfId="0" applyFont="1" applyFill="1" applyBorder="1" applyAlignment="1" applyProtection="1">
      <alignment vertical="center"/>
    </xf>
    <xf numFmtId="0" fontId="3" fillId="0" borderId="0" xfId="0" applyFont="1" applyBorder="1" applyAlignment="1" applyProtection="1">
      <alignment horizontal="left" vertical="center" indent="1"/>
    </xf>
    <xf numFmtId="0" fontId="1" fillId="0" borderId="0" xfId="0" applyFont="1" applyBorder="1" applyAlignment="1" applyProtection="1">
      <alignment vertical="center"/>
    </xf>
    <xf numFmtId="0" fontId="3" fillId="0" borderId="0" xfId="0" applyFont="1" applyBorder="1" applyAlignment="1" applyProtection="1">
      <alignment vertical="center" shrinkToFit="1"/>
    </xf>
    <xf numFmtId="172" fontId="3" fillId="0" borderId="0" xfId="0" applyNumberFormat="1" applyFont="1" applyAlignment="1" applyProtection="1">
      <alignment horizontal="center" vertical="center" wrapText="1"/>
    </xf>
    <xf numFmtId="0" fontId="21" fillId="0" borderId="10" xfId="0" applyFont="1" applyFill="1" applyBorder="1" applyAlignment="1" applyProtection="1">
      <alignment horizontal="left" vertical="center" wrapText="1" indent="1"/>
    </xf>
    <xf numFmtId="0" fontId="8" fillId="0" borderId="12" xfId="0" applyFont="1" applyFill="1" applyBorder="1" applyAlignment="1" applyProtection="1">
      <alignment horizontal="left" vertical="center" wrapText="1" indent="1"/>
    </xf>
    <xf numFmtId="0" fontId="1" fillId="0" borderId="9" xfId="0" applyFont="1" applyBorder="1" applyAlignment="1" applyProtection="1">
      <alignment horizontal="center" vertical="center"/>
    </xf>
    <xf numFmtId="0" fontId="8" fillId="0" borderId="13" xfId="0" applyFont="1" applyFill="1" applyBorder="1" applyAlignment="1" applyProtection="1">
      <alignment horizontal="left" vertical="center" wrapText="1" indent="1"/>
    </xf>
    <xf numFmtId="0" fontId="8" fillId="0" borderId="14" xfId="0" applyFont="1" applyFill="1" applyBorder="1" applyAlignment="1" applyProtection="1">
      <alignment horizontal="left" vertical="center" wrapText="1" indent="1"/>
    </xf>
    <xf numFmtId="0" fontId="8" fillId="0" borderId="9" xfId="0" applyFont="1" applyFill="1" applyBorder="1" applyAlignment="1" applyProtection="1">
      <alignment horizontal="left" vertical="center" wrapText="1" indent="1"/>
    </xf>
    <xf numFmtId="0" fontId="8" fillId="5" borderId="10" xfId="0" applyFont="1" applyFill="1" applyBorder="1" applyAlignment="1" applyProtection="1">
      <alignment vertical="center"/>
      <protection locked="0"/>
    </xf>
    <xf numFmtId="0" fontId="8" fillId="5" borderId="12" xfId="0" applyFont="1" applyFill="1" applyBorder="1" applyAlignment="1" applyProtection="1">
      <alignment vertical="center"/>
      <protection locked="0"/>
    </xf>
    <xf numFmtId="0" fontId="3" fillId="5" borderId="12" xfId="0" applyFont="1" applyFill="1" applyBorder="1" applyAlignment="1" applyProtection="1">
      <alignment horizontal="center" vertical="center" wrapText="1"/>
      <protection locked="0"/>
    </xf>
    <xf numFmtId="0" fontId="8" fillId="5" borderId="7" xfId="0" applyFont="1" applyFill="1" applyBorder="1" applyAlignment="1" applyProtection="1">
      <alignment vertical="center"/>
      <protection locked="0"/>
    </xf>
    <xf numFmtId="0" fontId="3" fillId="5" borderId="8"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left" vertical="center"/>
      <protection locked="0"/>
    </xf>
    <xf numFmtId="172" fontId="3" fillId="5" borderId="9" xfId="0" applyNumberFormat="1" applyFont="1" applyFill="1" applyBorder="1" applyAlignment="1" applyProtection="1">
      <alignment vertical="center"/>
      <protection locked="0"/>
    </xf>
    <xf numFmtId="172" fontId="2" fillId="5" borderId="9" xfId="0" applyNumberFormat="1" applyFont="1" applyFill="1" applyBorder="1" applyAlignment="1" applyProtection="1">
      <alignment vertical="center"/>
      <protection locked="0"/>
    </xf>
    <xf numFmtId="172" fontId="3" fillId="5" borderId="9" xfId="0" applyNumberFormat="1" applyFont="1" applyFill="1" applyBorder="1" applyAlignment="1" applyProtection="1">
      <alignment vertical="center" shrinkToFit="1"/>
      <protection locked="0"/>
    </xf>
    <xf numFmtId="172" fontId="2" fillId="5" borderId="9" xfId="0" applyNumberFormat="1" applyFont="1" applyFill="1" applyBorder="1" applyAlignment="1" applyProtection="1">
      <alignment vertical="center" shrinkToFit="1"/>
      <protection locked="0"/>
    </xf>
    <xf numFmtId="0" fontId="9" fillId="0" borderId="0" xfId="0" applyFont="1" applyAlignment="1" applyProtection="1">
      <alignment vertical="center"/>
    </xf>
    <xf numFmtId="0" fontId="15" fillId="0" borderId="0" xfId="8" applyFont="1" applyFill="1" applyBorder="1" applyAlignment="1" applyProtection="1">
      <alignment horizontal="center" vertical="center" wrapText="1"/>
    </xf>
    <xf numFmtId="0" fontId="9" fillId="0" borderId="0" xfId="0" applyFont="1" applyFill="1" applyAlignment="1" applyProtection="1">
      <alignment vertical="center"/>
    </xf>
    <xf numFmtId="0" fontId="8" fillId="0" borderId="9" xfId="0" applyFont="1" applyFill="1" applyBorder="1" applyAlignment="1" applyProtection="1">
      <alignment horizontal="left"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169" fontId="11" fillId="0" borderId="11" xfId="0" applyNumberFormat="1" applyFont="1" applyFill="1" applyBorder="1" applyAlignment="1" applyProtection="1">
      <alignment horizontal="left" vertical="center" wrapText="1"/>
    </xf>
    <xf numFmtId="1" fontId="11" fillId="0" borderId="11"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6" fillId="0" borderId="0" xfId="8" applyFont="1" applyFill="1" applyBorder="1" applyAlignment="1" applyProtection="1">
      <alignment horizontal="left" vertical="center" wrapText="1"/>
    </xf>
    <xf numFmtId="0" fontId="15" fillId="2" borderId="9" xfId="8" applyNumberFormat="1" applyFont="1" applyFill="1" applyBorder="1" applyAlignment="1" applyProtection="1">
      <alignment horizontal="center" vertical="center" wrapText="1"/>
    </xf>
    <xf numFmtId="0" fontId="7" fillId="2" borderId="0" xfId="8" applyFont="1" applyFill="1" applyBorder="1" applyAlignment="1" applyProtection="1">
      <alignment horizontal="center" vertical="center"/>
    </xf>
    <xf numFmtId="0" fontId="7"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0" fontId="7" fillId="2" borderId="0" xfId="8" applyNumberFormat="1" applyFont="1" applyFill="1" applyBorder="1" applyAlignment="1" applyProtection="1">
      <alignment horizontal="center" vertical="center"/>
    </xf>
    <xf numFmtId="0" fontId="7" fillId="2" borderId="0" xfId="8" applyFont="1" applyFill="1" applyBorder="1" applyAlignment="1" applyProtection="1">
      <alignment vertical="center"/>
    </xf>
    <xf numFmtId="171" fontId="7" fillId="2" borderId="0" xfId="8" applyNumberFormat="1" applyFont="1" applyFill="1" applyBorder="1" applyAlignment="1" applyProtection="1">
      <alignment vertical="center"/>
    </xf>
    <xf numFmtId="0" fontId="6" fillId="5" borderId="9" xfId="8" applyFont="1" applyFill="1" applyBorder="1" applyAlignment="1" applyProtection="1">
      <alignment horizontal="center" vertical="center" wrapText="1"/>
      <protection locked="0"/>
    </xf>
    <xf numFmtId="170" fontId="6" fillId="5" borderId="9" xfId="8" applyNumberFormat="1" applyFont="1" applyFill="1" applyBorder="1" applyAlignment="1" applyProtection="1">
      <alignment horizontal="center" vertical="center" wrapText="1"/>
      <protection locked="0"/>
    </xf>
    <xf numFmtId="171" fontId="6" fillId="5" borderId="9" xfId="8" applyNumberFormat="1"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0" fontId="3" fillId="0" borderId="10" xfId="0" applyFont="1" applyBorder="1" applyAlignment="1" applyProtection="1">
      <alignment horizontal="left" indent="2"/>
    </xf>
    <xf numFmtId="0" fontId="3" fillId="0" borderId="12" xfId="0" applyFont="1" applyBorder="1" applyAlignment="1" applyProtection="1">
      <alignment horizontal="left" indent="2"/>
    </xf>
    <xf numFmtId="0" fontId="3" fillId="0" borderId="11" xfId="0" applyFont="1" applyBorder="1" applyAlignment="1" applyProtection="1">
      <alignment horizontal="left" indent="2"/>
    </xf>
    <xf numFmtId="0" fontId="21" fillId="0" borderId="10" xfId="0" applyFont="1" applyFill="1" applyBorder="1" applyAlignment="1" applyProtection="1">
      <alignment horizontal="left" vertical="center" wrapText="1" indent="1"/>
    </xf>
    <xf numFmtId="0" fontId="21" fillId="0" borderId="12" xfId="0" applyFont="1" applyFill="1" applyBorder="1" applyAlignment="1" applyProtection="1">
      <alignment horizontal="left" vertical="center" wrapText="1" indent="1"/>
    </xf>
    <xf numFmtId="0" fontId="21" fillId="0" borderId="11" xfId="0" applyFont="1" applyFill="1" applyBorder="1" applyAlignment="1" applyProtection="1">
      <alignment horizontal="left" vertical="center" wrapText="1" indent="1"/>
    </xf>
    <xf numFmtId="0" fontId="8" fillId="0" borderId="12" xfId="0" applyFont="1" applyFill="1" applyBorder="1" applyAlignment="1" applyProtection="1">
      <alignment horizontal="left" vertical="center" wrapText="1" indent="1"/>
    </xf>
    <xf numFmtId="0" fontId="8" fillId="4" borderId="10"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176" fontId="3" fillId="0" borderId="9" xfId="0" applyNumberFormat="1" applyFont="1" applyFill="1" applyBorder="1" applyAlignment="1" applyProtection="1">
      <alignment horizontal="center"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176" fontId="3" fillId="0" borderId="10" xfId="0" applyNumberFormat="1" applyFont="1" applyFill="1" applyBorder="1" applyAlignment="1" applyProtection="1">
      <alignment horizontal="center" vertical="center"/>
    </xf>
    <xf numFmtId="176" fontId="3" fillId="0" borderId="12" xfId="0" applyNumberFormat="1" applyFont="1" applyFill="1" applyBorder="1" applyAlignment="1" applyProtection="1">
      <alignment horizontal="center" vertical="center"/>
    </xf>
    <xf numFmtId="176" fontId="3" fillId="0" borderId="11" xfId="0" applyNumberFormat="1" applyFont="1" applyFill="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8" fillId="0" borderId="13" xfId="0" applyFont="1" applyFill="1" applyBorder="1" applyAlignment="1" applyProtection="1">
      <alignment horizontal="left" vertical="center" wrapText="1" indent="1"/>
    </xf>
    <xf numFmtId="0" fontId="8" fillId="0" borderId="15" xfId="0" applyFont="1" applyFill="1" applyBorder="1" applyAlignment="1" applyProtection="1">
      <alignment horizontal="left" vertical="center" wrapText="1" indent="1"/>
    </xf>
    <xf numFmtId="0" fontId="8" fillId="0" borderId="14" xfId="0" applyFont="1" applyFill="1" applyBorder="1" applyAlignment="1" applyProtection="1">
      <alignment horizontal="left" vertical="center" wrapText="1" indent="1"/>
    </xf>
    <xf numFmtId="0" fontId="8" fillId="0" borderId="9" xfId="0" applyFont="1" applyFill="1" applyBorder="1" applyAlignment="1" applyProtection="1">
      <alignment horizontal="left" vertical="center" wrapText="1" indent="1"/>
    </xf>
    <xf numFmtId="0" fontId="9" fillId="0" borderId="13" xfId="0" applyFont="1" applyFill="1" applyBorder="1" applyAlignment="1" applyProtection="1">
      <alignment horizontal="left" vertical="center" wrapText="1" indent="1"/>
    </xf>
    <xf numFmtId="0" fontId="9" fillId="0" borderId="15" xfId="0" applyFont="1" applyFill="1" applyBorder="1" applyAlignment="1" applyProtection="1">
      <alignment horizontal="left" vertical="center" wrapText="1" indent="1"/>
    </xf>
    <xf numFmtId="0" fontId="9" fillId="0" borderId="14" xfId="0" applyFont="1" applyFill="1" applyBorder="1" applyAlignment="1" applyProtection="1">
      <alignment horizontal="left" vertical="center" wrapText="1" indent="1"/>
    </xf>
    <xf numFmtId="0" fontId="1" fillId="0" borderId="13" xfId="0" applyFont="1" applyFill="1" applyBorder="1" applyAlignment="1" applyProtection="1">
      <alignment horizontal="left" vertical="center" wrapText="1" indent="1"/>
    </xf>
    <xf numFmtId="0" fontId="1" fillId="0" borderId="15" xfId="0" applyFont="1" applyFill="1" applyBorder="1" applyAlignment="1" applyProtection="1">
      <alignment horizontal="left" vertical="center" wrapText="1" indent="1"/>
    </xf>
    <xf numFmtId="0" fontId="1" fillId="0" borderId="14" xfId="0" applyFont="1" applyFill="1" applyBorder="1" applyAlignment="1" applyProtection="1">
      <alignment horizontal="left" vertical="center" wrapText="1" inden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0" borderId="9" xfId="2"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7" fillId="2" borderId="1" xfId="8" applyFont="1" applyFill="1" applyBorder="1" applyAlignment="1" applyProtection="1">
      <alignment horizontal="center" vertical="center" wrapText="1"/>
    </xf>
    <xf numFmtId="0" fontId="7" fillId="2" borderId="2" xfId="8" applyFont="1" applyFill="1" applyBorder="1" applyAlignment="1" applyProtection="1">
      <alignment horizontal="center" vertical="center" wrapText="1"/>
    </xf>
    <xf numFmtId="0" fontId="7" fillId="2" borderId="3" xfId="8" applyFont="1" applyFill="1" applyBorder="1" applyAlignment="1" applyProtection="1">
      <alignment horizontal="center" vertical="center" wrapText="1"/>
    </xf>
    <xf numFmtId="0" fontId="7" fillId="2" borderId="4" xfId="8" applyFont="1" applyFill="1" applyBorder="1" applyAlignment="1" applyProtection="1">
      <alignment horizontal="center" vertical="center" wrapText="1"/>
    </xf>
    <xf numFmtId="0" fontId="7" fillId="2" borderId="0" xfId="8" applyFont="1" applyFill="1" applyBorder="1" applyAlignment="1" applyProtection="1">
      <alignment horizontal="center" vertical="center" wrapText="1"/>
    </xf>
    <xf numFmtId="0" fontId="7" fillId="2" borderId="5" xfId="8" applyFont="1" applyFill="1" applyBorder="1" applyAlignment="1" applyProtection="1">
      <alignment horizontal="center" vertical="center" wrapText="1"/>
    </xf>
    <xf numFmtId="0" fontId="7" fillId="2" borderId="6" xfId="8" applyFont="1" applyFill="1" applyBorder="1" applyAlignment="1" applyProtection="1">
      <alignment horizontal="center" vertical="center" wrapText="1"/>
    </xf>
    <xf numFmtId="0" fontId="7" fillId="2" borderId="7" xfId="8" applyFont="1" applyFill="1" applyBorder="1" applyAlignment="1" applyProtection="1">
      <alignment horizontal="center" vertical="center" wrapText="1"/>
    </xf>
    <xf numFmtId="0" fontId="7" fillId="2" borderId="8" xfId="8" applyFont="1" applyFill="1" applyBorder="1" applyAlignment="1" applyProtection="1">
      <alignment horizontal="center" vertical="center" wrapText="1"/>
    </xf>
    <xf numFmtId="0" fontId="15" fillId="4" borderId="10" xfId="8" applyFont="1" applyFill="1" applyBorder="1" applyAlignment="1" applyProtection="1">
      <alignment horizontal="center" vertical="center" wrapText="1"/>
    </xf>
    <xf numFmtId="0" fontId="15" fillId="4" borderId="12" xfId="8" applyFont="1" applyFill="1" applyBorder="1" applyAlignment="1" applyProtection="1">
      <alignment horizontal="center" vertical="center" wrapText="1"/>
    </xf>
    <xf numFmtId="0" fontId="15" fillId="4" borderId="11" xfId="8" applyFont="1" applyFill="1" applyBorder="1" applyAlignment="1" applyProtection="1">
      <alignment horizontal="center" vertical="center" wrapText="1"/>
    </xf>
    <xf numFmtId="0" fontId="6" fillId="0" borderId="0" xfId="8" applyFont="1" applyFill="1" applyBorder="1" applyAlignment="1" applyProtection="1">
      <alignment horizontal="left" vertical="center" wrapText="1"/>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1" fillId="0" borderId="12" xfId="0" applyFont="1" applyBorder="1" applyAlignment="1" applyProtection="1">
      <alignment horizontal="center" vertical="center" wrapText="1"/>
    </xf>
    <xf numFmtId="0" fontId="8" fillId="5" borderId="12" xfId="0" applyFont="1" applyFill="1" applyBorder="1" applyAlignment="1" applyProtection="1">
      <alignment horizontal="left" vertical="center"/>
      <protection locked="0"/>
    </xf>
    <xf numFmtId="0" fontId="1" fillId="5" borderId="11" xfId="0" applyFont="1" applyFill="1" applyBorder="1" applyAlignment="1" applyProtection="1">
      <alignment vertical="center"/>
    </xf>
    <xf numFmtId="0" fontId="8" fillId="5" borderId="9" xfId="0" applyFont="1" applyFill="1" applyBorder="1" applyAlignment="1" applyProtection="1">
      <alignment horizontal="left" vertical="center"/>
      <protection locked="0"/>
    </xf>
    <xf numFmtId="0" fontId="19" fillId="4" borderId="10" xfId="0" applyFont="1" applyFill="1" applyBorder="1" applyAlignment="1" applyProtection="1">
      <alignment horizontal="center" vertical="center"/>
    </xf>
    <xf numFmtId="0" fontId="19" fillId="4" borderId="12" xfId="0" applyFont="1" applyFill="1" applyBorder="1" applyAlignment="1" applyProtection="1">
      <alignment horizontal="center" vertical="center"/>
    </xf>
    <xf numFmtId="0" fontId="19" fillId="4" borderId="11" xfId="0" applyFont="1" applyFill="1" applyBorder="1" applyAlignment="1" applyProtection="1">
      <alignment horizontal="center" vertical="center"/>
    </xf>
    <xf numFmtId="0" fontId="1" fillId="0" borderId="10" xfId="0" applyFont="1" applyBorder="1" applyAlignment="1" applyProtection="1">
      <alignment horizontal="left" vertical="top" wrapText="1"/>
    </xf>
    <xf numFmtId="0" fontId="1" fillId="0" borderId="12"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8" fillId="4" borderId="11" xfId="0" applyFont="1" applyFill="1" applyBorder="1" applyAlignment="1" applyProtection="1">
      <alignment horizontal="center" vertical="center" wrapText="1"/>
    </xf>
    <xf numFmtId="0" fontId="21" fillId="0" borderId="10" xfId="0" applyFont="1" applyFill="1" applyBorder="1" applyAlignment="1" applyProtection="1">
      <alignment horizontal="left" vertical="center"/>
    </xf>
    <xf numFmtId="0" fontId="21" fillId="0" borderId="12" xfId="0" applyFont="1" applyFill="1" applyBorder="1" applyAlignment="1" applyProtection="1">
      <alignment horizontal="left" vertical="center"/>
    </xf>
    <xf numFmtId="0" fontId="21" fillId="0" borderId="11" xfId="0" applyFont="1" applyFill="1" applyBorder="1" applyAlignment="1" applyProtection="1">
      <alignment horizontal="left" vertical="center"/>
    </xf>
    <xf numFmtId="0" fontId="8" fillId="0" borderId="10" xfId="0" applyFont="1" applyBorder="1" applyAlignment="1" applyProtection="1">
      <alignment horizontal="left" vertical="top" wrapText="1"/>
    </xf>
    <xf numFmtId="0" fontId="8" fillId="0" borderId="12" xfId="0" applyFont="1" applyBorder="1" applyAlignment="1" applyProtection="1">
      <alignment horizontal="left" vertical="top" wrapText="1"/>
    </xf>
    <xf numFmtId="0" fontId="8" fillId="0" borderId="11" xfId="0" applyFont="1" applyBorder="1" applyAlignment="1" applyProtection="1">
      <alignment horizontal="left" vertical="top" wrapText="1"/>
    </xf>
    <xf numFmtId="0" fontId="31" fillId="4" borderId="10" xfId="0" applyFont="1" applyFill="1" applyBorder="1" applyAlignment="1" applyProtection="1">
      <alignment horizontal="left" vertical="center" wrapText="1"/>
    </xf>
    <xf numFmtId="0" fontId="31" fillId="4" borderId="12" xfId="0" applyFont="1" applyFill="1" applyBorder="1" applyAlignment="1" applyProtection="1">
      <alignment horizontal="left" vertical="center" wrapText="1"/>
    </xf>
    <xf numFmtId="0" fontId="31" fillId="4" borderId="11" xfId="0" applyFont="1" applyFill="1" applyBorder="1" applyAlignment="1" applyProtection="1">
      <alignment horizontal="left"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2" fillId="0" borderId="10" xfId="0" applyFont="1" applyBorder="1" applyAlignment="1" applyProtection="1">
      <alignment horizontal="left" indent="2"/>
    </xf>
    <xf numFmtId="0" fontId="2" fillId="0" borderId="12" xfId="0" applyFont="1" applyBorder="1" applyAlignment="1" applyProtection="1">
      <alignment horizontal="left" indent="2"/>
    </xf>
    <xf numFmtId="0" fontId="2" fillId="0" borderId="11" xfId="0" applyFont="1" applyBorder="1" applyAlignment="1" applyProtection="1">
      <alignment horizontal="left" indent="2"/>
    </xf>
    <xf numFmtId="172" fontId="32" fillId="0" borderId="9" xfId="0" applyNumberFormat="1" applyFont="1" applyBorder="1" applyAlignment="1" applyProtection="1">
      <alignment vertical="center" shrinkToFit="1"/>
    </xf>
    <xf numFmtId="169" fontId="8" fillId="5" borderId="10" xfId="0" applyNumberFormat="1" applyFont="1" applyFill="1" applyBorder="1" applyAlignment="1" applyProtection="1">
      <alignment horizontal="left" vertical="center"/>
      <protection locked="0"/>
    </xf>
    <xf numFmtId="169" fontId="8" fillId="5" borderId="12" xfId="0" applyNumberFormat="1" applyFont="1" applyFill="1" applyBorder="1" applyAlignment="1" applyProtection="1">
      <alignment horizontal="left" vertical="center"/>
      <protection locked="0"/>
    </xf>
    <xf numFmtId="169" fontId="8" fillId="5" borderId="11" xfId="0" applyNumberFormat="1" applyFont="1" applyFill="1" applyBorder="1" applyAlignment="1" applyProtection="1">
      <alignment horizontal="left" vertical="center"/>
      <protection locked="0"/>
    </xf>
  </cellXfs>
  <cellStyles count="19">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2 2" xfId="16"/>
    <cellStyle name="Normal 2 3" xfId="9"/>
    <cellStyle name="Normal 2 4" xfId="17"/>
    <cellStyle name="Normal 2 5" xfId="18"/>
    <cellStyle name="Normal 2 7 2" xfId="15"/>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1</xdr:row>
      <xdr:rowOff>67236</xdr:rowOff>
    </xdr:from>
    <xdr:to>
      <xdr:col>1</xdr:col>
      <xdr:colOff>922902</xdr:colOff>
      <xdr:row>1</xdr:row>
      <xdr:rowOff>705971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42924" y="162486"/>
          <a:ext cx="541903" cy="638735"/>
        </a:xfrm>
        <a:prstGeom prst="rect">
          <a:avLst/>
        </a:prstGeom>
        <a:noFill/>
        <a:ln w="9525">
          <a:noFill/>
          <a:miter lim="800000"/>
          <a:headEnd/>
          <a:tailEnd/>
        </a:ln>
      </xdr:spPr>
    </xdr:pic>
    <xdr:clientData/>
  </xdr:twoCellAnchor>
  <xdr:twoCellAnchor>
    <xdr:from>
      <xdr:col>8</xdr:col>
      <xdr:colOff>370243</xdr:colOff>
      <xdr:row>1</xdr:row>
      <xdr:rowOff>23035</xdr:rowOff>
    </xdr:from>
    <xdr:to>
      <xdr:col>8</xdr:col>
      <xdr:colOff>987617</xdr:colOff>
      <xdr:row>1</xdr:row>
      <xdr:rowOff>722842</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498493" y="118285"/>
          <a:ext cx="617374" cy="6998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240506</xdr:colOff>
      <xdr:row>1</xdr:row>
      <xdr:rowOff>57150</xdr:rowOff>
    </xdr:from>
    <xdr:to>
      <xdr:col>9</xdr:col>
      <xdr:colOff>1053863</xdr:colOff>
      <xdr:row>6</xdr:row>
      <xdr:rowOff>63411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937081" y="238125"/>
          <a:ext cx="813357" cy="882561"/>
        </a:xfrm>
        <a:prstGeom prst="rect">
          <a:avLst/>
        </a:prstGeom>
        <a:noFill/>
        <a:ln w="9525">
          <a:noFill/>
          <a:miter lim="800000"/>
          <a:headEnd/>
          <a:tailEnd/>
        </a:ln>
      </xdr:spPr>
    </xdr:pic>
    <xdr:clientData/>
  </xdr:twoCellAnchor>
  <xdr:twoCellAnchor>
    <xdr:from>
      <xdr:col>2</xdr:col>
      <xdr:colOff>314325</xdr:colOff>
      <xdr:row>2</xdr:row>
      <xdr:rowOff>71448</xdr:rowOff>
    </xdr:from>
    <xdr:to>
      <xdr:col>9</xdr:col>
      <xdr:colOff>114300</xdr:colOff>
      <xdr:row>7</xdr:row>
      <xdr:rowOff>47624</xdr:rowOff>
    </xdr:to>
    <xdr:sp macro="" textlink="">
      <xdr:nvSpPr>
        <xdr:cNvPr id="4" name="3 CuadroTexto"/>
        <xdr:cNvSpPr txBox="1"/>
      </xdr:nvSpPr>
      <xdr:spPr>
        <a:xfrm>
          <a:off x="1181100" y="328623"/>
          <a:ext cx="9629775"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T175"/>
  <sheetViews>
    <sheetView showGridLines="0" tabSelected="1" view="pageBreakPreview" zoomScale="90" zoomScaleNormal="85" zoomScaleSheetLayoutView="90" workbookViewId="0">
      <selection activeCell="B4" sqref="B4:I4"/>
    </sheetView>
  </sheetViews>
  <sheetFormatPr baseColWidth="10" defaultColWidth="11.42578125" defaultRowHeight="0" customHeight="1" zeroHeight="1"/>
  <cols>
    <col min="1" max="1" width="2.42578125" style="41" customWidth="1"/>
    <col min="2" max="2" width="19.140625" style="52" customWidth="1"/>
    <col min="3" max="3" width="31.42578125" style="52" customWidth="1"/>
    <col min="4" max="4" width="32" style="52" customWidth="1"/>
    <col min="5" max="5" width="16" style="48" customWidth="1"/>
    <col min="6" max="6" width="16.5703125" style="41" customWidth="1"/>
    <col min="7" max="18" width="17.140625" style="41" customWidth="1"/>
    <col min="19" max="19" width="17.42578125" style="41" customWidth="1"/>
    <col min="20" max="20" width="3.5703125" style="41" customWidth="1"/>
    <col min="21" max="25" width="9.85546875" style="41" customWidth="1"/>
    <col min="26" max="16384" width="11.42578125" style="41"/>
  </cols>
  <sheetData>
    <row r="1" spans="2:15" ht="7.5" customHeight="1"/>
    <row r="2" spans="2:15" ht="60.75" customHeight="1">
      <c r="B2" s="155" t="s">
        <v>107</v>
      </c>
      <c r="C2" s="325"/>
      <c r="D2" s="325"/>
      <c r="E2" s="325"/>
      <c r="F2" s="325"/>
      <c r="G2" s="325"/>
      <c r="H2" s="325"/>
      <c r="I2" s="156"/>
    </row>
    <row r="3" spans="2:15" ht="3.75" customHeight="1">
      <c r="B3" s="41"/>
      <c r="C3" s="41"/>
      <c r="D3" s="41"/>
      <c r="E3" s="41"/>
    </row>
    <row r="4" spans="2:15" ht="54" customHeight="1">
      <c r="B4" s="342" t="s">
        <v>126</v>
      </c>
      <c r="C4" s="343"/>
      <c r="D4" s="343"/>
      <c r="E4" s="343"/>
      <c r="F4" s="343"/>
      <c r="G4" s="343"/>
      <c r="H4" s="343"/>
      <c r="I4" s="344"/>
    </row>
    <row r="5" spans="2:15" ht="3.75" customHeight="1">
      <c r="B5" s="41"/>
      <c r="C5" s="41"/>
      <c r="D5" s="41"/>
      <c r="E5" s="41"/>
    </row>
    <row r="6" spans="2:15" ht="12" customHeight="1">
      <c r="B6" s="53" t="s">
        <v>23</v>
      </c>
      <c r="C6" s="103"/>
      <c r="D6" s="104"/>
      <c r="E6" s="105"/>
      <c r="F6" s="42" t="s">
        <v>88</v>
      </c>
      <c r="G6" s="108"/>
      <c r="H6" s="326"/>
      <c r="I6" s="327"/>
    </row>
    <row r="7" spans="2:15" ht="12" customHeight="1">
      <c r="B7" s="42" t="s">
        <v>89</v>
      </c>
      <c r="C7" s="103"/>
      <c r="D7" s="106"/>
      <c r="E7" s="107"/>
      <c r="F7" s="55" t="s">
        <v>21</v>
      </c>
      <c r="G7" s="108"/>
      <c r="H7" s="326"/>
      <c r="I7" s="327"/>
    </row>
    <row r="8" spans="2:15" ht="12" customHeight="1">
      <c r="B8" s="54" t="s">
        <v>20</v>
      </c>
      <c r="C8" s="103"/>
      <c r="D8" s="106"/>
      <c r="E8" s="107"/>
      <c r="F8" s="73" t="s">
        <v>22</v>
      </c>
      <c r="G8" s="351"/>
      <c r="H8" s="352"/>
      <c r="I8" s="353"/>
    </row>
    <row r="9" spans="2:15" ht="12" customHeight="1">
      <c r="B9" s="54" t="s">
        <v>91</v>
      </c>
      <c r="C9" s="104"/>
      <c r="D9" s="104"/>
      <c r="E9" s="104"/>
      <c r="F9" s="73" t="s">
        <v>90</v>
      </c>
      <c r="G9" s="108"/>
      <c r="H9" s="73" t="s">
        <v>92</v>
      </c>
      <c r="I9" s="328"/>
    </row>
    <row r="10" spans="2:15" ht="7.5" customHeight="1">
      <c r="B10" s="41"/>
      <c r="C10" s="41"/>
      <c r="D10" s="41"/>
      <c r="E10" s="41"/>
    </row>
    <row r="11" spans="2:15" ht="18" customHeight="1">
      <c r="B11" s="329" t="s">
        <v>67</v>
      </c>
      <c r="C11" s="330"/>
      <c r="D11" s="330"/>
      <c r="E11" s="330"/>
      <c r="F11" s="330"/>
      <c r="G11" s="330"/>
      <c r="H11" s="330"/>
      <c r="I11" s="331"/>
    </row>
    <row r="12" spans="2:15" ht="403.5" customHeight="1">
      <c r="B12" s="332" t="s">
        <v>195</v>
      </c>
      <c r="C12" s="333"/>
      <c r="D12" s="333"/>
      <c r="E12" s="333"/>
      <c r="F12" s="333"/>
      <c r="G12" s="333"/>
      <c r="H12" s="333"/>
      <c r="I12" s="334"/>
      <c r="J12" s="56"/>
    </row>
    <row r="13" spans="2:15" ht="6" customHeight="1">
      <c r="B13" s="41"/>
      <c r="C13" s="41"/>
      <c r="D13" s="41"/>
      <c r="E13" s="41"/>
    </row>
    <row r="14" spans="2:15" ht="15" customHeight="1">
      <c r="B14" s="41"/>
      <c r="C14" s="41"/>
      <c r="D14" s="41"/>
      <c r="E14" s="41"/>
      <c r="G14" s="152">
        <v>2015</v>
      </c>
      <c r="H14" s="153"/>
      <c r="I14" s="154"/>
      <c r="J14" s="57"/>
    </row>
    <row r="15" spans="2:15" ht="14.25">
      <c r="B15" s="58"/>
      <c r="C15" s="58"/>
      <c r="D15" s="58"/>
      <c r="E15" s="58"/>
      <c r="F15" s="58"/>
      <c r="G15" s="345" t="str">
        <f>+"Meses facturables de Operación "&amp;G14</f>
        <v>Meses facturables de Operación 2015</v>
      </c>
      <c r="H15" s="346"/>
      <c r="I15" s="99">
        <v>10</v>
      </c>
      <c r="J15" s="57"/>
    </row>
    <row r="16" spans="2:15" ht="25.5">
      <c r="B16" s="59" t="s">
        <v>106</v>
      </c>
      <c r="C16" s="59" t="s">
        <v>145</v>
      </c>
      <c r="D16" s="59" t="s">
        <v>127</v>
      </c>
      <c r="E16" s="59" t="s">
        <v>117</v>
      </c>
      <c r="F16" s="72" t="s">
        <v>118</v>
      </c>
      <c r="G16" s="72" t="s">
        <v>119</v>
      </c>
      <c r="H16" s="72" t="s">
        <v>120</v>
      </c>
      <c r="I16" s="72" t="s">
        <v>105</v>
      </c>
      <c r="J16" s="57"/>
      <c r="K16" s="49" t="s">
        <v>114</v>
      </c>
      <c r="L16" s="49"/>
      <c r="M16" s="49"/>
      <c r="N16" s="49"/>
      <c r="O16" s="49"/>
    </row>
    <row r="17" spans="2:15" ht="17.25" customHeight="1">
      <c r="B17" s="157" t="s">
        <v>152</v>
      </c>
      <c r="C17" s="102" t="s">
        <v>132</v>
      </c>
      <c r="D17" s="102" t="s">
        <v>130</v>
      </c>
      <c r="E17" s="102" t="s">
        <v>134</v>
      </c>
      <c r="F17" s="83">
        <v>79</v>
      </c>
      <c r="G17" s="109"/>
      <c r="H17" s="43">
        <f>+G17*$F17</f>
        <v>0</v>
      </c>
      <c r="I17" s="43">
        <f>+H17*I$15</f>
        <v>0</v>
      </c>
      <c r="J17" s="44"/>
      <c r="K17" s="60">
        <f>+I17/I$15/$F17-G17</f>
        <v>0</v>
      </c>
      <c r="L17" s="60"/>
      <c r="M17" s="60"/>
      <c r="N17" s="60"/>
      <c r="O17" s="60"/>
    </row>
    <row r="18" spans="2:15" ht="17.25" customHeight="1">
      <c r="B18" s="158"/>
      <c r="C18" s="102" t="s">
        <v>133</v>
      </c>
      <c r="D18" s="102" t="s">
        <v>130</v>
      </c>
      <c r="E18" s="102" t="s">
        <v>134</v>
      </c>
      <c r="F18" s="83">
        <v>153</v>
      </c>
      <c r="G18" s="109"/>
      <c r="H18" s="43">
        <f>+G18*$F18</f>
        <v>0</v>
      </c>
      <c r="I18" s="43">
        <f>+H18*I$15</f>
        <v>0</v>
      </c>
      <c r="J18" s="44"/>
      <c r="K18" s="60">
        <f>+I18/I$15/$F18-G18</f>
        <v>0</v>
      </c>
      <c r="L18" s="60"/>
      <c r="M18" s="60"/>
      <c r="N18" s="60"/>
      <c r="O18" s="60"/>
    </row>
    <row r="19" spans="2:15" ht="18" customHeight="1">
      <c r="B19" s="158"/>
      <c r="C19" s="102" t="s">
        <v>146</v>
      </c>
      <c r="D19" s="102" t="s">
        <v>147</v>
      </c>
      <c r="E19" s="102" t="s">
        <v>122</v>
      </c>
      <c r="F19" s="84" t="s">
        <v>121</v>
      </c>
      <c r="G19" s="43"/>
      <c r="H19" s="109"/>
      <c r="I19" s="43">
        <f>+H19*I$15</f>
        <v>0</v>
      </c>
      <c r="J19" s="44"/>
      <c r="K19" s="60">
        <f>+I19/I$15-H19</f>
        <v>0</v>
      </c>
      <c r="L19" s="60"/>
      <c r="M19" s="60"/>
      <c r="N19" s="60"/>
      <c r="O19" s="60"/>
    </row>
    <row r="20" spans="2:15" ht="18" customHeight="1">
      <c r="B20" s="159"/>
      <c r="C20" s="97" t="s">
        <v>151</v>
      </c>
      <c r="D20" s="98"/>
      <c r="E20" s="98"/>
      <c r="F20" s="85"/>
      <c r="G20" s="76"/>
      <c r="H20" s="77">
        <f>+SUM(H17:H19)</f>
        <v>0</v>
      </c>
      <c r="I20" s="78">
        <f>+SUM(I17:I19)</f>
        <v>0</v>
      </c>
      <c r="J20" s="44"/>
      <c r="K20" s="60"/>
      <c r="L20" s="60"/>
      <c r="M20" s="60"/>
      <c r="N20" s="60"/>
      <c r="O20" s="60"/>
    </row>
    <row r="21" spans="2:15" ht="18" customHeight="1">
      <c r="B21" s="102" t="s">
        <v>153</v>
      </c>
      <c r="C21" s="102" t="s">
        <v>116</v>
      </c>
      <c r="D21" s="102" t="s">
        <v>130</v>
      </c>
      <c r="E21" s="102" t="s">
        <v>136</v>
      </c>
      <c r="F21" s="84">
        <v>68</v>
      </c>
      <c r="G21" s="110"/>
      <c r="H21" s="78">
        <f>+G21*$F21</f>
        <v>0</v>
      </c>
      <c r="I21" s="78">
        <f>+H21*I$15</f>
        <v>0</v>
      </c>
      <c r="J21" s="44"/>
      <c r="K21" s="60">
        <f>+I21/I$15/$F21-G21</f>
        <v>0</v>
      </c>
      <c r="L21" s="60"/>
      <c r="M21" s="60"/>
      <c r="N21" s="60"/>
      <c r="O21" s="60"/>
    </row>
    <row r="22" spans="2:15" ht="26.1" customHeight="1">
      <c r="B22" s="102" t="s">
        <v>154</v>
      </c>
      <c r="C22" s="102" t="s">
        <v>116</v>
      </c>
      <c r="D22" s="102" t="s">
        <v>130</v>
      </c>
      <c r="E22" s="102" t="s">
        <v>135</v>
      </c>
      <c r="F22" s="84">
        <v>139</v>
      </c>
      <c r="G22" s="110"/>
      <c r="H22" s="78">
        <f>+G22*$F22</f>
        <v>0</v>
      </c>
      <c r="I22" s="78">
        <f>+H22*I$15</f>
        <v>0</v>
      </c>
      <c r="J22" s="44"/>
      <c r="K22" s="60">
        <f>+I22/I$15/$F22-G22</f>
        <v>0</v>
      </c>
      <c r="L22" s="60"/>
      <c r="M22" s="60"/>
      <c r="N22" s="60"/>
      <c r="O22" s="60"/>
    </row>
    <row r="23" spans="2:15" ht="26.1" customHeight="1">
      <c r="B23" s="157" t="s">
        <v>165</v>
      </c>
      <c r="C23" s="102" t="s">
        <v>155</v>
      </c>
      <c r="D23" s="102" t="s">
        <v>116</v>
      </c>
      <c r="E23" s="102" t="s">
        <v>122</v>
      </c>
      <c r="F23" s="84" t="s">
        <v>121</v>
      </c>
      <c r="G23" s="43"/>
      <c r="H23" s="109"/>
      <c r="I23" s="43">
        <f>+H23*I$15</f>
        <v>0</v>
      </c>
      <c r="J23" s="44"/>
      <c r="K23" s="60">
        <f>+I23/I$15-H23</f>
        <v>0</v>
      </c>
      <c r="L23" s="60"/>
      <c r="M23" s="60"/>
      <c r="N23" s="60"/>
      <c r="O23" s="60"/>
    </row>
    <row r="24" spans="2:15" ht="26.1" customHeight="1">
      <c r="B24" s="158"/>
      <c r="C24" s="102" t="s">
        <v>156</v>
      </c>
      <c r="D24" s="102" t="s">
        <v>116</v>
      </c>
      <c r="E24" s="102" t="s">
        <v>122</v>
      </c>
      <c r="F24" s="84" t="s">
        <v>121</v>
      </c>
      <c r="G24" s="43"/>
      <c r="H24" s="109"/>
      <c r="I24" s="43">
        <f>+H24*6</f>
        <v>0</v>
      </c>
      <c r="J24" s="44"/>
      <c r="K24" s="60">
        <f>+I24/6-H24</f>
        <v>0</v>
      </c>
      <c r="L24" s="60"/>
      <c r="M24" s="60"/>
      <c r="N24" s="60"/>
      <c r="O24" s="60"/>
    </row>
    <row r="25" spans="2:15" ht="18" customHeight="1">
      <c r="B25" s="158"/>
      <c r="C25" s="102" t="s">
        <v>148</v>
      </c>
      <c r="D25" s="102" t="s">
        <v>116</v>
      </c>
      <c r="E25" s="102" t="s">
        <v>122</v>
      </c>
      <c r="F25" s="84" t="s">
        <v>121</v>
      </c>
      <c r="G25" s="43"/>
      <c r="H25" s="109"/>
      <c r="I25" s="43">
        <f>+H25*I$15</f>
        <v>0</v>
      </c>
      <c r="J25" s="44"/>
      <c r="K25" s="60">
        <f>+I25/I$15-H25</f>
        <v>0</v>
      </c>
      <c r="L25" s="60"/>
      <c r="M25" s="60"/>
      <c r="N25" s="60"/>
      <c r="O25" s="60"/>
    </row>
    <row r="26" spans="2:15" ht="18" customHeight="1">
      <c r="B26" s="158"/>
      <c r="C26" s="102" t="s">
        <v>157</v>
      </c>
      <c r="D26" s="102" t="s">
        <v>116</v>
      </c>
      <c r="E26" s="102" t="s">
        <v>158</v>
      </c>
      <c r="F26" s="84" t="s">
        <v>121</v>
      </c>
      <c r="G26" s="109"/>
      <c r="H26" s="74"/>
      <c r="I26" s="75"/>
      <c r="J26" s="44"/>
      <c r="K26" s="60"/>
      <c r="L26" s="60"/>
      <c r="M26" s="60"/>
      <c r="N26" s="60"/>
      <c r="O26" s="60"/>
    </row>
    <row r="27" spans="2:15" ht="18" customHeight="1">
      <c r="B27" s="159"/>
      <c r="C27" s="97" t="s">
        <v>159</v>
      </c>
      <c r="D27" s="98"/>
      <c r="E27" s="98"/>
      <c r="F27" s="85"/>
      <c r="G27" s="76"/>
      <c r="H27" s="77">
        <f>+SUM(H23:H26)</f>
        <v>0</v>
      </c>
      <c r="I27" s="78">
        <f>+SUM(I23:I26)</f>
        <v>0</v>
      </c>
      <c r="J27" s="44"/>
      <c r="K27" s="60"/>
      <c r="L27" s="60"/>
      <c r="M27" s="60"/>
      <c r="N27" s="60"/>
      <c r="O27" s="60"/>
    </row>
    <row r="28" spans="2:15" ht="18" customHeight="1">
      <c r="B28" s="161" t="s">
        <v>166</v>
      </c>
      <c r="C28" s="102" t="s">
        <v>182</v>
      </c>
      <c r="D28" s="102" t="s">
        <v>160</v>
      </c>
      <c r="E28" s="102" t="s">
        <v>122</v>
      </c>
      <c r="F28" s="84" t="s">
        <v>121</v>
      </c>
      <c r="G28" s="43"/>
      <c r="H28" s="109"/>
      <c r="I28" s="43">
        <f>+H28*I$15</f>
        <v>0</v>
      </c>
      <c r="J28" s="44"/>
      <c r="K28" s="60">
        <f>+I28/I$15-H28</f>
        <v>0</v>
      </c>
      <c r="L28" s="60"/>
      <c r="M28" s="60"/>
      <c r="N28" s="60"/>
      <c r="O28" s="60"/>
    </row>
    <row r="29" spans="2:15" ht="26.1" customHeight="1">
      <c r="B29" s="162"/>
      <c r="C29" s="102" t="s">
        <v>161</v>
      </c>
      <c r="D29" s="102" t="s">
        <v>116</v>
      </c>
      <c r="E29" s="102" t="s">
        <v>122</v>
      </c>
      <c r="F29" s="84" t="s">
        <v>121</v>
      </c>
      <c r="G29" s="43"/>
      <c r="H29" s="109"/>
      <c r="I29" s="43">
        <f>+H29*7</f>
        <v>0</v>
      </c>
      <c r="J29" s="44"/>
      <c r="K29" s="60">
        <f>+I29/7-H29</f>
        <v>0</v>
      </c>
      <c r="L29" s="60"/>
      <c r="M29" s="60"/>
      <c r="N29" s="60"/>
      <c r="O29" s="60"/>
    </row>
    <row r="30" spans="2:15" ht="18" customHeight="1">
      <c r="B30" s="163"/>
      <c r="C30" s="97" t="s">
        <v>172</v>
      </c>
      <c r="D30" s="98"/>
      <c r="E30" s="98"/>
      <c r="F30" s="85"/>
      <c r="G30" s="76"/>
      <c r="H30" s="77">
        <f>+SUM(H28:H29)</f>
        <v>0</v>
      </c>
      <c r="I30" s="78">
        <f>+SUM(I28:I29)</f>
        <v>0</v>
      </c>
      <c r="J30" s="44"/>
      <c r="K30" s="60"/>
      <c r="L30" s="60"/>
      <c r="M30" s="60"/>
      <c r="N30" s="60"/>
      <c r="O30" s="60"/>
    </row>
    <row r="31" spans="2:15" ht="24.75" customHeight="1">
      <c r="B31" s="101" t="s">
        <v>167</v>
      </c>
      <c r="C31" s="102" t="s">
        <v>131</v>
      </c>
      <c r="D31" s="102" t="s">
        <v>130</v>
      </c>
      <c r="E31" s="102" t="s">
        <v>122</v>
      </c>
      <c r="F31" s="84" t="s">
        <v>121</v>
      </c>
      <c r="G31" s="43"/>
      <c r="H31" s="110"/>
      <c r="I31" s="78">
        <f t="shared" ref="I31" si="0">+H31*I$15</f>
        <v>0</v>
      </c>
      <c r="J31" s="79"/>
      <c r="K31" s="80">
        <f>+I31/I$15-H31</f>
        <v>0</v>
      </c>
      <c r="L31" s="80"/>
      <c r="M31" s="80"/>
      <c r="N31" s="80"/>
      <c r="O31" s="80"/>
    </row>
    <row r="32" spans="2:15" ht="17.25" customHeight="1">
      <c r="B32" s="157" t="s">
        <v>168</v>
      </c>
      <c r="C32" s="102" t="s">
        <v>180</v>
      </c>
      <c r="D32" s="102" t="s">
        <v>150</v>
      </c>
      <c r="E32" s="102" t="s">
        <v>122</v>
      </c>
      <c r="F32" s="84" t="s">
        <v>121</v>
      </c>
      <c r="G32" s="46"/>
      <c r="H32" s="111"/>
      <c r="I32" s="43">
        <f>+H32*I$15</f>
        <v>0</v>
      </c>
      <c r="J32" s="44"/>
      <c r="K32" s="60">
        <f>+I32/I$15-H32</f>
        <v>0</v>
      </c>
      <c r="L32" s="60"/>
      <c r="M32" s="60"/>
      <c r="N32" s="60"/>
      <c r="O32" s="60"/>
    </row>
    <row r="33" spans="2:15" ht="40.5" customHeight="1">
      <c r="B33" s="158"/>
      <c r="C33" s="100" t="s">
        <v>181</v>
      </c>
      <c r="D33" s="102" t="s">
        <v>150</v>
      </c>
      <c r="E33" s="102" t="s">
        <v>122</v>
      </c>
      <c r="F33" s="84" t="s">
        <v>121</v>
      </c>
      <c r="G33" s="46"/>
      <c r="H33" s="111"/>
      <c r="I33" s="43">
        <f t="shared" ref="I33:I36" si="1">+H33*I$15</f>
        <v>0</v>
      </c>
      <c r="J33" s="44"/>
      <c r="K33" s="60">
        <f>+I33/I$15-H33</f>
        <v>0</v>
      </c>
      <c r="L33" s="60"/>
      <c r="M33" s="60"/>
      <c r="N33" s="60"/>
      <c r="O33" s="60"/>
    </row>
    <row r="34" spans="2:15" ht="26.25" customHeight="1">
      <c r="B34" s="158"/>
      <c r="C34" s="100" t="s">
        <v>176</v>
      </c>
      <c r="D34" s="102" t="s">
        <v>150</v>
      </c>
      <c r="E34" s="102" t="s">
        <v>122</v>
      </c>
      <c r="F34" s="84" t="s">
        <v>121</v>
      </c>
      <c r="G34" s="46"/>
      <c r="H34" s="111"/>
      <c r="I34" s="43">
        <f t="shared" si="1"/>
        <v>0</v>
      </c>
      <c r="J34" s="44"/>
      <c r="K34" s="60">
        <f>+I34/I$15-H34</f>
        <v>0</v>
      </c>
      <c r="L34" s="60"/>
      <c r="M34" s="60"/>
      <c r="N34" s="60"/>
      <c r="O34" s="60"/>
    </row>
    <row r="35" spans="2:15" ht="18" customHeight="1">
      <c r="B35" s="158"/>
      <c r="C35" s="100" t="s">
        <v>177</v>
      </c>
      <c r="D35" s="102" t="s">
        <v>150</v>
      </c>
      <c r="E35" s="102" t="s">
        <v>122</v>
      </c>
      <c r="F35" s="84" t="s">
        <v>121</v>
      </c>
      <c r="G35" s="46"/>
      <c r="H35" s="111"/>
      <c r="I35" s="43">
        <f t="shared" si="1"/>
        <v>0</v>
      </c>
      <c r="J35" s="44"/>
      <c r="K35" s="60">
        <f>+I35/I$15-H35</f>
        <v>0</v>
      </c>
      <c r="L35" s="60"/>
      <c r="M35" s="60"/>
      <c r="N35" s="60"/>
      <c r="O35" s="60"/>
    </row>
    <row r="36" spans="2:15" ht="18" customHeight="1">
      <c r="B36" s="158"/>
      <c r="C36" s="100" t="s">
        <v>178</v>
      </c>
      <c r="D36" s="102" t="s">
        <v>150</v>
      </c>
      <c r="E36" s="102" t="s">
        <v>122</v>
      </c>
      <c r="F36" s="84" t="s">
        <v>121</v>
      </c>
      <c r="G36" s="46"/>
      <c r="H36" s="111"/>
      <c r="I36" s="43">
        <f t="shared" si="1"/>
        <v>0</v>
      </c>
      <c r="J36" s="44"/>
      <c r="K36" s="60">
        <f>+I36/I$15-H36</f>
        <v>0</v>
      </c>
      <c r="L36" s="60"/>
      <c r="M36" s="60"/>
      <c r="N36" s="60"/>
      <c r="O36" s="60"/>
    </row>
    <row r="37" spans="2:15" ht="18" customHeight="1">
      <c r="B37" s="159"/>
      <c r="C37" s="86" t="s">
        <v>179</v>
      </c>
      <c r="D37" s="98"/>
      <c r="E37" s="98"/>
      <c r="F37" s="85"/>
      <c r="G37" s="76"/>
      <c r="H37" s="78">
        <f>+SUM(H32:H36)</f>
        <v>0</v>
      </c>
      <c r="I37" s="78">
        <f>+SUM(I32:I36)</f>
        <v>0</v>
      </c>
      <c r="J37" s="44"/>
      <c r="K37" s="60"/>
      <c r="L37" s="60"/>
      <c r="M37" s="60"/>
      <c r="N37" s="60"/>
      <c r="O37" s="60"/>
    </row>
    <row r="38" spans="2:15" ht="26.25" customHeight="1">
      <c r="B38" s="164" t="s">
        <v>169</v>
      </c>
      <c r="C38" s="100" t="s">
        <v>183</v>
      </c>
      <c r="D38" s="102" t="s">
        <v>175</v>
      </c>
      <c r="E38" s="87" t="s">
        <v>137</v>
      </c>
      <c r="F38" s="59" t="s">
        <v>121</v>
      </c>
      <c r="G38" s="61"/>
      <c r="H38" s="62"/>
      <c r="I38" s="111"/>
      <c r="J38" s="44"/>
      <c r="K38" s="60"/>
      <c r="L38" s="60"/>
      <c r="M38" s="60"/>
      <c r="N38" s="60"/>
      <c r="O38" s="60"/>
    </row>
    <row r="39" spans="2:15" ht="51" customHeight="1">
      <c r="B39" s="165"/>
      <c r="C39" s="102" t="s">
        <v>173</v>
      </c>
      <c r="D39" s="102" t="s">
        <v>174</v>
      </c>
      <c r="E39" s="102" t="s">
        <v>122</v>
      </c>
      <c r="F39" s="59" t="s">
        <v>121</v>
      </c>
      <c r="G39" s="43"/>
      <c r="H39" s="109"/>
      <c r="I39" s="43">
        <f>+H39*I$15</f>
        <v>0</v>
      </c>
      <c r="J39" s="44"/>
      <c r="K39" s="60">
        <f>+I39/I$15-H39</f>
        <v>0</v>
      </c>
      <c r="L39" s="60"/>
      <c r="M39" s="60"/>
      <c r="N39" s="60"/>
      <c r="O39" s="60"/>
    </row>
    <row r="40" spans="2:15" ht="25.5" customHeight="1">
      <c r="B40" s="165"/>
      <c r="C40" s="101" t="s">
        <v>184</v>
      </c>
      <c r="D40" s="102" t="s">
        <v>116</v>
      </c>
      <c r="E40" s="82" t="s">
        <v>122</v>
      </c>
      <c r="F40" s="81" t="s">
        <v>121</v>
      </c>
      <c r="G40" s="43"/>
      <c r="H40" s="109"/>
      <c r="I40" s="43">
        <f>+H40*I$15</f>
        <v>0</v>
      </c>
      <c r="J40" s="44"/>
      <c r="K40" s="60">
        <f>+I40/I$15-H40</f>
        <v>0</v>
      </c>
      <c r="L40" s="60"/>
      <c r="M40" s="60"/>
      <c r="N40" s="60"/>
      <c r="O40" s="60"/>
    </row>
    <row r="41" spans="2:15" ht="25.5" customHeight="1">
      <c r="B41" s="165"/>
      <c r="C41" s="101" t="s">
        <v>185</v>
      </c>
      <c r="D41" s="102" t="s">
        <v>116</v>
      </c>
      <c r="E41" s="82" t="s">
        <v>122</v>
      </c>
      <c r="F41" s="81" t="s">
        <v>121</v>
      </c>
      <c r="G41" s="43"/>
      <c r="H41" s="109"/>
      <c r="I41" s="43">
        <f>+H41*I$15</f>
        <v>0</v>
      </c>
      <c r="J41" s="44"/>
      <c r="K41" s="60">
        <f>+I41/I$15-H41</f>
        <v>0</v>
      </c>
      <c r="L41" s="60"/>
      <c r="M41" s="60"/>
      <c r="N41" s="60"/>
      <c r="O41" s="60"/>
    </row>
    <row r="42" spans="2:15" ht="25.5" customHeight="1">
      <c r="B42" s="165"/>
      <c r="C42" s="101" t="s">
        <v>186</v>
      </c>
      <c r="D42" s="102" t="s">
        <v>116</v>
      </c>
      <c r="E42" s="82" t="s">
        <v>122</v>
      </c>
      <c r="F42" s="81" t="s">
        <v>121</v>
      </c>
      <c r="G42" s="43"/>
      <c r="H42" s="109"/>
      <c r="I42" s="43">
        <f>+H42*I$15</f>
        <v>0</v>
      </c>
      <c r="J42" s="44"/>
      <c r="K42" s="60">
        <f>+I42/I$15-H42</f>
        <v>0</v>
      </c>
      <c r="L42" s="60"/>
      <c r="M42" s="60"/>
      <c r="N42" s="60"/>
      <c r="O42" s="60"/>
    </row>
    <row r="43" spans="2:15" ht="25.5" customHeight="1">
      <c r="B43" s="165"/>
      <c r="C43" s="139" t="s">
        <v>187</v>
      </c>
      <c r="D43" s="140"/>
      <c r="E43" s="140"/>
      <c r="F43" s="141"/>
      <c r="G43" s="76"/>
      <c r="H43" s="78">
        <f>+SUM(H38:H40)+H42</f>
        <v>0</v>
      </c>
      <c r="I43" s="78">
        <f>+SUM(I38:I40)+I42</f>
        <v>0</v>
      </c>
      <c r="J43" s="44"/>
      <c r="K43" s="60"/>
      <c r="L43" s="60"/>
      <c r="M43" s="60"/>
      <c r="N43" s="60"/>
      <c r="O43" s="60"/>
    </row>
    <row r="44" spans="2:15" ht="25.5" customHeight="1">
      <c r="B44" s="166"/>
      <c r="C44" s="139" t="s">
        <v>190</v>
      </c>
      <c r="D44" s="140"/>
      <c r="E44" s="140"/>
      <c r="F44" s="141"/>
      <c r="G44" s="76"/>
      <c r="H44" s="78">
        <f>+SUM(H38:H39)+SUM(H41:H42)</f>
        <v>0</v>
      </c>
      <c r="I44" s="78">
        <f>+SUM(I38:I39)+SUM(I41:I42)</f>
        <v>0</v>
      </c>
      <c r="J44" s="44"/>
      <c r="K44" s="60"/>
      <c r="L44" s="60"/>
      <c r="M44" s="60"/>
      <c r="N44" s="60"/>
      <c r="O44" s="60"/>
    </row>
    <row r="45" spans="2:15" ht="18" customHeight="1">
      <c r="B45" s="102" t="s">
        <v>164</v>
      </c>
      <c r="C45" s="102" t="s">
        <v>121</v>
      </c>
      <c r="D45" s="102" t="s">
        <v>130</v>
      </c>
      <c r="E45" s="102" t="s">
        <v>122</v>
      </c>
      <c r="F45" s="84" t="s">
        <v>121</v>
      </c>
      <c r="G45" s="46"/>
      <c r="H45" s="112"/>
      <c r="I45" s="78">
        <f t="shared" ref="I45:I52" si="2">+H45*I$15</f>
        <v>0</v>
      </c>
      <c r="J45" s="44"/>
      <c r="K45" s="60">
        <f>+I45/I$15-H45</f>
        <v>0</v>
      </c>
      <c r="L45" s="60"/>
      <c r="M45" s="60"/>
      <c r="N45" s="60"/>
      <c r="O45" s="60"/>
    </row>
    <row r="46" spans="2:15" ht="39" customHeight="1">
      <c r="B46" s="160" t="s">
        <v>163</v>
      </c>
      <c r="C46" s="102" t="s">
        <v>138</v>
      </c>
      <c r="D46" s="102" t="s">
        <v>149</v>
      </c>
      <c r="E46" s="102" t="s">
        <v>122</v>
      </c>
      <c r="F46" s="59" t="s">
        <v>121</v>
      </c>
      <c r="G46" s="43"/>
      <c r="H46" s="109"/>
      <c r="I46" s="43">
        <f t="shared" si="2"/>
        <v>0</v>
      </c>
      <c r="J46" s="44"/>
      <c r="K46" s="60">
        <f>+I46/I$15-H46</f>
        <v>0</v>
      </c>
      <c r="L46" s="60"/>
      <c r="M46" s="60"/>
      <c r="N46" s="60"/>
      <c r="O46" s="60"/>
    </row>
    <row r="47" spans="2:15" ht="39" customHeight="1">
      <c r="B47" s="160"/>
      <c r="C47" s="102" t="s">
        <v>139</v>
      </c>
      <c r="D47" s="102" t="s">
        <v>149</v>
      </c>
      <c r="E47" s="102" t="s">
        <v>122</v>
      </c>
      <c r="F47" s="59" t="s">
        <v>121</v>
      </c>
      <c r="G47" s="43"/>
      <c r="H47" s="109"/>
      <c r="I47" s="43">
        <f t="shared" si="2"/>
        <v>0</v>
      </c>
      <c r="J47" s="44"/>
      <c r="K47" s="60">
        <f>+I47/I$15-H47</f>
        <v>0</v>
      </c>
      <c r="L47" s="60"/>
      <c r="M47" s="60"/>
      <c r="N47" s="60"/>
      <c r="O47" s="60"/>
    </row>
    <row r="48" spans="2:15" ht="39" customHeight="1">
      <c r="B48" s="160"/>
      <c r="C48" s="102" t="s">
        <v>140</v>
      </c>
      <c r="D48" s="102" t="s">
        <v>149</v>
      </c>
      <c r="E48" s="102" t="s">
        <v>122</v>
      </c>
      <c r="F48" s="59" t="s">
        <v>121</v>
      </c>
      <c r="G48" s="43"/>
      <c r="H48" s="109"/>
      <c r="I48" s="43">
        <f t="shared" si="2"/>
        <v>0</v>
      </c>
      <c r="J48" s="44"/>
      <c r="K48" s="60">
        <f>+I48/I$15-H48</f>
        <v>0</v>
      </c>
      <c r="L48" s="60"/>
      <c r="M48" s="60"/>
      <c r="N48" s="60"/>
      <c r="O48" s="60"/>
    </row>
    <row r="49" spans="2:20" ht="39" customHeight="1">
      <c r="B49" s="160"/>
      <c r="C49" s="102" t="s">
        <v>141</v>
      </c>
      <c r="D49" s="102" t="s">
        <v>149</v>
      </c>
      <c r="E49" s="102" t="s">
        <v>122</v>
      </c>
      <c r="F49" s="59" t="s">
        <v>121</v>
      </c>
      <c r="G49" s="43"/>
      <c r="H49" s="109"/>
      <c r="I49" s="43">
        <f t="shared" si="2"/>
        <v>0</v>
      </c>
      <c r="J49" s="44"/>
      <c r="K49" s="60">
        <f>+I49/I$15-H49</f>
        <v>0</v>
      </c>
      <c r="L49" s="60"/>
      <c r="M49" s="60"/>
      <c r="N49" s="60"/>
      <c r="O49" s="60"/>
    </row>
    <row r="50" spans="2:20" ht="39" customHeight="1">
      <c r="B50" s="160"/>
      <c r="C50" s="102" t="s">
        <v>142</v>
      </c>
      <c r="D50" s="102" t="s">
        <v>149</v>
      </c>
      <c r="E50" s="102" t="s">
        <v>122</v>
      </c>
      <c r="F50" s="59" t="s">
        <v>121</v>
      </c>
      <c r="G50" s="43"/>
      <c r="H50" s="109"/>
      <c r="I50" s="43">
        <f t="shared" si="2"/>
        <v>0</v>
      </c>
      <c r="J50" s="44"/>
      <c r="K50" s="60">
        <f>+I50/I$15-H50</f>
        <v>0</v>
      </c>
      <c r="L50" s="60"/>
      <c r="M50" s="60"/>
      <c r="N50" s="60"/>
      <c r="O50" s="60"/>
    </row>
    <row r="51" spans="2:20" ht="39" customHeight="1">
      <c r="B51" s="160"/>
      <c r="C51" s="102" t="s">
        <v>143</v>
      </c>
      <c r="D51" s="102" t="s">
        <v>149</v>
      </c>
      <c r="E51" s="102" t="s">
        <v>122</v>
      </c>
      <c r="F51" s="59" t="s">
        <v>121</v>
      </c>
      <c r="G51" s="43"/>
      <c r="H51" s="109"/>
      <c r="I51" s="43">
        <f t="shared" si="2"/>
        <v>0</v>
      </c>
      <c r="J51" s="44"/>
      <c r="K51" s="60">
        <f>+I51/I$15-H51</f>
        <v>0</v>
      </c>
      <c r="L51" s="60"/>
      <c r="M51" s="60"/>
      <c r="N51" s="60"/>
      <c r="O51" s="60"/>
    </row>
    <row r="52" spans="2:20" ht="39" customHeight="1">
      <c r="B52" s="160"/>
      <c r="C52" s="102" t="s">
        <v>144</v>
      </c>
      <c r="D52" s="102" t="s">
        <v>149</v>
      </c>
      <c r="E52" s="102" t="s">
        <v>122</v>
      </c>
      <c r="F52" s="59" t="s">
        <v>121</v>
      </c>
      <c r="G52" s="43"/>
      <c r="H52" s="109"/>
      <c r="I52" s="43">
        <f t="shared" si="2"/>
        <v>0</v>
      </c>
      <c r="J52" s="44"/>
      <c r="K52" s="60">
        <f>+I52/I$15-H52</f>
        <v>0</v>
      </c>
      <c r="L52" s="60"/>
      <c r="M52" s="60"/>
      <c r="N52" s="60"/>
      <c r="O52" s="60"/>
    </row>
    <row r="53" spans="2:20" ht="18" customHeight="1">
      <c r="B53" s="160"/>
      <c r="C53" s="86" t="s">
        <v>162</v>
      </c>
      <c r="D53" s="98"/>
      <c r="E53" s="98"/>
      <c r="F53" s="85"/>
      <c r="G53" s="76"/>
      <c r="H53" s="78">
        <f>+SUM(H46:H52)</f>
        <v>0</v>
      </c>
      <c r="I53" s="78">
        <f>+SUM(I46:I52)</f>
        <v>0</v>
      </c>
      <c r="J53" s="44"/>
      <c r="K53" s="60"/>
      <c r="L53" s="60"/>
      <c r="M53" s="60"/>
      <c r="N53" s="60"/>
      <c r="O53" s="60"/>
    </row>
    <row r="54" spans="2:20" ht="18" customHeight="1">
      <c r="B54" s="102" t="s">
        <v>170</v>
      </c>
      <c r="C54" s="88" t="s">
        <v>171</v>
      </c>
      <c r="D54" s="88" t="s">
        <v>116</v>
      </c>
      <c r="E54" s="88" t="s">
        <v>122</v>
      </c>
      <c r="F54" s="83" t="s">
        <v>121</v>
      </c>
      <c r="G54" s="46"/>
      <c r="H54" s="112"/>
      <c r="I54" s="78">
        <f>+H54*I$15</f>
        <v>0</v>
      </c>
      <c r="J54" s="44"/>
      <c r="K54" s="60">
        <f>+I54/I$15-H54</f>
        <v>0</v>
      </c>
      <c r="L54" s="60"/>
      <c r="M54" s="60"/>
      <c r="N54" s="60"/>
      <c r="O54" s="60"/>
    </row>
    <row r="55" spans="2:20" s="92" customFormat="1" ht="41.25" customHeight="1">
      <c r="B55" s="142" t="s">
        <v>188</v>
      </c>
      <c r="C55" s="142"/>
      <c r="D55" s="142"/>
      <c r="E55" s="142"/>
      <c r="F55" s="142"/>
      <c r="K55" s="50">
        <f>+L55-H56</f>
        <v>0</v>
      </c>
      <c r="L55" s="89">
        <f>+H17+H18+H19+H21+H22+H23+H24+H25+H28+H29+H31+H32+H33+H34+H35+H36+H38+H39+H40+H42+H45+SUM(H46:H52)+H54</f>
        <v>0</v>
      </c>
      <c r="M55" s="89">
        <f>+I17+I18+I19+I21+I22+I23+I24+I25+I28+I29+I31+I32+I33+I34+I35+I36+I38+I39+I40+I42+I45+SUM(I46:I52)+I54</f>
        <v>0</v>
      </c>
      <c r="N55" s="90">
        <f>+M55-I56</f>
        <v>0</v>
      </c>
      <c r="O55" s="91"/>
    </row>
    <row r="56" spans="2:20" ht="15" customHeight="1">
      <c r="B56" s="45" t="s">
        <v>109</v>
      </c>
      <c r="C56" s="63"/>
      <c r="D56" s="63"/>
      <c r="E56" s="64"/>
      <c r="F56" s="64"/>
      <c r="G56" s="65"/>
      <c r="H56" s="66">
        <f>+H20+H21+H22+H27+H30+H31+H37+H43+H45+H53+H54</f>
        <v>0</v>
      </c>
      <c r="I56" s="66">
        <f>+I20+I21+I22+I27+I30+I31+I37+I43+I45+I53+I54</f>
        <v>0</v>
      </c>
      <c r="J56" s="67"/>
      <c r="K56" s="60"/>
    </row>
    <row r="57" spans="2:20" ht="14.25">
      <c r="B57" s="45" t="s">
        <v>110</v>
      </c>
      <c r="C57" s="63"/>
      <c r="D57" s="63"/>
      <c r="E57" s="64"/>
      <c r="F57" s="64"/>
      <c r="G57" s="65"/>
      <c r="H57" s="47">
        <f>+H56*16%</f>
        <v>0</v>
      </c>
      <c r="I57" s="47">
        <f>+I56*16%</f>
        <v>0</v>
      </c>
      <c r="J57" s="68"/>
      <c r="K57" s="60"/>
    </row>
    <row r="58" spans="2:20" ht="14.25">
      <c r="B58" s="45" t="s">
        <v>111</v>
      </c>
      <c r="C58" s="63"/>
      <c r="D58" s="63"/>
      <c r="E58" s="64"/>
      <c r="F58" s="64"/>
      <c r="G58" s="65"/>
      <c r="H58" s="47">
        <f>+H57+H56</f>
        <v>0</v>
      </c>
      <c r="I58" s="47">
        <f>+I56+I57</f>
        <v>0</v>
      </c>
      <c r="J58" s="68"/>
      <c r="K58" s="60"/>
    </row>
    <row r="59" spans="2:20" s="92" customFormat="1" ht="41.25" customHeight="1">
      <c r="B59" s="142" t="s">
        <v>189</v>
      </c>
      <c r="C59" s="142"/>
      <c r="D59" s="142"/>
      <c r="E59" s="142"/>
      <c r="F59" s="142"/>
      <c r="K59" s="50">
        <f>+L59-H60</f>
        <v>0</v>
      </c>
      <c r="L59" s="89">
        <f>+H17+H18+H19+H21+H22+H23+H24+H25+H28+H29+H31+H32+H33+H34+H35+H36+H38+H39+H41+H42+H45+SUM(H46:H52)+H54</f>
        <v>0</v>
      </c>
      <c r="M59" s="89">
        <f>+I17+I18+I19+I21+I22+I23+I24+I25+I28+I29+I31+I32+I33+I34+I35+I36+I38+I39+I41+I42+I45+SUM(I46:I52)+I54</f>
        <v>0</v>
      </c>
      <c r="N59" s="90">
        <f>+M59-I60</f>
        <v>0</v>
      </c>
      <c r="O59" s="91"/>
    </row>
    <row r="60" spans="2:20" ht="15" customHeight="1">
      <c r="B60" s="45" t="s">
        <v>109</v>
      </c>
      <c r="C60" s="63"/>
      <c r="D60" s="63"/>
      <c r="E60" s="64"/>
      <c r="F60" s="64"/>
      <c r="G60" s="65"/>
      <c r="H60" s="66">
        <f>+H20+H21+H22+H27+H30+H31+H37+H44+H45+H53+H54</f>
        <v>0</v>
      </c>
      <c r="I60" s="66">
        <f>+I20+I21+I22+I27+I30+I31+I37+I44+I45+I53+I54</f>
        <v>0</v>
      </c>
      <c r="J60" s="67"/>
      <c r="K60" s="60"/>
    </row>
    <row r="61" spans="2:20" ht="14.25">
      <c r="B61" s="45" t="s">
        <v>110</v>
      </c>
      <c r="C61" s="63"/>
      <c r="D61" s="63"/>
      <c r="E61" s="64"/>
      <c r="F61" s="64"/>
      <c r="G61" s="65"/>
      <c r="H61" s="47">
        <f>+H60*16%</f>
        <v>0</v>
      </c>
      <c r="I61" s="47">
        <f>+I60*16%</f>
        <v>0</v>
      </c>
      <c r="J61" s="68"/>
      <c r="K61" s="60"/>
    </row>
    <row r="62" spans="2:20" ht="14.25">
      <c r="B62" s="45" t="s">
        <v>111</v>
      </c>
      <c r="C62" s="63"/>
      <c r="D62" s="63"/>
      <c r="E62" s="64"/>
      <c r="F62" s="64"/>
      <c r="G62" s="65"/>
      <c r="H62" s="47">
        <f>+H61+H60</f>
        <v>0</v>
      </c>
      <c r="I62" s="47">
        <f>+I60+I61</f>
        <v>0</v>
      </c>
      <c r="J62" s="68"/>
      <c r="K62" s="60"/>
    </row>
    <row r="63" spans="2:20" ht="14.25">
      <c r="B63" s="93"/>
      <c r="C63" s="93"/>
      <c r="D63" s="93"/>
      <c r="E63" s="58"/>
      <c r="F63" s="58"/>
      <c r="G63" s="94"/>
      <c r="H63" s="68"/>
      <c r="I63" s="68"/>
      <c r="J63" s="95"/>
      <c r="K63" s="68"/>
      <c r="L63" s="68"/>
      <c r="M63" s="95"/>
      <c r="N63" s="68"/>
      <c r="O63" s="68"/>
      <c r="P63" s="95"/>
      <c r="Q63" s="68"/>
      <c r="R63" s="68"/>
      <c r="S63" s="68"/>
      <c r="T63" s="68"/>
    </row>
    <row r="64" spans="2:20" ht="14.25" customHeight="1">
      <c r="B64" s="143" t="s">
        <v>191</v>
      </c>
      <c r="C64" s="144"/>
      <c r="D64" s="144"/>
      <c r="E64" s="144"/>
      <c r="F64" s="335"/>
    </row>
    <row r="65" spans="2:6" ht="14.25" customHeight="1">
      <c r="B65" s="146" t="s">
        <v>123</v>
      </c>
      <c r="C65" s="147"/>
      <c r="D65" s="148"/>
      <c r="E65" s="145">
        <f>+G14</f>
        <v>2015</v>
      </c>
      <c r="F65" s="145"/>
    </row>
    <row r="66" spans="2:6" ht="28.5" customHeight="1">
      <c r="B66" s="149"/>
      <c r="C66" s="150"/>
      <c r="D66" s="151"/>
      <c r="E66" s="69" t="s">
        <v>112</v>
      </c>
      <c r="F66" s="69" t="s">
        <v>124</v>
      </c>
    </row>
    <row r="67" spans="2:6" ht="14.25">
      <c r="B67" s="136" t="s">
        <v>152</v>
      </c>
      <c r="C67" s="137"/>
      <c r="D67" s="138"/>
      <c r="E67" s="70">
        <f>+ROUND(H20*1.16,0)</f>
        <v>0</v>
      </c>
      <c r="F67" s="70">
        <f>+ROUND(I20*1.16,0)</f>
        <v>0</v>
      </c>
    </row>
    <row r="68" spans="2:6" ht="14.25">
      <c r="B68" s="136" t="s">
        <v>153</v>
      </c>
      <c r="C68" s="137"/>
      <c r="D68" s="138"/>
      <c r="E68" s="70">
        <f>+ROUND(H21*1.16,0)</f>
        <v>0</v>
      </c>
      <c r="F68" s="70">
        <f>+ROUND(I21*1.16,0)</f>
        <v>0</v>
      </c>
    </row>
    <row r="69" spans="2:6" ht="14.25">
      <c r="B69" s="136" t="s">
        <v>154</v>
      </c>
      <c r="C69" s="137"/>
      <c r="D69" s="138"/>
      <c r="E69" s="70">
        <f>+ROUND(H22*1.16,0)</f>
        <v>0</v>
      </c>
      <c r="F69" s="70">
        <f>+ROUND(I22*1.16,0)</f>
        <v>0</v>
      </c>
    </row>
    <row r="70" spans="2:6" ht="14.25">
      <c r="B70" s="136" t="s">
        <v>165</v>
      </c>
      <c r="C70" s="137"/>
      <c r="D70" s="138"/>
      <c r="E70" s="70">
        <f>+ROUND(H27*1.16,0)</f>
        <v>0</v>
      </c>
      <c r="F70" s="70">
        <f>+ROUND(I27*1.16,0)</f>
        <v>0</v>
      </c>
    </row>
    <row r="71" spans="2:6" ht="14.25">
      <c r="B71" s="136" t="s">
        <v>166</v>
      </c>
      <c r="C71" s="137"/>
      <c r="D71" s="138"/>
      <c r="E71" s="70">
        <f>+ROUND(H30*1.16,0)</f>
        <v>0</v>
      </c>
      <c r="F71" s="70">
        <f>+ROUND(I30*1.16,0)</f>
        <v>0</v>
      </c>
    </row>
    <row r="72" spans="2:6" ht="14.25">
      <c r="B72" s="136" t="s">
        <v>167</v>
      </c>
      <c r="C72" s="137"/>
      <c r="D72" s="138"/>
      <c r="E72" s="70">
        <f>+ROUND(H31*1.16,0)</f>
        <v>0</v>
      </c>
      <c r="F72" s="70">
        <f>+ROUND(I31*1.16,0)</f>
        <v>0</v>
      </c>
    </row>
    <row r="73" spans="2:6" ht="14.25">
      <c r="B73" s="136" t="s">
        <v>168</v>
      </c>
      <c r="C73" s="137"/>
      <c r="D73" s="138"/>
      <c r="E73" s="70">
        <f>+ROUND(H37*1.16,0)</f>
        <v>0</v>
      </c>
      <c r="F73" s="70">
        <f>+ROUND(I37*1.16,0)</f>
        <v>0</v>
      </c>
    </row>
    <row r="74" spans="2:6" ht="14.25">
      <c r="B74" s="136" t="s">
        <v>194</v>
      </c>
      <c r="C74" s="137"/>
      <c r="D74" s="138"/>
      <c r="E74" s="70">
        <f>+ROUND(H43*1.16,0)</f>
        <v>0</v>
      </c>
      <c r="F74" s="70">
        <f>+ROUND(I43*1.16,0)</f>
        <v>0</v>
      </c>
    </row>
    <row r="75" spans="2:6" ht="14.25">
      <c r="B75" s="136" t="s">
        <v>164</v>
      </c>
      <c r="C75" s="137"/>
      <c r="D75" s="138"/>
      <c r="E75" s="70">
        <f>+ROUND(H45*1.16,0)</f>
        <v>0</v>
      </c>
      <c r="F75" s="70">
        <f>+ROUND(I45*1.16,0)</f>
        <v>0</v>
      </c>
    </row>
    <row r="76" spans="2:6" ht="14.25">
      <c r="B76" s="136" t="s">
        <v>163</v>
      </c>
      <c r="C76" s="137"/>
      <c r="D76" s="138"/>
      <c r="E76" s="70">
        <f>+ROUND(H53*1.16,0)</f>
        <v>0</v>
      </c>
      <c r="F76" s="70">
        <f>+ROUND(I53*1.16,0)</f>
        <v>0</v>
      </c>
    </row>
    <row r="77" spans="2:6" ht="14.25">
      <c r="B77" s="136" t="s">
        <v>170</v>
      </c>
      <c r="C77" s="137"/>
      <c r="D77" s="138"/>
      <c r="E77" s="70">
        <f>+ROUND(H54*1.16,0)</f>
        <v>0</v>
      </c>
      <c r="F77" s="70">
        <f>+ROUND(I54*1.16,0)</f>
        <v>0</v>
      </c>
    </row>
    <row r="78" spans="2:6" ht="15">
      <c r="B78" s="347" t="s">
        <v>113</v>
      </c>
      <c r="C78" s="348"/>
      <c r="D78" s="349"/>
      <c r="E78" s="350">
        <f>SUM(E67:E77)</f>
        <v>0</v>
      </c>
      <c r="F78" s="350">
        <f>SUM(F67:F77)</f>
        <v>0</v>
      </c>
    </row>
    <row r="79" spans="2:6" ht="6.75" customHeight="1">
      <c r="B79" s="58"/>
      <c r="C79" s="58"/>
      <c r="D79" s="58"/>
      <c r="E79" s="58"/>
      <c r="F79" s="58"/>
    </row>
    <row r="80" spans="2:6" ht="14.25" customHeight="1">
      <c r="B80" s="143" t="s">
        <v>192</v>
      </c>
      <c r="C80" s="144"/>
      <c r="D80" s="144"/>
      <c r="E80" s="144"/>
      <c r="F80" s="335"/>
    </row>
    <row r="81" spans="2:9" ht="14.25" customHeight="1">
      <c r="B81" s="146" t="s">
        <v>123</v>
      </c>
      <c r="C81" s="147"/>
      <c r="D81" s="148"/>
      <c r="E81" s="145">
        <f>+G14</f>
        <v>2015</v>
      </c>
      <c r="F81" s="145"/>
    </row>
    <row r="82" spans="2:9" ht="28.5" customHeight="1">
      <c r="B82" s="149"/>
      <c r="C82" s="150"/>
      <c r="D82" s="151"/>
      <c r="E82" s="69" t="s">
        <v>112</v>
      </c>
      <c r="F82" s="69" t="s">
        <v>124</v>
      </c>
    </row>
    <row r="83" spans="2:9" ht="14.25">
      <c r="B83" s="136" t="s">
        <v>152</v>
      </c>
      <c r="C83" s="137"/>
      <c r="D83" s="138"/>
      <c r="E83" s="70">
        <f t="shared" ref="E83:F85" si="3">+ROUND(H20*1.16,0)</f>
        <v>0</v>
      </c>
      <c r="F83" s="70">
        <f t="shared" si="3"/>
        <v>0</v>
      </c>
    </row>
    <row r="84" spans="2:9" ht="14.25">
      <c r="B84" s="136" t="s">
        <v>153</v>
      </c>
      <c r="C84" s="137"/>
      <c r="D84" s="138"/>
      <c r="E84" s="70">
        <f t="shared" si="3"/>
        <v>0</v>
      </c>
      <c r="F84" s="70">
        <f t="shared" si="3"/>
        <v>0</v>
      </c>
    </row>
    <row r="85" spans="2:9" ht="14.25">
      <c r="B85" s="136" t="s">
        <v>154</v>
      </c>
      <c r="C85" s="137"/>
      <c r="D85" s="138"/>
      <c r="E85" s="70">
        <f t="shared" si="3"/>
        <v>0</v>
      </c>
      <c r="F85" s="70">
        <f t="shared" si="3"/>
        <v>0</v>
      </c>
    </row>
    <row r="86" spans="2:9" ht="14.25">
      <c r="B86" s="136" t="s">
        <v>165</v>
      </c>
      <c r="C86" s="137"/>
      <c r="D86" s="138"/>
      <c r="E86" s="70">
        <f>+ROUND(H27*1.16,0)</f>
        <v>0</v>
      </c>
      <c r="F86" s="70">
        <f>+ROUND(I27*1.16,0)</f>
        <v>0</v>
      </c>
    </row>
    <row r="87" spans="2:9" ht="14.25">
      <c r="B87" s="136" t="s">
        <v>166</v>
      </c>
      <c r="C87" s="137"/>
      <c r="D87" s="138"/>
      <c r="E87" s="70">
        <f>+ROUND(H30*1.16,0)</f>
        <v>0</v>
      </c>
      <c r="F87" s="70">
        <f>+ROUND(I30*1.16,0)</f>
        <v>0</v>
      </c>
    </row>
    <row r="88" spans="2:9" ht="14.25">
      <c r="B88" s="136" t="s">
        <v>167</v>
      </c>
      <c r="C88" s="137"/>
      <c r="D88" s="138"/>
      <c r="E88" s="70">
        <f>+ROUND(H31*1.16,0)</f>
        <v>0</v>
      </c>
      <c r="F88" s="70">
        <f>+ROUND(I31*1.16,0)</f>
        <v>0</v>
      </c>
    </row>
    <row r="89" spans="2:9" ht="14.25">
      <c r="B89" s="136" t="s">
        <v>168</v>
      </c>
      <c r="C89" s="137"/>
      <c r="D89" s="138"/>
      <c r="E89" s="70">
        <f>+ROUND(H37*1.16,0)</f>
        <v>0</v>
      </c>
      <c r="F89" s="70">
        <f>+ROUND(I37*1.16,0)</f>
        <v>0</v>
      </c>
    </row>
    <row r="90" spans="2:9" ht="14.25">
      <c r="B90" s="136" t="s">
        <v>193</v>
      </c>
      <c r="C90" s="137"/>
      <c r="D90" s="138"/>
      <c r="E90" s="70">
        <f>+ROUND(H44*1.16,0)</f>
        <v>0</v>
      </c>
      <c r="F90" s="70">
        <f>+ROUND(I44*1.16,0)</f>
        <v>0</v>
      </c>
    </row>
    <row r="91" spans="2:9" ht="14.25">
      <c r="B91" s="136" t="s">
        <v>164</v>
      </c>
      <c r="C91" s="137"/>
      <c r="D91" s="138"/>
      <c r="E91" s="70">
        <f>+ROUND(H45*1.16,0)</f>
        <v>0</v>
      </c>
      <c r="F91" s="70">
        <f>+ROUND(I45*1.16,0)</f>
        <v>0</v>
      </c>
    </row>
    <row r="92" spans="2:9" ht="14.25">
      <c r="B92" s="136" t="s">
        <v>163</v>
      </c>
      <c r="C92" s="137"/>
      <c r="D92" s="138"/>
      <c r="E92" s="70">
        <f>+ROUND(H53*1.16,0)</f>
        <v>0</v>
      </c>
      <c r="F92" s="70">
        <f>+ROUND(I53*1.16,0)</f>
        <v>0</v>
      </c>
    </row>
    <row r="93" spans="2:9" ht="14.25">
      <c r="B93" s="136" t="s">
        <v>170</v>
      </c>
      <c r="C93" s="137"/>
      <c r="D93" s="138"/>
      <c r="E93" s="70">
        <f>+ROUND(H54*1.16,0)</f>
        <v>0</v>
      </c>
      <c r="F93" s="70">
        <f>+ROUND(I54*1.16,0)</f>
        <v>0</v>
      </c>
    </row>
    <row r="94" spans="2:9" ht="15">
      <c r="B94" s="347" t="s">
        <v>113</v>
      </c>
      <c r="C94" s="348"/>
      <c r="D94" s="349"/>
      <c r="E94" s="350">
        <f>SUM(E83:E93)</f>
        <v>0</v>
      </c>
      <c r="F94" s="350">
        <f>SUM(F83:F93)</f>
        <v>0</v>
      </c>
    </row>
    <row r="95" spans="2:9" ht="6" customHeight="1">
      <c r="B95" s="58"/>
      <c r="C95" s="58"/>
      <c r="D95" s="58"/>
      <c r="E95" s="58"/>
      <c r="F95" s="58"/>
    </row>
    <row r="96" spans="2:9" ht="14.25">
      <c r="B96" s="336" t="s">
        <v>108</v>
      </c>
      <c r="C96" s="337"/>
      <c r="D96" s="337"/>
      <c r="E96" s="337"/>
      <c r="F96" s="337"/>
      <c r="G96" s="337"/>
      <c r="H96" s="337"/>
      <c r="I96" s="338"/>
    </row>
    <row r="97" spans="2:16" ht="54" customHeight="1">
      <c r="B97" s="339" t="s">
        <v>115</v>
      </c>
      <c r="C97" s="340"/>
      <c r="D97" s="340"/>
      <c r="E97" s="340"/>
      <c r="F97" s="340"/>
      <c r="G97" s="340"/>
      <c r="H97" s="340"/>
      <c r="I97" s="341"/>
    </row>
    <row r="98" spans="2:16" ht="44.25" customHeight="1">
      <c r="B98" s="339" t="s">
        <v>125</v>
      </c>
      <c r="C98" s="340"/>
      <c r="D98" s="340"/>
      <c r="E98" s="340"/>
      <c r="F98" s="340"/>
      <c r="G98" s="340"/>
      <c r="H98" s="340"/>
      <c r="I98" s="341"/>
    </row>
    <row r="99" spans="2:16" ht="14.25" customHeight="1"/>
    <row r="100" spans="2:16" ht="15" customHeight="1">
      <c r="D100" s="49" t="s">
        <v>114</v>
      </c>
      <c r="E100" s="96">
        <f>+E78-H58</f>
        <v>0</v>
      </c>
      <c r="F100" s="96">
        <f>+F78-I58</f>
        <v>0</v>
      </c>
      <c r="G100" s="96"/>
      <c r="H100" s="96"/>
      <c r="I100" s="96"/>
    </row>
    <row r="101" spans="2:16" ht="15" customHeight="1">
      <c r="D101" s="49" t="s">
        <v>114</v>
      </c>
      <c r="E101" s="96">
        <f>+E94-H62</f>
        <v>0</v>
      </c>
      <c r="F101" s="96">
        <f>+F94-I62</f>
        <v>0</v>
      </c>
      <c r="G101" s="96"/>
      <c r="H101" s="96"/>
      <c r="I101" s="96"/>
    </row>
    <row r="102" spans="2:16" ht="15" customHeight="1">
      <c r="H102" s="49"/>
      <c r="I102" s="60"/>
    </row>
    <row r="103" spans="2:16" ht="15" customHeight="1">
      <c r="H103" s="49"/>
      <c r="I103" s="60"/>
    </row>
    <row r="104" spans="2:16" s="52" customFormat="1" ht="15" customHeight="1">
      <c r="E104" s="48"/>
      <c r="F104" s="41"/>
      <c r="G104" s="41"/>
      <c r="J104" s="41"/>
      <c r="M104" s="41"/>
      <c r="P104" s="41"/>
    </row>
    <row r="105" spans="2:16" s="52" customFormat="1" ht="15" customHeight="1">
      <c r="E105" s="48"/>
      <c r="F105" s="41"/>
      <c r="G105" s="41"/>
      <c r="J105" s="41"/>
      <c r="M105" s="41"/>
      <c r="P105" s="41"/>
    </row>
    <row r="106" spans="2:16" s="52" customFormat="1" ht="15" customHeight="1">
      <c r="E106" s="48"/>
      <c r="F106" s="41"/>
      <c r="G106" s="41"/>
      <c r="J106" s="41"/>
      <c r="M106" s="41"/>
      <c r="P106" s="41"/>
    </row>
    <row r="107" spans="2:16" s="52" customFormat="1" ht="15" customHeight="1">
      <c r="E107" s="48"/>
      <c r="F107" s="41"/>
      <c r="G107" s="41"/>
      <c r="J107" s="41"/>
      <c r="M107" s="41"/>
      <c r="O107" s="71"/>
      <c r="P107" s="41"/>
    </row>
    <row r="108" spans="2:16" s="52" customFormat="1" ht="15" customHeight="1">
      <c r="E108" s="48"/>
      <c r="F108" s="41"/>
      <c r="G108" s="41"/>
      <c r="J108" s="41"/>
      <c r="M108" s="41"/>
      <c r="P108" s="41"/>
    </row>
    <row r="109" spans="2:16" s="52" customFormat="1" ht="15" customHeight="1">
      <c r="E109" s="48"/>
      <c r="F109" s="41"/>
      <c r="G109" s="41"/>
      <c r="J109" s="41"/>
      <c r="M109" s="41"/>
      <c r="P109" s="41"/>
    </row>
    <row r="110" spans="2:16" s="52" customFormat="1" ht="15" customHeight="1">
      <c r="E110" s="48"/>
      <c r="F110" s="41"/>
      <c r="G110" s="41"/>
      <c r="J110" s="41"/>
      <c r="M110" s="41"/>
      <c r="P110" s="41"/>
    </row>
    <row r="111" spans="2:16" s="52" customFormat="1" ht="15" customHeight="1">
      <c r="E111" s="48"/>
      <c r="F111" s="41"/>
      <c r="G111" s="41"/>
      <c r="J111" s="41"/>
      <c r="M111" s="41"/>
      <c r="P111" s="41"/>
    </row>
    <row r="112" spans="2:16" s="52" customFormat="1" ht="15" customHeight="1">
      <c r="E112" s="48"/>
      <c r="F112" s="41"/>
      <c r="G112" s="41"/>
      <c r="J112" s="41"/>
      <c r="M112" s="41"/>
      <c r="P112" s="41"/>
    </row>
    <row r="113" spans="5:16" s="52" customFormat="1" ht="15" customHeight="1">
      <c r="E113" s="48"/>
      <c r="F113" s="41"/>
      <c r="G113" s="41"/>
      <c r="J113" s="41"/>
      <c r="M113" s="41"/>
      <c r="P113" s="41"/>
    </row>
    <row r="114" spans="5:16" s="52" customFormat="1" ht="15" customHeight="1">
      <c r="E114" s="48"/>
      <c r="F114" s="41"/>
      <c r="G114" s="41"/>
      <c r="J114" s="41"/>
      <c r="M114" s="41"/>
      <c r="P114" s="41"/>
    </row>
    <row r="115" spans="5:16" s="52" customFormat="1" ht="15" customHeight="1">
      <c r="E115" s="48"/>
      <c r="F115" s="41"/>
      <c r="G115" s="41"/>
      <c r="J115" s="41"/>
      <c r="M115" s="41"/>
      <c r="P115" s="41"/>
    </row>
    <row r="116" spans="5:16" s="52" customFormat="1" ht="15" customHeight="1">
      <c r="E116" s="48"/>
      <c r="F116" s="41"/>
      <c r="G116" s="41"/>
      <c r="J116" s="41"/>
      <c r="M116" s="41"/>
      <c r="P116" s="41"/>
    </row>
    <row r="117" spans="5:16" s="52" customFormat="1" ht="15" customHeight="1">
      <c r="E117" s="48"/>
      <c r="F117" s="41"/>
      <c r="G117" s="41"/>
      <c r="J117" s="41"/>
      <c r="M117" s="41"/>
      <c r="P117" s="41"/>
    </row>
    <row r="118" spans="5:16" s="52" customFormat="1" ht="15" customHeight="1">
      <c r="E118" s="48"/>
      <c r="F118" s="41"/>
      <c r="G118" s="41"/>
      <c r="J118" s="41"/>
      <c r="M118" s="41"/>
      <c r="P118" s="41"/>
    </row>
    <row r="119" spans="5:16" s="52" customFormat="1" ht="15" customHeight="1">
      <c r="E119" s="48"/>
      <c r="F119" s="41"/>
      <c r="G119" s="41"/>
      <c r="J119" s="41"/>
      <c r="M119" s="41"/>
      <c r="P119" s="41"/>
    </row>
    <row r="120" spans="5:16" s="52" customFormat="1" ht="15" customHeight="1">
      <c r="E120" s="48"/>
      <c r="F120" s="41"/>
      <c r="G120" s="41"/>
      <c r="J120" s="41"/>
      <c r="M120" s="41"/>
      <c r="P120" s="41"/>
    </row>
    <row r="121" spans="5:16" s="52" customFormat="1" ht="15" customHeight="1">
      <c r="E121" s="48"/>
      <c r="F121" s="41"/>
      <c r="G121" s="41"/>
      <c r="J121" s="41"/>
      <c r="M121" s="41"/>
      <c r="P121" s="41"/>
    </row>
    <row r="122" spans="5:16" s="52" customFormat="1" ht="15" customHeight="1">
      <c r="E122" s="48"/>
      <c r="F122" s="41"/>
      <c r="G122" s="41"/>
      <c r="J122" s="41"/>
      <c r="M122" s="41"/>
      <c r="P122" s="41"/>
    </row>
    <row r="123" spans="5:16" s="52" customFormat="1" ht="15" customHeight="1">
      <c r="E123" s="48"/>
      <c r="F123" s="41"/>
      <c r="G123" s="41"/>
      <c r="J123" s="41"/>
      <c r="M123" s="41"/>
      <c r="P123" s="41"/>
    </row>
    <row r="124" spans="5:16" s="52" customFormat="1" ht="15" customHeight="1">
      <c r="E124" s="48"/>
      <c r="F124" s="41"/>
      <c r="G124" s="41"/>
      <c r="J124" s="41"/>
      <c r="M124" s="41"/>
      <c r="P124" s="41"/>
    </row>
    <row r="125" spans="5:16" s="52" customFormat="1" ht="15" customHeight="1">
      <c r="E125" s="48"/>
      <c r="F125" s="41"/>
      <c r="G125" s="41"/>
      <c r="J125" s="41"/>
      <c r="M125" s="41"/>
      <c r="P125" s="41"/>
    </row>
    <row r="126" spans="5:16" s="52" customFormat="1" ht="15" customHeight="1">
      <c r="E126" s="48"/>
      <c r="F126" s="41"/>
      <c r="G126" s="41"/>
      <c r="J126" s="41"/>
      <c r="M126" s="41"/>
      <c r="P126" s="41"/>
    </row>
    <row r="127" spans="5:16" s="52" customFormat="1" ht="15" customHeight="1">
      <c r="E127" s="48"/>
      <c r="F127" s="41"/>
      <c r="G127" s="41"/>
      <c r="J127" s="41"/>
      <c r="M127" s="41"/>
      <c r="P127" s="41"/>
    </row>
    <row r="128" spans="5:16" s="52" customFormat="1" ht="15" customHeight="1">
      <c r="E128" s="48"/>
      <c r="F128" s="41"/>
      <c r="G128" s="41"/>
      <c r="J128" s="41"/>
      <c r="M128" s="41"/>
      <c r="P128" s="41"/>
    </row>
    <row r="129" spans="5:16" s="52" customFormat="1" ht="15" customHeight="1">
      <c r="E129" s="48"/>
      <c r="F129" s="41"/>
      <c r="G129" s="41"/>
      <c r="J129" s="41"/>
      <c r="M129" s="41"/>
      <c r="P129" s="41"/>
    </row>
    <row r="130" spans="5:16" s="52" customFormat="1" ht="15" customHeight="1">
      <c r="E130" s="48"/>
      <c r="F130" s="41"/>
      <c r="G130" s="41"/>
      <c r="J130" s="41"/>
      <c r="M130" s="41"/>
      <c r="P130" s="41"/>
    </row>
    <row r="131" spans="5:16" s="52" customFormat="1" ht="15" customHeight="1">
      <c r="E131" s="48"/>
      <c r="F131" s="41"/>
      <c r="G131" s="41"/>
      <c r="J131" s="41"/>
      <c r="M131" s="41"/>
      <c r="P131" s="41"/>
    </row>
    <row r="132" spans="5:16" s="52" customFormat="1" ht="15" customHeight="1">
      <c r="E132" s="48"/>
      <c r="F132" s="41"/>
      <c r="G132" s="41"/>
      <c r="J132" s="41"/>
      <c r="M132" s="41"/>
      <c r="P132" s="41"/>
    </row>
    <row r="133" spans="5:16" s="52" customFormat="1" ht="15" customHeight="1">
      <c r="E133" s="48"/>
      <c r="F133" s="41"/>
      <c r="G133" s="41"/>
      <c r="J133" s="41"/>
      <c r="M133" s="41"/>
      <c r="P133" s="41"/>
    </row>
    <row r="134" spans="5:16" s="52" customFormat="1" ht="15" customHeight="1">
      <c r="E134" s="48"/>
      <c r="F134" s="41"/>
      <c r="G134" s="41"/>
      <c r="J134" s="41"/>
      <c r="M134" s="41"/>
      <c r="P134" s="41"/>
    </row>
    <row r="135" spans="5:16" s="52" customFormat="1" ht="15" customHeight="1">
      <c r="E135" s="48"/>
      <c r="F135" s="41"/>
      <c r="G135" s="41"/>
      <c r="J135" s="41"/>
      <c r="M135" s="41"/>
      <c r="P135" s="41"/>
    </row>
    <row r="136" spans="5:16" s="52" customFormat="1" ht="15" customHeight="1">
      <c r="E136" s="48"/>
      <c r="F136" s="41"/>
      <c r="G136" s="41"/>
      <c r="J136" s="41"/>
      <c r="M136" s="41"/>
      <c r="P136" s="41"/>
    </row>
    <row r="137" spans="5:16" s="52" customFormat="1" ht="15" customHeight="1">
      <c r="E137" s="48"/>
      <c r="F137" s="41"/>
      <c r="G137" s="41"/>
      <c r="J137" s="41"/>
      <c r="M137" s="41"/>
      <c r="P137" s="41"/>
    </row>
    <row r="138" spans="5:16" s="52" customFormat="1" ht="15" customHeight="1">
      <c r="E138" s="48"/>
      <c r="F138" s="41"/>
      <c r="G138" s="41"/>
      <c r="J138" s="41"/>
      <c r="M138" s="41"/>
      <c r="P138" s="41"/>
    </row>
    <row r="139" spans="5:16" s="52" customFormat="1" ht="15" customHeight="1">
      <c r="E139" s="48"/>
      <c r="F139" s="41"/>
      <c r="G139" s="41"/>
      <c r="J139" s="41"/>
      <c r="M139" s="41"/>
      <c r="P139" s="41"/>
    </row>
    <row r="140" spans="5:16" s="52" customFormat="1" ht="15" customHeight="1">
      <c r="E140" s="48"/>
      <c r="F140" s="41"/>
      <c r="G140" s="41"/>
      <c r="J140" s="41"/>
      <c r="M140" s="41"/>
      <c r="P140" s="41"/>
    </row>
    <row r="141" spans="5:16" s="52" customFormat="1" ht="15" customHeight="1">
      <c r="E141" s="48"/>
      <c r="F141" s="41"/>
      <c r="G141" s="41"/>
      <c r="J141" s="41"/>
      <c r="M141" s="41"/>
      <c r="P141" s="41"/>
    </row>
    <row r="142" spans="5:16" s="52" customFormat="1" ht="15" customHeight="1">
      <c r="E142" s="48"/>
      <c r="F142" s="41"/>
      <c r="G142" s="41"/>
      <c r="J142" s="41"/>
      <c r="M142" s="41"/>
      <c r="P142" s="41"/>
    </row>
    <row r="143" spans="5:16" s="52" customFormat="1" ht="15" customHeight="1">
      <c r="E143" s="48"/>
      <c r="F143" s="41"/>
      <c r="G143" s="41"/>
      <c r="J143" s="41"/>
      <c r="M143" s="41"/>
      <c r="P143" s="41"/>
    </row>
    <row r="144" spans="5:16" s="52" customFormat="1" ht="15" customHeight="1">
      <c r="E144" s="48"/>
      <c r="F144" s="41"/>
      <c r="G144" s="41"/>
      <c r="J144" s="41"/>
      <c r="M144" s="41"/>
      <c r="P144" s="41"/>
    </row>
    <row r="145" spans="5:16" s="52" customFormat="1" ht="15" customHeight="1">
      <c r="E145" s="48"/>
      <c r="F145" s="41"/>
      <c r="G145" s="41"/>
      <c r="J145" s="41"/>
      <c r="M145" s="41"/>
      <c r="P145" s="41"/>
    </row>
    <row r="146" spans="5:16" s="52" customFormat="1" ht="15" customHeight="1">
      <c r="E146" s="48"/>
      <c r="F146" s="41"/>
      <c r="G146" s="41"/>
      <c r="J146" s="41"/>
      <c r="M146" s="41"/>
      <c r="P146" s="41"/>
    </row>
    <row r="147" spans="5:16" s="52" customFormat="1" ht="15" customHeight="1">
      <c r="E147" s="48"/>
      <c r="F147" s="41"/>
      <c r="G147" s="41"/>
      <c r="J147" s="41"/>
      <c r="M147" s="41"/>
      <c r="P147" s="41"/>
    </row>
    <row r="148" spans="5:16" s="52" customFormat="1" ht="15" customHeight="1">
      <c r="E148" s="48"/>
      <c r="F148" s="41"/>
      <c r="G148" s="41"/>
      <c r="J148" s="41"/>
      <c r="M148" s="41"/>
      <c r="P148" s="41"/>
    </row>
    <row r="149" spans="5:16" s="52" customFormat="1" ht="15" customHeight="1">
      <c r="E149" s="48"/>
      <c r="F149" s="41"/>
      <c r="G149" s="41"/>
      <c r="J149" s="41"/>
      <c r="M149" s="41"/>
      <c r="P149" s="41"/>
    </row>
    <row r="150" spans="5:16" s="52" customFormat="1" ht="15" customHeight="1">
      <c r="E150" s="48"/>
      <c r="F150" s="41"/>
      <c r="G150" s="41"/>
      <c r="J150" s="41"/>
      <c r="M150" s="41"/>
      <c r="P150" s="41"/>
    </row>
    <row r="151" spans="5:16" s="52" customFormat="1" ht="15" customHeight="1">
      <c r="E151" s="48"/>
      <c r="F151" s="41"/>
      <c r="G151" s="41"/>
      <c r="J151" s="41"/>
      <c r="M151" s="41"/>
      <c r="P151" s="41"/>
    </row>
    <row r="152" spans="5:16" s="52" customFormat="1" ht="15" customHeight="1">
      <c r="E152" s="48"/>
      <c r="F152" s="41"/>
      <c r="G152" s="41"/>
      <c r="J152" s="41"/>
      <c r="M152" s="41"/>
      <c r="P152" s="41"/>
    </row>
    <row r="153" spans="5:16" s="52" customFormat="1" ht="15" customHeight="1">
      <c r="E153" s="48"/>
      <c r="F153" s="41"/>
      <c r="G153" s="41"/>
      <c r="J153" s="41"/>
      <c r="M153" s="41"/>
      <c r="P153" s="41"/>
    </row>
    <row r="154" spans="5:16" s="52" customFormat="1" ht="15" customHeight="1">
      <c r="E154" s="48"/>
      <c r="F154" s="41"/>
      <c r="G154" s="41"/>
      <c r="J154" s="41"/>
      <c r="M154" s="41"/>
      <c r="P154" s="41"/>
    </row>
    <row r="155" spans="5:16" s="52" customFormat="1" ht="15" customHeight="1">
      <c r="E155" s="48"/>
      <c r="F155" s="41"/>
      <c r="G155" s="41"/>
      <c r="J155" s="41"/>
      <c r="M155" s="41"/>
      <c r="P155" s="41"/>
    </row>
    <row r="156" spans="5:16" s="52" customFormat="1" ht="15" customHeight="1">
      <c r="E156" s="48"/>
      <c r="F156" s="41"/>
      <c r="G156" s="41"/>
      <c r="J156" s="41"/>
      <c r="M156" s="41"/>
      <c r="P156" s="41"/>
    </row>
    <row r="157" spans="5:16" s="52" customFormat="1" ht="15" customHeight="1">
      <c r="E157" s="48"/>
      <c r="F157" s="41"/>
      <c r="G157" s="41"/>
      <c r="J157" s="41"/>
      <c r="M157" s="41"/>
      <c r="P157" s="41"/>
    </row>
    <row r="158" spans="5:16" s="52" customFormat="1" ht="15" customHeight="1">
      <c r="E158" s="48"/>
      <c r="F158" s="41"/>
      <c r="G158" s="41"/>
      <c r="J158" s="41"/>
      <c r="M158" s="41"/>
      <c r="P158" s="41"/>
    </row>
    <row r="159" spans="5:16" s="52" customFormat="1" ht="15" customHeight="1">
      <c r="E159" s="48"/>
      <c r="F159" s="41"/>
      <c r="G159" s="41"/>
      <c r="J159" s="41"/>
      <c r="M159" s="41"/>
      <c r="P159" s="41"/>
    </row>
    <row r="160" spans="5:16" s="52" customFormat="1" ht="15" customHeight="1">
      <c r="E160" s="48"/>
      <c r="F160" s="41"/>
      <c r="G160" s="41"/>
      <c r="J160" s="41"/>
      <c r="M160" s="41"/>
      <c r="P160" s="41"/>
    </row>
    <row r="161" spans="2:16" s="52" customFormat="1" ht="15" customHeight="1">
      <c r="E161" s="48"/>
      <c r="F161" s="41"/>
      <c r="G161" s="41"/>
      <c r="J161" s="41"/>
      <c r="M161" s="41"/>
      <c r="P161" s="41"/>
    </row>
    <row r="162" spans="2:16" s="52" customFormat="1" ht="15" customHeight="1">
      <c r="E162" s="48"/>
      <c r="F162" s="41"/>
      <c r="G162" s="41"/>
      <c r="J162" s="41"/>
      <c r="M162" s="41"/>
      <c r="P162" s="41"/>
    </row>
    <row r="163" spans="2:16" s="52" customFormat="1" ht="15" customHeight="1">
      <c r="E163" s="48"/>
      <c r="F163" s="41"/>
      <c r="G163" s="41"/>
      <c r="J163" s="41"/>
      <c r="M163" s="41"/>
      <c r="P163" s="41"/>
    </row>
    <row r="164" spans="2:16" s="52" customFormat="1" ht="15" customHeight="1">
      <c r="E164" s="48"/>
      <c r="F164" s="41"/>
      <c r="G164" s="41"/>
      <c r="J164" s="41"/>
      <c r="M164" s="41"/>
      <c r="P164" s="41"/>
    </row>
    <row r="165" spans="2:16" s="52" customFormat="1" ht="15" customHeight="1">
      <c r="E165" s="48"/>
      <c r="F165" s="41"/>
      <c r="G165" s="41"/>
      <c r="J165" s="41"/>
      <c r="M165" s="41"/>
      <c r="P165" s="41"/>
    </row>
    <row r="166" spans="2:16" s="52" customFormat="1" ht="15" customHeight="1">
      <c r="E166" s="48"/>
      <c r="F166" s="41"/>
      <c r="G166" s="41"/>
      <c r="J166" s="41"/>
      <c r="M166" s="41"/>
      <c r="P166" s="41"/>
    </row>
    <row r="167" spans="2:16" s="52" customFormat="1" ht="15" customHeight="1">
      <c r="E167" s="48"/>
      <c r="F167" s="41"/>
      <c r="G167" s="41"/>
      <c r="J167" s="41"/>
      <c r="M167" s="41"/>
      <c r="P167" s="41"/>
    </row>
    <row r="168" spans="2:16" s="52" customFormat="1" ht="15" customHeight="1">
      <c r="E168" s="48"/>
      <c r="F168" s="41"/>
      <c r="G168" s="41"/>
      <c r="J168" s="41"/>
      <c r="M168" s="41"/>
      <c r="P168" s="41"/>
    </row>
    <row r="169" spans="2:16" s="52" customFormat="1" ht="15" customHeight="1">
      <c r="E169" s="48"/>
      <c r="F169" s="41"/>
      <c r="G169" s="41"/>
      <c r="J169" s="41"/>
      <c r="M169" s="41"/>
      <c r="P169" s="41"/>
    </row>
    <row r="170" spans="2:16" s="52" customFormat="1" ht="15" customHeight="1">
      <c r="E170" s="48"/>
      <c r="F170" s="41"/>
      <c r="G170" s="41"/>
      <c r="J170" s="41"/>
      <c r="M170" s="41"/>
      <c r="P170" s="41"/>
    </row>
    <row r="171" spans="2:16" ht="15" customHeight="1">
      <c r="B171" s="41"/>
      <c r="C171" s="41"/>
      <c r="D171" s="41"/>
    </row>
    <row r="172" spans="2:16" ht="15" customHeight="1">
      <c r="B172" s="41"/>
      <c r="C172" s="41"/>
      <c r="D172" s="41"/>
    </row>
    <row r="173" spans="2:16" ht="15" customHeight="1">
      <c r="B173" s="41"/>
      <c r="C173" s="41"/>
      <c r="D173" s="41"/>
    </row>
    <row r="174" spans="2:16" ht="15" customHeight="1">
      <c r="B174" s="41"/>
      <c r="C174" s="41"/>
      <c r="D174" s="41"/>
      <c r="E174" s="41"/>
    </row>
    <row r="175" spans="2:16" ht="15" customHeight="1">
      <c r="B175" s="41"/>
      <c r="C175" s="41"/>
      <c r="D175" s="41"/>
      <c r="E175" s="41"/>
    </row>
  </sheetData>
  <sheetProtection algorithmName="SHA-512" hashValue="Vlvq+vRFKKfDXTjHojnKAr8iH5u/Sgm2FX0Y1wPMf7t09mFrmmEbh3n4aGAmW1HolBh7TOX8hR7Nh+R1Idnqgg==" saltValue="HCG9c8iT6oqOlC75YkPQZQ==" spinCount="100000" sheet="1" objects="1" scenarios="1"/>
  <mergeCells count="50">
    <mergeCell ref="B80:F80"/>
    <mergeCell ref="B96:I96"/>
    <mergeCell ref="B97:I97"/>
    <mergeCell ref="B98:I98"/>
    <mergeCell ref="B65:D66"/>
    <mergeCell ref="B90:D90"/>
    <mergeCell ref="B91:D91"/>
    <mergeCell ref="B92:D92"/>
    <mergeCell ref="B93:D93"/>
    <mergeCell ref="B94:D94"/>
    <mergeCell ref="B85:D85"/>
    <mergeCell ref="B86:D86"/>
    <mergeCell ref="B87:D87"/>
    <mergeCell ref="B88:D88"/>
    <mergeCell ref="B89:D89"/>
    <mergeCell ref="B17:B20"/>
    <mergeCell ref="B23:B27"/>
    <mergeCell ref="B46:B53"/>
    <mergeCell ref="B28:B30"/>
    <mergeCell ref="B32:B37"/>
    <mergeCell ref="B38:B44"/>
    <mergeCell ref="G15:H15"/>
    <mergeCell ref="G14:I14"/>
    <mergeCell ref="B12:I12"/>
    <mergeCell ref="B2:I2"/>
    <mergeCell ref="B4:I4"/>
    <mergeCell ref="B11:I11"/>
    <mergeCell ref="G8:I8"/>
    <mergeCell ref="B67:D67"/>
    <mergeCell ref="B68:D68"/>
    <mergeCell ref="B69:D69"/>
    <mergeCell ref="B70:D70"/>
    <mergeCell ref="B71:D71"/>
    <mergeCell ref="B81:D82"/>
    <mergeCell ref="E81:F81"/>
    <mergeCell ref="B83:D83"/>
    <mergeCell ref="B84:D84"/>
    <mergeCell ref="E65:F65"/>
    <mergeCell ref="C43:F43"/>
    <mergeCell ref="C44:F44"/>
    <mergeCell ref="B55:F55"/>
    <mergeCell ref="B59:F59"/>
    <mergeCell ref="B64:F64"/>
    <mergeCell ref="B77:D77"/>
    <mergeCell ref="B78:D78"/>
    <mergeCell ref="B72:D72"/>
    <mergeCell ref="B73:D73"/>
    <mergeCell ref="B74:D74"/>
    <mergeCell ref="B75:D75"/>
    <mergeCell ref="B76:D76"/>
  </mergeCells>
  <printOptions horizontalCentered="1"/>
  <pageMargins left="0.23622047244094491" right="0.23622047244094491" top="0.35433070866141736" bottom="0.35433070866141736" header="0.31496062992125984" footer="0.31496062992125984"/>
  <pageSetup scale="55" orientation="portrait" horizontalDpi="4294967295" verticalDpi="4294967295" r:id="rId1"/>
  <headerFooter>
    <oddFooter>&amp;C&amp;"Arial,Normal"&amp;8&amp;P/&amp;N</oddFooter>
  </headerFooter>
  <rowBreaks count="2" manualBreakCount="2">
    <brk id="37" min="1" max="8" man="1"/>
    <brk id="63" min="1" max="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F10" sqref="F10:L11"/>
    </sheetView>
  </sheetViews>
  <sheetFormatPr baseColWidth="10" defaultColWidth="0" defaultRowHeight="0" customHeight="1" zeroHeight="1"/>
  <cols>
    <col min="1" max="1" width="2.42578125" style="11" customWidth="1"/>
    <col min="2" max="2" width="3.140625" style="11" customWidth="1"/>
    <col min="3" max="3" width="3.7109375" style="11" customWidth="1"/>
    <col min="4" max="4" width="3.140625" style="11" customWidth="1"/>
    <col min="5" max="20" width="2.7109375" style="11" customWidth="1"/>
    <col min="21" max="26" width="2.42578125" style="11" customWidth="1"/>
    <col min="27" max="30" width="3.140625" style="11" customWidth="1"/>
    <col min="31" max="36" width="2.85546875" style="11" customWidth="1"/>
    <col min="37" max="38" width="3.85546875" style="11" customWidth="1"/>
    <col min="39" max="39" width="3.140625" style="11" customWidth="1"/>
    <col min="40" max="40" width="3.42578125" style="11" customWidth="1"/>
    <col min="41" max="41" width="3.85546875" style="11" customWidth="1"/>
    <col min="42" max="42" width="3" style="11" customWidth="1"/>
    <col min="43" max="47" width="0" style="11" hidden="1" customWidth="1"/>
    <col min="48" max="16384" width="11.42578125" style="11" hidden="1"/>
  </cols>
  <sheetData>
    <row r="1" spans="2:41" ht="6" customHeight="1"/>
    <row r="2" spans="2:41" ht="15.75" customHeight="1">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4"/>
    </row>
    <row r="3" spans="2:41" ht="15.75"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7"/>
    </row>
    <row r="4" spans="2:41" ht="15.75" customHeight="1">
      <c r="B4" s="15"/>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7"/>
    </row>
    <row r="5" spans="2:41" ht="15.75" customHeight="1">
      <c r="B5" s="15"/>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7"/>
    </row>
    <row r="6" spans="2:41" ht="15.75" customHeight="1">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20"/>
    </row>
    <row r="7" spans="2:41" ht="8.25" customHeight="1"/>
    <row r="8" spans="2:41" ht="18.75" customHeight="1">
      <c r="B8" s="167" t="s">
        <v>31</v>
      </c>
      <c r="C8" s="167"/>
      <c r="D8" s="167"/>
      <c r="E8" s="167"/>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row>
    <row r="9" spans="2:41" ht="6.75" customHeight="1"/>
    <row r="10" spans="2:41" ht="16.5" customHeight="1">
      <c r="B10" s="169" t="s">
        <v>32</v>
      </c>
      <c r="C10" s="170"/>
      <c r="D10" s="170"/>
      <c r="E10" s="171"/>
      <c r="F10" s="175"/>
      <c r="G10" s="176"/>
      <c r="H10" s="176"/>
      <c r="I10" s="176"/>
      <c r="J10" s="176"/>
      <c r="K10" s="176"/>
      <c r="L10" s="177"/>
      <c r="M10" s="181" t="s">
        <v>33</v>
      </c>
      <c r="N10" s="182"/>
      <c r="O10" s="182"/>
      <c r="P10" s="182"/>
      <c r="Q10" s="182"/>
      <c r="R10" s="182"/>
      <c r="S10" s="182"/>
      <c r="T10" s="183"/>
      <c r="U10" s="187"/>
      <c r="V10" s="188"/>
      <c r="W10" s="188"/>
      <c r="X10" s="188"/>
      <c r="Y10" s="188"/>
      <c r="Z10" s="188"/>
      <c r="AA10" s="188"/>
      <c r="AB10" s="188"/>
      <c r="AC10" s="189"/>
      <c r="AD10" s="169" t="s">
        <v>34</v>
      </c>
      <c r="AE10" s="170"/>
      <c r="AF10" s="170"/>
      <c r="AG10" s="170"/>
      <c r="AH10" s="170"/>
      <c r="AI10" s="170"/>
      <c r="AJ10" s="171"/>
      <c r="AK10" s="193"/>
      <c r="AL10" s="194"/>
      <c r="AM10" s="194"/>
      <c r="AN10" s="194"/>
      <c r="AO10" s="195"/>
    </row>
    <row r="11" spans="2:41" ht="16.5" customHeight="1">
      <c r="B11" s="172"/>
      <c r="C11" s="173"/>
      <c r="D11" s="173"/>
      <c r="E11" s="174"/>
      <c r="F11" s="178"/>
      <c r="G11" s="179"/>
      <c r="H11" s="179"/>
      <c r="I11" s="179"/>
      <c r="J11" s="179"/>
      <c r="K11" s="179"/>
      <c r="L11" s="180"/>
      <c r="M11" s="184"/>
      <c r="N11" s="185"/>
      <c r="O11" s="185"/>
      <c r="P11" s="185"/>
      <c r="Q11" s="185"/>
      <c r="R11" s="185"/>
      <c r="S11" s="185"/>
      <c r="T11" s="186"/>
      <c r="U11" s="190"/>
      <c r="V11" s="191"/>
      <c r="W11" s="191"/>
      <c r="X11" s="191"/>
      <c r="Y11" s="191"/>
      <c r="Z11" s="191"/>
      <c r="AA11" s="191"/>
      <c r="AB11" s="191"/>
      <c r="AC11" s="192"/>
      <c r="AD11" s="196" t="s">
        <v>78</v>
      </c>
      <c r="AE11" s="196"/>
      <c r="AF11" s="196"/>
      <c r="AG11" s="196"/>
      <c r="AH11" s="196"/>
      <c r="AI11" s="196"/>
      <c r="AJ11" s="196"/>
      <c r="AK11" s="193"/>
      <c r="AL11" s="194"/>
      <c r="AM11" s="194"/>
      <c r="AN11" s="194"/>
      <c r="AO11" s="195"/>
    </row>
    <row r="12" spans="2:41" ht="16.5" customHeight="1">
      <c r="B12" s="197" t="s">
        <v>35</v>
      </c>
      <c r="C12" s="197"/>
      <c r="D12" s="197"/>
      <c r="E12" s="197"/>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row>
    <row r="13" spans="2:41" ht="16.5" customHeight="1">
      <c r="B13" s="197" t="s">
        <v>14</v>
      </c>
      <c r="C13" s="197"/>
      <c r="D13" s="197"/>
      <c r="E13" s="197"/>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row>
    <row r="14" spans="2:41" ht="16.5" customHeight="1">
      <c r="B14" s="181" t="s">
        <v>36</v>
      </c>
      <c r="C14" s="182"/>
      <c r="D14" s="182"/>
      <c r="E14" s="183"/>
      <c r="F14" s="199" t="s">
        <v>37</v>
      </c>
      <c r="G14" s="200"/>
      <c r="H14" s="200"/>
      <c r="I14" s="200"/>
      <c r="J14" s="200"/>
      <c r="K14" s="201"/>
      <c r="L14" s="201"/>
      <c r="M14" s="201"/>
      <c r="N14" s="201"/>
      <c r="O14" s="201"/>
      <c r="P14" s="201"/>
      <c r="Q14" s="201"/>
      <c r="R14" s="201"/>
      <c r="S14" s="201"/>
      <c r="T14" s="202"/>
      <c r="U14" s="199" t="s">
        <v>63</v>
      </c>
      <c r="V14" s="200"/>
      <c r="W14" s="200"/>
      <c r="X14" s="200"/>
      <c r="Y14" s="200"/>
      <c r="Z14" s="200"/>
      <c r="AA14" s="200"/>
      <c r="AB14" s="200"/>
      <c r="AC14" s="200"/>
      <c r="AD14" s="200"/>
      <c r="AE14" s="200"/>
      <c r="AF14" s="200"/>
      <c r="AG14" s="200"/>
      <c r="AH14" s="200"/>
      <c r="AI14" s="200"/>
      <c r="AJ14" s="203"/>
      <c r="AK14" s="204" t="s">
        <v>38</v>
      </c>
      <c r="AL14" s="205"/>
      <c r="AM14" s="205"/>
      <c r="AN14" s="205"/>
      <c r="AO14" s="206"/>
    </row>
    <row r="15" spans="2:41" ht="16.5" customHeight="1">
      <c r="B15" s="184"/>
      <c r="C15" s="185"/>
      <c r="D15" s="185"/>
      <c r="E15" s="186"/>
      <c r="F15" s="207"/>
      <c r="G15" s="208"/>
      <c r="H15" s="208"/>
      <c r="I15" s="208"/>
      <c r="J15" s="208"/>
      <c r="K15" s="208"/>
      <c r="L15" s="208"/>
      <c r="M15" s="208"/>
      <c r="N15" s="208"/>
      <c r="O15" s="208"/>
      <c r="P15" s="208"/>
      <c r="Q15" s="208"/>
      <c r="R15" s="208"/>
      <c r="S15" s="208"/>
      <c r="T15" s="209"/>
      <c r="U15" s="207"/>
      <c r="V15" s="208"/>
      <c r="W15" s="208"/>
      <c r="X15" s="208"/>
      <c r="Y15" s="208"/>
      <c r="Z15" s="208"/>
      <c r="AA15" s="208"/>
      <c r="AB15" s="208"/>
      <c r="AC15" s="208"/>
      <c r="AD15" s="208"/>
      <c r="AE15" s="208"/>
      <c r="AF15" s="208"/>
      <c r="AG15" s="208"/>
      <c r="AH15" s="208"/>
      <c r="AI15" s="208"/>
      <c r="AJ15" s="209"/>
      <c r="AK15" s="207"/>
      <c r="AL15" s="208"/>
      <c r="AM15" s="208"/>
      <c r="AN15" s="208"/>
      <c r="AO15" s="209"/>
    </row>
    <row r="16" spans="2:41" ht="16.5" customHeight="1">
      <c r="B16" s="181" t="s">
        <v>79</v>
      </c>
      <c r="C16" s="182"/>
      <c r="D16" s="182"/>
      <c r="E16" s="183"/>
      <c r="F16" s="196" t="s">
        <v>39</v>
      </c>
      <c r="G16" s="196"/>
      <c r="H16" s="196"/>
      <c r="I16" s="196"/>
      <c r="J16" s="196"/>
      <c r="K16" s="210"/>
      <c r="L16" s="210"/>
      <c r="M16" s="210"/>
      <c r="N16" s="210"/>
      <c r="O16" s="210"/>
      <c r="P16" s="210"/>
      <c r="Q16" s="210"/>
      <c r="R16" s="210"/>
      <c r="S16" s="210"/>
      <c r="T16" s="210"/>
      <c r="U16" s="199" t="s">
        <v>15</v>
      </c>
      <c r="V16" s="200"/>
      <c r="W16" s="200"/>
      <c r="X16" s="200"/>
      <c r="Y16" s="200"/>
      <c r="Z16" s="200"/>
      <c r="AA16" s="200"/>
      <c r="AB16" s="200"/>
      <c r="AC16" s="200"/>
      <c r="AD16" s="200"/>
      <c r="AE16" s="200"/>
      <c r="AF16" s="200"/>
      <c r="AG16" s="200"/>
      <c r="AH16" s="200"/>
      <c r="AI16" s="200"/>
      <c r="AJ16" s="203"/>
      <c r="AK16" s="199" t="s">
        <v>16</v>
      </c>
      <c r="AL16" s="200"/>
      <c r="AM16" s="200"/>
      <c r="AN16" s="200"/>
      <c r="AO16" s="203"/>
    </row>
    <row r="17" spans="2:41" ht="16.5" customHeight="1">
      <c r="B17" s="184"/>
      <c r="C17" s="185"/>
      <c r="D17" s="185"/>
      <c r="E17" s="186"/>
      <c r="F17" s="211"/>
      <c r="G17" s="211"/>
      <c r="H17" s="211"/>
      <c r="I17" s="211"/>
      <c r="J17" s="211"/>
      <c r="K17" s="211"/>
      <c r="L17" s="211"/>
      <c r="M17" s="211"/>
      <c r="N17" s="211"/>
      <c r="O17" s="211"/>
      <c r="P17" s="211"/>
      <c r="Q17" s="211"/>
      <c r="R17" s="211"/>
      <c r="S17" s="211"/>
      <c r="T17" s="211"/>
      <c r="U17" s="207"/>
      <c r="V17" s="208"/>
      <c r="W17" s="208"/>
      <c r="X17" s="208"/>
      <c r="Y17" s="208"/>
      <c r="Z17" s="208"/>
      <c r="AA17" s="208"/>
      <c r="AB17" s="208"/>
      <c r="AC17" s="208"/>
      <c r="AD17" s="208"/>
      <c r="AE17" s="208"/>
      <c r="AF17" s="208"/>
      <c r="AG17" s="208"/>
      <c r="AH17" s="208"/>
      <c r="AI17" s="208"/>
      <c r="AJ17" s="209"/>
      <c r="AK17" s="207"/>
      <c r="AL17" s="208"/>
      <c r="AM17" s="208"/>
      <c r="AN17" s="208"/>
      <c r="AO17" s="209"/>
    </row>
    <row r="18" spans="2:41" s="6" customFormat="1" ht="16.5" customHeight="1">
      <c r="B18" s="199" t="s">
        <v>40</v>
      </c>
      <c r="C18" s="200"/>
      <c r="D18" s="200"/>
      <c r="E18" s="200"/>
      <c r="F18" s="201"/>
      <c r="G18" s="201"/>
      <c r="H18" s="201"/>
      <c r="I18" s="201"/>
      <c r="J18" s="201"/>
      <c r="K18" s="201"/>
      <c r="L18" s="201"/>
      <c r="M18" s="201"/>
      <c r="N18" s="201"/>
      <c r="O18" s="201"/>
      <c r="P18" s="201"/>
      <c r="Q18" s="201"/>
      <c r="R18" s="201"/>
      <c r="S18" s="201"/>
      <c r="T18" s="202"/>
      <c r="U18" s="199" t="s">
        <v>41</v>
      </c>
      <c r="V18" s="200"/>
      <c r="W18" s="200"/>
      <c r="X18" s="200"/>
      <c r="Y18" s="200"/>
      <c r="Z18" s="200"/>
      <c r="AA18" s="200"/>
      <c r="AB18" s="200"/>
      <c r="AC18" s="203"/>
      <c r="AD18" s="199" t="s">
        <v>42</v>
      </c>
      <c r="AE18" s="200"/>
      <c r="AF18" s="200"/>
      <c r="AG18" s="200"/>
      <c r="AH18" s="200"/>
      <c r="AI18" s="200"/>
      <c r="AJ18" s="203"/>
      <c r="AK18" s="199" t="s">
        <v>32</v>
      </c>
      <c r="AL18" s="200"/>
      <c r="AM18" s="200"/>
      <c r="AN18" s="200"/>
      <c r="AO18" s="203"/>
    </row>
    <row r="19" spans="2:41" ht="16.5" customHeight="1">
      <c r="B19" s="207"/>
      <c r="C19" s="208"/>
      <c r="D19" s="208"/>
      <c r="E19" s="208"/>
      <c r="F19" s="208"/>
      <c r="G19" s="208"/>
      <c r="H19" s="208"/>
      <c r="I19" s="208"/>
      <c r="J19" s="208"/>
      <c r="K19" s="208"/>
      <c r="L19" s="208"/>
      <c r="M19" s="208"/>
      <c r="N19" s="208"/>
      <c r="O19" s="208"/>
      <c r="P19" s="208"/>
      <c r="Q19" s="208"/>
      <c r="R19" s="208"/>
      <c r="S19" s="208"/>
      <c r="T19" s="209"/>
      <c r="U19" s="207"/>
      <c r="V19" s="208"/>
      <c r="W19" s="208"/>
      <c r="X19" s="208"/>
      <c r="Y19" s="208"/>
      <c r="Z19" s="208"/>
      <c r="AA19" s="208"/>
      <c r="AB19" s="208"/>
      <c r="AC19" s="209"/>
      <c r="AD19" s="207"/>
      <c r="AE19" s="208"/>
      <c r="AF19" s="208"/>
      <c r="AG19" s="208"/>
      <c r="AH19" s="208"/>
      <c r="AI19" s="208"/>
      <c r="AJ19" s="209"/>
      <c r="AK19" s="207"/>
      <c r="AL19" s="208"/>
      <c r="AM19" s="208"/>
      <c r="AN19" s="208"/>
      <c r="AO19" s="209"/>
    </row>
    <row r="20" spans="2:41" s="6" customFormat="1" ht="16.5" customHeight="1">
      <c r="B20" s="199" t="s">
        <v>43</v>
      </c>
      <c r="C20" s="200"/>
      <c r="D20" s="200"/>
      <c r="E20" s="200"/>
      <c r="F20" s="201"/>
      <c r="G20" s="201"/>
      <c r="H20" s="201"/>
      <c r="I20" s="201"/>
      <c r="J20" s="201"/>
      <c r="K20" s="201"/>
      <c r="L20" s="201"/>
      <c r="M20" s="201"/>
      <c r="N20" s="201"/>
      <c r="O20" s="201"/>
      <c r="P20" s="201"/>
      <c r="Q20" s="201"/>
      <c r="R20" s="201"/>
      <c r="S20" s="201"/>
      <c r="T20" s="202"/>
      <c r="U20" s="199" t="s">
        <v>80</v>
      </c>
      <c r="V20" s="200"/>
      <c r="W20" s="200"/>
      <c r="X20" s="200"/>
      <c r="Y20" s="200"/>
      <c r="Z20" s="200"/>
      <c r="AA20" s="200"/>
      <c r="AB20" s="200"/>
      <c r="AC20" s="203"/>
      <c r="AD20" s="212" t="s">
        <v>68</v>
      </c>
      <c r="AE20" s="213"/>
      <c r="AF20" s="213"/>
      <c r="AG20" s="213"/>
      <c r="AH20" s="213"/>
      <c r="AI20" s="213"/>
      <c r="AJ20" s="213"/>
      <c r="AK20" s="213"/>
      <c r="AL20" s="213"/>
      <c r="AM20" s="213"/>
      <c r="AN20" s="213"/>
      <c r="AO20" s="214"/>
    </row>
    <row r="21" spans="2:41" ht="16.5" customHeight="1">
      <c r="B21" s="207"/>
      <c r="C21" s="208"/>
      <c r="D21" s="208"/>
      <c r="E21" s="208"/>
      <c r="F21" s="208"/>
      <c r="G21" s="208"/>
      <c r="H21" s="208"/>
      <c r="I21" s="208"/>
      <c r="J21" s="208"/>
      <c r="K21" s="208"/>
      <c r="L21" s="208"/>
      <c r="M21" s="208"/>
      <c r="N21" s="208"/>
      <c r="O21" s="208"/>
      <c r="P21" s="208"/>
      <c r="Q21" s="208"/>
      <c r="R21" s="208"/>
      <c r="S21" s="208"/>
      <c r="T21" s="209"/>
      <c r="U21" s="207"/>
      <c r="V21" s="208"/>
      <c r="W21" s="208"/>
      <c r="X21" s="208"/>
      <c r="Y21" s="208"/>
      <c r="Z21" s="208"/>
      <c r="AA21" s="208"/>
      <c r="AB21" s="208"/>
      <c r="AC21" s="209"/>
      <c r="AD21" s="207"/>
      <c r="AE21" s="208"/>
      <c r="AF21" s="208"/>
      <c r="AG21" s="208"/>
      <c r="AH21" s="208"/>
      <c r="AI21" s="208"/>
      <c r="AJ21" s="208"/>
      <c r="AK21" s="208"/>
      <c r="AL21" s="208"/>
      <c r="AM21" s="208"/>
      <c r="AN21" s="208"/>
      <c r="AO21" s="209"/>
    </row>
    <row r="22" spans="2:41" ht="16.5" customHeight="1">
      <c r="B22" s="197" t="s">
        <v>44</v>
      </c>
      <c r="C22" s="197"/>
      <c r="D22" s="197"/>
      <c r="E22" s="197"/>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8"/>
      <c r="AM22" s="198"/>
      <c r="AN22" s="198"/>
      <c r="AO22" s="198"/>
    </row>
    <row r="23" spans="2:41" ht="16.5" customHeight="1">
      <c r="B23" s="199" t="s">
        <v>45</v>
      </c>
      <c r="C23" s="200"/>
      <c r="D23" s="200"/>
      <c r="E23" s="200"/>
      <c r="F23" s="200"/>
      <c r="G23" s="200"/>
      <c r="H23" s="200"/>
      <c r="I23" s="200"/>
      <c r="J23" s="203"/>
      <c r="K23" s="199" t="s">
        <v>46</v>
      </c>
      <c r="L23" s="200"/>
      <c r="M23" s="200"/>
      <c r="N23" s="200"/>
      <c r="O23" s="200"/>
      <c r="P23" s="200"/>
      <c r="Q23" s="200"/>
      <c r="R23" s="200"/>
      <c r="S23" s="200"/>
      <c r="T23" s="202"/>
      <c r="U23" s="199" t="s">
        <v>41</v>
      </c>
      <c r="V23" s="200"/>
      <c r="W23" s="200"/>
      <c r="X23" s="200"/>
      <c r="Y23" s="200"/>
      <c r="Z23" s="200"/>
      <c r="AA23" s="200"/>
      <c r="AB23" s="200"/>
      <c r="AC23" s="203"/>
      <c r="AD23" s="199" t="s">
        <v>47</v>
      </c>
      <c r="AE23" s="200"/>
      <c r="AF23" s="200"/>
      <c r="AG23" s="200"/>
      <c r="AH23" s="200"/>
      <c r="AI23" s="200"/>
      <c r="AJ23" s="203"/>
      <c r="AK23" s="199" t="s">
        <v>48</v>
      </c>
      <c r="AL23" s="200"/>
      <c r="AM23" s="200"/>
      <c r="AN23" s="200"/>
      <c r="AO23" s="203"/>
    </row>
    <row r="24" spans="2:41" ht="16.5" customHeight="1">
      <c r="B24" s="207"/>
      <c r="C24" s="208"/>
      <c r="D24" s="208"/>
      <c r="E24" s="208"/>
      <c r="F24" s="208"/>
      <c r="G24" s="208"/>
      <c r="H24" s="208"/>
      <c r="I24" s="208"/>
      <c r="J24" s="209"/>
      <c r="K24" s="207"/>
      <c r="L24" s="208"/>
      <c r="M24" s="208"/>
      <c r="N24" s="208"/>
      <c r="O24" s="208"/>
      <c r="P24" s="208"/>
      <c r="Q24" s="208"/>
      <c r="R24" s="208"/>
      <c r="S24" s="208"/>
      <c r="T24" s="209"/>
      <c r="U24" s="207"/>
      <c r="V24" s="208"/>
      <c r="W24" s="208"/>
      <c r="X24" s="208"/>
      <c r="Y24" s="208"/>
      <c r="Z24" s="208"/>
      <c r="AA24" s="208"/>
      <c r="AB24" s="208"/>
      <c r="AC24" s="209"/>
      <c r="AD24" s="207"/>
      <c r="AE24" s="208"/>
      <c r="AF24" s="208"/>
      <c r="AG24" s="208"/>
      <c r="AH24" s="208"/>
      <c r="AI24" s="208"/>
      <c r="AJ24" s="209"/>
      <c r="AK24" s="207"/>
      <c r="AL24" s="208"/>
      <c r="AM24" s="208"/>
      <c r="AN24" s="208"/>
      <c r="AO24" s="209"/>
    </row>
    <row r="25" spans="2:41" ht="16.5" customHeight="1">
      <c r="B25" s="199" t="s">
        <v>49</v>
      </c>
      <c r="C25" s="200"/>
      <c r="D25" s="200"/>
      <c r="E25" s="200"/>
      <c r="F25" s="200"/>
      <c r="G25" s="200"/>
      <c r="H25" s="200"/>
      <c r="I25" s="200"/>
      <c r="J25" s="203"/>
      <c r="K25" s="199" t="s">
        <v>46</v>
      </c>
      <c r="L25" s="200"/>
      <c r="M25" s="200"/>
      <c r="N25" s="200"/>
      <c r="O25" s="200"/>
      <c r="P25" s="200"/>
      <c r="Q25" s="200"/>
      <c r="R25" s="200"/>
      <c r="S25" s="200"/>
      <c r="T25" s="202"/>
      <c r="U25" s="199" t="s">
        <v>41</v>
      </c>
      <c r="V25" s="200"/>
      <c r="W25" s="200"/>
      <c r="X25" s="200"/>
      <c r="Y25" s="200"/>
      <c r="Z25" s="200"/>
      <c r="AA25" s="200"/>
      <c r="AB25" s="200"/>
      <c r="AC25" s="203"/>
      <c r="AD25" s="199" t="s">
        <v>47</v>
      </c>
      <c r="AE25" s="200"/>
      <c r="AF25" s="200"/>
      <c r="AG25" s="200"/>
      <c r="AH25" s="200"/>
      <c r="AI25" s="200"/>
      <c r="AJ25" s="203"/>
      <c r="AK25" s="199" t="s">
        <v>48</v>
      </c>
      <c r="AL25" s="200"/>
      <c r="AM25" s="200"/>
      <c r="AN25" s="200"/>
      <c r="AO25" s="203"/>
    </row>
    <row r="26" spans="2:41" ht="16.5" customHeight="1">
      <c r="B26" s="207"/>
      <c r="C26" s="208"/>
      <c r="D26" s="208"/>
      <c r="E26" s="208"/>
      <c r="F26" s="208"/>
      <c r="G26" s="208"/>
      <c r="H26" s="208"/>
      <c r="I26" s="208"/>
      <c r="J26" s="209"/>
      <c r="K26" s="207"/>
      <c r="L26" s="208"/>
      <c r="M26" s="208"/>
      <c r="N26" s="208"/>
      <c r="O26" s="208"/>
      <c r="P26" s="208"/>
      <c r="Q26" s="208"/>
      <c r="R26" s="208"/>
      <c r="S26" s="208"/>
      <c r="T26" s="209"/>
      <c r="U26" s="207"/>
      <c r="V26" s="208"/>
      <c r="W26" s="208"/>
      <c r="X26" s="208"/>
      <c r="Y26" s="208"/>
      <c r="Z26" s="208"/>
      <c r="AA26" s="208"/>
      <c r="AB26" s="208"/>
      <c r="AC26" s="209"/>
      <c r="AD26" s="207"/>
      <c r="AE26" s="208"/>
      <c r="AF26" s="208"/>
      <c r="AG26" s="208"/>
      <c r="AH26" s="208"/>
      <c r="AI26" s="208"/>
      <c r="AJ26" s="209"/>
      <c r="AK26" s="207"/>
      <c r="AL26" s="208"/>
      <c r="AM26" s="208"/>
      <c r="AN26" s="208"/>
      <c r="AO26" s="209"/>
    </row>
    <row r="27" spans="2:41" ht="16.5" customHeight="1">
      <c r="B27" s="199" t="s">
        <v>64</v>
      </c>
      <c r="C27" s="200"/>
      <c r="D27" s="200"/>
      <c r="E27" s="200"/>
      <c r="F27" s="200"/>
      <c r="G27" s="200"/>
      <c r="H27" s="200"/>
      <c r="I27" s="200"/>
      <c r="J27" s="203"/>
      <c r="K27" s="199" t="s">
        <v>46</v>
      </c>
      <c r="L27" s="200"/>
      <c r="M27" s="200"/>
      <c r="N27" s="200"/>
      <c r="O27" s="200"/>
      <c r="P27" s="200"/>
      <c r="Q27" s="200"/>
      <c r="R27" s="200"/>
      <c r="S27" s="200"/>
      <c r="T27" s="202"/>
      <c r="U27" s="199" t="s">
        <v>41</v>
      </c>
      <c r="V27" s="200"/>
      <c r="W27" s="200"/>
      <c r="X27" s="200"/>
      <c r="Y27" s="200"/>
      <c r="Z27" s="200"/>
      <c r="AA27" s="200"/>
      <c r="AB27" s="200"/>
      <c r="AC27" s="203"/>
      <c r="AD27" s="199" t="s">
        <v>47</v>
      </c>
      <c r="AE27" s="200"/>
      <c r="AF27" s="200"/>
      <c r="AG27" s="200"/>
      <c r="AH27" s="200"/>
      <c r="AI27" s="200"/>
      <c r="AJ27" s="203"/>
      <c r="AK27" s="199" t="s">
        <v>48</v>
      </c>
      <c r="AL27" s="200"/>
      <c r="AM27" s="200"/>
      <c r="AN27" s="200"/>
      <c r="AO27" s="203"/>
    </row>
    <row r="28" spans="2:41" ht="16.5" customHeight="1">
      <c r="B28" s="207"/>
      <c r="C28" s="208"/>
      <c r="D28" s="208"/>
      <c r="E28" s="208"/>
      <c r="F28" s="208"/>
      <c r="G28" s="208"/>
      <c r="H28" s="208"/>
      <c r="I28" s="208"/>
      <c r="J28" s="209"/>
      <c r="K28" s="207"/>
      <c r="L28" s="208"/>
      <c r="M28" s="208"/>
      <c r="N28" s="208"/>
      <c r="O28" s="208"/>
      <c r="P28" s="208"/>
      <c r="Q28" s="208"/>
      <c r="R28" s="208"/>
      <c r="S28" s="208"/>
      <c r="T28" s="209"/>
      <c r="U28" s="207"/>
      <c r="V28" s="208"/>
      <c r="W28" s="208"/>
      <c r="X28" s="208"/>
      <c r="Y28" s="208"/>
      <c r="Z28" s="208"/>
      <c r="AA28" s="208"/>
      <c r="AB28" s="208"/>
      <c r="AC28" s="209"/>
      <c r="AD28" s="207"/>
      <c r="AE28" s="208"/>
      <c r="AF28" s="208"/>
      <c r="AG28" s="208"/>
      <c r="AH28" s="208"/>
      <c r="AI28" s="208"/>
      <c r="AJ28" s="209"/>
      <c r="AK28" s="207"/>
      <c r="AL28" s="208"/>
      <c r="AM28" s="208"/>
      <c r="AN28" s="208"/>
      <c r="AO28" s="209"/>
    </row>
    <row r="29" spans="2:41" ht="16.5" customHeight="1">
      <c r="B29" s="197" t="s">
        <v>50</v>
      </c>
      <c r="C29" s="197"/>
      <c r="D29" s="197"/>
      <c r="E29" s="197"/>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row>
    <row r="30" spans="2:41" ht="24.75" customHeight="1">
      <c r="B30" s="220" t="s">
        <v>81</v>
      </c>
      <c r="C30" s="221"/>
      <c r="D30" s="221"/>
      <c r="E30" s="221"/>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3"/>
      <c r="AK30" s="224" t="s">
        <v>65</v>
      </c>
      <c r="AL30" s="225"/>
      <c r="AM30" s="225"/>
      <c r="AN30" s="225"/>
      <c r="AO30" s="226"/>
    </row>
    <row r="31" spans="2:41" ht="16.5" customHeight="1">
      <c r="B31" s="215"/>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7"/>
      <c r="AK31" s="207"/>
      <c r="AL31" s="208"/>
      <c r="AM31" s="208"/>
      <c r="AN31" s="208"/>
      <c r="AO31" s="209"/>
    </row>
    <row r="32" spans="2:41" ht="16.5" customHeight="1">
      <c r="B32" s="215"/>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7"/>
      <c r="AK32" s="207"/>
      <c r="AL32" s="208"/>
      <c r="AM32" s="208"/>
      <c r="AN32" s="208"/>
      <c r="AO32" s="209"/>
    </row>
    <row r="33" spans="2:41" ht="16.5" customHeight="1">
      <c r="B33" s="215"/>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7"/>
      <c r="AK33" s="207"/>
      <c r="AL33" s="208"/>
      <c r="AM33" s="208"/>
      <c r="AN33" s="208"/>
      <c r="AO33" s="209"/>
    </row>
    <row r="34" spans="2:41" ht="16.5" customHeight="1">
      <c r="B34" s="215"/>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7"/>
      <c r="AK34" s="207"/>
      <c r="AL34" s="208"/>
      <c r="AM34" s="208"/>
      <c r="AN34" s="208"/>
      <c r="AO34" s="209"/>
    </row>
    <row r="35" spans="2:41" ht="16.5" customHeight="1">
      <c r="B35" s="218"/>
      <c r="C35" s="219"/>
      <c r="D35" s="219"/>
      <c r="E35" s="219"/>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7"/>
      <c r="AK35" s="207"/>
      <c r="AL35" s="208"/>
      <c r="AM35" s="208"/>
      <c r="AN35" s="208"/>
      <c r="AO35" s="209"/>
    </row>
    <row r="36" spans="2:41" ht="16.5" customHeight="1">
      <c r="B36" s="227" t="s">
        <v>26</v>
      </c>
      <c r="C36" s="228"/>
      <c r="D36" s="228"/>
      <c r="E36" s="228"/>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30"/>
      <c r="AK36" s="231" t="s">
        <v>51</v>
      </c>
      <c r="AL36" s="232"/>
      <c r="AM36" s="232"/>
      <c r="AN36" s="232"/>
      <c r="AO36" s="233"/>
    </row>
    <row r="37" spans="2:41" ht="21.75" customHeight="1">
      <c r="B37" s="237" t="s">
        <v>52</v>
      </c>
      <c r="C37" s="238"/>
      <c r="D37" s="238"/>
      <c r="E37" s="239"/>
      <c r="F37" s="237" t="s">
        <v>17</v>
      </c>
      <c r="G37" s="238"/>
      <c r="H37" s="238"/>
      <c r="I37" s="238"/>
      <c r="J37" s="238"/>
      <c r="K37" s="240"/>
      <c r="L37" s="240"/>
      <c r="M37" s="240"/>
      <c r="N37" s="240"/>
      <c r="O37" s="240"/>
      <c r="P37" s="240"/>
      <c r="Q37" s="240"/>
      <c r="R37" s="240"/>
      <c r="S37" s="240"/>
      <c r="T37" s="240"/>
      <c r="U37" s="240"/>
      <c r="V37" s="240"/>
      <c r="W37" s="240"/>
      <c r="X37" s="240"/>
      <c r="Y37" s="240"/>
      <c r="Z37" s="240"/>
      <c r="AA37" s="240"/>
      <c r="AB37" s="240"/>
      <c r="AC37" s="241"/>
      <c r="AD37" s="237" t="s">
        <v>66</v>
      </c>
      <c r="AE37" s="238"/>
      <c r="AF37" s="238"/>
      <c r="AG37" s="238"/>
      <c r="AH37" s="238"/>
      <c r="AI37" s="238"/>
      <c r="AJ37" s="239"/>
      <c r="AK37" s="234"/>
      <c r="AL37" s="235"/>
      <c r="AM37" s="235"/>
      <c r="AN37" s="235"/>
      <c r="AO37" s="236"/>
    </row>
    <row r="38" spans="2:41" ht="16.5" customHeight="1">
      <c r="B38" s="207"/>
      <c r="C38" s="208"/>
      <c r="D38" s="208"/>
      <c r="E38" s="209"/>
      <c r="F38" s="215"/>
      <c r="G38" s="216"/>
      <c r="H38" s="216"/>
      <c r="I38" s="216"/>
      <c r="J38" s="216"/>
      <c r="K38" s="216"/>
      <c r="L38" s="216"/>
      <c r="M38" s="216"/>
      <c r="N38" s="216"/>
      <c r="O38" s="216"/>
      <c r="P38" s="216"/>
      <c r="Q38" s="216"/>
      <c r="R38" s="216"/>
      <c r="S38" s="216"/>
      <c r="T38" s="216"/>
      <c r="U38" s="216"/>
      <c r="V38" s="216"/>
      <c r="W38" s="216"/>
      <c r="X38" s="216"/>
      <c r="Y38" s="216"/>
      <c r="Z38" s="216"/>
      <c r="AA38" s="216"/>
      <c r="AB38" s="216"/>
      <c r="AC38" s="217"/>
      <c r="AD38" s="207"/>
      <c r="AE38" s="208"/>
      <c r="AF38" s="208"/>
      <c r="AG38" s="208"/>
      <c r="AH38" s="208"/>
      <c r="AI38" s="208"/>
      <c r="AJ38" s="209"/>
      <c r="AK38" s="175"/>
      <c r="AL38" s="176"/>
      <c r="AM38" s="176"/>
      <c r="AN38" s="176"/>
      <c r="AO38" s="177"/>
    </row>
    <row r="39" spans="2:41" ht="16.5" customHeight="1">
      <c r="B39" s="207"/>
      <c r="C39" s="208"/>
      <c r="D39" s="208"/>
      <c r="E39" s="209"/>
      <c r="F39" s="215"/>
      <c r="G39" s="216"/>
      <c r="H39" s="216"/>
      <c r="I39" s="216"/>
      <c r="J39" s="216"/>
      <c r="K39" s="216"/>
      <c r="L39" s="216"/>
      <c r="M39" s="216"/>
      <c r="N39" s="216"/>
      <c r="O39" s="216"/>
      <c r="P39" s="216"/>
      <c r="Q39" s="216"/>
      <c r="R39" s="216"/>
      <c r="S39" s="216"/>
      <c r="T39" s="216"/>
      <c r="U39" s="216"/>
      <c r="V39" s="216"/>
      <c r="W39" s="216"/>
      <c r="X39" s="216"/>
      <c r="Y39" s="216"/>
      <c r="Z39" s="216"/>
      <c r="AA39" s="216"/>
      <c r="AB39" s="216"/>
      <c r="AC39" s="217"/>
      <c r="AD39" s="207"/>
      <c r="AE39" s="208"/>
      <c r="AF39" s="208"/>
      <c r="AG39" s="208"/>
      <c r="AH39" s="208"/>
      <c r="AI39" s="208"/>
      <c r="AJ39" s="209"/>
      <c r="AK39" s="242"/>
      <c r="AL39" s="243"/>
      <c r="AM39" s="243"/>
      <c r="AN39" s="243"/>
      <c r="AO39" s="244"/>
    </row>
    <row r="40" spans="2:41" ht="16.5" customHeight="1">
      <c r="B40" s="207"/>
      <c r="C40" s="208"/>
      <c r="D40" s="208"/>
      <c r="E40" s="209"/>
      <c r="F40" s="215"/>
      <c r="G40" s="216"/>
      <c r="H40" s="216"/>
      <c r="I40" s="216"/>
      <c r="J40" s="216"/>
      <c r="K40" s="216"/>
      <c r="L40" s="216"/>
      <c r="M40" s="216"/>
      <c r="N40" s="216"/>
      <c r="O40" s="216"/>
      <c r="P40" s="216"/>
      <c r="Q40" s="216"/>
      <c r="R40" s="216"/>
      <c r="S40" s="216"/>
      <c r="T40" s="216"/>
      <c r="U40" s="216"/>
      <c r="V40" s="216"/>
      <c r="W40" s="216"/>
      <c r="X40" s="216"/>
      <c r="Y40" s="216"/>
      <c r="Z40" s="216"/>
      <c r="AA40" s="216"/>
      <c r="AB40" s="216"/>
      <c r="AC40" s="217"/>
      <c r="AD40" s="207"/>
      <c r="AE40" s="208"/>
      <c r="AF40" s="208"/>
      <c r="AG40" s="208"/>
      <c r="AH40" s="208"/>
      <c r="AI40" s="208"/>
      <c r="AJ40" s="209"/>
      <c r="AK40" s="178"/>
      <c r="AL40" s="179"/>
      <c r="AM40" s="179"/>
      <c r="AN40" s="179"/>
      <c r="AO40" s="180"/>
    </row>
    <row r="41" spans="2:41" ht="16.5" customHeight="1">
      <c r="B41" s="197" t="s">
        <v>104</v>
      </c>
      <c r="C41" s="197"/>
      <c r="D41" s="197"/>
      <c r="E41" s="197"/>
      <c r="F41" s="198"/>
      <c r="G41" s="198"/>
      <c r="H41" s="198"/>
      <c r="I41" s="198"/>
      <c r="J41" s="198"/>
      <c r="K41" s="198"/>
      <c r="L41" s="198"/>
      <c r="M41" s="198"/>
      <c r="N41" s="198"/>
      <c r="O41" s="198"/>
      <c r="P41" s="198"/>
      <c r="Q41" s="198"/>
      <c r="R41" s="198"/>
      <c r="S41" s="198"/>
      <c r="T41" s="198"/>
      <c r="U41" s="198"/>
      <c r="V41" s="198"/>
      <c r="W41" s="198"/>
      <c r="X41" s="198"/>
      <c r="Y41" s="198"/>
      <c r="Z41" s="198"/>
      <c r="AA41" s="198"/>
      <c r="AB41" s="198"/>
      <c r="AC41" s="198"/>
      <c r="AD41" s="198"/>
      <c r="AE41" s="198"/>
      <c r="AF41" s="198"/>
      <c r="AG41" s="198"/>
      <c r="AH41" s="198"/>
      <c r="AI41" s="198"/>
      <c r="AJ41" s="198"/>
      <c r="AK41" s="198"/>
      <c r="AL41" s="198"/>
      <c r="AM41" s="198"/>
      <c r="AN41" s="198"/>
      <c r="AO41" s="198"/>
    </row>
    <row r="42" spans="2:41" ht="16.5" customHeight="1">
      <c r="B42" s="261" t="s">
        <v>53</v>
      </c>
      <c r="C42" s="262"/>
      <c r="D42" s="262"/>
      <c r="E42" s="262"/>
      <c r="F42" s="262"/>
      <c r="G42" s="262"/>
      <c r="H42" s="262"/>
      <c r="I42" s="262"/>
      <c r="J42" s="262"/>
      <c r="K42" s="262"/>
      <c r="L42" s="263"/>
      <c r="M42" s="264" t="s">
        <v>27</v>
      </c>
      <c r="N42" s="265"/>
      <c r="O42" s="265"/>
      <c r="P42" s="265"/>
      <c r="Q42" s="265"/>
      <c r="R42" s="265"/>
      <c r="S42" s="265"/>
      <c r="T42" s="266"/>
      <c r="U42" s="264" t="s">
        <v>54</v>
      </c>
      <c r="V42" s="265"/>
      <c r="W42" s="265"/>
      <c r="X42" s="265"/>
      <c r="Y42" s="265"/>
      <c r="Z42" s="265"/>
      <c r="AA42" s="265"/>
      <c r="AB42" s="265"/>
      <c r="AC42" s="266"/>
      <c r="AD42" s="261" t="s">
        <v>28</v>
      </c>
      <c r="AE42" s="262"/>
      <c r="AF42" s="262"/>
      <c r="AG42" s="262"/>
      <c r="AH42" s="262"/>
      <c r="AI42" s="262"/>
      <c r="AJ42" s="262"/>
      <c r="AK42" s="262"/>
      <c r="AL42" s="262"/>
      <c r="AM42" s="262"/>
      <c r="AN42" s="262"/>
      <c r="AO42" s="263"/>
    </row>
    <row r="43" spans="2:41" ht="16.5" customHeight="1">
      <c r="B43" s="267" t="s">
        <v>29</v>
      </c>
      <c r="C43" s="268"/>
      <c r="D43" s="268"/>
      <c r="E43" s="269"/>
      <c r="F43" s="249" t="s">
        <v>82</v>
      </c>
      <c r="G43" s="250"/>
      <c r="H43" s="250"/>
      <c r="I43" s="250"/>
      <c r="J43" s="250"/>
      <c r="K43" s="250"/>
      <c r="L43" s="251"/>
      <c r="M43" s="245" t="s">
        <v>55</v>
      </c>
      <c r="N43" s="245"/>
      <c r="O43" s="245"/>
      <c r="P43" s="245"/>
      <c r="Q43" s="245"/>
      <c r="R43" s="245"/>
      <c r="S43" s="245"/>
      <c r="T43" s="245"/>
      <c r="U43" s="246"/>
      <c r="V43" s="247"/>
      <c r="W43" s="247"/>
      <c r="X43" s="247"/>
      <c r="Y43" s="247"/>
      <c r="Z43" s="247"/>
      <c r="AA43" s="247"/>
      <c r="AB43" s="247"/>
      <c r="AC43" s="248"/>
      <c r="AD43" s="276">
        <f>+IFERROR(U43/U44,0)</f>
        <v>0</v>
      </c>
      <c r="AE43" s="277"/>
      <c r="AF43" s="277"/>
      <c r="AG43" s="277"/>
      <c r="AH43" s="277"/>
      <c r="AI43" s="277"/>
      <c r="AJ43" s="278"/>
      <c r="AK43" s="181" t="s">
        <v>18</v>
      </c>
      <c r="AL43" s="182"/>
      <c r="AM43" s="182"/>
      <c r="AN43" s="182"/>
      <c r="AO43" s="183"/>
    </row>
    <row r="44" spans="2:41" ht="16.5" customHeight="1">
      <c r="B44" s="270"/>
      <c r="C44" s="271"/>
      <c r="D44" s="271"/>
      <c r="E44" s="272"/>
      <c r="F44" s="252"/>
      <c r="G44" s="253"/>
      <c r="H44" s="253"/>
      <c r="I44" s="253"/>
      <c r="J44" s="253"/>
      <c r="K44" s="253"/>
      <c r="L44" s="254"/>
      <c r="M44" s="245" t="s">
        <v>56</v>
      </c>
      <c r="N44" s="245"/>
      <c r="O44" s="245"/>
      <c r="P44" s="245"/>
      <c r="Q44" s="245"/>
      <c r="R44" s="245"/>
      <c r="S44" s="245"/>
      <c r="T44" s="245"/>
      <c r="U44" s="246"/>
      <c r="V44" s="247"/>
      <c r="W44" s="247"/>
      <c r="X44" s="247"/>
      <c r="Y44" s="247"/>
      <c r="Z44" s="247"/>
      <c r="AA44" s="247"/>
      <c r="AB44" s="247"/>
      <c r="AC44" s="248"/>
      <c r="AD44" s="279"/>
      <c r="AE44" s="280"/>
      <c r="AF44" s="280"/>
      <c r="AG44" s="280"/>
      <c r="AH44" s="280"/>
      <c r="AI44" s="280"/>
      <c r="AJ44" s="281"/>
      <c r="AK44" s="184"/>
      <c r="AL44" s="185"/>
      <c r="AM44" s="185"/>
      <c r="AN44" s="185"/>
      <c r="AO44" s="186"/>
    </row>
    <row r="45" spans="2:41" ht="16.5" customHeight="1">
      <c r="B45" s="270"/>
      <c r="C45" s="271"/>
      <c r="D45" s="271"/>
      <c r="E45" s="272"/>
      <c r="F45" s="249" t="s">
        <v>83</v>
      </c>
      <c r="G45" s="250"/>
      <c r="H45" s="250"/>
      <c r="I45" s="250"/>
      <c r="J45" s="250"/>
      <c r="K45" s="250"/>
      <c r="L45" s="251"/>
      <c r="M45" s="245" t="s">
        <v>57</v>
      </c>
      <c r="N45" s="245"/>
      <c r="O45" s="245"/>
      <c r="P45" s="245"/>
      <c r="Q45" s="245"/>
      <c r="R45" s="245"/>
      <c r="S45" s="245"/>
      <c r="T45" s="245"/>
      <c r="U45" s="246"/>
      <c r="V45" s="247"/>
      <c r="W45" s="247"/>
      <c r="X45" s="247"/>
      <c r="Y45" s="247"/>
      <c r="Z45" s="247"/>
      <c r="AA45" s="247"/>
      <c r="AB45" s="247"/>
      <c r="AC45" s="248"/>
      <c r="AD45" s="255">
        <f>+IFERROR(U45/U46,0)</f>
        <v>0</v>
      </c>
      <c r="AE45" s="256"/>
      <c r="AF45" s="256"/>
      <c r="AG45" s="256"/>
      <c r="AH45" s="256"/>
      <c r="AI45" s="256"/>
      <c r="AJ45" s="257"/>
      <c r="AK45" s="282" t="s">
        <v>19</v>
      </c>
      <c r="AL45" s="283"/>
      <c r="AM45" s="283"/>
      <c r="AN45" s="283"/>
      <c r="AO45" s="284"/>
    </row>
    <row r="46" spans="2:41" ht="16.5" customHeight="1">
      <c r="B46" s="270"/>
      <c r="C46" s="271"/>
      <c r="D46" s="271"/>
      <c r="E46" s="272"/>
      <c r="F46" s="252"/>
      <c r="G46" s="253"/>
      <c r="H46" s="253"/>
      <c r="I46" s="253"/>
      <c r="J46" s="253"/>
      <c r="K46" s="253"/>
      <c r="L46" s="254"/>
      <c r="M46" s="245" t="s">
        <v>58</v>
      </c>
      <c r="N46" s="245"/>
      <c r="O46" s="245"/>
      <c r="P46" s="245"/>
      <c r="Q46" s="245"/>
      <c r="R46" s="245"/>
      <c r="S46" s="245"/>
      <c r="T46" s="245"/>
      <c r="U46" s="246"/>
      <c r="V46" s="247"/>
      <c r="W46" s="247"/>
      <c r="X46" s="247"/>
      <c r="Y46" s="247"/>
      <c r="Z46" s="247"/>
      <c r="AA46" s="247"/>
      <c r="AB46" s="247"/>
      <c r="AC46" s="248"/>
      <c r="AD46" s="258"/>
      <c r="AE46" s="259"/>
      <c r="AF46" s="259"/>
      <c r="AG46" s="259"/>
      <c r="AH46" s="259"/>
      <c r="AI46" s="259"/>
      <c r="AJ46" s="260"/>
      <c r="AK46" s="285"/>
      <c r="AL46" s="286"/>
      <c r="AM46" s="286"/>
      <c r="AN46" s="286"/>
      <c r="AO46" s="287"/>
    </row>
    <row r="47" spans="2:41" ht="16.5" customHeight="1">
      <c r="B47" s="270"/>
      <c r="C47" s="271"/>
      <c r="D47" s="271"/>
      <c r="E47" s="272"/>
      <c r="F47" s="249" t="s">
        <v>59</v>
      </c>
      <c r="G47" s="250"/>
      <c r="H47" s="250"/>
      <c r="I47" s="250"/>
      <c r="J47" s="250"/>
      <c r="K47" s="250"/>
      <c r="L47" s="251"/>
      <c r="M47" s="245" t="s">
        <v>60</v>
      </c>
      <c r="N47" s="245"/>
      <c r="O47" s="245"/>
      <c r="P47" s="245"/>
      <c r="Q47" s="245"/>
      <c r="R47" s="245"/>
      <c r="S47" s="245"/>
      <c r="T47" s="245"/>
      <c r="U47" s="246"/>
      <c r="V47" s="247"/>
      <c r="W47" s="247"/>
      <c r="X47" s="247"/>
      <c r="Y47" s="247"/>
      <c r="Z47" s="247"/>
      <c r="AA47" s="247"/>
      <c r="AB47" s="247"/>
      <c r="AC47" s="248"/>
      <c r="AD47" s="276">
        <f>+IFERROR(U47/U48,0)</f>
        <v>0</v>
      </c>
      <c r="AE47" s="277"/>
      <c r="AF47" s="277"/>
      <c r="AG47" s="277"/>
      <c r="AH47" s="277"/>
      <c r="AI47" s="277"/>
      <c r="AJ47" s="278"/>
      <c r="AK47" s="288" t="s">
        <v>18</v>
      </c>
      <c r="AL47" s="289"/>
      <c r="AM47" s="289"/>
      <c r="AN47" s="289"/>
      <c r="AO47" s="290"/>
    </row>
    <row r="48" spans="2:41" ht="16.5" customHeight="1">
      <c r="B48" s="273"/>
      <c r="C48" s="274"/>
      <c r="D48" s="274"/>
      <c r="E48" s="275"/>
      <c r="F48" s="252"/>
      <c r="G48" s="253"/>
      <c r="H48" s="253"/>
      <c r="I48" s="253"/>
      <c r="J48" s="253"/>
      <c r="K48" s="253"/>
      <c r="L48" s="254"/>
      <c r="M48" s="245" t="s">
        <v>84</v>
      </c>
      <c r="N48" s="245"/>
      <c r="O48" s="245"/>
      <c r="P48" s="245"/>
      <c r="Q48" s="245"/>
      <c r="R48" s="245"/>
      <c r="S48" s="245"/>
      <c r="T48" s="245"/>
      <c r="U48" s="246"/>
      <c r="V48" s="247"/>
      <c r="W48" s="247"/>
      <c r="X48" s="247"/>
      <c r="Y48" s="247"/>
      <c r="Z48" s="247"/>
      <c r="AA48" s="247"/>
      <c r="AB48" s="247"/>
      <c r="AC48" s="248"/>
      <c r="AD48" s="279"/>
      <c r="AE48" s="280"/>
      <c r="AF48" s="280"/>
      <c r="AG48" s="280"/>
      <c r="AH48" s="280"/>
      <c r="AI48" s="280"/>
      <c r="AJ48" s="281"/>
      <c r="AK48" s="291"/>
      <c r="AL48" s="292"/>
      <c r="AM48" s="292"/>
      <c r="AN48" s="292"/>
      <c r="AO48" s="293"/>
    </row>
    <row r="49" spans="2:41" ht="16.5" customHeight="1">
      <c r="B49" s="267" t="s">
        <v>30</v>
      </c>
      <c r="C49" s="268"/>
      <c r="D49" s="268"/>
      <c r="E49" s="269"/>
      <c r="F49" s="249" t="s">
        <v>61</v>
      </c>
      <c r="G49" s="250"/>
      <c r="H49" s="250"/>
      <c r="I49" s="250"/>
      <c r="J49" s="250"/>
      <c r="K49" s="250"/>
      <c r="L49" s="251"/>
      <c r="M49" s="245" t="s">
        <v>60</v>
      </c>
      <c r="N49" s="245"/>
      <c r="O49" s="245"/>
      <c r="P49" s="245"/>
      <c r="Q49" s="245"/>
      <c r="R49" s="245"/>
      <c r="S49" s="245"/>
      <c r="T49" s="245"/>
      <c r="U49" s="246"/>
      <c r="V49" s="247"/>
      <c r="W49" s="247"/>
      <c r="X49" s="247"/>
      <c r="Y49" s="247"/>
      <c r="Z49" s="247"/>
      <c r="AA49" s="247"/>
      <c r="AB49" s="247"/>
      <c r="AC49" s="248"/>
      <c r="AD49" s="255">
        <f>+IFERROR(U49/U50,0)</f>
        <v>0</v>
      </c>
      <c r="AE49" s="256"/>
      <c r="AF49" s="256"/>
      <c r="AG49" s="256"/>
      <c r="AH49" s="256"/>
      <c r="AI49" s="256"/>
      <c r="AJ49" s="257"/>
      <c r="AK49" s="282" t="s">
        <v>19</v>
      </c>
      <c r="AL49" s="283"/>
      <c r="AM49" s="283"/>
      <c r="AN49" s="283"/>
      <c r="AO49" s="284"/>
    </row>
    <row r="50" spans="2:41" ht="16.5" customHeight="1">
      <c r="B50" s="270"/>
      <c r="C50" s="271"/>
      <c r="D50" s="271"/>
      <c r="E50" s="272"/>
      <c r="F50" s="252"/>
      <c r="G50" s="253"/>
      <c r="H50" s="253"/>
      <c r="I50" s="253"/>
      <c r="J50" s="253"/>
      <c r="K50" s="253"/>
      <c r="L50" s="254"/>
      <c r="M50" s="245" t="s">
        <v>24</v>
      </c>
      <c r="N50" s="245"/>
      <c r="O50" s="245"/>
      <c r="P50" s="245"/>
      <c r="Q50" s="245"/>
      <c r="R50" s="245"/>
      <c r="S50" s="245"/>
      <c r="T50" s="245"/>
      <c r="U50" s="246"/>
      <c r="V50" s="247"/>
      <c r="W50" s="247"/>
      <c r="X50" s="247"/>
      <c r="Y50" s="247"/>
      <c r="Z50" s="247"/>
      <c r="AA50" s="247"/>
      <c r="AB50" s="247"/>
      <c r="AC50" s="248"/>
      <c r="AD50" s="258"/>
      <c r="AE50" s="259"/>
      <c r="AF50" s="259"/>
      <c r="AG50" s="259"/>
      <c r="AH50" s="259"/>
      <c r="AI50" s="259"/>
      <c r="AJ50" s="260"/>
      <c r="AK50" s="285"/>
      <c r="AL50" s="286"/>
      <c r="AM50" s="286"/>
      <c r="AN50" s="286"/>
      <c r="AO50" s="287"/>
    </row>
    <row r="51" spans="2:41" ht="16.5" customHeight="1">
      <c r="B51" s="270"/>
      <c r="C51" s="271"/>
      <c r="D51" s="271"/>
      <c r="E51" s="272"/>
      <c r="F51" s="249" t="s">
        <v>62</v>
      </c>
      <c r="G51" s="250"/>
      <c r="H51" s="250"/>
      <c r="I51" s="250"/>
      <c r="J51" s="250"/>
      <c r="K51" s="250"/>
      <c r="L51" s="251"/>
      <c r="M51" s="245" t="s">
        <v>60</v>
      </c>
      <c r="N51" s="245"/>
      <c r="O51" s="245"/>
      <c r="P51" s="245"/>
      <c r="Q51" s="245"/>
      <c r="R51" s="245"/>
      <c r="S51" s="245"/>
      <c r="T51" s="245"/>
      <c r="U51" s="246"/>
      <c r="V51" s="247"/>
      <c r="W51" s="247"/>
      <c r="X51" s="247"/>
      <c r="Y51" s="247"/>
      <c r="Z51" s="247"/>
      <c r="AA51" s="247"/>
      <c r="AB51" s="247"/>
      <c r="AC51" s="248"/>
      <c r="AD51" s="255">
        <f>+IFERROR(U51/U52,0)</f>
        <v>0</v>
      </c>
      <c r="AE51" s="256"/>
      <c r="AF51" s="256"/>
      <c r="AG51" s="256"/>
      <c r="AH51" s="256"/>
      <c r="AI51" s="256"/>
      <c r="AJ51" s="257"/>
      <c r="AK51" s="282" t="s">
        <v>19</v>
      </c>
      <c r="AL51" s="283"/>
      <c r="AM51" s="283"/>
      <c r="AN51" s="283"/>
      <c r="AO51" s="284"/>
    </row>
    <row r="52" spans="2:41" ht="16.5" customHeight="1">
      <c r="B52" s="273"/>
      <c r="C52" s="274"/>
      <c r="D52" s="274"/>
      <c r="E52" s="275"/>
      <c r="F52" s="252"/>
      <c r="G52" s="253"/>
      <c r="H52" s="253"/>
      <c r="I52" s="253"/>
      <c r="J52" s="253"/>
      <c r="K52" s="253"/>
      <c r="L52" s="254"/>
      <c r="M52" s="245" t="s">
        <v>58</v>
      </c>
      <c r="N52" s="245"/>
      <c r="O52" s="245"/>
      <c r="P52" s="245"/>
      <c r="Q52" s="245"/>
      <c r="R52" s="245"/>
      <c r="S52" s="245"/>
      <c r="T52" s="245"/>
      <c r="U52" s="246"/>
      <c r="V52" s="247"/>
      <c r="W52" s="247"/>
      <c r="X52" s="247"/>
      <c r="Y52" s="247"/>
      <c r="Z52" s="247"/>
      <c r="AA52" s="247"/>
      <c r="AB52" s="247"/>
      <c r="AC52" s="248"/>
      <c r="AD52" s="258"/>
      <c r="AE52" s="259"/>
      <c r="AF52" s="259"/>
      <c r="AG52" s="259"/>
      <c r="AH52" s="259"/>
      <c r="AI52" s="259"/>
      <c r="AJ52" s="260"/>
      <c r="AK52" s="285"/>
      <c r="AL52" s="286"/>
      <c r="AM52" s="286"/>
      <c r="AN52" s="286"/>
      <c r="AO52" s="287"/>
    </row>
    <row r="53" spans="2:41" ht="34.5" customHeight="1">
      <c r="B53" s="220" t="s">
        <v>85</v>
      </c>
      <c r="C53" s="221"/>
      <c r="D53" s="221"/>
      <c r="E53" s="221"/>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c r="AN53" s="222"/>
      <c r="AO53" s="223"/>
    </row>
    <row r="54" spans="2:41" ht="20.25" customHeight="1">
      <c r="B54" s="197" t="s">
        <v>86</v>
      </c>
      <c r="C54" s="197"/>
      <c r="D54" s="197"/>
      <c r="E54" s="197"/>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8"/>
      <c r="AJ54" s="198"/>
      <c r="AK54" s="198"/>
      <c r="AL54" s="198"/>
      <c r="AM54" s="198"/>
      <c r="AN54" s="198"/>
      <c r="AO54" s="198"/>
    </row>
    <row r="55" spans="2:41" ht="11.25">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294"/>
      <c r="AL55" s="294"/>
      <c r="AM55" s="294"/>
      <c r="AN55" s="294"/>
      <c r="AO55" s="294"/>
    </row>
    <row r="56" spans="2:41" ht="11.25">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row>
    <row r="57" spans="2:41" ht="11.25">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row>
    <row r="58" spans="2:41" ht="11.25">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294"/>
      <c r="AL58" s="294"/>
      <c r="AM58" s="294"/>
      <c r="AN58" s="294"/>
      <c r="AO58" s="294"/>
    </row>
    <row r="59" spans="2:41" ht="11.25">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294"/>
      <c r="AL59" s="294"/>
      <c r="AM59" s="294"/>
      <c r="AN59" s="294"/>
      <c r="AO59" s="294"/>
    </row>
    <row r="60" spans="2:41" ht="11.25">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row>
    <row r="61" spans="2:41" ht="11.25">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294"/>
      <c r="AL61" s="294"/>
      <c r="AM61" s="294"/>
      <c r="AN61" s="294"/>
      <c r="AO61" s="294"/>
    </row>
    <row r="62" spans="2:41" ht="11.25">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row>
    <row r="63" spans="2:41" ht="11.25">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row>
    <row r="64" spans="2:41" ht="11.25">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row>
    <row r="65" spans="2:41" ht="11.25">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row>
    <row r="66" spans="2:41" ht="11.25">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row>
    <row r="67" spans="2:41" ht="11.25">
      <c r="B67" s="294"/>
      <c r="C67" s="294"/>
      <c r="D67" s="294"/>
      <c r="E67" s="294"/>
      <c r="F67" s="294"/>
      <c r="G67" s="294"/>
      <c r="H67" s="294"/>
      <c r="I67" s="294"/>
      <c r="J67" s="294"/>
      <c r="K67" s="294"/>
      <c r="L67" s="294"/>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4"/>
      <c r="AO67" s="294"/>
    </row>
    <row r="68" spans="2:41" ht="11.25">
      <c r="B68" s="294"/>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row>
    <row r="69" spans="2:41" ht="11.25">
      <c r="B69" s="294"/>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row>
    <row r="70" spans="2:41" ht="11.25">
      <c r="B70" s="294"/>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row>
    <row r="71" spans="2:41" ht="11.25">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row>
    <row r="72" spans="2:41" ht="11.25">
      <c r="B72" s="294"/>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showRowColHeaders="0" zoomScale="80" zoomScaleNormal="80" workbookViewId="0">
      <selection activeCell="E18" sqref="E18:G18"/>
    </sheetView>
  </sheetViews>
  <sheetFormatPr baseColWidth="10" defaultColWidth="0" defaultRowHeight="12.75" customHeight="1" zeroHeight="1"/>
  <cols>
    <col min="1" max="1" width="4" style="21" customWidth="1"/>
    <col min="2" max="2" width="47.42578125" style="21" customWidth="1"/>
    <col min="3" max="3" width="7.140625" style="21" bestFit="1" customWidth="1"/>
    <col min="4" max="4" width="11.42578125" style="21" customWidth="1"/>
    <col min="5" max="5" width="21" style="22" customWidth="1"/>
    <col min="6" max="7" width="11.42578125" style="21" customWidth="1"/>
    <col min="8" max="8" width="4.28515625" style="21" customWidth="1"/>
    <col min="9" max="16384" width="11.42578125" style="21" hidden="1"/>
  </cols>
  <sheetData>
    <row r="1" spans="2:7"/>
    <row r="2" spans="2:7" s="26" customFormat="1" ht="15" customHeight="1">
      <c r="B2" s="23"/>
      <c r="C2" s="24"/>
      <c r="D2" s="24"/>
      <c r="E2" s="25"/>
      <c r="F2" s="1"/>
      <c r="G2" s="2"/>
    </row>
    <row r="3" spans="2:7" s="26" customFormat="1" ht="15" customHeight="1">
      <c r="B3" s="27"/>
      <c r="C3" s="28"/>
      <c r="D3" s="28"/>
      <c r="E3" s="29"/>
      <c r="F3" s="3"/>
      <c r="G3" s="4"/>
    </row>
    <row r="4" spans="2:7" s="26" customFormat="1" ht="15.75" customHeight="1">
      <c r="B4" s="27"/>
      <c r="C4" s="28"/>
      <c r="D4" s="28"/>
      <c r="E4" s="29"/>
      <c r="F4" s="3"/>
      <c r="G4" s="4"/>
    </row>
    <row r="5" spans="2:7" s="26" customFormat="1" ht="15.75" customHeight="1">
      <c r="B5" s="27"/>
      <c r="C5" s="28"/>
      <c r="D5" s="28"/>
      <c r="E5" s="29"/>
      <c r="F5" s="3"/>
      <c r="G5" s="4"/>
    </row>
    <row r="6" spans="2:7" s="26" customFormat="1" ht="15.75" customHeight="1">
      <c r="B6" s="27"/>
      <c r="C6" s="28"/>
      <c r="D6" s="28"/>
      <c r="E6" s="29"/>
      <c r="G6" s="30"/>
    </row>
    <row r="7" spans="2:7" s="26" customFormat="1" ht="15.75" customHeight="1">
      <c r="B7" s="27"/>
      <c r="C7" s="28"/>
      <c r="D7" s="28"/>
      <c r="E7" s="29"/>
      <c r="G7" s="30"/>
    </row>
    <row r="8" spans="2:7" s="26" customFormat="1" ht="15.75" customHeight="1">
      <c r="B8" s="27"/>
      <c r="C8" s="28"/>
      <c r="D8" s="28"/>
      <c r="E8" s="29"/>
      <c r="G8" s="30"/>
    </row>
    <row r="9" spans="2:7" s="26" customFormat="1" ht="9" customHeight="1">
      <c r="B9" s="295" t="s">
        <v>77</v>
      </c>
      <c r="C9" s="296"/>
      <c r="D9" s="296"/>
      <c r="E9" s="296"/>
      <c r="F9" s="296"/>
      <c r="G9" s="297"/>
    </row>
    <row r="10" spans="2:7" s="26" customFormat="1" ht="9" customHeight="1">
      <c r="B10" s="298"/>
      <c r="C10" s="299"/>
      <c r="D10" s="299"/>
      <c r="E10" s="299"/>
      <c r="F10" s="299"/>
      <c r="G10" s="300"/>
    </row>
    <row r="11" spans="2:7" s="31" customFormat="1" ht="15.75" customHeight="1">
      <c r="B11" s="7"/>
      <c r="C11" s="8"/>
      <c r="D11" s="8"/>
      <c r="E11" s="9"/>
      <c r="F11" s="8"/>
      <c r="G11" s="10"/>
    </row>
    <row r="12" spans="2:7" s="31" customFormat="1" ht="34.5" customHeight="1">
      <c r="B12" s="301" t="s">
        <v>0</v>
      </c>
      <c r="C12" s="302"/>
      <c r="D12" s="302"/>
      <c r="E12" s="302"/>
      <c r="F12" s="302"/>
      <c r="G12" s="303"/>
    </row>
    <row r="13" spans="2:7">
      <c r="B13" s="32"/>
      <c r="C13" s="33"/>
      <c r="D13" s="33"/>
      <c r="E13" s="34"/>
      <c r="F13" s="33"/>
      <c r="G13" s="35"/>
    </row>
    <row r="14" spans="2:7">
      <c r="B14" s="36" t="s">
        <v>1</v>
      </c>
      <c r="C14" s="33"/>
      <c r="D14" s="33"/>
      <c r="E14" s="34"/>
      <c r="F14" s="33"/>
      <c r="G14" s="35"/>
    </row>
    <row r="15" spans="2:7">
      <c r="B15" s="37"/>
      <c r="C15" s="38"/>
      <c r="D15" s="38"/>
      <c r="E15" s="39"/>
      <c r="F15" s="38"/>
      <c r="G15" s="40"/>
    </row>
    <row r="16" spans="2:7" ht="25.5">
      <c r="B16" s="304" t="s">
        <v>2</v>
      </c>
      <c r="C16" s="304"/>
      <c r="D16" s="51" t="s">
        <v>3</v>
      </c>
      <c r="E16" s="304" t="s">
        <v>4</v>
      </c>
      <c r="F16" s="304"/>
      <c r="G16" s="304"/>
    </row>
    <row r="17" spans="2:7" ht="22.5" customHeight="1">
      <c r="B17" s="305" t="s">
        <v>5</v>
      </c>
      <c r="C17" s="305"/>
      <c r="D17" s="5">
        <v>0.1</v>
      </c>
      <c r="E17" s="306" t="s">
        <v>6</v>
      </c>
      <c r="F17" s="306"/>
      <c r="G17" s="306"/>
    </row>
    <row r="18" spans="2:7" ht="28.5" customHeight="1">
      <c r="B18" s="305" t="s">
        <v>128</v>
      </c>
      <c r="C18" s="305"/>
      <c r="D18" s="5">
        <v>1</v>
      </c>
      <c r="E18" s="306" t="s">
        <v>129</v>
      </c>
      <c r="F18" s="306"/>
      <c r="G18" s="306"/>
    </row>
    <row r="19" spans="2:7" ht="29.25" customHeight="1">
      <c r="B19" s="305" t="s">
        <v>7</v>
      </c>
      <c r="C19" s="305"/>
      <c r="D19" s="5">
        <v>0.2</v>
      </c>
      <c r="E19" s="307" t="s">
        <v>8</v>
      </c>
      <c r="F19" s="307"/>
      <c r="G19" s="307"/>
    </row>
    <row r="20" spans="2:7" ht="25.5" customHeight="1">
      <c r="B20" s="305" t="s">
        <v>9</v>
      </c>
      <c r="C20" s="305"/>
      <c r="D20" s="5">
        <v>0.1</v>
      </c>
      <c r="E20" s="307" t="s">
        <v>10</v>
      </c>
      <c r="F20" s="307"/>
      <c r="G20" s="307"/>
    </row>
    <row r="21" spans="2:7" ht="23.25" customHeight="1">
      <c r="B21" s="305" t="s">
        <v>11</v>
      </c>
      <c r="C21" s="305"/>
      <c r="D21" s="5">
        <v>0.2</v>
      </c>
      <c r="E21" s="307" t="s">
        <v>8</v>
      </c>
      <c r="F21" s="307"/>
      <c r="G21" s="307"/>
    </row>
    <row r="22" spans="2:7" ht="27" customHeight="1">
      <c r="B22" s="308" t="s">
        <v>12</v>
      </c>
      <c r="C22" s="309"/>
      <c r="D22" s="5">
        <v>0.1</v>
      </c>
      <c r="E22" s="306" t="s">
        <v>6</v>
      </c>
      <c r="F22" s="306"/>
      <c r="G22" s="306"/>
    </row>
    <row r="23" spans="2:7">
      <c r="B23" s="21" t="s">
        <v>13</v>
      </c>
    </row>
    <row r="24" spans="2:7" ht="12.75" hidden="1" customHeight="1"/>
  </sheetData>
  <sheetProtection algorithmName="SHA-512" hashValue="04fl3EtrOTC6anX3Gl6qR64oGiDOQnR3rpHi6SVNTy11XptswfHN1tVaWGS98Vmmuprf66/W6AiRg+RuYbD3Vg==" saltValue="9RQwACB2S2daarmCfQgQRg==" spinCount="100000" sheet="1" objects="1" scenarios="1" selectLockedCells="1" selectUnlockedCells="1"/>
  <mergeCells count="16">
    <mergeCell ref="B21:C21"/>
    <mergeCell ref="E21:G21"/>
    <mergeCell ref="B22:C22"/>
    <mergeCell ref="E22:G22"/>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91"/>
  <sheetViews>
    <sheetView showGridLines="0" zoomScaleNormal="100" workbookViewId="0">
      <selection activeCell="B18" sqref="B18:J18"/>
    </sheetView>
  </sheetViews>
  <sheetFormatPr baseColWidth="10" defaultColWidth="11.42578125" defaultRowHeight="14.25" customHeight="1" zeroHeight="1"/>
  <cols>
    <col min="1" max="1" width="2.28515625" style="113" customWidth="1"/>
    <col min="2" max="2" width="10.7109375" style="41" customWidth="1"/>
    <col min="3" max="3" width="15.7109375" style="41" customWidth="1"/>
    <col min="4" max="4" width="11.42578125" style="41" customWidth="1"/>
    <col min="5" max="5" width="20.42578125" style="41" customWidth="1"/>
    <col min="6" max="6" width="15.140625" style="41" customWidth="1"/>
    <col min="7" max="7" width="12.42578125" style="41" customWidth="1"/>
    <col min="8" max="8" width="16.5703125" style="41" customWidth="1"/>
    <col min="9" max="9" width="12.5703125" style="41" customWidth="1"/>
    <col min="10" max="11" width="21.5703125" style="41" customWidth="1"/>
    <col min="12" max="12" width="24.85546875" style="41" customWidth="1"/>
    <col min="13" max="13" width="3" style="113" customWidth="1"/>
    <col min="14" max="19" width="11.42578125" style="113" customWidth="1"/>
    <col min="20" max="16384" width="11.42578125" style="113"/>
  </cols>
  <sheetData>
    <row r="1" spans="2:12"/>
    <row r="2" spans="2:12" ht="6" customHeight="1">
      <c r="B2" s="310"/>
      <c r="C2" s="311"/>
      <c r="D2" s="311"/>
      <c r="E2" s="311"/>
      <c r="F2" s="311"/>
      <c r="G2" s="311"/>
      <c r="H2" s="311"/>
      <c r="I2" s="311"/>
      <c r="J2" s="312"/>
      <c r="K2" s="113"/>
      <c r="L2" s="113"/>
    </row>
    <row r="3" spans="2:12" ht="15.75" customHeight="1">
      <c r="B3" s="313"/>
      <c r="C3" s="314"/>
      <c r="D3" s="314"/>
      <c r="E3" s="314"/>
      <c r="F3" s="314"/>
      <c r="G3" s="314"/>
      <c r="H3" s="314"/>
      <c r="I3" s="314"/>
      <c r="J3" s="315"/>
      <c r="K3" s="113"/>
      <c r="L3" s="113"/>
    </row>
    <row r="4" spans="2:12" ht="15.75" customHeight="1">
      <c r="B4" s="313"/>
      <c r="C4" s="314"/>
      <c r="D4" s="314"/>
      <c r="E4" s="314"/>
      <c r="F4" s="314"/>
      <c r="G4" s="314"/>
      <c r="H4" s="314"/>
      <c r="I4" s="314"/>
      <c r="J4" s="315"/>
      <c r="K4" s="113"/>
      <c r="L4" s="113"/>
    </row>
    <row r="5" spans="2:12" ht="15.75" customHeight="1">
      <c r="B5" s="313"/>
      <c r="C5" s="314"/>
      <c r="D5" s="314"/>
      <c r="E5" s="314"/>
      <c r="F5" s="314"/>
      <c r="G5" s="314"/>
      <c r="H5" s="314"/>
      <c r="I5" s="314"/>
      <c r="J5" s="315"/>
      <c r="K5" s="113"/>
      <c r="L5" s="113"/>
    </row>
    <row r="6" spans="2:12" ht="15.75" customHeight="1">
      <c r="B6" s="313"/>
      <c r="C6" s="314"/>
      <c r="D6" s="314"/>
      <c r="E6" s="314"/>
      <c r="F6" s="314"/>
      <c r="G6" s="314"/>
      <c r="H6" s="314"/>
      <c r="I6" s="314"/>
      <c r="J6" s="315"/>
      <c r="K6" s="113"/>
      <c r="L6" s="113"/>
    </row>
    <row r="7" spans="2:12" ht="11.25">
      <c r="B7" s="313"/>
      <c r="C7" s="314"/>
      <c r="D7" s="314"/>
      <c r="E7" s="314"/>
      <c r="F7" s="314"/>
      <c r="G7" s="314"/>
      <c r="H7" s="314"/>
      <c r="I7" s="314"/>
      <c r="J7" s="315"/>
      <c r="K7" s="113"/>
      <c r="L7" s="113"/>
    </row>
    <row r="8" spans="2:12" ht="14.25" customHeight="1">
      <c r="B8" s="316"/>
      <c r="C8" s="317"/>
      <c r="D8" s="317"/>
      <c r="E8" s="317"/>
      <c r="F8" s="317"/>
      <c r="G8" s="317"/>
      <c r="H8" s="317"/>
      <c r="I8" s="317"/>
      <c r="J8" s="318"/>
      <c r="K8" s="113"/>
      <c r="L8" s="113"/>
    </row>
    <row r="9" spans="2:12" ht="18" customHeight="1">
      <c r="B9" s="319" t="s">
        <v>87</v>
      </c>
      <c r="C9" s="320"/>
      <c r="D9" s="320"/>
      <c r="E9" s="320"/>
      <c r="F9" s="320"/>
      <c r="G9" s="320"/>
      <c r="H9" s="320"/>
      <c r="I9" s="320"/>
      <c r="J9" s="321"/>
      <c r="K9" s="113"/>
      <c r="L9" s="113"/>
    </row>
    <row r="10" spans="2:12" s="115" customFormat="1" ht="9.75" customHeight="1">
      <c r="B10" s="114"/>
      <c r="C10" s="114"/>
      <c r="D10" s="114"/>
      <c r="E10" s="114"/>
      <c r="F10" s="114"/>
      <c r="G10" s="114"/>
      <c r="H10" s="114"/>
      <c r="I10" s="114"/>
      <c r="J10" s="114"/>
    </row>
    <row r="11" spans="2:12" ht="18" customHeight="1">
      <c r="B11" s="53" t="s">
        <v>93</v>
      </c>
      <c r="C11" s="323">
        <f>+'SDC 1'!C6</f>
        <v>0</v>
      </c>
      <c r="D11" s="324"/>
      <c r="E11" s="324"/>
      <c r="F11" s="116" t="s">
        <v>96</v>
      </c>
      <c r="G11" s="117">
        <f>+'SDC 1'!G6</f>
        <v>0</v>
      </c>
      <c r="H11" s="118"/>
      <c r="I11" s="119" t="s">
        <v>99</v>
      </c>
      <c r="J11" s="120">
        <f>+'SDC 1'!G8</f>
        <v>0</v>
      </c>
      <c r="K11" s="113"/>
      <c r="L11" s="113"/>
    </row>
    <row r="12" spans="2:12" ht="18" customHeight="1">
      <c r="B12" s="53" t="s">
        <v>94</v>
      </c>
      <c r="C12" s="323">
        <f>+'SDC 1'!C7</f>
        <v>0</v>
      </c>
      <c r="D12" s="324"/>
      <c r="E12" s="324"/>
      <c r="F12" s="116" t="s">
        <v>97</v>
      </c>
      <c r="G12" s="117">
        <f>+'SDC 1'!G7</f>
        <v>0</v>
      </c>
      <c r="H12" s="118"/>
      <c r="I12" s="119" t="s">
        <v>101</v>
      </c>
      <c r="J12" s="121">
        <f>+'SDC 1'!I9</f>
        <v>0</v>
      </c>
      <c r="K12" s="113"/>
      <c r="L12" s="113"/>
    </row>
    <row r="13" spans="2:12" ht="18" customHeight="1">
      <c r="B13" s="53" t="s">
        <v>95</v>
      </c>
      <c r="C13" s="323">
        <f>+'SDC 1'!C8</f>
        <v>0</v>
      </c>
      <c r="D13" s="324"/>
      <c r="E13" s="324"/>
      <c r="F13" s="116" t="s">
        <v>98</v>
      </c>
      <c r="G13" s="117">
        <f>+'SDC 1'!C9</f>
        <v>0</v>
      </c>
      <c r="H13" s="118"/>
      <c r="I13" s="119" t="s">
        <v>100</v>
      </c>
      <c r="J13" s="121">
        <f>+'SDC 1'!G9</f>
        <v>0</v>
      </c>
      <c r="K13" s="113"/>
      <c r="L13" s="113"/>
    </row>
    <row r="14" spans="2:12" ht="12.75">
      <c r="B14" s="122"/>
      <c r="C14" s="123"/>
      <c r="D14" s="123"/>
      <c r="E14" s="123"/>
      <c r="F14" s="123"/>
      <c r="G14" s="123"/>
      <c r="H14" s="123"/>
      <c r="I14" s="123"/>
      <c r="J14" s="123"/>
      <c r="K14" s="123"/>
      <c r="L14" s="123"/>
    </row>
    <row r="15" spans="2:12" ht="25.5" customHeight="1">
      <c r="B15" s="322" t="s">
        <v>102</v>
      </c>
      <c r="C15" s="322"/>
      <c r="D15" s="322"/>
      <c r="E15" s="322"/>
      <c r="F15" s="322"/>
      <c r="G15" s="322"/>
      <c r="H15" s="322"/>
      <c r="I15" s="322"/>
      <c r="J15" s="322"/>
      <c r="K15" s="124"/>
      <c r="L15" s="124"/>
    </row>
    <row r="16" spans="2:12" ht="9.75" customHeight="1">
      <c r="B16" s="122"/>
      <c r="C16" s="123"/>
      <c r="D16" s="123"/>
      <c r="E16" s="123"/>
      <c r="F16" s="123"/>
      <c r="G16" s="123"/>
      <c r="H16" s="123"/>
      <c r="I16" s="123"/>
      <c r="J16" s="123"/>
      <c r="K16" s="123"/>
      <c r="L16" s="123"/>
    </row>
    <row r="17" spans="2:12" ht="51">
      <c r="B17" s="125" t="s">
        <v>70</v>
      </c>
      <c r="C17" s="125" t="s">
        <v>76</v>
      </c>
      <c r="D17" s="125" t="s">
        <v>71</v>
      </c>
      <c r="E17" s="125" t="s">
        <v>75</v>
      </c>
      <c r="F17" s="125" t="s">
        <v>72</v>
      </c>
      <c r="G17" s="125" t="s">
        <v>73</v>
      </c>
      <c r="H17" s="125" t="s">
        <v>74</v>
      </c>
      <c r="I17" s="125" t="s">
        <v>69</v>
      </c>
      <c r="J17" s="125" t="s">
        <v>103</v>
      </c>
      <c r="K17" s="113"/>
      <c r="L17" s="113"/>
    </row>
    <row r="18" spans="2:12" s="135" customFormat="1" ht="23.25" customHeight="1">
      <c r="B18" s="132"/>
      <c r="C18" s="132"/>
      <c r="D18" s="132"/>
      <c r="E18" s="132"/>
      <c r="F18" s="133"/>
      <c r="G18" s="132"/>
      <c r="H18" s="132"/>
      <c r="I18" s="132"/>
      <c r="J18" s="134"/>
    </row>
    <row r="19" spans="2:12" s="135" customFormat="1" ht="23.25" customHeight="1">
      <c r="B19" s="132"/>
      <c r="C19" s="132"/>
      <c r="D19" s="132"/>
      <c r="E19" s="132"/>
      <c r="F19" s="133"/>
      <c r="G19" s="132"/>
      <c r="H19" s="132"/>
      <c r="I19" s="132"/>
      <c r="J19" s="134"/>
    </row>
    <row r="20" spans="2:12" s="135" customFormat="1" ht="23.25" customHeight="1">
      <c r="B20" s="132"/>
      <c r="C20" s="132"/>
      <c r="D20" s="132"/>
      <c r="E20" s="132"/>
      <c r="F20" s="133"/>
      <c r="G20" s="132"/>
      <c r="H20" s="132"/>
      <c r="I20" s="132"/>
      <c r="J20" s="134"/>
    </row>
    <row r="21" spans="2:12" s="135" customFormat="1" ht="23.25" customHeight="1">
      <c r="B21" s="132"/>
      <c r="C21" s="132"/>
      <c r="D21" s="132"/>
      <c r="E21" s="132"/>
      <c r="F21" s="133"/>
      <c r="G21" s="132"/>
      <c r="H21" s="132"/>
      <c r="I21" s="132"/>
      <c r="J21" s="134"/>
    </row>
    <row r="22" spans="2:12" s="135" customFormat="1" ht="23.25" customHeight="1">
      <c r="B22" s="132"/>
      <c r="C22" s="132"/>
      <c r="D22" s="132"/>
      <c r="E22" s="132"/>
      <c r="F22" s="133"/>
      <c r="G22" s="132"/>
      <c r="H22" s="132"/>
      <c r="I22" s="132"/>
      <c r="J22" s="134"/>
    </row>
    <row r="23" spans="2:12" s="135" customFormat="1" ht="23.25" customHeight="1">
      <c r="B23" s="132"/>
      <c r="C23" s="132"/>
      <c r="D23" s="132"/>
      <c r="E23" s="132"/>
      <c r="F23" s="133"/>
      <c r="G23" s="132"/>
      <c r="H23" s="132"/>
      <c r="I23" s="132"/>
      <c r="J23" s="134"/>
    </row>
    <row r="24" spans="2:12" s="135" customFormat="1" ht="23.25" customHeight="1">
      <c r="B24" s="132"/>
      <c r="C24" s="132"/>
      <c r="D24" s="132"/>
      <c r="E24" s="132"/>
      <c r="F24" s="133"/>
      <c r="G24" s="132"/>
      <c r="H24" s="132"/>
      <c r="I24" s="132"/>
      <c r="J24" s="134"/>
    </row>
    <row r="25" spans="2:12" s="135" customFormat="1" ht="23.25" customHeight="1">
      <c r="B25" s="132"/>
      <c r="C25" s="132"/>
      <c r="D25" s="132"/>
      <c r="E25" s="132"/>
      <c r="F25" s="133"/>
      <c r="G25" s="132"/>
      <c r="H25" s="132"/>
      <c r="I25" s="132"/>
      <c r="J25" s="134"/>
    </row>
    <row r="26" spans="2:12" s="135" customFormat="1" ht="23.25" customHeight="1">
      <c r="B26" s="132"/>
      <c r="C26" s="132"/>
      <c r="D26" s="132"/>
      <c r="E26" s="132"/>
      <c r="F26" s="133"/>
      <c r="G26" s="132"/>
      <c r="H26" s="132"/>
      <c r="I26" s="132"/>
      <c r="J26" s="134"/>
    </row>
    <row r="27" spans="2:12" s="135" customFormat="1" ht="23.25" customHeight="1">
      <c r="B27" s="132"/>
      <c r="C27" s="132"/>
      <c r="D27" s="132"/>
      <c r="E27" s="132"/>
      <c r="F27" s="133"/>
      <c r="G27" s="132"/>
      <c r="H27" s="132"/>
      <c r="I27" s="132"/>
      <c r="J27" s="134"/>
    </row>
    <row r="28" spans="2:12" ht="12">
      <c r="B28" s="126"/>
      <c r="C28" s="127"/>
      <c r="D28" s="126"/>
      <c r="E28" s="128"/>
      <c r="F28" s="129"/>
      <c r="G28" s="130"/>
      <c r="H28" s="130"/>
      <c r="I28" s="130"/>
      <c r="J28" s="131"/>
      <c r="K28" s="131"/>
      <c r="L28" s="131"/>
    </row>
    <row r="29" spans="2:12">
      <c r="B29" s="52" t="s">
        <v>25</v>
      </c>
    </row>
    <row r="30" spans="2:12"/>
    <row r="31" spans="2:12" hidden="1"/>
    <row r="32" spans="2:1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rdzxfsoevRP3x7bTMkBxUJ986U3pwGZWhXrrRzQLOq5ZNmLQQtjz/jnwuPEk1bEpU26JHgQMTzGbAal7KZ9HPA==" saltValue="yZBAoAIl/Ur1xLuKMU5PkA==" spinCount="100000" sheet="1" objects="1" scenarios="1" insertRows="0" autoFilter="0"/>
  <mergeCells count="6">
    <mergeCell ref="B2:J8"/>
    <mergeCell ref="B9:J9"/>
    <mergeCell ref="B15:J15"/>
    <mergeCell ref="C11:E11"/>
    <mergeCell ref="C13:E13"/>
    <mergeCell ref="C12:E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SDC 1</vt:lpstr>
      <vt:lpstr>INFO GENERAL Y FINANCIERA</vt:lpstr>
      <vt:lpstr>POLIZAS</vt:lpstr>
      <vt:lpstr>INFO EXPERIENCIA</vt:lpstr>
      <vt:lpstr>'INFO EXPERIENCIA'!Área_de_impresión</vt:lpstr>
      <vt:lpstr>'INFO GENERAL Y FINANCIERA'!Área_de_impresión</vt:lpstr>
      <vt:lpstr>POLIZAS!Área_de_impresión</vt:lpstr>
      <vt:lpstr>'SDC 1'!Área_de_impresión</vt:lpstr>
      <vt:lpstr>'INFO EXPERIENCIA'!Títulos_a_imprimir</vt:lpstr>
      <vt:lpstr>'INFO GENERAL Y FINANCIERA'!Títulos_a_imprimir</vt:lpstr>
      <vt:lpstr>'SDC 1'!Títulos_a_imprimir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2014-10-10T17:06:51Z</cp:lastPrinted>
  <dcterms:created xsi:type="dcterms:W3CDTF">2013-08-22T20:49:37Z</dcterms:created>
  <dcterms:modified xsi:type="dcterms:W3CDTF">2014-10-10T17:08:42Z</dcterms:modified>
</cp:coreProperties>
</file>