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1"/>
  </bookViews>
  <sheets>
    <sheet name="JURIDICA" sheetId="9" r:id="rId1"/>
    <sheet name="TECNICA.G.27" sheetId="8" r:id="rId2"/>
    <sheet name="FINANCIERA" sheetId="10" r:id="rId3"/>
  </sheets>
  <calcPr calcId="145621"/>
</workbook>
</file>

<file path=xl/calcChain.xml><?xml version="1.0" encoding="utf-8"?>
<calcChain xmlns="http://schemas.openxmlformats.org/spreadsheetml/2006/main">
  <c r="D20" i="10" l="1"/>
  <c r="C24" i="10" s="1"/>
  <c r="D19" i="10"/>
  <c r="D18" i="10"/>
  <c r="D17" i="10"/>
  <c r="C23" i="10" s="1"/>
  <c r="C14" i="10"/>
  <c r="C13" i="10"/>
  <c r="D40" i="8" l="1"/>
  <c r="N111" i="8"/>
  <c r="N50" i="8" l="1"/>
  <c r="N51" i="8"/>
  <c r="C24" i="8"/>
  <c r="E22" i="8" l="1"/>
  <c r="F22" i="8"/>
  <c r="M118" i="8" l="1"/>
  <c r="L118" i="8"/>
  <c r="A112" i="8"/>
  <c r="A113" i="8" s="1"/>
  <c r="A114" i="8" s="1"/>
  <c r="A115" i="8" s="1"/>
  <c r="A116" i="8" s="1"/>
  <c r="A117" i="8" s="1"/>
  <c r="A111" i="8"/>
  <c r="N110" i="8"/>
  <c r="N118" i="8" s="1"/>
  <c r="N49" i="8"/>
  <c r="N57" i="8" s="1"/>
  <c r="D41" i="8"/>
  <c r="E40" i="8" s="1"/>
  <c r="E24" i="8" l="1"/>
  <c r="E124" i="8" l="1"/>
  <c r="D150" i="8" s="1"/>
  <c r="F140" i="8"/>
  <c r="D151" i="8" s="1"/>
  <c r="E150" i="8" l="1"/>
  <c r="C120" i="8" l="1"/>
  <c r="M57" i="8"/>
  <c r="C62" i="8" s="1"/>
  <c r="L57" i="8"/>
  <c r="K57" i="8"/>
  <c r="C61" i="8" s="1"/>
  <c r="A50" i="8"/>
  <c r="A51" i="8" s="1"/>
  <c r="A52" i="8" s="1"/>
  <c r="A53" i="8" s="1"/>
  <c r="A54" i="8" s="1"/>
  <c r="A55" i="8" s="1"/>
  <c r="A56" i="8" s="1"/>
</calcChain>
</file>

<file path=xl/sharedStrings.xml><?xml version="1.0" encoding="utf-8"?>
<sst xmlns="http://schemas.openxmlformats.org/spreadsheetml/2006/main" count="465" uniqueCount="266">
  <si>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</si>
  <si>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</si>
  <si>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</si>
  <si>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</si>
  <si>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</si>
  <si>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</si>
  <si>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</si>
  <si>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</si>
  <si>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</si>
  <si>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</si>
  <si>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</si>
  <si>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</si>
  <si>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</si>
  <si>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</si>
  <si>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</si>
  <si>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</si>
  <si>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</si>
  <si>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</si>
  <si>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</si>
  <si>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</si>
  <si>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</si>
  <si>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</si>
  <si>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</si>
  <si>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</si>
  <si>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</si>
  <si>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</si>
  <si>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</si>
  <si>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</si>
  <si>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</si>
  <si>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</si>
  <si>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</si>
  <si>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</si>
  <si>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</si>
  <si>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</si>
  <si>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</si>
  <si>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</si>
  <si>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</si>
  <si>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</si>
  <si>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</si>
  <si>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</si>
  <si>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</si>
  <si>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</si>
  <si>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</si>
  <si>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</si>
  <si>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</si>
  <si>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</si>
  <si>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</si>
  <si>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</si>
  <si>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</si>
  <si>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</si>
  <si>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</si>
  <si>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</si>
  <si>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</si>
  <si>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</si>
  <si>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</si>
  <si>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</si>
  <si>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</si>
  <si>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</si>
  <si>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</si>
  <si>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</si>
  <si>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</si>
  <si>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</si>
  <si>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</si>
  <si>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</si>
  <si>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</si>
  <si>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</si>
  <si>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</si>
  <si>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</si>
  <si>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</si>
  <si>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</si>
  <si>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</si>
  <si>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</si>
  <si>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</si>
  <si>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</si>
  <si>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</si>
  <si>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</si>
  <si>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</si>
  <si>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</si>
  <si>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</si>
  <si>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</si>
  <si>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</si>
  <si>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</si>
  <si>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</si>
  <si>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</si>
  <si>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</si>
  <si>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</si>
  <si>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</si>
  <si>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PODER EN CASO DE QUE EL PROPONENTE ACTÚE A TRAVÉS DE APODERADO</t>
  </si>
  <si>
    <t>CARTA DE PRESENTACION DE LA PROPUESTA DONDE SE INDIQUE EL GRUPO O CRUPOS EN LOS QUE VA A PARTICIPAR FORMATO 1</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</si>
  <si>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</si>
  <si>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</si>
  <si>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</si>
  <si>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</si>
  <si>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</si>
  <si>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</si>
  <si>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</si>
  <si>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</si>
  <si>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</si>
  <si>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</si>
  <si>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</si>
  <si>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</si>
  <si>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</si>
  <si>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</si>
  <si>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</si>
  <si>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</si>
  <si>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</si>
  <si>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</si>
  <si>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</si>
  <si>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</si>
  <si>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</si>
  <si>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</si>
  <si>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</si>
  <si>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</si>
  <si>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</si>
  <si>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</si>
  <si>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</si>
  <si>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</si>
  <si>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</si>
  <si>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</si>
  <si>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</si>
  <si>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</si>
  <si>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</si>
  <si>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</si>
  <si>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</si>
  <si>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</si>
  <si>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</si>
  <si>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</si>
  <si>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</si>
  <si>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</si>
  <si>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</si>
  <si>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</si>
  <si>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</si>
  <si>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</si>
  <si>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</si>
  <si>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</si>
  <si>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</si>
  <si>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</si>
  <si>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</si>
  <si>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</si>
  <si>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</si>
  <si>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</si>
  <si>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</si>
  <si>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</si>
  <si>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</si>
  <si>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</si>
  <si>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</si>
  <si>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</si>
  <si>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</si>
  <si>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</si>
  <si>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</si>
  <si>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</si>
  <si>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FUNDACIÓN FABIOLA ELENA MARTÍNEZ</t>
  </si>
  <si>
    <t>FUNDACIÓN COMUNITARIA DE LA GUAJIRA CENTRO DE DESARROLLO DE CIENCIA, TCNOLOGÍA, INVESTIGACIÓN E INNOVACIÓN SOCIAL.</t>
  </si>
  <si>
    <t>GRUPO 27</t>
  </si>
  <si>
    <t>CONSORCIO ÁGAPE</t>
  </si>
  <si>
    <t>ICBF</t>
  </si>
  <si>
    <t>099</t>
  </si>
  <si>
    <t>096</t>
  </si>
  <si>
    <t>021</t>
  </si>
  <si>
    <t>O</t>
  </si>
  <si>
    <t>006</t>
  </si>
  <si>
    <t>ALCALDÍA MUNICIPAL DE DIBULLA</t>
  </si>
  <si>
    <t>X</t>
  </si>
  <si>
    <t>FUNDACIÓN COMUNITARIA DE LA GUAJIRA</t>
  </si>
  <si>
    <t>3/687</t>
  </si>
  <si>
    <t>DEISY ESTHER GUARDIOLA RODRÍGUEZ</t>
  </si>
  <si>
    <t>TRABAJADORA SOCIAL</t>
  </si>
  <si>
    <t>UNIVERSIDAD DE LA GUAJIRA</t>
  </si>
  <si>
    <t>Coordinadora de C.D.I
Supervisor de Interventoria
TALLERES DE CAPACITACIÓN EN VALORES</t>
  </si>
  <si>
    <t xml:space="preserve">COMFAGUAJIRA
C&amp;M
FUNDACIÓN FESTIVAL SOCIOCULTURAL CIUDADELA DIVIDIVI
COMFAGUAJIRA
</t>
  </si>
  <si>
    <t>16-03-2012 a 6-12-2012 (9 MESES)
14-05-2010 A 31-12-2010 (7 MESES)
AÑO 2013 (12 MESES)
21-10-2009 A 20-03-2010 (5 MESES)</t>
  </si>
  <si>
    <t>NINGUNA</t>
  </si>
  <si>
    <t>ANA TERESA MEJÍA GUTIERREZ</t>
  </si>
  <si>
    <t>LICENCIADA EN ADMINISTRACIÓN EDUCATIVA</t>
  </si>
  <si>
    <t>UNIVERSIDAD DE SAN BUENAVENTURA</t>
  </si>
  <si>
    <t>N.A</t>
  </si>
  <si>
    <t xml:space="preserve">INSTITUCIÓN EDUCATIVA DENZIL ESCOLAR </t>
  </si>
  <si>
    <t>COORDINADORA DE LA INSTITUCIÓN EDUCATIVA DENZIL ESCOLAR</t>
  </si>
  <si>
    <t>LA CERTIFICACIÓN APORTADA NO REFIERE LA FECHA DE INICIO DE LA VINCULACIÓN. ES NECESARIO SUBSANAR PARA COMPROBAR LA EXPERIENCIA.</t>
  </si>
  <si>
    <t>081</t>
  </si>
  <si>
    <t>117</t>
  </si>
  <si>
    <t>11.5</t>
  </si>
  <si>
    <t>23</t>
  </si>
  <si>
    <t>ISABEL DIAZ BERDUGO</t>
  </si>
  <si>
    <t>AMIRA URRUTIA MARTÍNEZ</t>
  </si>
  <si>
    <t>I.P.S.I SOL WAYUU</t>
  </si>
  <si>
    <t>24-03-2011 A 24-08-2011</t>
  </si>
  <si>
    <t>TRABAJADORA SOCIAL DEL PROYECTO PARA LA PREVENCIÓN DE LA MORTALIDAD INFANTIL Y MADRES GESTANTES Y LACTANTES EN EL MUNICIPIO</t>
  </si>
  <si>
    <t>NO CUMPLE CON EL PERFIL NI CON LA EXPERIENCIA REQUERIDA PARA EL CARGO DE ACUERDO CON LO ESTABLECIDO EN EL PLIEGO DE LA CONVOCATORIA</t>
  </si>
  <si>
    <t>NO APORTA</t>
  </si>
  <si>
    <t>COLEGIO COLOMBO BRITÁNICO DE MAICAO</t>
  </si>
  <si>
    <t>12-07-2005 A 18 -11-2005</t>
  </si>
  <si>
    <t>AUXILIAR DE PREESCOLAR</t>
  </si>
  <si>
    <t>NO CUMPLE CON LA EXPERIENCIA REQUERIDA DE DOS AÑOS PARA EL CARGO</t>
  </si>
  <si>
    <t>CDI CON ARRIENDO MIS MEJORES MOMENTOS SEDE 2</t>
  </si>
  <si>
    <t>CDI CON ARRIENDO MIS MEJORES MOMENTOS SEDE 3</t>
  </si>
  <si>
    <t>CDI CON ARRIENDO EL MUNDO DE LOS NIÑOS SEDE LUIS EDUARDO CUELLAR</t>
  </si>
  <si>
    <t>CDI CON ARRIENDO MI CASITA FELIZ SEDE 1 LAS TUNAS</t>
  </si>
  <si>
    <t>CDI CON ARRIENDO MIS MEJORES MOMENTOS</t>
  </si>
  <si>
    <t>CDI INSTITUCIONAL</t>
  </si>
  <si>
    <t xml:space="preserve">EL OBJETO CONTRACTUAL: AUNAR ESFUERZOS PARA BRINDAR ASISTENCIA Nutricional a 1238 niños y niñas de 0 a 5 años…) NO CUMPLE CON EL OBJETO DE LA PRESENTE CONVOCATORIA. </t>
  </si>
  <si>
    <t>EL PROPONENTE HACE PROPUESTA PARCIAL AL GRUPO  27, PRESENTÓ SOLAMENTE 5 (Cinco) UNIDADES DE SERVICIO.</t>
  </si>
  <si>
    <t xml:space="preserve">RIOHACHA </t>
  </si>
  <si>
    <t xml:space="preserve">PROPONENTE:   </t>
  </si>
  <si>
    <t>CONSORCIO AGAPE</t>
  </si>
  <si>
    <t>NUMERO DE NIT:</t>
  </si>
  <si>
    <t>839000653-3, 825001517-3</t>
  </si>
  <si>
    <t xml:space="preserve">CUMPLE </t>
  </si>
  <si>
    <t>EL PROPONENTE CUMPLE __X____ NO CUMPLE _______</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</si>
  <si>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</si>
  <si>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</si>
  <si>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</si>
  <si>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</si>
  <si>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</si>
  <si>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</si>
  <si>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</si>
  <si>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</si>
  <si>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</si>
  <si>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</si>
  <si>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</si>
  <si>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</si>
  <si>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</si>
  <si>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</si>
  <si>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</si>
  <si>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</si>
  <si>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</si>
  <si>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</si>
  <si>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</si>
  <si>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</si>
  <si>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</si>
  <si>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</si>
  <si>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</si>
  <si>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</si>
  <si>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</si>
  <si>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</si>
  <si>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</si>
  <si>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</si>
  <si>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</si>
  <si>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</si>
  <si>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</si>
  <si>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</si>
  <si>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</si>
  <si>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</si>
  <si>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</si>
  <si>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</si>
  <si>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</si>
  <si>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</si>
  <si>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</si>
  <si>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</si>
  <si>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</si>
  <si>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</si>
  <si>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26 CONSORCIO AGAPE</t>
  </si>
  <si>
    <t>36  Y 37</t>
  </si>
  <si>
    <t>GARANTIA DE SERIEDAD DE LA PROPUESTA GRUPO  27</t>
  </si>
  <si>
    <t>40 AL 43</t>
  </si>
  <si>
    <t xml:space="preserve">MIEMBROS DE LA UNION TEMPORAL Y/O CONSORCIO </t>
  </si>
  <si>
    <t>FUNDACION FABIOLA ELENA MARTINEZ NIT 8390006533  Con Porcentaje de Participacion del 67%</t>
  </si>
  <si>
    <t>FUNDACION COMUNITARIA DE LA GUAJIRA CENTRO DE DESARROLLO DE CIENCIAS, TECNOLOGÍA, INVESTIACIÓN E INNOVACIÓN SOCIAL NIT 8250015173 Con Porcentaje de Participacion del 33%</t>
  </si>
  <si>
    <t>CERTIFICADO DE CUMPLIMIENTO DE PAGO DE APORTES DE SEGURIDAD SOCIAL Y PARAFISCALES. FORMATO 2</t>
  </si>
  <si>
    <t>1 AL 3</t>
  </si>
  <si>
    <t>18 AL 21</t>
  </si>
  <si>
    <t>6 Y 7</t>
  </si>
  <si>
    <t>8 Y 9</t>
  </si>
  <si>
    <t>25  Y 26</t>
  </si>
  <si>
    <t>NO APORTA HOJA DE VIDA PARA ESTE PERFIL</t>
  </si>
  <si>
    <t>NO APORTA HOJAS DE VIDA PARA EL CARGO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</si>
</sst>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
      <sz val="10"/>
      <name val="Arial"/>
      <family val="2"/>
    </font>
    <font>
      <sz val="10"/>
      <name val="Times New Roman"/>
      <family val="1"/>
    </font>
    <font>
      <sz val="9"/>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CE6F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0" xfId="0" applyFont="1" applyFill="1" applyAlignment="1">
      <alignment vertical="center"/>
    </xf>
    <xf numFmtId="0" fontId="24" fillId="7" borderId="21" xfId="0" applyFont="1" applyFill="1" applyBorder="1" applyAlignment="1">
      <alignment vertical="center"/>
    </xf>
    <xf numFmtId="0" fontId="24" fillId="7" borderId="22" xfId="0" applyFont="1" applyFill="1" applyBorder="1" applyAlignment="1">
      <alignment horizontal="center" vertical="center" wrapText="1"/>
    </xf>
    <xf numFmtId="0" fontId="25" fillId="0" borderId="23" xfId="0" applyFont="1" applyBorder="1" applyAlignment="1">
      <alignment vertical="center" wrapText="1"/>
    </xf>
    <xf numFmtId="0" fontId="25" fillId="0" borderId="22" xfId="0" applyFont="1" applyBorder="1" applyAlignment="1">
      <alignment vertical="center"/>
    </xf>
    <xf numFmtId="0" fontId="24" fillId="7" borderId="23" xfId="0" applyFont="1" applyFill="1" applyBorder="1" applyAlignment="1">
      <alignment vertical="center"/>
    </xf>
    <xf numFmtId="0" fontId="25" fillId="7" borderId="22" xfId="0" applyFont="1" applyFill="1" applyBorder="1" applyAlignment="1">
      <alignment vertical="center"/>
    </xf>
    <xf numFmtId="0" fontId="25" fillId="7" borderId="0" xfId="0" applyFont="1" applyFill="1" applyAlignment="1">
      <alignment vertical="center"/>
    </xf>
    <xf numFmtId="0" fontId="25" fillId="7" borderId="23" xfId="0" applyFont="1" applyFill="1" applyBorder="1" applyAlignment="1">
      <alignment vertical="center"/>
    </xf>
    <xf numFmtId="0" fontId="24" fillId="7" borderId="24" xfId="0" applyFont="1" applyFill="1" applyBorder="1" applyAlignment="1">
      <alignment vertical="center"/>
    </xf>
    <xf numFmtId="0" fontId="24" fillId="7" borderId="0" xfId="0" applyFont="1" applyFill="1" applyAlignment="1">
      <alignment horizontal="center" vertical="center"/>
    </xf>
    <xf numFmtId="0" fontId="24" fillId="7" borderId="23" xfId="0" applyFont="1" applyFill="1" applyBorder="1" applyAlignment="1">
      <alignment horizontal="center" vertical="center"/>
    </xf>
    <xf numFmtId="0" fontId="25" fillId="7" borderId="19" xfId="0" applyFont="1" applyFill="1" applyBorder="1" applyAlignment="1">
      <alignment vertical="center"/>
    </xf>
    <xf numFmtId="0" fontId="25" fillId="8" borderId="20" xfId="0" applyFont="1" applyFill="1" applyBorder="1" applyAlignment="1">
      <alignment vertical="center"/>
    </xf>
    <xf numFmtId="0" fontId="25" fillId="8" borderId="0" xfId="0" applyFont="1" applyFill="1" applyAlignment="1">
      <alignment vertical="center"/>
    </xf>
    <xf numFmtId="0" fontId="25" fillId="7" borderId="27" xfId="0" applyFont="1" applyFill="1" applyBorder="1" applyAlignment="1">
      <alignment vertical="center"/>
    </xf>
    <xf numFmtId="0" fontId="25" fillId="8" borderId="29" xfId="0" applyFont="1" applyFill="1" applyBorder="1" applyAlignment="1">
      <alignment vertical="center"/>
    </xf>
    <xf numFmtId="0" fontId="25" fillId="7" borderId="30" xfId="0" applyFont="1" applyFill="1" applyBorder="1" applyAlignment="1">
      <alignment vertical="center"/>
    </xf>
    <xf numFmtId="0" fontId="24" fillId="7" borderId="22" xfId="0" applyFont="1" applyFill="1" applyBorder="1" applyAlignment="1">
      <alignment vertical="center"/>
    </xf>
    <xf numFmtId="0" fontId="24" fillId="7" borderId="30" xfId="0" applyFont="1" applyFill="1" applyBorder="1" applyAlignment="1">
      <alignment horizontal="center" vertical="center"/>
    </xf>
    <xf numFmtId="0" fontId="24" fillId="7" borderId="0" xfId="0" applyFont="1" applyFill="1" applyAlignment="1">
      <alignment horizontal="right" vertical="center"/>
    </xf>
    <xf numFmtId="0" fontId="24" fillId="7" borderId="0" xfId="0" applyFont="1" applyFill="1" applyAlignment="1">
      <alignment vertical="center"/>
    </xf>
    <xf numFmtId="0" fontId="25" fillId="0" borderId="23" xfId="0" applyFont="1" applyBorder="1" applyAlignment="1">
      <alignment vertical="center"/>
    </xf>
    <xf numFmtId="0" fontId="25" fillId="7" borderId="29" xfId="0" applyFont="1" applyFill="1" applyBorder="1" applyAlignment="1">
      <alignment vertical="center" wrapText="1"/>
    </xf>
    <xf numFmtId="0" fontId="26" fillId="0" borderId="0" xfId="0" applyFont="1"/>
    <xf numFmtId="0" fontId="27"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8" fillId="7" borderId="27" xfId="0" applyFont="1" applyFill="1" applyBorder="1" applyAlignment="1">
      <alignment vertical="center"/>
    </xf>
    <xf numFmtId="0" fontId="28" fillId="7" borderId="27" xfId="0" applyFont="1" applyFill="1" applyBorder="1" applyAlignment="1">
      <alignment horizontal="center" vertical="center"/>
    </xf>
    <xf numFmtId="0" fontId="28" fillId="7" borderId="27" xfId="0" applyFont="1" applyFill="1" applyBorder="1" applyAlignment="1">
      <alignment vertical="center" wrapText="1"/>
    </xf>
    <xf numFmtId="0" fontId="1" fillId="0" borderId="0" xfId="0" applyFont="1" applyFill="1" applyBorder="1" applyAlignment="1">
      <alignment horizontal="center" vertical="center" wrapText="1"/>
    </xf>
    <xf numFmtId="49" fontId="30" fillId="0" borderId="1" xfId="0" applyNumberFormat="1" applyFont="1" applyFill="1" applyBorder="1" applyAlignment="1" applyProtection="1">
      <alignment horizontal="left" vertical="center" wrapText="1"/>
      <protection locked="0"/>
    </xf>
    <xf numFmtId="3" fontId="0" fillId="3" borderId="1" xfId="0" applyNumberFormat="1" applyFill="1" applyBorder="1" applyAlignment="1">
      <alignment horizontal="center" vertical="center"/>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1" fillId="0" borderId="1" xfId="0" applyFont="1" applyBorder="1" applyAlignment="1">
      <alignment horizontal="center" vertical="center"/>
    </xf>
    <xf numFmtId="0" fontId="24" fillId="7" borderId="27" xfId="0" applyFont="1" applyFill="1" applyBorder="1" applyAlignment="1">
      <alignment vertical="center"/>
    </xf>
    <xf numFmtId="1"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49" fontId="0" fillId="0" borderId="1" xfId="0" applyNumberFormat="1" applyFill="1" applyBorder="1" applyAlignment="1">
      <alignment horizontal="center" vertical="center" wrapText="1"/>
    </xf>
    <xf numFmtId="49" fontId="0" fillId="0" borderId="1" xfId="0" applyNumberFormat="1" applyFill="1" applyBorder="1" applyAlignment="1">
      <alignment horizontal="left" vertical="center" wrapText="1"/>
    </xf>
    <xf numFmtId="0" fontId="0" fillId="0" borderId="1" xfId="0" applyFill="1" applyBorder="1" applyAlignment="1">
      <alignment horizontal="center" vertical="center" wrapText="1"/>
    </xf>
    <xf numFmtId="37" fontId="13" fillId="0" borderId="1" xfId="1" applyNumberFormat="1" applyFont="1" applyFill="1" applyBorder="1" applyAlignment="1">
      <alignment horizontal="right" vertical="center" wrapText="1"/>
    </xf>
    <xf numFmtId="0" fontId="0" fillId="0" borderId="2" xfId="0" applyFill="1" applyBorder="1" applyAlignment="1">
      <alignment horizontal="center" vertical="center"/>
    </xf>
    <xf numFmtId="0" fontId="0" fillId="0" borderId="3" xfId="0" applyFill="1" applyBorder="1" applyAlignment="1">
      <alignment horizontal="center" vertical="center"/>
    </xf>
    <xf numFmtId="170" fontId="25" fillId="7" borderId="21" xfId="1" applyNumberFormat="1" applyFont="1" applyFill="1" applyBorder="1" applyAlignment="1">
      <alignment vertical="center"/>
    </xf>
    <xf numFmtId="170" fontId="25" fillId="7" borderId="23" xfId="1" applyNumberFormat="1" applyFont="1" applyFill="1" applyBorder="1" applyAlignment="1">
      <alignment vertical="center"/>
    </xf>
    <xf numFmtId="170" fontId="25" fillId="7" borderId="30" xfId="1" applyNumberFormat="1" applyFont="1" applyFill="1" applyBorder="1" applyAlignment="1">
      <alignment vertical="center"/>
    </xf>
    <xf numFmtId="2" fontId="25" fillId="8" borderId="0" xfId="0" applyNumberFormat="1" applyFont="1" applyFill="1" applyAlignment="1">
      <alignment horizontal="center" vertical="center"/>
    </xf>
    <xf numFmtId="9" fontId="25" fillId="8" borderId="29" xfId="4" applyFont="1" applyFill="1" applyBorder="1" applyAlignment="1">
      <alignment horizontal="center" vertical="center"/>
    </xf>
    <xf numFmtId="0" fontId="31" fillId="0" borderId="0" xfId="0" applyFont="1" applyAlignment="1">
      <alignment horizontal="center" vertical="center"/>
    </xf>
    <xf numFmtId="0" fontId="14" fillId="0" borderId="0" xfId="0" applyFont="1"/>
    <xf numFmtId="0" fontId="32" fillId="0" borderId="0" xfId="0" applyFont="1" applyAlignment="1">
      <alignment horizontal="justify" vertical="center"/>
    </xf>
    <xf numFmtId="0" fontId="33" fillId="5" borderId="18" xfId="0" applyFont="1" applyFill="1" applyBorder="1" applyAlignment="1">
      <alignment horizontal="center" vertical="center" wrapText="1"/>
    </xf>
    <xf numFmtId="0" fontId="34" fillId="0" borderId="18" xfId="0" applyFont="1" applyBorder="1" applyAlignment="1">
      <alignment horizontal="center" vertical="center" wrapText="1"/>
    </xf>
    <xf numFmtId="0" fontId="35" fillId="0" borderId="0" xfId="0" applyFont="1" applyAlignment="1">
      <alignment horizontal="justify" vertical="center"/>
    </xf>
    <xf numFmtId="0" fontId="33" fillId="0" borderId="0" xfId="0" applyFont="1" applyBorder="1" applyAlignment="1">
      <alignment horizontal="center" vertical="center" wrapText="1"/>
    </xf>
    <xf numFmtId="0" fontId="36" fillId="0" borderId="0" xfId="0" applyFont="1"/>
    <xf numFmtId="0" fontId="36" fillId="0" borderId="0" xfId="0" applyFont="1" applyAlignment="1">
      <alignment vertical="center" wrapText="1"/>
    </xf>
    <xf numFmtId="0" fontId="33" fillId="6" borderId="1" xfId="0" applyFont="1" applyFill="1" applyBorder="1" applyAlignment="1">
      <alignment horizontal="center" vertical="center" wrapText="1"/>
    </xf>
    <xf numFmtId="0" fontId="37" fillId="0" borderId="1" xfId="0" applyFont="1" applyBorder="1" applyAlignment="1">
      <alignment vertical="center"/>
    </xf>
    <xf numFmtId="0" fontId="37" fillId="0" borderId="1" xfId="0" applyFont="1" applyFill="1" applyBorder="1" applyAlignment="1">
      <alignment horizontal="center" vertical="center"/>
    </xf>
    <xf numFmtId="0" fontId="37" fillId="0" borderId="1" xfId="0" applyFont="1" applyBorder="1" applyAlignment="1">
      <alignment horizontal="center" vertical="center"/>
    </xf>
    <xf numFmtId="0" fontId="37" fillId="7" borderId="1" xfId="0" applyFont="1" applyFill="1" applyBorder="1" applyAlignment="1">
      <alignment horizontal="center" vertical="center" wrapText="1"/>
    </xf>
    <xf numFmtId="0" fontId="37" fillId="0" borderId="1" xfId="0" applyFont="1" applyBorder="1" applyAlignment="1">
      <alignment horizontal="center" vertical="center" wrapText="1"/>
    </xf>
    <xf numFmtId="0" fontId="36" fillId="0" borderId="1" xfId="0" applyFont="1" applyBorder="1" applyAlignment="1">
      <alignment vertical="center"/>
    </xf>
    <xf numFmtId="0" fontId="37" fillId="7" borderId="5" xfId="0" applyFont="1" applyFill="1" applyBorder="1" applyAlignment="1">
      <alignment vertical="center" wrapText="1"/>
    </xf>
    <xf numFmtId="0" fontId="37" fillId="7" borderId="34" xfId="0" applyFont="1" applyFill="1" applyBorder="1" applyAlignment="1">
      <alignment vertical="center" wrapText="1"/>
    </xf>
    <xf numFmtId="0" fontId="37" fillId="7" borderId="14" xfId="0" applyFont="1" applyFill="1" applyBorder="1" applyAlignment="1">
      <alignment vertical="center" wrapText="1"/>
    </xf>
    <xf numFmtId="0" fontId="37" fillId="0" borderId="5" xfId="0" applyFont="1" applyBorder="1" applyAlignment="1">
      <alignment horizontal="center" vertical="center"/>
    </xf>
    <xf numFmtId="0" fontId="37" fillId="0" borderId="14" xfId="0" applyFont="1" applyBorder="1" applyAlignment="1">
      <alignment horizontal="center" vertical="center"/>
    </xf>
    <xf numFmtId="0" fontId="37" fillId="0" borderId="5" xfId="0" applyFont="1" applyBorder="1" applyAlignment="1">
      <alignment vertical="center" wrapText="1"/>
    </xf>
    <xf numFmtId="0" fontId="37" fillId="0" borderId="34" xfId="0" applyFont="1" applyBorder="1" applyAlignment="1">
      <alignment vertical="center" wrapText="1"/>
    </xf>
    <xf numFmtId="0" fontId="37" fillId="0" borderId="14" xfId="0" applyFont="1" applyBorder="1" applyAlignment="1">
      <alignment vertical="center" wrapText="1"/>
    </xf>
    <xf numFmtId="0" fontId="37" fillId="7" borderId="5" xfId="0" applyFont="1" applyFill="1" applyBorder="1" applyAlignment="1">
      <alignment horizontal="center" vertical="center" wrapText="1"/>
    </xf>
    <xf numFmtId="0" fontId="37" fillId="7" borderId="34" xfId="0" applyFont="1" applyFill="1" applyBorder="1" applyAlignment="1">
      <alignment horizontal="center" vertical="center" wrapText="1"/>
    </xf>
    <xf numFmtId="0" fontId="37" fillId="7" borderId="14" xfId="0" applyFont="1" applyFill="1" applyBorder="1" applyAlignment="1">
      <alignment horizontal="center" vertical="center" wrapText="1"/>
    </xf>
    <xf numFmtId="0" fontId="37" fillId="0" borderId="5" xfId="0" applyFont="1" applyBorder="1" applyAlignment="1">
      <alignment horizontal="center" vertical="center" wrapText="1"/>
    </xf>
    <xf numFmtId="0" fontId="37" fillId="0" borderId="14" xfId="0" applyFont="1" applyBorder="1" applyAlignment="1">
      <alignment horizontal="center" vertical="center" wrapText="1"/>
    </xf>
    <xf numFmtId="0" fontId="33" fillId="10" borderId="35" xfId="0" applyFont="1" applyFill="1" applyBorder="1" applyAlignment="1">
      <alignment horizontal="center" vertical="center" wrapText="1"/>
    </xf>
    <xf numFmtId="0" fontId="33" fillId="10" borderId="41" xfId="0" applyFont="1" applyFill="1" applyBorder="1" applyAlignment="1">
      <alignment horizontal="center" vertical="center" wrapText="1"/>
    </xf>
    <xf numFmtId="0" fontId="33" fillId="10" borderId="36" xfId="0" applyFont="1" applyFill="1" applyBorder="1" applyAlignment="1">
      <alignment horizontal="center" vertical="center" wrapText="1"/>
    </xf>
    <xf numFmtId="0" fontId="33" fillId="10" borderId="39" xfId="0" applyFont="1" applyFill="1" applyBorder="1" applyAlignment="1">
      <alignment horizontal="center" vertical="center" wrapText="1"/>
    </xf>
    <xf numFmtId="0" fontId="33" fillId="10" borderId="42" xfId="0" applyFont="1" applyFill="1" applyBorder="1" applyAlignment="1">
      <alignment horizontal="center" vertical="center" wrapText="1"/>
    </xf>
    <xf numFmtId="0" fontId="33" fillId="10" borderId="40" xfId="0" applyFont="1" applyFill="1" applyBorder="1" applyAlignment="1">
      <alignment horizontal="center" vertical="center" wrapText="1"/>
    </xf>
    <xf numFmtId="0" fontId="33" fillId="10" borderId="5" xfId="0" applyFont="1" applyFill="1" applyBorder="1" applyAlignment="1">
      <alignment horizontal="center" vertical="center" wrapText="1"/>
    </xf>
    <xf numFmtId="0" fontId="33" fillId="10" borderId="34" xfId="0" applyFont="1" applyFill="1" applyBorder="1" applyAlignment="1">
      <alignment horizontal="center" vertical="center" wrapText="1"/>
    </xf>
    <xf numFmtId="0" fontId="33" fillId="10" borderId="14" xfId="0" applyFont="1" applyFill="1" applyBorder="1" applyAlignment="1">
      <alignment horizontal="center" vertical="center" wrapText="1"/>
    </xf>
    <xf numFmtId="0" fontId="36" fillId="0" borderId="5" xfId="0" applyFont="1" applyBorder="1" applyAlignment="1">
      <alignment horizontal="center" vertical="center"/>
    </xf>
    <xf numFmtId="0" fontId="36" fillId="0" borderId="14" xfId="0" applyFont="1" applyBorder="1" applyAlignment="1">
      <alignment horizontal="center" vertical="center"/>
    </xf>
    <xf numFmtId="0" fontId="34" fillId="0" borderId="5" xfId="0" applyFont="1" applyBorder="1" applyAlignment="1">
      <alignment horizontal="center" vertical="center" wrapText="1"/>
    </xf>
    <xf numFmtId="0" fontId="34" fillId="0" borderId="34" xfId="0" applyFont="1" applyBorder="1" applyAlignment="1">
      <alignment horizontal="center" vertical="center" wrapText="1"/>
    </xf>
    <xf numFmtId="0" fontId="34" fillId="0" borderId="14" xfId="0" applyFont="1" applyBorder="1" applyAlignment="1">
      <alignment horizontal="center" vertical="center" wrapText="1"/>
    </xf>
    <xf numFmtId="0" fontId="31" fillId="0" borderId="0" xfId="0" applyFont="1" applyAlignment="1">
      <alignment horizontal="center" vertical="center"/>
    </xf>
    <xf numFmtId="0" fontId="20" fillId="0" borderId="0" xfId="0" applyFont="1" applyAlignment="1">
      <alignment horizontal="justify" vertical="center" wrapText="1"/>
    </xf>
    <xf numFmtId="0" fontId="32" fillId="0" borderId="0" xfId="0" applyFont="1" applyAlignment="1">
      <alignment horizontal="justify" vertical="center" wrapText="1"/>
    </xf>
    <xf numFmtId="0" fontId="33" fillId="5" borderId="5" xfId="0" applyFont="1" applyFill="1" applyBorder="1" applyAlignment="1">
      <alignment horizontal="center" vertical="center" wrapText="1"/>
    </xf>
    <xf numFmtId="0" fontId="33" fillId="5" borderId="34"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33" fillId="6" borderId="5" xfId="0" applyFont="1" applyFill="1" applyBorder="1" applyAlignment="1">
      <alignment horizontal="center" vertical="center" wrapText="1"/>
    </xf>
    <xf numFmtId="0" fontId="33" fillId="6" borderId="34" xfId="0" applyFont="1" applyFill="1" applyBorder="1" applyAlignment="1">
      <alignment horizontal="center" vertical="center" wrapText="1"/>
    </xf>
    <xf numFmtId="0" fontId="33" fillId="6" borderId="14" xfId="0" applyFont="1" applyFill="1" applyBorder="1" applyAlignment="1">
      <alignment horizontal="center" vertical="center" wrapText="1"/>
    </xf>
    <xf numFmtId="0" fontId="33" fillId="0" borderId="0" xfId="0" applyFont="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1" fillId="2" borderId="34" xfId="0" applyFont="1" applyFill="1" applyBorder="1" applyAlignment="1">
      <alignment horizontal="center" vertical="center" wrapText="1"/>
    </xf>
    <xf numFmtId="0" fontId="0" fillId="0" borderId="5" xfId="0" applyBorder="1" applyAlignment="1">
      <alignment horizontal="left" vertical="center" wrapText="1"/>
    </xf>
    <xf numFmtId="0" fontId="0" fillId="0" borderId="14" xfId="0" applyBorder="1" applyAlignment="1">
      <alignment horizontal="left" vertical="center" wrapText="1"/>
    </xf>
    <xf numFmtId="0" fontId="0" fillId="0" borderId="5" xfId="0" applyBorder="1" applyAlignment="1">
      <alignment horizontal="left" vertical="center"/>
    </xf>
    <xf numFmtId="0" fontId="0" fillId="0" borderId="14" xfId="0" applyBorder="1" applyAlignment="1">
      <alignment horizontal="left"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22" xfId="0" applyBorder="1"/>
    <xf numFmtId="0" fontId="24" fillId="7" borderId="20" xfId="0" applyFont="1" applyFill="1" applyBorder="1" applyAlignment="1">
      <alignment vertical="center" wrapText="1"/>
    </xf>
    <xf numFmtId="0" fontId="24" fillId="7" borderId="31" xfId="0" applyFont="1" applyFill="1" applyBorder="1" applyAlignment="1">
      <alignment vertical="center" wrapText="1"/>
    </xf>
    <xf numFmtId="0" fontId="24" fillId="9" borderId="24" xfId="0" applyFont="1" applyFill="1" applyBorder="1" applyAlignment="1">
      <alignment horizontal="center" vertical="center"/>
    </xf>
    <xf numFmtId="0" fontId="24" fillId="9" borderId="26" xfId="0" applyFont="1" applyFill="1" applyBorder="1" applyAlignment="1">
      <alignment horizontal="center" vertical="center"/>
    </xf>
    <xf numFmtId="0" fontId="24" fillId="9" borderId="25" xfId="0" applyFont="1" applyFill="1" applyBorder="1" applyAlignment="1">
      <alignment horizontal="center" vertical="center"/>
    </xf>
    <xf numFmtId="0" fontId="25" fillId="7" borderId="32" xfId="0" applyFont="1" applyFill="1" applyBorder="1" applyAlignment="1">
      <alignment vertical="center"/>
    </xf>
    <xf numFmtId="0" fontId="24" fillId="7" borderId="19" xfId="0" applyFont="1" applyFill="1" applyBorder="1" applyAlignment="1">
      <alignment vertical="center"/>
    </xf>
    <xf numFmtId="0" fontId="24" fillId="7" borderId="27" xfId="0" applyFont="1" applyFill="1" applyBorder="1" applyAlignment="1">
      <alignment vertical="center"/>
    </xf>
    <xf numFmtId="0" fontId="25" fillId="7" borderId="33" xfId="0" applyFont="1" applyFill="1" applyBorder="1" applyAlignment="1">
      <alignment vertical="center"/>
    </xf>
    <xf numFmtId="0" fontId="24" fillId="7" borderId="29" xfId="0" applyFont="1" applyFill="1" applyBorder="1" applyAlignment="1">
      <alignment vertical="center" wrapText="1"/>
    </xf>
    <xf numFmtId="0" fontId="24" fillId="7" borderId="28" xfId="0" applyFont="1" applyFill="1" applyBorder="1" applyAlignment="1">
      <alignment vertical="center" wrapText="1"/>
    </xf>
    <xf numFmtId="0" fontId="24" fillId="7" borderId="19" xfId="0" applyFont="1" applyFill="1" applyBorder="1" applyAlignment="1">
      <alignment horizontal="center" vertical="center" wrapText="1"/>
    </xf>
    <xf numFmtId="0" fontId="24" fillId="7" borderId="20" xfId="0" applyFont="1" applyFill="1" applyBorder="1" applyAlignment="1">
      <alignment horizontal="center" vertical="center" wrapText="1"/>
    </xf>
    <xf numFmtId="0" fontId="24" fillId="7" borderId="0" xfId="0" applyFont="1" applyFill="1" applyAlignment="1">
      <alignment horizontal="center" vertical="center" wrapText="1"/>
    </xf>
    <xf numFmtId="0" fontId="24" fillId="7" borderId="26" xfId="0" applyFont="1" applyFill="1" applyBorder="1" applyAlignment="1">
      <alignment horizontal="center" vertical="center" wrapText="1"/>
    </xf>
    <xf numFmtId="0" fontId="24" fillId="7" borderId="25" xfId="0" applyFont="1" applyFill="1" applyBorder="1" applyAlignment="1">
      <alignment horizontal="center" vertical="center" wrapText="1"/>
    </xf>
    <xf numFmtId="0" fontId="29" fillId="7" borderId="26" xfId="0" applyFont="1" applyFill="1" applyBorder="1" applyAlignment="1">
      <alignment horizontal="center" vertical="center" wrapText="1"/>
    </xf>
    <xf numFmtId="0" fontId="29" fillId="7" borderId="25" xfId="0" applyFont="1" applyFill="1" applyBorder="1" applyAlignment="1">
      <alignment horizontal="center" vertical="center" wrapText="1"/>
    </xf>
    <xf numFmtId="44" fontId="29" fillId="7" borderId="26" xfId="3" applyFont="1" applyFill="1" applyBorder="1" applyAlignment="1">
      <alignment horizontal="center" vertical="center" wrapText="1"/>
    </xf>
    <xf numFmtId="44" fontId="29" fillId="7" borderId="25" xfId="3"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25"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opLeftCell="A50" workbookViewId="0">
      <selection activeCell="A50" sqref="A50"/>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1" spans="1:12" ht="16.5" x14ac:dyDescent="0.25">
      <c r="A1" s="211" t="s">
        <v>63</v>
      </c>
      <c r="B1" s="211"/>
      <c r="C1" s="211"/>
      <c r="D1" s="211"/>
      <c r="E1" s="211"/>
      <c r="F1" s="211"/>
      <c r="G1" s="211"/>
      <c r="H1" s="211"/>
      <c r="I1" s="211"/>
      <c r="J1" s="211"/>
      <c r="K1" s="211"/>
      <c r="L1" s="211"/>
    </row>
    <row r="2" spans="1:12" ht="16.5" x14ac:dyDescent="0.25">
      <c r="A2" s="168"/>
      <c r="B2" s="169"/>
      <c r="C2" s="169"/>
      <c r="D2" s="169"/>
      <c r="E2" s="169"/>
      <c r="F2" s="169"/>
      <c r="G2" s="169"/>
      <c r="H2" s="169"/>
      <c r="I2" s="169"/>
      <c r="J2" s="169"/>
      <c r="K2" s="169"/>
      <c r="L2" s="169"/>
    </row>
    <row r="3" spans="1:12" ht="16.5" x14ac:dyDescent="0.25">
      <c r="A3" s="211" t="s">
        <v>209</v>
      </c>
      <c r="B3" s="211"/>
      <c r="C3" s="211"/>
      <c r="D3" s="211"/>
      <c r="E3" s="211"/>
      <c r="F3" s="211"/>
      <c r="G3" s="211"/>
      <c r="H3" s="211"/>
      <c r="I3" s="211"/>
      <c r="J3" s="211"/>
      <c r="K3" s="211"/>
      <c r="L3" s="211"/>
    </row>
    <row r="4" spans="1:12" ht="16.5" x14ac:dyDescent="0.25">
      <c r="A4" s="170"/>
      <c r="B4" s="169"/>
      <c r="C4" s="169"/>
      <c r="D4" s="169"/>
      <c r="E4" s="169"/>
      <c r="F4" s="169"/>
      <c r="G4" s="169"/>
      <c r="H4" s="169"/>
      <c r="I4" s="169"/>
      <c r="J4" s="169"/>
      <c r="K4" s="169"/>
      <c r="L4" s="169"/>
    </row>
    <row r="5" spans="1:12" x14ac:dyDescent="0.25">
      <c r="A5" s="212" t="s">
        <v>210</v>
      </c>
      <c r="B5" s="213"/>
      <c r="C5" s="213"/>
      <c r="D5" s="213"/>
      <c r="E5" s="213"/>
      <c r="F5" s="213"/>
      <c r="G5" s="213"/>
      <c r="H5" s="213"/>
      <c r="I5" s="213"/>
      <c r="J5" s="213"/>
      <c r="K5" s="213"/>
      <c r="L5" s="213"/>
    </row>
    <row r="6" spans="1:12" x14ac:dyDescent="0.25">
      <c r="A6" s="213"/>
      <c r="B6" s="213"/>
      <c r="C6" s="213"/>
      <c r="D6" s="213"/>
      <c r="E6" s="213"/>
      <c r="F6" s="213"/>
      <c r="G6" s="213"/>
      <c r="H6" s="213"/>
      <c r="I6" s="213"/>
      <c r="J6" s="213"/>
      <c r="K6" s="213"/>
      <c r="L6" s="213"/>
    </row>
    <row r="7" spans="1:12" x14ac:dyDescent="0.25">
      <c r="A7" s="212" t="s">
        <v>211</v>
      </c>
      <c r="B7" s="213"/>
      <c r="C7" s="213"/>
      <c r="D7" s="213"/>
      <c r="E7" s="213"/>
      <c r="F7" s="213"/>
      <c r="G7" s="213"/>
      <c r="H7" s="213"/>
      <c r="I7" s="213"/>
      <c r="J7" s="213"/>
      <c r="K7" s="213"/>
      <c r="L7" s="213"/>
    </row>
    <row r="8" spans="1:12" x14ac:dyDescent="0.25">
      <c r="A8" s="213"/>
      <c r="B8" s="213"/>
      <c r="C8" s="213"/>
      <c r="D8" s="213"/>
      <c r="E8" s="213"/>
      <c r="F8" s="213"/>
      <c r="G8" s="213"/>
      <c r="H8" s="213"/>
      <c r="I8" s="213"/>
      <c r="J8" s="213"/>
      <c r="K8" s="213"/>
      <c r="L8" s="213"/>
    </row>
    <row r="9" spans="1:12" ht="15.75" thickBot="1" x14ac:dyDescent="0.3">
      <c r="A9" s="169"/>
      <c r="B9" s="169"/>
      <c r="C9" s="169"/>
      <c r="D9" s="169"/>
      <c r="E9" s="169"/>
      <c r="F9" s="169"/>
      <c r="G9" s="169"/>
      <c r="H9" s="169"/>
      <c r="I9" s="169"/>
      <c r="J9" s="169"/>
      <c r="K9" s="169"/>
      <c r="L9" s="169"/>
    </row>
    <row r="10" spans="1:12" ht="15.75" thickBot="1" x14ac:dyDescent="0.3">
      <c r="A10" s="171" t="s">
        <v>64</v>
      </c>
      <c r="B10" s="214" t="s">
        <v>84</v>
      </c>
      <c r="C10" s="215"/>
      <c r="D10" s="215"/>
      <c r="E10" s="215"/>
      <c r="F10" s="215"/>
      <c r="G10" s="215"/>
      <c r="H10" s="215"/>
      <c r="I10" s="215"/>
      <c r="J10" s="215"/>
      <c r="K10" s="215"/>
      <c r="L10" s="216"/>
    </row>
    <row r="11" spans="1:12" ht="15.75" thickBot="1" x14ac:dyDescent="0.3">
      <c r="A11" s="172">
        <v>1</v>
      </c>
      <c r="B11" s="208" t="s">
        <v>212</v>
      </c>
      <c r="C11" s="209"/>
      <c r="D11" s="209"/>
      <c r="E11" s="209"/>
      <c r="F11" s="209"/>
      <c r="G11" s="209"/>
      <c r="H11" s="209"/>
      <c r="I11" s="209"/>
      <c r="J11" s="209"/>
      <c r="K11" s="209"/>
      <c r="L11" s="210"/>
    </row>
    <row r="12" spans="1:12" ht="15.75" thickBot="1" x14ac:dyDescent="0.3">
      <c r="A12" s="172">
        <v>2</v>
      </c>
      <c r="B12" s="208" t="s">
        <v>213</v>
      </c>
      <c r="C12" s="209"/>
      <c r="D12" s="209"/>
      <c r="E12" s="209"/>
      <c r="F12" s="209"/>
      <c r="G12" s="209"/>
      <c r="H12" s="209"/>
      <c r="I12" s="209"/>
      <c r="J12" s="209"/>
      <c r="K12" s="209"/>
      <c r="L12" s="210"/>
    </row>
    <row r="13" spans="1:12" ht="15.75" thickBot="1" x14ac:dyDescent="0.3">
      <c r="A13" s="172">
        <v>3</v>
      </c>
      <c r="B13" s="208" t="s">
        <v>214</v>
      </c>
      <c r="C13" s="209"/>
      <c r="D13" s="209"/>
      <c r="E13" s="209"/>
      <c r="F13" s="209"/>
      <c r="G13" s="209"/>
      <c r="H13" s="209"/>
      <c r="I13" s="209"/>
      <c r="J13" s="209"/>
      <c r="K13" s="209"/>
      <c r="L13" s="210"/>
    </row>
    <row r="14" spans="1:12" ht="15.75" thickBot="1" x14ac:dyDescent="0.3">
      <c r="A14" s="172">
        <v>4</v>
      </c>
      <c r="B14" s="208" t="s">
        <v>215</v>
      </c>
      <c r="C14" s="209"/>
      <c r="D14" s="209"/>
      <c r="E14" s="209"/>
      <c r="F14" s="209"/>
      <c r="G14" s="209"/>
      <c r="H14" s="209"/>
      <c r="I14" s="209"/>
      <c r="J14" s="209"/>
      <c r="K14" s="209"/>
      <c r="L14" s="210"/>
    </row>
    <row r="15" spans="1:12" ht="15.75" thickBot="1" x14ac:dyDescent="0.3">
      <c r="A15" s="172">
        <v>5</v>
      </c>
      <c r="B15" s="208" t="s">
        <v>215</v>
      </c>
      <c r="C15" s="209"/>
      <c r="D15" s="209"/>
      <c r="E15" s="209"/>
      <c r="F15" s="209"/>
      <c r="G15" s="209"/>
      <c r="H15" s="209"/>
      <c r="I15" s="209"/>
      <c r="J15" s="209"/>
      <c r="K15" s="209"/>
      <c r="L15" s="210"/>
    </row>
    <row r="16" spans="1:12" ht="15.75" thickBot="1" x14ac:dyDescent="0.3">
      <c r="A16" s="172">
        <v>6</v>
      </c>
      <c r="B16" s="208" t="s">
        <v>216</v>
      </c>
      <c r="C16" s="209"/>
      <c r="D16" s="209"/>
      <c r="E16" s="209"/>
      <c r="F16" s="209"/>
      <c r="G16" s="209"/>
      <c r="H16" s="209"/>
      <c r="I16" s="209"/>
      <c r="J16" s="209"/>
      <c r="K16" s="209"/>
      <c r="L16" s="210"/>
    </row>
    <row r="17" spans="1:12" ht="15.75" thickBot="1" x14ac:dyDescent="0.3">
      <c r="A17" s="172">
        <v>7</v>
      </c>
      <c r="B17" s="208" t="s">
        <v>217</v>
      </c>
      <c r="C17" s="209"/>
      <c r="D17" s="209"/>
      <c r="E17" s="209"/>
      <c r="F17" s="209"/>
      <c r="G17" s="209"/>
      <c r="H17" s="209"/>
      <c r="I17" s="209"/>
      <c r="J17" s="209"/>
      <c r="K17" s="209"/>
      <c r="L17" s="210"/>
    </row>
    <row r="18" spans="1:12" ht="15.75" thickBot="1" x14ac:dyDescent="0.3">
      <c r="A18" s="172">
        <v>8</v>
      </c>
      <c r="B18" s="208" t="s">
        <v>218</v>
      </c>
      <c r="C18" s="209"/>
      <c r="D18" s="209"/>
      <c r="E18" s="209"/>
      <c r="F18" s="209"/>
      <c r="G18" s="209"/>
      <c r="H18" s="209"/>
      <c r="I18" s="209"/>
      <c r="J18" s="209"/>
      <c r="K18" s="209"/>
      <c r="L18" s="210"/>
    </row>
    <row r="19" spans="1:12" ht="15.75" thickBot="1" x14ac:dyDescent="0.3">
      <c r="A19" s="172">
        <v>9</v>
      </c>
      <c r="B19" s="208" t="s">
        <v>219</v>
      </c>
      <c r="C19" s="209"/>
      <c r="D19" s="209"/>
      <c r="E19" s="209"/>
      <c r="F19" s="209"/>
      <c r="G19" s="209"/>
      <c r="H19" s="209"/>
      <c r="I19" s="209"/>
      <c r="J19" s="209"/>
      <c r="K19" s="209"/>
      <c r="L19" s="210"/>
    </row>
    <row r="20" spans="1:12" ht="15.75" thickBot="1" x14ac:dyDescent="0.3">
      <c r="A20" s="172">
        <v>10</v>
      </c>
      <c r="B20" s="208" t="s">
        <v>220</v>
      </c>
      <c r="C20" s="209"/>
      <c r="D20" s="209"/>
      <c r="E20" s="209"/>
      <c r="F20" s="209"/>
      <c r="G20" s="209"/>
      <c r="H20" s="209"/>
      <c r="I20" s="209"/>
      <c r="J20" s="209"/>
      <c r="K20" s="209"/>
      <c r="L20" s="210"/>
    </row>
    <row r="21" spans="1:12" ht="15.75" thickBot="1" x14ac:dyDescent="0.3">
      <c r="A21" s="172">
        <v>11</v>
      </c>
      <c r="B21" s="208" t="s">
        <v>221</v>
      </c>
      <c r="C21" s="209"/>
      <c r="D21" s="209"/>
      <c r="E21" s="209"/>
      <c r="F21" s="209"/>
      <c r="G21" s="209"/>
      <c r="H21" s="209"/>
      <c r="I21" s="209"/>
      <c r="J21" s="209"/>
      <c r="K21" s="209"/>
      <c r="L21" s="210"/>
    </row>
    <row r="22" spans="1:12" ht="15.75" thickBot="1" x14ac:dyDescent="0.3">
      <c r="A22" s="172">
        <v>12</v>
      </c>
      <c r="B22" s="208" t="s">
        <v>222</v>
      </c>
      <c r="C22" s="209"/>
      <c r="D22" s="209"/>
      <c r="E22" s="209"/>
      <c r="F22" s="209"/>
      <c r="G22" s="209"/>
      <c r="H22" s="209"/>
      <c r="I22" s="209"/>
      <c r="J22" s="209"/>
      <c r="K22" s="209"/>
      <c r="L22" s="210"/>
    </row>
    <row r="23" spans="1:12" ht="15.75" thickBot="1" x14ac:dyDescent="0.3">
      <c r="A23" s="172">
        <v>13</v>
      </c>
      <c r="B23" s="208" t="s">
        <v>223</v>
      </c>
      <c r="C23" s="209"/>
      <c r="D23" s="209"/>
      <c r="E23" s="209"/>
      <c r="F23" s="209"/>
      <c r="G23" s="209"/>
      <c r="H23" s="209"/>
      <c r="I23" s="209"/>
      <c r="J23" s="209"/>
      <c r="K23" s="209"/>
      <c r="L23" s="210"/>
    </row>
    <row r="24" spans="1:12" ht="15.75" thickBot="1" x14ac:dyDescent="0.3">
      <c r="A24" s="172">
        <v>14</v>
      </c>
      <c r="B24" s="208" t="s">
        <v>224</v>
      </c>
      <c r="C24" s="209"/>
      <c r="D24" s="209"/>
      <c r="E24" s="209"/>
      <c r="F24" s="209"/>
      <c r="G24" s="209"/>
      <c r="H24" s="209"/>
      <c r="I24" s="209"/>
      <c r="J24" s="209"/>
      <c r="K24" s="209"/>
      <c r="L24" s="210"/>
    </row>
    <row r="25" spans="1:12" ht="15.75" thickBot="1" x14ac:dyDescent="0.3">
      <c r="A25" s="172">
        <v>15</v>
      </c>
      <c r="B25" s="208" t="s">
        <v>225</v>
      </c>
      <c r="C25" s="209"/>
      <c r="D25" s="209"/>
      <c r="E25" s="209"/>
      <c r="F25" s="209"/>
      <c r="G25" s="209"/>
      <c r="H25" s="209"/>
      <c r="I25" s="209"/>
      <c r="J25" s="209"/>
      <c r="K25" s="209"/>
      <c r="L25" s="210"/>
    </row>
    <row r="26" spans="1:12" ht="15.75" thickBot="1" x14ac:dyDescent="0.3">
      <c r="A26" s="172">
        <v>16</v>
      </c>
      <c r="B26" s="208" t="s">
        <v>226</v>
      </c>
      <c r="C26" s="209"/>
      <c r="D26" s="209"/>
      <c r="E26" s="209"/>
      <c r="F26" s="209"/>
      <c r="G26" s="209"/>
      <c r="H26" s="209"/>
      <c r="I26" s="209"/>
      <c r="J26" s="209"/>
      <c r="K26" s="209"/>
      <c r="L26" s="210"/>
    </row>
    <row r="27" spans="1:12" ht="15.75" thickBot="1" x14ac:dyDescent="0.3">
      <c r="A27" s="172">
        <v>17</v>
      </c>
      <c r="B27" s="208" t="s">
        <v>227</v>
      </c>
      <c r="C27" s="209"/>
      <c r="D27" s="209"/>
      <c r="E27" s="209"/>
      <c r="F27" s="209"/>
      <c r="G27" s="209"/>
      <c r="H27" s="209"/>
      <c r="I27" s="209"/>
      <c r="J27" s="209"/>
      <c r="K27" s="209"/>
      <c r="L27" s="210"/>
    </row>
    <row r="28" spans="1:12" ht="15.75" thickBot="1" x14ac:dyDescent="0.3">
      <c r="A28" s="172">
        <v>18</v>
      </c>
      <c r="B28" s="208" t="s">
        <v>228</v>
      </c>
      <c r="C28" s="209"/>
      <c r="D28" s="209"/>
      <c r="E28" s="209"/>
      <c r="F28" s="209"/>
      <c r="G28" s="209"/>
      <c r="H28" s="209"/>
      <c r="I28" s="209"/>
      <c r="J28" s="209"/>
      <c r="K28" s="209"/>
      <c r="L28" s="210"/>
    </row>
    <row r="29" spans="1:12" ht="15.75" thickBot="1" x14ac:dyDescent="0.3">
      <c r="A29" s="172">
        <v>19</v>
      </c>
      <c r="B29" s="208" t="s">
        <v>229</v>
      </c>
      <c r="C29" s="209"/>
      <c r="D29" s="209"/>
      <c r="E29" s="209"/>
      <c r="F29" s="209"/>
      <c r="G29" s="209"/>
      <c r="H29" s="209"/>
      <c r="I29" s="209"/>
      <c r="J29" s="209"/>
      <c r="K29" s="209"/>
      <c r="L29" s="210"/>
    </row>
    <row r="30" spans="1:12" ht="15.75" thickBot="1" x14ac:dyDescent="0.3">
      <c r="A30" s="172">
        <v>20</v>
      </c>
      <c r="B30" s="208" t="s">
        <v>230</v>
      </c>
      <c r="C30" s="209"/>
      <c r="D30" s="209"/>
      <c r="E30" s="209"/>
      <c r="F30" s="209"/>
      <c r="G30" s="209"/>
      <c r="H30" s="209"/>
      <c r="I30" s="209"/>
      <c r="J30" s="209"/>
      <c r="K30" s="209"/>
      <c r="L30" s="210"/>
    </row>
    <row r="31" spans="1:12" ht="15.75" thickBot="1" x14ac:dyDescent="0.3">
      <c r="A31" s="172">
        <v>21</v>
      </c>
      <c r="B31" s="208" t="s">
        <v>230</v>
      </c>
      <c r="C31" s="209"/>
      <c r="D31" s="209"/>
      <c r="E31" s="209"/>
      <c r="F31" s="209"/>
      <c r="G31" s="209"/>
      <c r="H31" s="209"/>
      <c r="I31" s="209"/>
      <c r="J31" s="209"/>
      <c r="K31" s="209"/>
      <c r="L31" s="210"/>
    </row>
    <row r="32" spans="1:12" ht="15.75" thickBot="1" x14ac:dyDescent="0.3">
      <c r="A32" s="172">
        <v>22</v>
      </c>
      <c r="B32" s="208" t="s">
        <v>231</v>
      </c>
      <c r="C32" s="209"/>
      <c r="D32" s="209"/>
      <c r="E32" s="209"/>
      <c r="F32" s="209"/>
      <c r="G32" s="209"/>
      <c r="H32" s="209"/>
      <c r="I32" s="209"/>
      <c r="J32" s="209"/>
      <c r="K32" s="209"/>
      <c r="L32" s="210"/>
    </row>
    <row r="33" spans="1:12" ht="15.75" thickBot="1" x14ac:dyDescent="0.3">
      <c r="A33" s="172">
        <v>23</v>
      </c>
      <c r="B33" s="208" t="s">
        <v>232</v>
      </c>
      <c r="C33" s="209"/>
      <c r="D33" s="209"/>
      <c r="E33" s="209"/>
      <c r="F33" s="209"/>
      <c r="G33" s="209"/>
      <c r="H33" s="209"/>
      <c r="I33" s="209"/>
      <c r="J33" s="209"/>
      <c r="K33" s="209"/>
      <c r="L33" s="210"/>
    </row>
    <row r="34" spans="1:12" ht="15.75" thickBot="1" x14ac:dyDescent="0.3">
      <c r="A34" s="172">
        <v>24</v>
      </c>
      <c r="B34" s="208" t="s">
        <v>233</v>
      </c>
      <c r="C34" s="209"/>
      <c r="D34" s="209"/>
      <c r="E34" s="209"/>
      <c r="F34" s="209"/>
      <c r="G34" s="209"/>
      <c r="H34" s="209"/>
      <c r="I34" s="209"/>
      <c r="J34" s="209"/>
      <c r="K34" s="209"/>
      <c r="L34" s="210"/>
    </row>
    <row r="35" spans="1:12" ht="15.75" thickBot="1" x14ac:dyDescent="0.3">
      <c r="A35" s="172">
        <v>25</v>
      </c>
      <c r="B35" s="208" t="s">
        <v>234</v>
      </c>
      <c r="C35" s="209"/>
      <c r="D35" s="209"/>
      <c r="E35" s="209"/>
      <c r="F35" s="209"/>
      <c r="G35" s="209"/>
      <c r="H35" s="209"/>
      <c r="I35" s="209"/>
      <c r="J35" s="209"/>
      <c r="K35" s="209"/>
      <c r="L35" s="210"/>
    </row>
    <row r="36" spans="1:12" ht="15.75" thickBot="1" x14ac:dyDescent="0.3">
      <c r="A36" s="172">
        <v>26</v>
      </c>
      <c r="B36" s="208" t="s">
        <v>204</v>
      </c>
      <c r="C36" s="209"/>
      <c r="D36" s="209"/>
      <c r="E36" s="209"/>
      <c r="F36" s="209"/>
      <c r="G36" s="209"/>
      <c r="H36" s="209"/>
      <c r="I36" s="209"/>
      <c r="J36" s="209"/>
      <c r="K36" s="209"/>
      <c r="L36" s="210"/>
    </row>
    <row r="37" spans="1:12" ht="15.75" thickBot="1" x14ac:dyDescent="0.3">
      <c r="A37" s="172">
        <v>27</v>
      </c>
      <c r="B37" s="208" t="s">
        <v>235</v>
      </c>
      <c r="C37" s="209"/>
      <c r="D37" s="209"/>
      <c r="E37" s="209"/>
      <c r="F37" s="209"/>
      <c r="G37" s="209"/>
      <c r="H37" s="209"/>
      <c r="I37" s="209"/>
      <c r="J37" s="209"/>
      <c r="K37" s="209"/>
      <c r="L37" s="210"/>
    </row>
    <row r="38" spans="1:12" ht="15.75" thickBot="1" x14ac:dyDescent="0.3">
      <c r="A38" s="172">
        <v>28</v>
      </c>
      <c r="B38" s="208" t="s">
        <v>236</v>
      </c>
      <c r="C38" s="209"/>
      <c r="D38" s="209"/>
      <c r="E38" s="209"/>
      <c r="F38" s="209"/>
      <c r="G38" s="209"/>
      <c r="H38" s="209"/>
      <c r="I38" s="209"/>
      <c r="J38" s="209"/>
      <c r="K38" s="209"/>
      <c r="L38" s="210"/>
    </row>
    <row r="39" spans="1:12" ht="15.75" thickBot="1" x14ac:dyDescent="0.3">
      <c r="A39" s="172">
        <v>29</v>
      </c>
      <c r="B39" s="208" t="s">
        <v>237</v>
      </c>
      <c r="C39" s="209"/>
      <c r="D39" s="209"/>
      <c r="E39" s="209"/>
      <c r="F39" s="209"/>
      <c r="G39" s="209"/>
      <c r="H39" s="209"/>
      <c r="I39" s="209"/>
      <c r="J39" s="209"/>
      <c r="K39" s="209"/>
      <c r="L39" s="210"/>
    </row>
    <row r="40" spans="1:12" ht="15.75" thickBot="1" x14ac:dyDescent="0.3">
      <c r="A40" s="172">
        <v>30</v>
      </c>
      <c r="B40" s="208" t="s">
        <v>238</v>
      </c>
      <c r="C40" s="209"/>
      <c r="D40" s="209"/>
      <c r="E40" s="209"/>
      <c r="F40" s="209"/>
      <c r="G40" s="209"/>
      <c r="H40" s="209"/>
      <c r="I40" s="209"/>
      <c r="J40" s="209"/>
      <c r="K40" s="209"/>
      <c r="L40" s="210"/>
    </row>
    <row r="41" spans="1:12" ht="15.75" thickBot="1" x14ac:dyDescent="0.3">
      <c r="A41" s="172">
        <v>31</v>
      </c>
      <c r="B41" s="208" t="s">
        <v>239</v>
      </c>
      <c r="C41" s="209"/>
      <c r="D41" s="209"/>
      <c r="E41" s="209"/>
      <c r="F41" s="209"/>
      <c r="G41" s="209"/>
      <c r="H41" s="209"/>
      <c r="I41" s="209"/>
      <c r="J41" s="209"/>
      <c r="K41" s="209"/>
      <c r="L41" s="210"/>
    </row>
    <row r="42" spans="1:12" ht="15.75" thickBot="1" x14ac:dyDescent="0.3">
      <c r="A42" s="172">
        <v>32</v>
      </c>
      <c r="B42" s="208" t="s">
        <v>240</v>
      </c>
      <c r="C42" s="209"/>
      <c r="D42" s="209"/>
      <c r="E42" s="209"/>
      <c r="F42" s="209"/>
      <c r="G42" s="209"/>
      <c r="H42" s="209"/>
      <c r="I42" s="209"/>
      <c r="J42" s="209"/>
      <c r="K42" s="209"/>
      <c r="L42" s="210"/>
    </row>
    <row r="43" spans="1:12" ht="15.75" thickBot="1" x14ac:dyDescent="0.3">
      <c r="A43" s="172">
        <v>33</v>
      </c>
      <c r="B43" s="208" t="s">
        <v>241</v>
      </c>
      <c r="C43" s="209"/>
      <c r="D43" s="209"/>
      <c r="E43" s="209"/>
      <c r="F43" s="209"/>
      <c r="G43" s="209"/>
      <c r="H43" s="209"/>
      <c r="I43" s="209"/>
      <c r="J43" s="209"/>
      <c r="K43" s="209"/>
      <c r="L43" s="210"/>
    </row>
    <row r="44" spans="1:12" ht="15.75" thickBot="1" x14ac:dyDescent="0.3">
      <c r="A44" s="172">
        <v>34</v>
      </c>
      <c r="B44" s="208" t="s">
        <v>242</v>
      </c>
      <c r="C44" s="209"/>
      <c r="D44" s="209"/>
      <c r="E44" s="209"/>
      <c r="F44" s="209"/>
      <c r="G44" s="209"/>
      <c r="H44" s="209"/>
      <c r="I44" s="209"/>
      <c r="J44" s="209"/>
      <c r="K44" s="209"/>
      <c r="L44" s="210"/>
    </row>
    <row r="45" spans="1:12" ht="15.75" thickBot="1" x14ac:dyDescent="0.3">
      <c r="A45" s="172">
        <v>35</v>
      </c>
      <c r="B45" s="208" t="s">
        <v>243</v>
      </c>
      <c r="C45" s="209"/>
      <c r="D45" s="209"/>
      <c r="E45" s="209"/>
      <c r="F45" s="209"/>
      <c r="G45" s="209"/>
      <c r="H45" s="209"/>
      <c r="I45" s="209"/>
      <c r="J45" s="209"/>
      <c r="K45" s="209"/>
      <c r="L45" s="210"/>
    </row>
    <row r="46" spans="1:12" ht="15.75" thickBot="1" x14ac:dyDescent="0.3">
      <c r="A46" s="172">
        <v>36</v>
      </c>
      <c r="B46" s="208" t="s">
        <v>244</v>
      </c>
      <c r="C46" s="209"/>
      <c r="D46" s="209"/>
      <c r="E46" s="209"/>
      <c r="F46" s="209"/>
      <c r="G46" s="209"/>
      <c r="H46" s="209"/>
      <c r="I46" s="209"/>
      <c r="J46" s="209"/>
      <c r="K46" s="209"/>
      <c r="L46" s="210"/>
    </row>
    <row r="47" spans="1:12" ht="15.75" thickBot="1" x14ac:dyDescent="0.3">
      <c r="A47" s="172">
        <v>37</v>
      </c>
      <c r="B47" s="208" t="s">
        <v>245</v>
      </c>
      <c r="C47" s="209"/>
      <c r="D47" s="209"/>
      <c r="E47" s="209"/>
      <c r="F47" s="209"/>
      <c r="G47" s="209"/>
      <c r="H47" s="209"/>
      <c r="I47" s="209"/>
      <c r="J47" s="209"/>
      <c r="K47" s="209"/>
      <c r="L47" s="210"/>
    </row>
    <row r="48" spans="1:12" ht="15.75" thickBot="1" x14ac:dyDescent="0.3">
      <c r="A48" s="172">
        <v>38</v>
      </c>
      <c r="B48" s="208" t="s">
        <v>246</v>
      </c>
      <c r="C48" s="209"/>
      <c r="D48" s="209"/>
      <c r="E48" s="209"/>
      <c r="F48" s="209"/>
      <c r="G48" s="209"/>
      <c r="H48" s="209"/>
      <c r="I48" s="209"/>
      <c r="J48" s="209"/>
      <c r="K48" s="209"/>
      <c r="L48" s="210"/>
    </row>
    <row r="49" spans="1:12" ht="15.75" thickBot="1" x14ac:dyDescent="0.3">
      <c r="A49" s="172">
        <v>39</v>
      </c>
      <c r="B49" s="208" t="s">
        <v>247</v>
      </c>
      <c r="C49" s="209"/>
      <c r="D49" s="209"/>
      <c r="E49" s="209"/>
      <c r="F49" s="209"/>
      <c r="G49" s="209"/>
      <c r="H49" s="209"/>
      <c r="I49" s="209"/>
      <c r="J49" s="209"/>
      <c r="K49" s="209"/>
      <c r="L49" s="210"/>
    </row>
    <row r="50" spans="1:12" ht="15.75" thickBot="1" x14ac:dyDescent="0.3">
      <c r="A50" s="172">
        <v>40</v>
      </c>
      <c r="B50" s="208" t="s">
        <v>248</v>
      </c>
      <c r="C50" s="209"/>
      <c r="D50" s="209"/>
      <c r="E50" s="209"/>
      <c r="F50" s="209"/>
      <c r="G50" s="209"/>
      <c r="H50" s="209"/>
      <c r="I50" s="209"/>
      <c r="J50" s="209"/>
      <c r="K50" s="209"/>
      <c r="L50" s="210"/>
    </row>
    <row r="51" spans="1:12" ht="15.75" thickBot="1" x14ac:dyDescent="0.3">
      <c r="A51" s="172">
        <v>41</v>
      </c>
      <c r="B51" s="208" t="s">
        <v>249</v>
      </c>
      <c r="C51" s="209"/>
      <c r="D51" s="209"/>
      <c r="E51" s="209"/>
      <c r="F51" s="209"/>
      <c r="G51" s="209"/>
      <c r="H51" s="209"/>
      <c r="I51" s="209"/>
      <c r="J51" s="209"/>
      <c r="K51" s="209"/>
      <c r="L51" s="210"/>
    </row>
    <row r="52" spans="1:12" ht="15.75" thickBot="1" x14ac:dyDescent="0.3">
      <c r="A52" s="172">
        <v>42</v>
      </c>
      <c r="B52" s="208" t="s">
        <v>250</v>
      </c>
      <c r="C52" s="209"/>
      <c r="D52" s="209"/>
      <c r="E52" s="209"/>
      <c r="F52" s="209"/>
      <c r="G52" s="209"/>
      <c r="H52" s="209"/>
      <c r="I52" s="209"/>
      <c r="J52" s="209"/>
      <c r="K52" s="209"/>
      <c r="L52" s="210"/>
    </row>
    <row r="53" spans="1:12" x14ac:dyDescent="0.25">
      <c r="A53" s="173"/>
      <c r="B53" s="174"/>
      <c r="C53" s="174"/>
      <c r="D53" s="174"/>
      <c r="E53" s="174"/>
      <c r="F53" s="174"/>
      <c r="G53" s="174"/>
      <c r="H53" s="174"/>
      <c r="I53" s="174"/>
      <c r="J53" s="174"/>
      <c r="K53" s="174"/>
      <c r="L53" s="174"/>
    </row>
    <row r="55" spans="1:12" x14ac:dyDescent="0.25">
      <c r="A55" s="220" t="s">
        <v>251</v>
      </c>
      <c r="B55" s="220"/>
      <c r="C55" s="220"/>
      <c r="D55" s="220"/>
      <c r="E55" s="220"/>
      <c r="F55" s="220"/>
      <c r="G55" s="220"/>
      <c r="H55" s="220"/>
      <c r="I55" s="220"/>
      <c r="J55" s="220"/>
      <c r="K55" s="220"/>
      <c r="L55" s="220"/>
    </row>
    <row r="56" spans="1:12" x14ac:dyDescent="0.25">
      <c r="A56" s="175"/>
      <c r="B56" s="175"/>
      <c r="C56" s="175"/>
      <c r="D56" s="175"/>
      <c r="E56" s="176"/>
      <c r="F56" s="176"/>
      <c r="G56" s="175"/>
      <c r="H56" s="175"/>
      <c r="I56" s="175"/>
      <c r="J56" s="175"/>
      <c r="K56" s="175"/>
      <c r="L56" s="175"/>
    </row>
    <row r="57" spans="1:12" x14ac:dyDescent="0.25">
      <c r="A57" s="217" t="s">
        <v>65</v>
      </c>
      <c r="B57" s="218"/>
      <c r="C57" s="218"/>
      <c r="D57" s="219"/>
      <c r="E57" s="217" t="s">
        <v>66</v>
      </c>
      <c r="F57" s="218"/>
      <c r="G57" s="219"/>
      <c r="H57" s="217" t="s">
        <v>67</v>
      </c>
      <c r="I57" s="219"/>
      <c r="J57" s="177" t="s">
        <v>68</v>
      </c>
      <c r="K57" s="217" t="s">
        <v>3</v>
      </c>
      <c r="L57" s="219"/>
    </row>
    <row r="58" spans="1:12" x14ac:dyDescent="0.25">
      <c r="A58" s="184" t="s">
        <v>88</v>
      </c>
      <c r="B58" s="185"/>
      <c r="C58" s="185"/>
      <c r="D58" s="186"/>
      <c r="E58" s="192" t="s">
        <v>252</v>
      </c>
      <c r="F58" s="193"/>
      <c r="G58" s="194"/>
      <c r="H58" s="187" t="s">
        <v>162</v>
      </c>
      <c r="I58" s="188"/>
      <c r="J58" s="178"/>
      <c r="K58" s="195"/>
      <c r="L58" s="196"/>
    </row>
    <row r="59" spans="1:12" x14ac:dyDescent="0.25">
      <c r="A59" s="192" t="s">
        <v>253</v>
      </c>
      <c r="B59" s="193"/>
      <c r="C59" s="193"/>
      <c r="D59" s="194"/>
      <c r="E59" s="192">
        <v>49</v>
      </c>
      <c r="F59" s="193"/>
      <c r="G59" s="194"/>
      <c r="H59" s="206" t="s">
        <v>162</v>
      </c>
      <c r="I59" s="207"/>
      <c r="J59" s="179"/>
      <c r="K59" s="195"/>
      <c r="L59" s="196"/>
    </row>
    <row r="60" spans="1:12" x14ac:dyDescent="0.25">
      <c r="A60" s="184" t="s">
        <v>89</v>
      </c>
      <c r="B60" s="185"/>
      <c r="C60" s="185"/>
      <c r="D60" s="186"/>
      <c r="E60" s="192" t="s">
        <v>254</v>
      </c>
      <c r="F60" s="193"/>
      <c r="G60" s="194"/>
      <c r="H60" s="187" t="s">
        <v>162</v>
      </c>
      <c r="I60" s="188"/>
      <c r="J60" s="180"/>
      <c r="K60" s="195"/>
      <c r="L60" s="196"/>
    </row>
    <row r="61" spans="1:12" ht="58.5" customHeight="1" x14ac:dyDescent="0.25">
      <c r="A61" s="197" t="s">
        <v>255</v>
      </c>
      <c r="B61" s="198"/>
      <c r="C61" s="198"/>
      <c r="D61" s="199"/>
      <c r="E61" s="203" t="s">
        <v>256</v>
      </c>
      <c r="F61" s="204"/>
      <c r="G61" s="205"/>
      <c r="H61" s="203" t="s">
        <v>257</v>
      </c>
      <c r="I61" s="204"/>
      <c r="J61" s="205"/>
      <c r="K61" s="187"/>
      <c r="L61" s="188"/>
    </row>
    <row r="62" spans="1:12" ht="56.25" customHeight="1" x14ac:dyDescent="0.25">
      <c r="A62" s="200"/>
      <c r="B62" s="201"/>
      <c r="C62" s="201"/>
      <c r="D62" s="202"/>
      <c r="E62" s="177" t="s">
        <v>66</v>
      </c>
      <c r="F62" s="177" t="s">
        <v>67</v>
      </c>
      <c r="G62" s="177" t="s">
        <v>68</v>
      </c>
      <c r="H62" s="177" t="s">
        <v>66</v>
      </c>
      <c r="I62" s="177" t="s">
        <v>67</v>
      </c>
      <c r="J62" s="177" t="s">
        <v>68</v>
      </c>
      <c r="K62" s="187"/>
      <c r="L62" s="188"/>
    </row>
    <row r="63" spans="1:12" ht="46.5" customHeight="1" x14ac:dyDescent="0.25">
      <c r="A63" s="184" t="s">
        <v>258</v>
      </c>
      <c r="B63" s="185"/>
      <c r="C63" s="185"/>
      <c r="D63" s="186"/>
      <c r="E63" s="181">
        <v>11</v>
      </c>
      <c r="F63" s="181"/>
      <c r="G63" s="181"/>
      <c r="H63" s="181">
        <v>28</v>
      </c>
      <c r="I63" s="180"/>
      <c r="J63" s="180"/>
      <c r="K63" s="189"/>
      <c r="L63" s="191"/>
    </row>
    <row r="64" spans="1:12" ht="39" customHeight="1" x14ac:dyDescent="0.25">
      <c r="A64" s="189" t="s">
        <v>69</v>
      </c>
      <c r="B64" s="190"/>
      <c r="C64" s="190"/>
      <c r="D64" s="191"/>
      <c r="E64" s="182" t="s">
        <v>259</v>
      </c>
      <c r="F64" s="182" t="s">
        <v>162</v>
      </c>
      <c r="G64" s="182"/>
      <c r="H64" s="182" t="s">
        <v>260</v>
      </c>
      <c r="I64" s="180"/>
      <c r="J64" s="178"/>
      <c r="K64" s="187"/>
      <c r="L64" s="188"/>
    </row>
    <row r="65" spans="1:12" ht="34.5" customHeight="1" x14ac:dyDescent="0.25">
      <c r="A65" s="189" t="s">
        <v>86</v>
      </c>
      <c r="B65" s="190"/>
      <c r="C65" s="190"/>
      <c r="D65" s="191"/>
      <c r="E65" s="182"/>
      <c r="F65" s="182"/>
      <c r="G65" s="182"/>
      <c r="H65" s="182"/>
      <c r="I65" s="182"/>
      <c r="J65" s="182"/>
      <c r="K65" s="187" t="s">
        <v>175</v>
      </c>
      <c r="L65" s="188"/>
    </row>
    <row r="66" spans="1:12" ht="42.75" customHeight="1" x14ac:dyDescent="0.25">
      <c r="A66" s="189" t="s">
        <v>125</v>
      </c>
      <c r="B66" s="190"/>
      <c r="C66" s="190"/>
      <c r="D66" s="191"/>
      <c r="E66" s="182">
        <v>12</v>
      </c>
      <c r="F66" s="182" t="s">
        <v>162</v>
      </c>
      <c r="G66" s="182"/>
      <c r="H66" s="182">
        <v>30</v>
      </c>
      <c r="I66" s="180" t="s">
        <v>162</v>
      </c>
      <c r="J66" s="183"/>
      <c r="K66" s="187"/>
      <c r="L66" s="188"/>
    </row>
    <row r="67" spans="1:12" ht="42" customHeight="1" x14ac:dyDescent="0.25">
      <c r="A67" s="189" t="s">
        <v>87</v>
      </c>
      <c r="B67" s="190"/>
      <c r="C67" s="190"/>
      <c r="D67" s="191"/>
      <c r="E67" s="182"/>
      <c r="F67" s="182"/>
      <c r="G67" s="182"/>
      <c r="H67" s="182"/>
      <c r="I67" s="182"/>
      <c r="J67" s="182"/>
      <c r="K67" s="187" t="s">
        <v>175</v>
      </c>
      <c r="L67" s="188"/>
    </row>
    <row r="68" spans="1:12" ht="34.5" customHeight="1" x14ac:dyDescent="0.25">
      <c r="A68" s="184" t="s">
        <v>70</v>
      </c>
      <c r="B68" s="185"/>
      <c r="C68" s="185"/>
      <c r="D68" s="186"/>
      <c r="E68" s="181">
        <v>4</v>
      </c>
      <c r="F68" s="181" t="s">
        <v>162</v>
      </c>
      <c r="G68" s="181"/>
      <c r="H68" s="181">
        <v>22</v>
      </c>
      <c r="I68" s="182" t="s">
        <v>162</v>
      </c>
      <c r="J68" s="178"/>
      <c r="K68" s="187"/>
      <c r="L68" s="188"/>
    </row>
    <row r="69" spans="1:12" ht="34.5" customHeight="1" x14ac:dyDescent="0.25">
      <c r="A69" s="184" t="s">
        <v>71</v>
      </c>
      <c r="B69" s="185"/>
      <c r="C69" s="185"/>
      <c r="D69" s="186"/>
      <c r="E69" s="181">
        <v>5</v>
      </c>
      <c r="F69" s="181" t="s">
        <v>162</v>
      </c>
      <c r="G69" s="181"/>
      <c r="H69" s="181">
        <v>23</v>
      </c>
      <c r="I69" s="182" t="s">
        <v>162</v>
      </c>
      <c r="J69" s="178"/>
      <c r="K69" s="187"/>
      <c r="L69" s="188"/>
    </row>
    <row r="70" spans="1:12" ht="48" customHeight="1" x14ac:dyDescent="0.25">
      <c r="A70" s="184" t="s">
        <v>72</v>
      </c>
      <c r="B70" s="185"/>
      <c r="C70" s="185"/>
      <c r="D70" s="186"/>
      <c r="E70" s="182" t="s">
        <v>261</v>
      </c>
      <c r="F70" s="182" t="s">
        <v>162</v>
      </c>
      <c r="G70" s="182"/>
      <c r="H70" s="182">
        <v>24</v>
      </c>
      <c r="I70" s="182" t="s">
        <v>162</v>
      </c>
      <c r="J70" s="178"/>
      <c r="K70" s="187"/>
      <c r="L70" s="188"/>
    </row>
    <row r="71" spans="1:12" ht="67.5" customHeight="1" x14ac:dyDescent="0.25">
      <c r="A71" s="184" t="s">
        <v>73</v>
      </c>
      <c r="B71" s="185"/>
      <c r="C71" s="185"/>
      <c r="D71" s="186"/>
      <c r="E71" s="182" t="s">
        <v>262</v>
      </c>
      <c r="F71" s="182" t="s">
        <v>162</v>
      </c>
      <c r="G71" s="182"/>
      <c r="H71" s="182" t="s">
        <v>263</v>
      </c>
      <c r="I71" s="182" t="s">
        <v>162</v>
      </c>
      <c r="J71" s="178"/>
      <c r="K71" s="187"/>
      <c r="L71" s="188"/>
    </row>
    <row r="72" spans="1:12" x14ac:dyDescent="0.25">
      <c r="A72" s="169"/>
      <c r="B72" s="169"/>
      <c r="C72" s="169"/>
      <c r="D72" s="169"/>
      <c r="E72" s="169"/>
      <c r="F72" s="169"/>
      <c r="G72" s="169"/>
      <c r="H72" s="169"/>
      <c r="I72" s="169"/>
      <c r="J72" s="169"/>
      <c r="K72" s="169"/>
      <c r="L72" s="169"/>
    </row>
    <row r="73" spans="1:12" x14ac:dyDescent="0.25">
      <c r="A73" s="169"/>
      <c r="B73" s="169"/>
      <c r="C73" s="169"/>
      <c r="D73" s="169"/>
      <c r="E73" s="169"/>
      <c r="F73" s="169"/>
      <c r="G73" s="169"/>
      <c r="H73" s="169"/>
      <c r="I73" s="169"/>
      <c r="J73" s="169"/>
      <c r="K73" s="169"/>
      <c r="L73" s="169"/>
    </row>
  </sheetData>
  <mergeCells count="87">
    <mergeCell ref="B49:L49"/>
    <mergeCell ref="B50:L50"/>
    <mergeCell ref="B51:L51"/>
    <mergeCell ref="B52:L52"/>
    <mergeCell ref="A57:D57"/>
    <mergeCell ref="A55:L55"/>
    <mergeCell ref="E57:G57"/>
    <mergeCell ref="H57:I57"/>
    <mergeCell ref="K57:L57"/>
    <mergeCell ref="B44:L44"/>
    <mergeCell ref="B45:L45"/>
    <mergeCell ref="B46:L46"/>
    <mergeCell ref="B47:L47"/>
    <mergeCell ref="B48:L48"/>
    <mergeCell ref="B34:L34"/>
    <mergeCell ref="B35:L35"/>
    <mergeCell ref="B36:L36"/>
    <mergeCell ref="B37:L37"/>
    <mergeCell ref="B43:L43"/>
    <mergeCell ref="B38:L38"/>
    <mergeCell ref="B39:L39"/>
    <mergeCell ref="B40:L40"/>
    <mergeCell ref="B41:L41"/>
    <mergeCell ref="B42:L42"/>
    <mergeCell ref="B26:L26"/>
    <mergeCell ref="B27:L27"/>
    <mergeCell ref="B28:L28"/>
    <mergeCell ref="B14:L14"/>
    <mergeCell ref="B15:L15"/>
    <mergeCell ref="B16:L16"/>
    <mergeCell ref="B17:L17"/>
    <mergeCell ref="B18:L18"/>
    <mergeCell ref="B13:L13"/>
    <mergeCell ref="B11:L11"/>
    <mergeCell ref="B12:L12"/>
    <mergeCell ref="B24:L24"/>
    <mergeCell ref="B25:L25"/>
    <mergeCell ref="B19:L19"/>
    <mergeCell ref="B20:L20"/>
    <mergeCell ref="B21:L21"/>
    <mergeCell ref="B22:L22"/>
    <mergeCell ref="B23:L23"/>
    <mergeCell ref="A1:L1"/>
    <mergeCell ref="A3:L3"/>
    <mergeCell ref="A5:L6"/>
    <mergeCell ref="A7:L8"/>
    <mergeCell ref="B10:L10"/>
    <mergeCell ref="B29:L29"/>
    <mergeCell ref="B30:L30"/>
    <mergeCell ref="B31:L31"/>
    <mergeCell ref="B32:L32"/>
    <mergeCell ref="B33:L33"/>
    <mergeCell ref="E58:G58"/>
    <mergeCell ref="H58:I58"/>
    <mergeCell ref="K58:L58"/>
    <mergeCell ref="A58:D58"/>
    <mergeCell ref="A59:D59"/>
    <mergeCell ref="E59:G59"/>
    <mergeCell ref="H59:I59"/>
    <mergeCell ref="K59:L59"/>
    <mergeCell ref="A60:D60"/>
    <mergeCell ref="E60:G60"/>
    <mergeCell ref="H60:I60"/>
    <mergeCell ref="K60:L60"/>
    <mergeCell ref="A61:D62"/>
    <mergeCell ref="E61:G61"/>
    <mergeCell ref="H61:J61"/>
    <mergeCell ref="K61:L61"/>
    <mergeCell ref="K62:L62"/>
    <mergeCell ref="A63:D63"/>
    <mergeCell ref="K63:L63"/>
    <mergeCell ref="A64:D64"/>
    <mergeCell ref="K64:L64"/>
    <mergeCell ref="A65:D65"/>
    <mergeCell ref="K65:L65"/>
    <mergeCell ref="A66:D66"/>
    <mergeCell ref="K66:L66"/>
    <mergeCell ref="A67:D67"/>
    <mergeCell ref="K67:L67"/>
    <mergeCell ref="A68:D68"/>
    <mergeCell ref="K68:L68"/>
    <mergeCell ref="A69:D69"/>
    <mergeCell ref="K69:L69"/>
    <mergeCell ref="A70:D70"/>
    <mergeCell ref="K70:L70"/>
    <mergeCell ref="A71:D71"/>
    <mergeCell ref="K71:L71"/>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abSelected="1" topLeftCell="A27" zoomScale="70" zoomScaleNormal="70" workbookViewId="0">
      <selection activeCell="A27" sqref="A27"/>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4.1406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27" t="s">
        <v>61</v>
      </c>
      <c r="C2" s="228"/>
      <c r="D2" s="228"/>
      <c r="E2" s="228"/>
      <c r="F2" s="228"/>
      <c r="G2" s="228"/>
      <c r="H2" s="228"/>
      <c r="I2" s="228"/>
      <c r="J2" s="228"/>
      <c r="K2" s="228"/>
      <c r="L2" s="228"/>
      <c r="M2" s="228"/>
      <c r="N2" s="228"/>
      <c r="O2" s="228"/>
      <c r="P2" s="228"/>
    </row>
    <row r="4" spans="2:16" ht="26.25" x14ac:dyDescent="0.25">
      <c r="B4" s="227" t="s">
        <v>47</v>
      </c>
      <c r="C4" s="228"/>
      <c r="D4" s="228"/>
      <c r="E4" s="228"/>
      <c r="F4" s="228"/>
      <c r="G4" s="228"/>
      <c r="H4" s="228"/>
      <c r="I4" s="228"/>
      <c r="J4" s="228"/>
      <c r="K4" s="228"/>
      <c r="L4" s="228"/>
      <c r="M4" s="228"/>
      <c r="N4" s="228"/>
      <c r="O4" s="228"/>
      <c r="P4" s="228"/>
    </row>
    <row r="5" spans="2:16" ht="15.75" thickBot="1" x14ac:dyDescent="0.3"/>
    <row r="6" spans="2:16" ht="21.75" thickBot="1" x14ac:dyDescent="0.3">
      <c r="B6" s="11" t="s">
        <v>4</v>
      </c>
      <c r="C6" s="248" t="s">
        <v>154</v>
      </c>
      <c r="D6" s="248"/>
      <c r="E6" s="248"/>
      <c r="F6" s="248"/>
      <c r="G6" s="248"/>
      <c r="H6" s="248"/>
      <c r="I6" s="248"/>
      <c r="J6" s="248"/>
      <c r="K6" s="248"/>
      <c r="L6" s="248"/>
      <c r="M6" s="248"/>
      <c r="N6" s="249"/>
    </row>
    <row r="7" spans="2:16" ht="16.5" thickBot="1" x14ac:dyDescent="0.3">
      <c r="B7" s="12" t="s">
        <v>5</v>
      </c>
      <c r="C7" s="248" t="s">
        <v>151</v>
      </c>
      <c r="D7" s="248"/>
      <c r="E7" s="248"/>
      <c r="F7" s="248"/>
      <c r="G7" s="248"/>
      <c r="H7" s="248"/>
      <c r="I7" s="248"/>
      <c r="J7" s="248"/>
      <c r="K7" s="248"/>
      <c r="L7" s="248"/>
      <c r="M7" s="248"/>
      <c r="N7" s="249"/>
    </row>
    <row r="8" spans="2:16" ht="16.5" thickBot="1" x14ac:dyDescent="0.3">
      <c r="B8" s="12" t="s">
        <v>6</v>
      </c>
      <c r="C8" s="248" t="s">
        <v>152</v>
      </c>
      <c r="D8" s="248"/>
      <c r="E8" s="248"/>
      <c r="F8" s="248"/>
      <c r="G8" s="248"/>
      <c r="H8" s="248"/>
      <c r="I8" s="248"/>
      <c r="J8" s="248"/>
      <c r="K8" s="248"/>
      <c r="L8" s="248"/>
      <c r="M8" s="248"/>
      <c r="N8" s="249"/>
    </row>
    <row r="9" spans="2:16" ht="16.5" thickBot="1" x14ac:dyDescent="0.3">
      <c r="B9" s="12" t="s">
        <v>7</v>
      </c>
      <c r="C9" s="248"/>
      <c r="D9" s="248"/>
      <c r="E9" s="248"/>
      <c r="F9" s="248"/>
      <c r="G9" s="248"/>
      <c r="H9" s="248"/>
      <c r="I9" s="248"/>
      <c r="J9" s="248"/>
      <c r="K9" s="248"/>
      <c r="L9" s="248"/>
      <c r="M9" s="248"/>
      <c r="N9" s="249"/>
    </row>
    <row r="10" spans="2:16" ht="16.5" thickBot="1" x14ac:dyDescent="0.3">
      <c r="B10" s="12" t="s">
        <v>8</v>
      </c>
      <c r="C10" s="250" t="s">
        <v>153</v>
      </c>
      <c r="D10" s="250"/>
      <c r="E10" s="251"/>
      <c r="F10" s="33"/>
      <c r="G10" s="33"/>
      <c r="H10" s="33"/>
      <c r="I10" s="33"/>
      <c r="J10" s="33"/>
      <c r="K10" s="33"/>
      <c r="L10" s="33"/>
      <c r="M10" s="33"/>
      <c r="N10" s="34"/>
    </row>
    <row r="11" spans="2:16" ht="16.5" thickBot="1" x14ac:dyDescent="0.3">
      <c r="B11" s="14" t="s">
        <v>9</v>
      </c>
      <c r="C11" s="15">
        <v>41978</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40" t="s">
        <v>90</v>
      </c>
      <c r="C14" s="240"/>
      <c r="D14" s="51" t="s">
        <v>12</v>
      </c>
      <c r="E14" s="51" t="s">
        <v>13</v>
      </c>
      <c r="F14" s="51" t="s">
        <v>29</v>
      </c>
      <c r="G14" s="78"/>
      <c r="I14" s="37"/>
      <c r="J14" s="37"/>
      <c r="K14" s="37"/>
      <c r="L14" s="37"/>
      <c r="M14" s="37"/>
      <c r="N14" s="21"/>
    </row>
    <row r="15" spans="2:16" x14ac:dyDescent="0.25">
      <c r="B15" s="240"/>
      <c r="C15" s="240"/>
      <c r="D15" s="51">
        <v>27</v>
      </c>
      <c r="E15" s="35">
        <v>1944999294</v>
      </c>
      <c r="F15" s="146">
        <v>687</v>
      </c>
      <c r="G15" s="79"/>
      <c r="I15" s="38"/>
      <c r="J15" s="38"/>
      <c r="K15" s="38"/>
      <c r="L15" s="38"/>
      <c r="M15" s="38"/>
      <c r="N15" s="21"/>
    </row>
    <row r="16" spans="2:16" x14ac:dyDescent="0.25">
      <c r="B16" s="240"/>
      <c r="C16" s="240"/>
      <c r="D16" s="51"/>
      <c r="E16" s="35"/>
      <c r="F16" s="146"/>
      <c r="G16" s="79"/>
      <c r="I16" s="38"/>
      <c r="J16" s="38"/>
      <c r="K16" s="38"/>
      <c r="L16" s="38"/>
      <c r="M16" s="38"/>
      <c r="N16" s="21"/>
    </row>
    <row r="17" spans="1:14" x14ac:dyDescent="0.25">
      <c r="B17" s="240"/>
      <c r="C17" s="240"/>
      <c r="D17" s="51"/>
      <c r="E17" s="35"/>
      <c r="F17" s="146"/>
      <c r="G17" s="79"/>
      <c r="I17" s="38"/>
      <c r="J17" s="38"/>
      <c r="K17" s="38"/>
      <c r="L17" s="38"/>
      <c r="M17" s="38"/>
      <c r="N17" s="21"/>
    </row>
    <row r="18" spans="1:14" x14ac:dyDescent="0.25">
      <c r="B18" s="240"/>
      <c r="C18" s="240"/>
      <c r="D18" s="51"/>
      <c r="E18" s="36"/>
      <c r="F18" s="146"/>
      <c r="G18" s="79"/>
      <c r="H18" s="22"/>
      <c r="I18" s="38"/>
      <c r="J18" s="38"/>
      <c r="K18" s="38"/>
      <c r="L18" s="38"/>
      <c r="M18" s="38"/>
      <c r="N18" s="20"/>
    </row>
    <row r="19" spans="1:14" x14ac:dyDescent="0.25">
      <c r="B19" s="240"/>
      <c r="C19" s="240"/>
      <c r="D19" s="51"/>
      <c r="E19" s="36"/>
      <c r="F19" s="146"/>
      <c r="G19" s="79"/>
      <c r="H19" s="22"/>
      <c r="I19" s="40"/>
      <c r="J19" s="40"/>
      <c r="K19" s="40"/>
      <c r="L19" s="40"/>
      <c r="M19" s="40"/>
      <c r="N19" s="20"/>
    </row>
    <row r="20" spans="1:14" x14ac:dyDescent="0.25">
      <c r="B20" s="240"/>
      <c r="C20" s="240"/>
      <c r="D20" s="51"/>
      <c r="E20" s="36"/>
      <c r="F20" s="146"/>
      <c r="G20" s="79"/>
      <c r="H20" s="22"/>
      <c r="I20" s="8"/>
      <c r="J20" s="8"/>
      <c r="K20" s="8"/>
      <c r="L20" s="8"/>
      <c r="M20" s="8"/>
      <c r="N20" s="20"/>
    </row>
    <row r="21" spans="1:14" x14ac:dyDescent="0.25">
      <c r="B21" s="240"/>
      <c r="C21" s="240"/>
      <c r="D21" s="51"/>
      <c r="E21" s="36"/>
      <c r="F21" s="146"/>
      <c r="G21" s="79"/>
      <c r="H21" s="22"/>
      <c r="I21" s="8"/>
      <c r="J21" s="8"/>
      <c r="K21" s="8"/>
      <c r="L21" s="8"/>
      <c r="M21" s="8"/>
      <c r="N21" s="20"/>
    </row>
    <row r="22" spans="1:14" ht="15.75" thickBot="1" x14ac:dyDescent="0.3">
      <c r="B22" s="246" t="s">
        <v>14</v>
      </c>
      <c r="C22" s="247"/>
      <c r="D22" s="51"/>
      <c r="E22" s="62">
        <f>SUM(E15:E21)</f>
        <v>1944999294</v>
      </c>
      <c r="F22" s="146">
        <f>SUM(F15:F21)</f>
        <v>687</v>
      </c>
      <c r="G22" s="79"/>
      <c r="H22" s="22"/>
      <c r="I22" s="8"/>
      <c r="J22" s="8"/>
      <c r="K22" s="8"/>
      <c r="L22" s="8"/>
      <c r="M22" s="8"/>
      <c r="N22" s="20"/>
    </row>
    <row r="23" spans="1:14" ht="45.75" thickBot="1" x14ac:dyDescent="0.3">
      <c r="A23" s="42"/>
      <c r="B23" s="52" t="s">
        <v>15</v>
      </c>
      <c r="C23" s="52" t="s">
        <v>91</v>
      </c>
      <c r="E23" s="37"/>
      <c r="F23" s="37"/>
      <c r="G23" s="37"/>
      <c r="H23" s="37"/>
      <c r="I23" s="10"/>
      <c r="J23" s="10"/>
      <c r="K23" s="10"/>
      <c r="L23" s="10"/>
      <c r="M23" s="10"/>
    </row>
    <row r="24" spans="1:14" ht="15.75" thickBot="1" x14ac:dyDescent="0.3">
      <c r="A24" s="43">
        <v>1</v>
      </c>
      <c r="C24" s="45">
        <f>+F22*80%</f>
        <v>549.6</v>
      </c>
      <c r="D24" s="41"/>
      <c r="E24" s="44">
        <f>E22</f>
        <v>1944999294</v>
      </c>
      <c r="F24" s="39"/>
      <c r="G24" s="39"/>
      <c r="H24" s="39"/>
      <c r="I24" s="23"/>
      <c r="J24" s="23"/>
      <c r="K24" s="23"/>
      <c r="L24" s="23"/>
      <c r="M24" s="23"/>
    </row>
    <row r="25" spans="1:14" x14ac:dyDescent="0.25">
      <c r="A25" s="84"/>
      <c r="C25" s="85"/>
      <c r="D25" s="38"/>
      <c r="E25" s="86"/>
      <c r="F25" s="39"/>
      <c r="G25" s="39"/>
      <c r="H25" s="39"/>
      <c r="I25" s="23"/>
      <c r="J25" s="23"/>
      <c r="K25" s="23"/>
      <c r="L25" s="23"/>
      <c r="M25" s="23"/>
    </row>
    <row r="26" spans="1:14" x14ac:dyDescent="0.25">
      <c r="A26" s="84"/>
      <c r="C26" s="85"/>
      <c r="D26" s="38"/>
      <c r="E26" s="86"/>
      <c r="F26" s="39"/>
      <c r="G26" s="39"/>
      <c r="H26" s="39"/>
      <c r="I26" s="23"/>
      <c r="J26" s="23"/>
      <c r="K26" s="23"/>
      <c r="L26" s="23"/>
      <c r="M26" s="23"/>
    </row>
    <row r="27" spans="1:14" x14ac:dyDescent="0.25">
      <c r="A27" s="84"/>
      <c r="B27" s="107" t="s">
        <v>126</v>
      </c>
      <c r="C27" s="89"/>
      <c r="D27" s="89"/>
      <c r="E27" s="89"/>
      <c r="F27" s="89"/>
      <c r="G27" s="89"/>
      <c r="H27" s="89"/>
      <c r="I27" s="92"/>
      <c r="J27" s="92"/>
      <c r="K27" s="92"/>
      <c r="L27" s="92"/>
      <c r="M27" s="92"/>
      <c r="N27" s="93"/>
    </row>
    <row r="28" spans="1:14" x14ac:dyDescent="0.25">
      <c r="A28" s="84"/>
      <c r="B28" s="89"/>
      <c r="C28" s="89"/>
      <c r="D28" s="89"/>
      <c r="E28" s="89"/>
      <c r="F28" s="89"/>
      <c r="G28" s="89"/>
      <c r="H28" s="89"/>
      <c r="I28" s="92"/>
      <c r="J28" s="92"/>
      <c r="K28" s="92"/>
      <c r="L28" s="92"/>
      <c r="M28" s="92"/>
      <c r="N28" s="93"/>
    </row>
    <row r="29" spans="1:14" x14ac:dyDescent="0.25">
      <c r="A29" s="84"/>
      <c r="B29" s="110" t="s">
        <v>32</v>
      </c>
      <c r="C29" s="110" t="s">
        <v>127</v>
      </c>
      <c r="D29" s="110" t="s">
        <v>128</v>
      </c>
      <c r="E29" s="89"/>
      <c r="F29" s="89"/>
      <c r="G29" s="89"/>
      <c r="H29" s="89"/>
      <c r="I29" s="92"/>
      <c r="J29" s="92"/>
      <c r="K29" s="92"/>
      <c r="L29" s="92"/>
      <c r="M29" s="92"/>
      <c r="N29" s="93"/>
    </row>
    <row r="30" spans="1:14" x14ac:dyDescent="0.25">
      <c r="A30" s="84"/>
      <c r="B30" s="106" t="s">
        <v>129</v>
      </c>
      <c r="C30" s="152" t="s">
        <v>162</v>
      </c>
      <c r="D30" s="152"/>
      <c r="E30" s="89"/>
      <c r="F30" s="89"/>
      <c r="G30" s="89"/>
      <c r="H30" s="89"/>
      <c r="I30" s="92"/>
      <c r="J30" s="92"/>
      <c r="K30" s="92"/>
      <c r="L30" s="92"/>
      <c r="M30" s="92"/>
      <c r="N30" s="93"/>
    </row>
    <row r="31" spans="1:14" x14ac:dyDescent="0.25">
      <c r="A31" s="84"/>
      <c r="B31" s="106" t="s">
        <v>130</v>
      </c>
      <c r="C31" s="152" t="s">
        <v>162</v>
      </c>
      <c r="D31" s="152"/>
      <c r="E31" s="89"/>
      <c r="F31" s="89"/>
      <c r="G31" s="89"/>
      <c r="H31" s="89"/>
      <c r="I31" s="92"/>
      <c r="J31" s="92"/>
      <c r="K31" s="92"/>
      <c r="L31" s="92"/>
      <c r="M31" s="92"/>
      <c r="N31" s="93"/>
    </row>
    <row r="32" spans="1:14" x14ac:dyDescent="0.25">
      <c r="A32" s="84"/>
      <c r="B32" s="106" t="s">
        <v>131</v>
      </c>
      <c r="C32" s="152"/>
      <c r="D32" s="152" t="s">
        <v>162</v>
      </c>
      <c r="E32" s="89"/>
      <c r="F32" s="89"/>
      <c r="G32" s="89"/>
      <c r="H32" s="89"/>
      <c r="I32" s="92"/>
      <c r="J32" s="92"/>
      <c r="K32" s="92"/>
      <c r="L32" s="92"/>
      <c r="M32" s="92"/>
      <c r="N32" s="93"/>
    </row>
    <row r="33" spans="1:17" x14ac:dyDescent="0.25">
      <c r="A33" s="84"/>
      <c r="B33" s="106" t="s">
        <v>132</v>
      </c>
      <c r="C33" s="152"/>
      <c r="D33" s="152" t="s">
        <v>162</v>
      </c>
      <c r="E33" s="89"/>
      <c r="F33" s="89"/>
      <c r="G33" s="89"/>
      <c r="H33" s="89"/>
      <c r="I33" s="92"/>
      <c r="J33" s="92"/>
      <c r="K33" s="92"/>
      <c r="L33" s="92"/>
      <c r="M33" s="92"/>
      <c r="N33" s="93"/>
    </row>
    <row r="34" spans="1:17" x14ac:dyDescent="0.25">
      <c r="A34" s="84"/>
      <c r="B34" s="89"/>
      <c r="C34" s="89"/>
      <c r="D34" s="89"/>
      <c r="E34" s="89"/>
      <c r="F34" s="89"/>
      <c r="G34" s="89"/>
      <c r="H34" s="89"/>
      <c r="I34" s="92"/>
      <c r="J34" s="92"/>
      <c r="K34" s="92"/>
      <c r="L34" s="92"/>
      <c r="M34" s="92"/>
      <c r="N34" s="93"/>
    </row>
    <row r="35" spans="1:17" x14ac:dyDescent="0.25">
      <c r="A35" s="84"/>
      <c r="B35" s="89"/>
      <c r="C35" s="89"/>
      <c r="D35" s="89"/>
      <c r="E35" s="89"/>
      <c r="F35" s="89"/>
      <c r="G35" s="89"/>
      <c r="H35" s="89"/>
      <c r="I35" s="92"/>
      <c r="J35" s="92"/>
      <c r="K35" s="92"/>
      <c r="L35" s="92"/>
      <c r="M35" s="92"/>
      <c r="N35" s="93"/>
    </row>
    <row r="36" spans="1:17" x14ac:dyDescent="0.25">
      <c r="A36" s="84"/>
      <c r="B36" s="107" t="s">
        <v>133</v>
      </c>
      <c r="C36" s="89"/>
      <c r="D36" s="89"/>
      <c r="E36" s="89"/>
      <c r="F36" s="89"/>
      <c r="G36" s="89"/>
      <c r="H36" s="89"/>
      <c r="I36" s="92"/>
      <c r="J36" s="92"/>
      <c r="K36" s="92"/>
      <c r="L36" s="92"/>
      <c r="M36" s="92"/>
      <c r="N36" s="93"/>
    </row>
    <row r="37" spans="1:17" x14ac:dyDescent="0.25">
      <c r="A37" s="84"/>
      <c r="B37" s="89"/>
      <c r="C37" s="89"/>
      <c r="D37" s="89"/>
      <c r="E37" s="89"/>
      <c r="F37" s="89"/>
      <c r="G37" s="89"/>
      <c r="H37" s="89"/>
      <c r="I37" s="92"/>
      <c r="J37" s="92"/>
      <c r="K37" s="92"/>
      <c r="L37" s="92"/>
      <c r="M37" s="92"/>
      <c r="N37" s="93"/>
    </row>
    <row r="38" spans="1:17" x14ac:dyDescent="0.25">
      <c r="A38" s="84"/>
      <c r="B38" s="89"/>
      <c r="C38" s="89"/>
      <c r="D38" s="89"/>
      <c r="E38" s="89"/>
      <c r="F38" s="89"/>
      <c r="G38" s="89"/>
      <c r="H38" s="89"/>
      <c r="I38" s="92"/>
      <c r="J38" s="92"/>
      <c r="K38" s="92"/>
      <c r="L38" s="92"/>
      <c r="M38" s="92"/>
      <c r="N38" s="93"/>
    </row>
    <row r="39" spans="1:17" x14ac:dyDescent="0.25">
      <c r="A39" s="84"/>
      <c r="B39" s="110" t="s">
        <v>32</v>
      </c>
      <c r="C39" s="110" t="s">
        <v>56</v>
      </c>
      <c r="D39" s="109" t="s">
        <v>50</v>
      </c>
      <c r="E39" s="109" t="s">
        <v>16</v>
      </c>
      <c r="F39" s="89"/>
      <c r="G39" s="89"/>
      <c r="H39" s="89"/>
      <c r="I39" s="92"/>
      <c r="J39" s="92"/>
      <c r="K39" s="92"/>
      <c r="L39" s="92"/>
      <c r="M39" s="92"/>
      <c r="N39" s="93"/>
    </row>
    <row r="40" spans="1:17" ht="28.5" x14ac:dyDescent="0.25">
      <c r="A40" s="84"/>
      <c r="B40" s="90" t="s">
        <v>134</v>
      </c>
      <c r="C40" s="91">
        <v>40</v>
      </c>
      <c r="D40" s="108">
        <f>E124</f>
        <v>40</v>
      </c>
      <c r="E40" s="225">
        <f>+D40+D41</f>
        <v>40</v>
      </c>
      <c r="F40" s="89"/>
      <c r="G40" s="89"/>
      <c r="H40" s="89"/>
      <c r="I40" s="92"/>
      <c r="J40" s="92"/>
      <c r="K40" s="92"/>
      <c r="L40" s="92"/>
      <c r="M40" s="92"/>
      <c r="N40" s="93"/>
    </row>
    <row r="41" spans="1:17" ht="42.75" x14ac:dyDescent="0.25">
      <c r="A41" s="84"/>
      <c r="B41" s="90" t="s">
        <v>135</v>
      </c>
      <c r="C41" s="91">
        <v>60</v>
      </c>
      <c r="D41" s="108">
        <f>+F150</f>
        <v>0</v>
      </c>
      <c r="E41" s="226"/>
      <c r="F41" s="89"/>
      <c r="G41" s="89"/>
      <c r="H41" s="89"/>
      <c r="I41" s="92"/>
      <c r="J41" s="92"/>
      <c r="K41" s="92"/>
      <c r="L41" s="92"/>
      <c r="M41" s="92"/>
      <c r="N41" s="93"/>
    </row>
    <row r="42" spans="1:17" x14ac:dyDescent="0.25">
      <c r="A42" s="84"/>
      <c r="C42" s="85"/>
      <c r="D42" s="38"/>
      <c r="E42" s="86"/>
      <c r="F42" s="39"/>
      <c r="G42" s="39"/>
      <c r="H42" s="39"/>
      <c r="I42" s="23"/>
      <c r="J42" s="23"/>
      <c r="K42" s="23"/>
      <c r="L42" s="23"/>
      <c r="M42" s="23"/>
    </row>
    <row r="43" spans="1:17" x14ac:dyDescent="0.25">
      <c r="A43" s="84"/>
      <c r="C43" s="85"/>
      <c r="D43" s="38"/>
      <c r="E43" s="86"/>
      <c r="F43" s="39"/>
      <c r="G43" s="39"/>
      <c r="H43" s="39"/>
      <c r="I43" s="23"/>
      <c r="J43" s="23"/>
      <c r="K43" s="23"/>
      <c r="L43" s="23"/>
      <c r="M43" s="23"/>
    </row>
    <row r="44" spans="1:17" ht="24" customHeight="1" x14ac:dyDescent="0.25">
      <c r="A44" s="84"/>
      <c r="C44" s="85"/>
      <c r="D44" s="38"/>
      <c r="E44" s="86"/>
      <c r="F44" s="39"/>
      <c r="G44" s="39"/>
      <c r="H44" s="39"/>
      <c r="I44" s="23"/>
      <c r="J44" s="23"/>
      <c r="K44" s="23"/>
      <c r="L44" s="23"/>
      <c r="M44" s="244" t="s">
        <v>34</v>
      </c>
      <c r="N44" s="244"/>
    </row>
    <row r="45" spans="1:17" ht="27.75" customHeight="1" thickBot="1" x14ac:dyDescent="0.3">
      <c r="M45" s="245"/>
      <c r="N45" s="245"/>
    </row>
    <row r="46" spans="1:17" x14ac:dyDescent="0.25">
      <c r="B46" s="64" t="s">
        <v>149</v>
      </c>
      <c r="M46" s="63"/>
      <c r="N46" s="63"/>
    </row>
    <row r="47" spans="1:17" ht="15.75" thickBot="1" x14ac:dyDescent="0.3">
      <c r="M47" s="63"/>
      <c r="N47" s="63"/>
    </row>
    <row r="48" spans="1:17" s="8" customFormat="1" ht="109.5" customHeight="1" x14ac:dyDescent="0.25">
      <c r="B48" s="103" t="s">
        <v>136</v>
      </c>
      <c r="C48" s="103" t="s">
        <v>137</v>
      </c>
      <c r="D48" s="103" t="s">
        <v>138</v>
      </c>
      <c r="E48" s="53" t="s">
        <v>44</v>
      </c>
      <c r="F48" s="53" t="s">
        <v>22</v>
      </c>
      <c r="G48" s="53" t="s">
        <v>92</v>
      </c>
      <c r="H48" s="53" t="s">
        <v>17</v>
      </c>
      <c r="I48" s="53" t="s">
        <v>10</v>
      </c>
      <c r="J48" s="53" t="s">
        <v>30</v>
      </c>
      <c r="K48" s="53" t="s">
        <v>59</v>
      </c>
      <c r="L48" s="53" t="s">
        <v>20</v>
      </c>
      <c r="M48" s="88" t="s">
        <v>26</v>
      </c>
      <c r="N48" s="103" t="s">
        <v>139</v>
      </c>
      <c r="O48" s="53" t="s">
        <v>35</v>
      </c>
      <c r="P48" s="54" t="s">
        <v>11</v>
      </c>
      <c r="Q48" s="54" t="s">
        <v>19</v>
      </c>
    </row>
    <row r="49" spans="1:26" s="28" customFormat="1" ht="30" x14ac:dyDescent="0.25">
      <c r="A49" s="46">
        <v>1</v>
      </c>
      <c r="B49" s="47" t="s">
        <v>154</v>
      </c>
      <c r="C49" s="48" t="s">
        <v>151</v>
      </c>
      <c r="D49" s="47" t="s">
        <v>155</v>
      </c>
      <c r="E49" s="155" t="s">
        <v>156</v>
      </c>
      <c r="F49" s="24" t="s">
        <v>127</v>
      </c>
      <c r="G49" s="138">
        <v>1</v>
      </c>
      <c r="H49" s="50">
        <v>41292</v>
      </c>
      <c r="I49" s="102">
        <v>41639</v>
      </c>
      <c r="J49" s="25" t="s">
        <v>128</v>
      </c>
      <c r="K49" s="154">
        <v>11</v>
      </c>
      <c r="L49" s="25" t="s">
        <v>159</v>
      </c>
      <c r="M49" s="154">
        <v>624</v>
      </c>
      <c r="N49" s="154">
        <f>+M49*G49</f>
        <v>624</v>
      </c>
      <c r="O49" s="160">
        <v>386954450</v>
      </c>
      <c r="P49" s="26">
        <v>65</v>
      </c>
      <c r="Q49" s="139"/>
      <c r="R49" s="27"/>
      <c r="S49" s="27"/>
      <c r="T49" s="27"/>
      <c r="U49" s="27"/>
      <c r="V49" s="27"/>
      <c r="W49" s="27"/>
      <c r="X49" s="27"/>
      <c r="Y49" s="27"/>
      <c r="Z49" s="27"/>
    </row>
    <row r="50" spans="1:26" s="28" customFormat="1" ht="42.75" customHeight="1" x14ac:dyDescent="0.25">
      <c r="A50" s="46">
        <f>+A49+1</f>
        <v>2</v>
      </c>
      <c r="B50" s="99" t="s">
        <v>154</v>
      </c>
      <c r="C50" s="100" t="s">
        <v>151</v>
      </c>
      <c r="D50" s="99" t="s">
        <v>155</v>
      </c>
      <c r="E50" s="155" t="s">
        <v>157</v>
      </c>
      <c r="F50" s="24" t="s">
        <v>127</v>
      </c>
      <c r="G50" s="138">
        <v>1</v>
      </c>
      <c r="H50" s="102">
        <v>40933</v>
      </c>
      <c r="I50" s="102">
        <v>41274</v>
      </c>
      <c r="J50" s="25" t="s">
        <v>128</v>
      </c>
      <c r="K50" s="154">
        <v>11</v>
      </c>
      <c r="L50" s="155">
        <v>0</v>
      </c>
      <c r="M50" s="154">
        <v>624</v>
      </c>
      <c r="N50" s="154">
        <f t="shared" ref="N50:N51" si="0">+M50*G50</f>
        <v>624</v>
      </c>
      <c r="O50" s="26">
        <v>360650710</v>
      </c>
      <c r="P50" s="26">
        <v>65</v>
      </c>
      <c r="Q50" s="139"/>
      <c r="R50" s="27"/>
      <c r="S50" s="27"/>
      <c r="T50" s="27"/>
      <c r="U50" s="27"/>
      <c r="V50" s="27"/>
      <c r="W50" s="27"/>
      <c r="X50" s="27"/>
      <c r="Y50" s="27"/>
      <c r="Z50" s="27"/>
    </row>
    <row r="51" spans="1:26" s="28" customFormat="1" ht="47.25" customHeight="1" x14ac:dyDescent="0.25">
      <c r="A51" s="46">
        <f t="shared" ref="A51:A56" si="1">+A50+1</f>
        <v>3</v>
      </c>
      <c r="B51" s="99" t="s">
        <v>154</v>
      </c>
      <c r="C51" s="100" t="s">
        <v>151</v>
      </c>
      <c r="D51" s="99" t="s">
        <v>155</v>
      </c>
      <c r="E51" s="155" t="s">
        <v>158</v>
      </c>
      <c r="F51" s="24" t="s">
        <v>127</v>
      </c>
      <c r="G51" s="138">
        <v>1</v>
      </c>
      <c r="H51" s="102">
        <v>40550</v>
      </c>
      <c r="I51" s="102">
        <v>41274</v>
      </c>
      <c r="J51" s="25" t="s">
        <v>128</v>
      </c>
      <c r="K51" s="154">
        <v>11</v>
      </c>
      <c r="L51" s="155">
        <v>0</v>
      </c>
      <c r="M51" s="154">
        <v>624</v>
      </c>
      <c r="N51" s="154">
        <f t="shared" si="0"/>
        <v>624</v>
      </c>
      <c r="O51" s="26">
        <v>341746492</v>
      </c>
      <c r="P51" s="26">
        <v>65</v>
      </c>
      <c r="Q51" s="139"/>
      <c r="R51" s="27"/>
      <c r="S51" s="27"/>
      <c r="T51" s="27"/>
      <c r="U51" s="27"/>
      <c r="V51" s="27"/>
      <c r="W51" s="27"/>
      <c r="X51" s="27"/>
      <c r="Y51" s="27"/>
      <c r="Z51" s="27"/>
    </row>
    <row r="52" spans="1:26" s="28" customFormat="1" ht="83.25" customHeight="1" x14ac:dyDescent="0.25">
      <c r="A52" s="46">
        <f t="shared" si="1"/>
        <v>4</v>
      </c>
      <c r="B52" s="99" t="s">
        <v>154</v>
      </c>
      <c r="C52" s="48" t="s">
        <v>163</v>
      </c>
      <c r="D52" s="47" t="s">
        <v>161</v>
      </c>
      <c r="E52" s="155" t="s">
        <v>160</v>
      </c>
      <c r="F52" s="24" t="s">
        <v>128</v>
      </c>
      <c r="G52" s="24">
        <v>0</v>
      </c>
      <c r="H52" s="102">
        <v>40122</v>
      </c>
      <c r="I52" s="102">
        <v>40313</v>
      </c>
      <c r="J52" s="25" t="s">
        <v>128</v>
      </c>
      <c r="K52" s="154"/>
      <c r="L52" s="155">
        <v>1238</v>
      </c>
      <c r="M52" s="154"/>
      <c r="N52" s="154"/>
      <c r="O52" s="26">
        <v>987456652</v>
      </c>
      <c r="P52" s="26">
        <v>66</v>
      </c>
      <c r="Q52" s="139" t="s">
        <v>200</v>
      </c>
      <c r="R52" s="27"/>
      <c r="S52" s="27"/>
      <c r="T52" s="27"/>
      <c r="U52" s="27"/>
      <c r="V52" s="27"/>
      <c r="W52" s="27"/>
      <c r="X52" s="27"/>
      <c r="Y52" s="27"/>
      <c r="Z52" s="27"/>
    </row>
    <row r="53" spans="1:26" s="28" customFormat="1" x14ac:dyDescent="0.25">
      <c r="A53" s="46">
        <f t="shared" si="1"/>
        <v>5</v>
      </c>
      <c r="B53" s="47"/>
      <c r="C53" s="48"/>
      <c r="D53" s="47"/>
      <c r="E53" s="155"/>
      <c r="F53" s="24"/>
      <c r="G53" s="24"/>
      <c r="H53" s="24"/>
      <c r="I53" s="25"/>
      <c r="J53" s="25"/>
      <c r="K53" s="154"/>
      <c r="L53" s="155"/>
      <c r="M53" s="154"/>
      <c r="N53" s="154"/>
      <c r="O53" s="26"/>
      <c r="P53" s="26"/>
      <c r="Q53" s="139"/>
      <c r="R53" s="27"/>
      <c r="S53" s="27"/>
      <c r="T53" s="27"/>
      <c r="U53" s="27"/>
      <c r="V53" s="27"/>
      <c r="W53" s="27"/>
      <c r="X53" s="27"/>
      <c r="Y53" s="27"/>
      <c r="Z53" s="27"/>
    </row>
    <row r="54" spans="1:26" s="28" customFormat="1" x14ac:dyDescent="0.25">
      <c r="A54" s="46">
        <f t="shared" si="1"/>
        <v>6</v>
      </c>
      <c r="B54" s="47"/>
      <c r="C54" s="48"/>
      <c r="D54" s="47"/>
      <c r="E54" s="155"/>
      <c r="F54" s="24"/>
      <c r="G54" s="24"/>
      <c r="H54" s="24"/>
      <c r="I54" s="25"/>
      <c r="J54" s="25"/>
      <c r="K54" s="154"/>
      <c r="L54" s="155"/>
      <c r="M54" s="154"/>
      <c r="N54" s="154"/>
      <c r="O54" s="26"/>
      <c r="P54" s="26"/>
      <c r="Q54" s="139"/>
      <c r="R54" s="27"/>
      <c r="S54" s="27"/>
      <c r="T54" s="27"/>
      <c r="U54" s="27"/>
      <c r="V54" s="27"/>
      <c r="W54" s="27"/>
      <c r="X54" s="27"/>
      <c r="Y54" s="27"/>
      <c r="Z54" s="27"/>
    </row>
    <row r="55" spans="1:26" s="28" customFormat="1" x14ac:dyDescent="0.25">
      <c r="A55" s="46">
        <f t="shared" si="1"/>
        <v>7</v>
      </c>
      <c r="B55" s="47"/>
      <c r="C55" s="48"/>
      <c r="D55" s="47"/>
      <c r="E55" s="155"/>
      <c r="F55" s="24"/>
      <c r="G55" s="24"/>
      <c r="H55" s="24"/>
      <c r="I55" s="25"/>
      <c r="J55" s="25"/>
      <c r="K55" s="154"/>
      <c r="L55" s="155"/>
      <c r="M55" s="154"/>
      <c r="N55" s="154"/>
      <c r="O55" s="26"/>
      <c r="P55" s="26"/>
      <c r="Q55" s="139"/>
      <c r="R55" s="27"/>
      <c r="S55" s="27"/>
      <c r="T55" s="27"/>
      <c r="U55" s="27"/>
      <c r="V55" s="27"/>
      <c r="W55" s="27"/>
      <c r="X55" s="27"/>
      <c r="Y55" s="27"/>
      <c r="Z55" s="27"/>
    </row>
    <row r="56" spans="1:26" s="28" customFormat="1" x14ac:dyDescent="0.25">
      <c r="A56" s="46">
        <f t="shared" si="1"/>
        <v>8</v>
      </c>
      <c r="B56" s="47"/>
      <c r="C56" s="48"/>
      <c r="D56" s="47"/>
      <c r="E56" s="155"/>
      <c r="F56" s="24"/>
      <c r="G56" s="24"/>
      <c r="H56" s="24"/>
      <c r="I56" s="25"/>
      <c r="J56" s="25"/>
      <c r="K56" s="154"/>
      <c r="L56" s="155"/>
      <c r="M56" s="154"/>
      <c r="N56" s="154"/>
      <c r="O56" s="26"/>
      <c r="P56" s="26"/>
      <c r="Q56" s="139"/>
      <c r="R56" s="27"/>
      <c r="S56" s="27"/>
      <c r="T56" s="27"/>
      <c r="U56" s="27"/>
      <c r="V56" s="27"/>
      <c r="W56" s="27"/>
      <c r="X56" s="27"/>
      <c r="Y56" s="27"/>
      <c r="Z56" s="27"/>
    </row>
    <row r="57" spans="1:26" s="28" customFormat="1" x14ac:dyDescent="0.25">
      <c r="A57" s="46"/>
      <c r="B57" s="145" t="s">
        <v>16</v>
      </c>
      <c r="C57" s="48"/>
      <c r="D57" s="47"/>
      <c r="E57" s="155"/>
      <c r="F57" s="24"/>
      <c r="G57" s="24"/>
      <c r="H57" s="24"/>
      <c r="I57" s="25"/>
      <c r="J57" s="25"/>
      <c r="K57" s="49">
        <f t="shared" ref="K57" si="2">SUM(K49:K56)</f>
        <v>33</v>
      </c>
      <c r="L57" s="49">
        <f t="shared" ref="L57:N57" si="3">SUM(L49:L56)</f>
        <v>1238</v>
      </c>
      <c r="M57" s="137">
        <f t="shared" si="3"/>
        <v>1872</v>
      </c>
      <c r="N57" s="49">
        <f t="shared" si="3"/>
        <v>1872</v>
      </c>
      <c r="O57" s="26"/>
      <c r="P57" s="26"/>
      <c r="Q57" s="140"/>
    </row>
    <row r="58" spans="1:26" s="29" customFormat="1" x14ac:dyDescent="0.25">
      <c r="E58" s="30"/>
    </row>
    <row r="59" spans="1:26" s="29" customFormat="1" x14ac:dyDescent="0.25">
      <c r="B59" s="242" t="s">
        <v>28</v>
      </c>
      <c r="C59" s="242" t="s">
        <v>27</v>
      </c>
      <c r="D59" s="241" t="s">
        <v>33</v>
      </c>
      <c r="E59" s="241"/>
    </row>
    <row r="60" spans="1:26" s="29" customFormat="1" x14ac:dyDescent="0.25">
      <c r="B60" s="243"/>
      <c r="C60" s="243"/>
      <c r="D60" s="59" t="s">
        <v>23</v>
      </c>
      <c r="E60" s="60" t="s">
        <v>24</v>
      </c>
    </row>
    <row r="61" spans="1:26" s="29" customFormat="1" ht="30.6" customHeight="1" x14ac:dyDescent="0.25">
      <c r="B61" s="58" t="s">
        <v>21</v>
      </c>
      <c r="C61" s="71">
        <f>+K57</f>
        <v>33</v>
      </c>
      <c r="D61" s="151" t="s">
        <v>162</v>
      </c>
      <c r="E61" s="57"/>
      <c r="F61" s="31"/>
      <c r="G61" s="31"/>
      <c r="H61" s="31"/>
      <c r="I61" s="31"/>
      <c r="J61" s="31"/>
      <c r="K61" s="31"/>
      <c r="L61" s="31"/>
      <c r="M61" s="31"/>
    </row>
    <row r="62" spans="1:26" s="29" customFormat="1" ht="30" customHeight="1" x14ac:dyDescent="0.25">
      <c r="B62" s="58" t="s">
        <v>25</v>
      </c>
      <c r="C62" s="71">
        <f>+M57</f>
        <v>1872</v>
      </c>
      <c r="D62" s="151" t="s">
        <v>162</v>
      </c>
      <c r="E62" s="57"/>
    </row>
    <row r="63" spans="1:26" s="29" customFormat="1" x14ac:dyDescent="0.25">
      <c r="B63" s="32"/>
      <c r="C63" s="239"/>
      <c r="D63" s="239"/>
      <c r="E63" s="239"/>
      <c r="F63" s="239"/>
      <c r="G63" s="239"/>
      <c r="H63" s="239"/>
      <c r="I63" s="239"/>
      <c r="J63" s="239"/>
      <c r="K63" s="239"/>
      <c r="L63" s="239"/>
      <c r="M63" s="239"/>
      <c r="N63" s="239"/>
    </row>
    <row r="64" spans="1:26" ht="28.15" customHeight="1" thickBot="1" x14ac:dyDescent="0.3"/>
    <row r="65" spans="2:17" ht="27" thickBot="1" x14ac:dyDescent="0.3">
      <c r="B65" s="238" t="s">
        <v>93</v>
      </c>
      <c r="C65" s="238"/>
      <c r="D65" s="238"/>
      <c r="E65" s="238"/>
      <c r="F65" s="238"/>
      <c r="G65" s="238"/>
      <c r="H65" s="238"/>
      <c r="I65" s="238"/>
      <c r="J65" s="238"/>
      <c r="K65" s="238"/>
      <c r="L65" s="238"/>
      <c r="M65" s="238"/>
      <c r="N65" s="238"/>
    </row>
    <row r="68" spans="2:17" ht="109.5" customHeight="1" x14ac:dyDescent="0.25">
      <c r="B68" s="105" t="s">
        <v>140</v>
      </c>
      <c r="C68" s="66" t="s">
        <v>2</v>
      </c>
      <c r="D68" s="66" t="s">
        <v>95</v>
      </c>
      <c r="E68" s="66" t="s">
        <v>94</v>
      </c>
      <c r="F68" s="66" t="s">
        <v>96</v>
      </c>
      <c r="G68" s="66" t="s">
        <v>97</v>
      </c>
      <c r="H68" s="66" t="s">
        <v>98</v>
      </c>
      <c r="I68" s="66" t="s">
        <v>99</v>
      </c>
      <c r="J68" s="66" t="s">
        <v>100</v>
      </c>
      <c r="K68" s="66" t="s">
        <v>101</v>
      </c>
      <c r="L68" s="66" t="s">
        <v>102</v>
      </c>
      <c r="M68" s="81" t="s">
        <v>103</v>
      </c>
      <c r="N68" s="81" t="s">
        <v>104</v>
      </c>
      <c r="O68" s="235" t="s">
        <v>3</v>
      </c>
      <c r="P68" s="236"/>
      <c r="Q68" s="66" t="s">
        <v>18</v>
      </c>
    </row>
    <row r="69" spans="2:17" x14ac:dyDescent="0.25">
      <c r="B69" s="158" t="s">
        <v>194</v>
      </c>
      <c r="C69" s="3" t="s">
        <v>199</v>
      </c>
      <c r="D69" s="157" t="s">
        <v>202</v>
      </c>
      <c r="E69" s="159">
        <v>60</v>
      </c>
      <c r="F69" s="4" t="s">
        <v>175</v>
      </c>
      <c r="G69" s="4" t="s">
        <v>128</v>
      </c>
      <c r="H69" s="4" t="s">
        <v>175</v>
      </c>
      <c r="I69" s="4" t="s">
        <v>175</v>
      </c>
      <c r="J69" s="4" t="s">
        <v>127</v>
      </c>
      <c r="K69" s="4" t="s">
        <v>127</v>
      </c>
      <c r="L69" s="4" t="s">
        <v>127</v>
      </c>
      <c r="M69" s="4" t="s">
        <v>127</v>
      </c>
      <c r="N69" s="4" t="s">
        <v>127</v>
      </c>
      <c r="O69" s="252" t="s">
        <v>201</v>
      </c>
      <c r="P69" s="253"/>
      <c r="Q69" s="72" t="s">
        <v>128</v>
      </c>
    </row>
    <row r="70" spans="2:17" x14ac:dyDescent="0.25">
      <c r="B70" s="158" t="s">
        <v>195</v>
      </c>
      <c r="C70" s="3" t="s">
        <v>199</v>
      </c>
      <c r="D70" s="157" t="s">
        <v>202</v>
      </c>
      <c r="E70" s="159">
        <v>60</v>
      </c>
      <c r="F70" s="4" t="s">
        <v>175</v>
      </c>
      <c r="G70" s="4" t="s">
        <v>128</v>
      </c>
      <c r="H70" s="4" t="s">
        <v>175</v>
      </c>
      <c r="I70" s="4" t="s">
        <v>175</v>
      </c>
      <c r="J70" s="4" t="s">
        <v>127</v>
      </c>
      <c r="K70" s="4" t="s">
        <v>127</v>
      </c>
      <c r="L70" s="4" t="s">
        <v>127</v>
      </c>
      <c r="M70" s="4" t="s">
        <v>127</v>
      </c>
      <c r="N70" s="4" t="s">
        <v>127</v>
      </c>
      <c r="O70" s="254"/>
      <c r="P70" s="255"/>
      <c r="Q70" s="72" t="s">
        <v>128</v>
      </c>
    </row>
    <row r="71" spans="2:17" x14ac:dyDescent="0.25">
      <c r="B71" s="158" t="s">
        <v>196</v>
      </c>
      <c r="C71" s="3" t="s">
        <v>199</v>
      </c>
      <c r="D71" s="157" t="s">
        <v>202</v>
      </c>
      <c r="E71" s="159">
        <v>48</v>
      </c>
      <c r="F71" s="4" t="s">
        <v>175</v>
      </c>
      <c r="G71" s="4" t="s">
        <v>128</v>
      </c>
      <c r="H71" s="4" t="s">
        <v>175</v>
      </c>
      <c r="I71" s="4" t="s">
        <v>175</v>
      </c>
      <c r="J71" s="4" t="s">
        <v>127</v>
      </c>
      <c r="K71" s="4" t="s">
        <v>127</v>
      </c>
      <c r="L71" s="4" t="s">
        <v>127</v>
      </c>
      <c r="M71" s="4" t="s">
        <v>127</v>
      </c>
      <c r="N71" s="4" t="s">
        <v>127</v>
      </c>
      <c r="O71" s="254"/>
      <c r="P71" s="255"/>
      <c r="Q71" s="72" t="s">
        <v>128</v>
      </c>
    </row>
    <row r="72" spans="2:17" x14ac:dyDescent="0.25">
      <c r="B72" s="158" t="s">
        <v>197</v>
      </c>
      <c r="C72" s="3" t="s">
        <v>199</v>
      </c>
      <c r="D72" s="157" t="s">
        <v>202</v>
      </c>
      <c r="E72" s="159">
        <v>60</v>
      </c>
      <c r="F72" s="4" t="s">
        <v>175</v>
      </c>
      <c r="G72" s="4" t="s">
        <v>128</v>
      </c>
      <c r="H72" s="4" t="s">
        <v>175</v>
      </c>
      <c r="I72" s="4" t="s">
        <v>175</v>
      </c>
      <c r="J72" s="4" t="s">
        <v>127</v>
      </c>
      <c r="K72" s="4" t="s">
        <v>127</v>
      </c>
      <c r="L72" s="4" t="s">
        <v>127</v>
      </c>
      <c r="M72" s="4" t="s">
        <v>127</v>
      </c>
      <c r="N72" s="4" t="s">
        <v>127</v>
      </c>
      <c r="O72" s="254"/>
      <c r="P72" s="255"/>
      <c r="Q72" s="72" t="s">
        <v>128</v>
      </c>
    </row>
    <row r="73" spans="2:17" x14ac:dyDescent="0.25">
      <c r="B73" s="158" t="s">
        <v>198</v>
      </c>
      <c r="C73" s="3" t="s">
        <v>199</v>
      </c>
      <c r="D73" s="157" t="s">
        <v>202</v>
      </c>
      <c r="E73" s="159">
        <v>96</v>
      </c>
      <c r="F73" s="4" t="s">
        <v>175</v>
      </c>
      <c r="G73" s="4" t="s">
        <v>128</v>
      </c>
      <c r="H73" s="4" t="s">
        <v>175</v>
      </c>
      <c r="I73" s="4" t="s">
        <v>175</v>
      </c>
      <c r="J73" s="4" t="s">
        <v>127</v>
      </c>
      <c r="K73" s="4" t="s">
        <v>127</v>
      </c>
      <c r="L73" s="4" t="s">
        <v>127</v>
      </c>
      <c r="M73" s="4" t="s">
        <v>127</v>
      </c>
      <c r="N73" s="4" t="s">
        <v>127</v>
      </c>
      <c r="O73" s="256"/>
      <c r="P73" s="257"/>
      <c r="Q73" s="72" t="s">
        <v>128</v>
      </c>
    </row>
    <row r="74" spans="2:17" x14ac:dyDescent="0.25">
      <c r="B74" s="3"/>
      <c r="C74" s="3"/>
      <c r="D74" s="5"/>
      <c r="E74" s="5"/>
      <c r="F74" s="4"/>
      <c r="G74" s="4"/>
      <c r="H74" s="4"/>
      <c r="I74" s="82"/>
      <c r="J74" s="82"/>
      <c r="K74" s="61"/>
      <c r="L74" s="61"/>
      <c r="M74" s="61"/>
      <c r="N74" s="61"/>
      <c r="O74" s="265"/>
      <c r="P74" s="266"/>
      <c r="Q74" s="67"/>
    </row>
    <row r="75" spans="2:17" x14ac:dyDescent="0.25">
      <c r="B75" s="61"/>
      <c r="C75" s="61"/>
      <c r="D75" s="61"/>
      <c r="E75" s="61"/>
      <c r="F75" s="61"/>
      <c r="G75" s="61"/>
      <c r="H75" s="61"/>
      <c r="I75" s="61"/>
      <c r="J75" s="61"/>
      <c r="K75" s="61"/>
      <c r="L75" s="61"/>
      <c r="M75" s="61"/>
      <c r="N75" s="61"/>
      <c r="O75" s="265"/>
      <c r="P75" s="266"/>
      <c r="Q75" s="67"/>
    </row>
    <row r="76" spans="2:17" x14ac:dyDescent="0.25">
      <c r="B76" s="9" t="s">
        <v>1</v>
      </c>
    </row>
    <row r="77" spans="2:17" x14ac:dyDescent="0.25">
      <c r="B77" s="9" t="s">
        <v>36</v>
      </c>
    </row>
    <row r="78" spans="2:17" x14ac:dyDescent="0.25">
      <c r="B78" s="9" t="s">
        <v>60</v>
      </c>
    </row>
    <row r="80" spans="2:17" ht="15.75" thickBot="1" x14ac:dyDescent="0.3"/>
    <row r="81" spans="2:17" ht="27" thickBot="1" x14ac:dyDescent="0.3">
      <c r="B81" s="229" t="s">
        <v>37</v>
      </c>
      <c r="C81" s="230"/>
      <c r="D81" s="230"/>
      <c r="E81" s="230"/>
      <c r="F81" s="230"/>
      <c r="G81" s="230"/>
      <c r="H81" s="230"/>
      <c r="I81" s="230"/>
      <c r="J81" s="230"/>
      <c r="K81" s="230"/>
      <c r="L81" s="230"/>
      <c r="M81" s="230"/>
      <c r="N81" s="231"/>
    </row>
    <row r="86" spans="2:17" ht="76.5" customHeight="1" x14ac:dyDescent="0.25">
      <c r="B86" s="55" t="s">
        <v>0</v>
      </c>
      <c r="C86" s="55" t="s">
        <v>38</v>
      </c>
      <c r="D86" s="55" t="s">
        <v>39</v>
      </c>
      <c r="E86" s="55" t="s">
        <v>105</v>
      </c>
      <c r="F86" s="55" t="s">
        <v>107</v>
      </c>
      <c r="G86" s="55" t="s">
        <v>108</v>
      </c>
      <c r="H86" s="55" t="s">
        <v>109</v>
      </c>
      <c r="I86" s="55" t="s">
        <v>106</v>
      </c>
      <c r="J86" s="235" t="s">
        <v>110</v>
      </c>
      <c r="K86" s="258"/>
      <c r="L86" s="236"/>
      <c r="M86" s="55" t="s">
        <v>114</v>
      </c>
      <c r="N86" s="55" t="s">
        <v>40</v>
      </c>
      <c r="O86" s="55" t="s">
        <v>41</v>
      </c>
      <c r="P86" s="235" t="s">
        <v>3</v>
      </c>
      <c r="Q86" s="236"/>
    </row>
    <row r="87" spans="2:17" ht="57" customHeight="1" x14ac:dyDescent="0.25">
      <c r="B87" s="105"/>
      <c r="C87" s="105"/>
      <c r="D87" s="105"/>
      <c r="E87" s="105"/>
      <c r="F87" s="105"/>
      <c r="G87" s="105"/>
      <c r="H87" s="105"/>
      <c r="I87" s="105"/>
      <c r="J87" s="105" t="s">
        <v>111</v>
      </c>
      <c r="K87" s="105" t="s">
        <v>112</v>
      </c>
      <c r="L87" s="105" t="s">
        <v>113</v>
      </c>
      <c r="M87" s="105"/>
      <c r="N87" s="105"/>
      <c r="O87" s="105"/>
      <c r="P87" s="148"/>
      <c r="Q87" s="149"/>
    </row>
    <row r="88" spans="2:17" ht="31.5" customHeight="1" x14ac:dyDescent="0.25">
      <c r="B88" s="77" t="s">
        <v>42</v>
      </c>
      <c r="C88" s="77" t="s">
        <v>164</v>
      </c>
      <c r="D88" s="3" t="s">
        <v>165</v>
      </c>
      <c r="E88" s="3">
        <v>40923086</v>
      </c>
      <c r="F88" s="3" t="s">
        <v>166</v>
      </c>
      <c r="G88" s="3" t="s">
        <v>167</v>
      </c>
      <c r="H88" s="156">
        <v>38550</v>
      </c>
      <c r="I88" s="5" t="s">
        <v>127</v>
      </c>
      <c r="J88" s="147" t="s">
        <v>169</v>
      </c>
      <c r="K88" s="83" t="s">
        <v>170</v>
      </c>
      <c r="L88" s="83" t="s">
        <v>168</v>
      </c>
      <c r="M88" s="61" t="s">
        <v>127</v>
      </c>
      <c r="N88" s="61" t="s">
        <v>127</v>
      </c>
      <c r="O88" s="61" t="s">
        <v>127</v>
      </c>
      <c r="P88" s="237" t="s">
        <v>171</v>
      </c>
      <c r="Q88" s="237"/>
    </row>
    <row r="89" spans="2:17" ht="54.75" customHeight="1" x14ac:dyDescent="0.25">
      <c r="B89" s="147" t="s">
        <v>42</v>
      </c>
      <c r="C89" s="147" t="s">
        <v>164</v>
      </c>
      <c r="D89" s="3" t="s">
        <v>172</v>
      </c>
      <c r="E89" s="3">
        <v>32731075</v>
      </c>
      <c r="F89" s="3" t="s">
        <v>173</v>
      </c>
      <c r="G89" s="3" t="s">
        <v>174</v>
      </c>
      <c r="H89" s="156">
        <v>35531</v>
      </c>
      <c r="I89" s="5" t="s">
        <v>175</v>
      </c>
      <c r="J89" s="1" t="s">
        <v>176</v>
      </c>
      <c r="K89" s="83"/>
      <c r="L89" s="82" t="s">
        <v>177</v>
      </c>
      <c r="M89" s="106" t="s">
        <v>127</v>
      </c>
      <c r="N89" s="106" t="s">
        <v>128</v>
      </c>
      <c r="O89" s="106" t="s">
        <v>128</v>
      </c>
      <c r="P89" s="263" t="s">
        <v>178</v>
      </c>
      <c r="Q89" s="264"/>
    </row>
    <row r="90" spans="2:17" ht="25.5" customHeight="1" x14ac:dyDescent="0.25">
      <c r="B90" s="147" t="s">
        <v>42</v>
      </c>
      <c r="C90" s="147" t="s">
        <v>164</v>
      </c>
      <c r="D90" s="3"/>
      <c r="E90" s="3"/>
      <c r="F90" s="3"/>
      <c r="G90" s="3"/>
      <c r="H90" s="3"/>
      <c r="I90" s="5"/>
      <c r="J90" s="1"/>
      <c r="K90" s="83"/>
      <c r="L90" s="82"/>
      <c r="M90" s="106"/>
      <c r="N90" s="106"/>
      <c r="O90" s="106"/>
      <c r="P90" s="237" t="s">
        <v>265</v>
      </c>
      <c r="Q90" s="237"/>
    </row>
    <row r="91" spans="2:17" ht="25.5" customHeight="1" x14ac:dyDescent="0.25">
      <c r="B91" s="147" t="s">
        <v>43</v>
      </c>
      <c r="C91" s="147" t="s">
        <v>164</v>
      </c>
      <c r="D91" s="3"/>
      <c r="E91" s="3"/>
      <c r="F91" s="3"/>
      <c r="G91" s="3"/>
      <c r="H91" s="3"/>
      <c r="I91" s="5"/>
      <c r="J91" s="1"/>
      <c r="K91" s="83"/>
      <c r="L91" s="82"/>
      <c r="M91" s="106"/>
      <c r="N91" s="106"/>
      <c r="O91" s="106"/>
      <c r="P91" s="237" t="s">
        <v>265</v>
      </c>
      <c r="Q91" s="237"/>
    </row>
    <row r="92" spans="2:17" ht="26.25" customHeight="1" x14ac:dyDescent="0.25">
      <c r="B92" s="147" t="s">
        <v>43</v>
      </c>
      <c r="C92" s="147" t="s">
        <v>164</v>
      </c>
      <c r="D92" s="3"/>
      <c r="E92" s="3"/>
      <c r="F92" s="3"/>
      <c r="G92" s="3"/>
      <c r="H92" s="3"/>
      <c r="I92" s="5"/>
      <c r="J92" s="1"/>
      <c r="K92" s="83"/>
      <c r="L92" s="82"/>
      <c r="M92" s="106"/>
      <c r="N92" s="106"/>
      <c r="O92" s="106"/>
      <c r="P92" s="237" t="s">
        <v>265</v>
      </c>
      <c r="Q92" s="237"/>
    </row>
    <row r="93" spans="2:17" ht="24.75" customHeight="1" x14ac:dyDescent="0.25">
      <c r="B93" s="77" t="s">
        <v>43</v>
      </c>
      <c r="C93" s="147" t="s">
        <v>164</v>
      </c>
      <c r="D93" s="3"/>
      <c r="E93" s="3"/>
      <c r="F93" s="3"/>
      <c r="G93" s="3"/>
      <c r="H93" s="3"/>
      <c r="I93" s="5"/>
      <c r="J93" s="1"/>
      <c r="K93" s="82"/>
      <c r="L93" s="82"/>
      <c r="M93" s="61"/>
      <c r="N93" s="61"/>
      <c r="O93" s="61"/>
      <c r="P93" s="237" t="s">
        <v>265</v>
      </c>
      <c r="Q93" s="237"/>
    </row>
    <row r="95" spans="2:17" ht="15.75" thickBot="1" x14ac:dyDescent="0.3"/>
    <row r="96" spans="2:17" ht="27" thickBot="1" x14ac:dyDescent="0.3">
      <c r="B96" s="229" t="s">
        <v>45</v>
      </c>
      <c r="C96" s="230"/>
      <c r="D96" s="230"/>
      <c r="E96" s="230"/>
      <c r="F96" s="230"/>
      <c r="G96" s="230"/>
      <c r="H96" s="230"/>
      <c r="I96" s="230"/>
      <c r="J96" s="230"/>
      <c r="K96" s="230"/>
      <c r="L96" s="230"/>
      <c r="M96" s="230"/>
      <c r="N96" s="231"/>
    </row>
    <row r="99" spans="1:26" ht="46.15" customHeight="1" x14ac:dyDescent="0.25">
      <c r="B99" s="66" t="s">
        <v>32</v>
      </c>
      <c r="C99" s="66" t="s">
        <v>46</v>
      </c>
      <c r="D99" s="235" t="s">
        <v>3</v>
      </c>
      <c r="E99" s="236"/>
    </row>
    <row r="100" spans="1:26" ht="46.9" customHeight="1" x14ac:dyDescent="0.25">
      <c r="B100" s="67" t="s">
        <v>115</v>
      </c>
      <c r="C100" s="150" t="s">
        <v>127</v>
      </c>
      <c r="D100" s="237"/>
      <c r="E100" s="237"/>
    </row>
    <row r="103" spans="1:26" ht="26.25" x14ac:dyDescent="0.25">
      <c r="B103" s="227" t="s">
        <v>62</v>
      </c>
      <c r="C103" s="228"/>
      <c r="D103" s="228"/>
      <c r="E103" s="228"/>
      <c r="F103" s="228"/>
      <c r="G103" s="228"/>
      <c r="H103" s="228"/>
      <c r="I103" s="228"/>
      <c r="J103" s="228"/>
      <c r="K103" s="228"/>
      <c r="L103" s="228"/>
      <c r="M103" s="228"/>
      <c r="N103" s="228"/>
      <c r="O103" s="228"/>
      <c r="P103" s="228"/>
    </row>
    <row r="105" spans="1:26" ht="15.75" thickBot="1" x14ac:dyDescent="0.3"/>
    <row r="106" spans="1:26" ht="27" thickBot="1" x14ac:dyDescent="0.3">
      <c r="B106" s="229" t="s">
        <v>52</v>
      </c>
      <c r="C106" s="230"/>
      <c r="D106" s="230"/>
      <c r="E106" s="230"/>
      <c r="F106" s="230"/>
      <c r="G106" s="230"/>
      <c r="H106" s="230"/>
      <c r="I106" s="230"/>
      <c r="J106" s="230"/>
      <c r="K106" s="230"/>
      <c r="L106" s="230"/>
      <c r="M106" s="230"/>
      <c r="N106" s="231"/>
    </row>
    <row r="108" spans="1:26" ht="15.75" thickBot="1" x14ac:dyDescent="0.3">
      <c r="M108" s="63"/>
      <c r="N108" s="63"/>
    </row>
    <row r="109" spans="1:26" s="92" customFormat="1" ht="109.5" customHeight="1" x14ac:dyDescent="0.25">
      <c r="B109" s="103" t="s">
        <v>136</v>
      </c>
      <c r="C109" s="103" t="s">
        <v>137</v>
      </c>
      <c r="D109" s="103" t="s">
        <v>138</v>
      </c>
      <c r="E109" s="103" t="s">
        <v>44</v>
      </c>
      <c r="F109" s="103" t="s">
        <v>22</v>
      </c>
      <c r="G109" s="103" t="s">
        <v>92</v>
      </c>
      <c r="H109" s="103" t="s">
        <v>17</v>
      </c>
      <c r="I109" s="103" t="s">
        <v>10</v>
      </c>
      <c r="J109" s="103" t="s">
        <v>30</v>
      </c>
      <c r="K109" s="103" t="s">
        <v>59</v>
      </c>
      <c r="L109" s="103" t="s">
        <v>20</v>
      </c>
      <c r="M109" s="88" t="s">
        <v>26</v>
      </c>
      <c r="N109" s="103" t="s">
        <v>139</v>
      </c>
      <c r="O109" s="103" t="s">
        <v>35</v>
      </c>
      <c r="P109" s="104" t="s">
        <v>11</v>
      </c>
      <c r="Q109" s="104" t="s">
        <v>19</v>
      </c>
    </row>
    <row r="110" spans="1:26" s="98" customFormat="1" x14ac:dyDescent="0.25">
      <c r="A110" s="46">
        <v>1</v>
      </c>
      <c r="B110" s="99" t="s">
        <v>154</v>
      </c>
      <c r="C110" s="100"/>
      <c r="D110" s="99" t="s">
        <v>155</v>
      </c>
      <c r="E110" s="155" t="s">
        <v>179</v>
      </c>
      <c r="F110" s="95" t="s">
        <v>127</v>
      </c>
      <c r="G110" s="138">
        <v>1</v>
      </c>
      <c r="H110" s="102">
        <v>41654</v>
      </c>
      <c r="I110" s="102">
        <v>42004</v>
      </c>
      <c r="J110" s="154" t="s">
        <v>128</v>
      </c>
      <c r="K110" s="154" t="s">
        <v>181</v>
      </c>
      <c r="L110" s="96"/>
      <c r="M110" s="155">
        <v>624</v>
      </c>
      <c r="N110" s="154">
        <f>+M110*G110</f>
        <v>624</v>
      </c>
      <c r="O110" s="26">
        <v>375293160</v>
      </c>
      <c r="P110" s="26">
        <v>135</v>
      </c>
      <c r="Q110" s="139" t="s">
        <v>171</v>
      </c>
      <c r="R110" s="97"/>
      <c r="S110" s="97"/>
      <c r="T110" s="97"/>
      <c r="U110" s="97"/>
      <c r="V110" s="97"/>
      <c r="W110" s="97"/>
      <c r="X110" s="97"/>
      <c r="Y110" s="97"/>
      <c r="Z110" s="97"/>
    </row>
    <row r="111" spans="1:26" s="98" customFormat="1" x14ac:dyDescent="0.25">
      <c r="A111" s="46">
        <f>+A110+1</f>
        <v>2</v>
      </c>
      <c r="B111" s="99" t="s">
        <v>154</v>
      </c>
      <c r="C111" s="100"/>
      <c r="D111" s="99" t="s">
        <v>155</v>
      </c>
      <c r="E111" s="155" t="s">
        <v>180</v>
      </c>
      <c r="F111" s="95" t="s">
        <v>127</v>
      </c>
      <c r="G111" s="138">
        <v>1</v>
      </c>
      <c r="H111" s="102">
        <v>40933</v>
      </c>
      <c r="I111" s="102">
        <v>41274</v>
      </c>
      <c r="J111" s="96" t="s">
        <v>128</v>
      </c>
      <c r="K111" s="154" t="s">
        <v>181</v>
      </c>
      <c r="L111" s="96"/>
      <c r="M111" s="155">
        <v>624</v>
      </c>
      <c r="N111" s="154">
        <f t="shared" ref="N111" si="4">+M111*G111</f>
        <v>624</v>
      </c>
      <c r="O111" s="26">
        <v>287335188</v>
      </c>
      <c r="P111" s="26">
        <v>135</v>
      </c>
      <c r="Q111" s="139" t="s">
        <v>171</v>
      </c>
      <c r="R111" s="97"/>
      <c r="S111" s="97"/>
      <c r="T111" s="97"/>
      <c r="U111" s="97"/>
      <c r="V111" s="97"/>
      <c r="W111" s="97"/>
      <c r="X111" s="97"/>
      <c r="Y111" s="97"/>
      <c r="Z111" s="97"/>
    </row>
    <row r="112" spans="1:26" s="98" customFormat="1" x14ac:dyDescent="0.25">
      <c r="A112" s="46">
        <f t="shared" ref="A112:A117" si="5">+A111+1</f>
        <v>3</v>
      </c>
      <c r="B112" s="99"/>
      <c r="C112" s="100"/>
      <c r="D112" s="99"/>
      <c r="E112" s="94"/>
      <c r="F112" s="95"/>
      <c r="G112" s="95"/>
      <c r="H112" s="95"/>
      <c r="I112" s="96"/>
      <c r="J112" s="96"/>
      <c r="K112" s="154"/>
      <c r="L112" s="96"/>
      <c r="M112" s="87"/>
      <c r="N112" s="154"/>
      <c r="O112" s="26"/>
      <c r="P112" s="26"/>
      <c r="Q112" s="139"/>
      <c r="R112" s="97"/>
      <c r="S112" s="97"/>
      <c r="T112" s="97"/>
      <c r="U112" s="97"/>
      <c r="V112" s="97"/>
      <c r="W112" s="97"/>
      <c r="X112" s="97"/>
      <c r="Y112" s="97"/>
      <c r="Z112" s="97"/>
    </row>
    <row r="113" spans="1:26" s="98" customFormat="1" x14ac:dyDescent="0.25">
      <c r="A113" s="46">
        <f t="shared" si="5"/>
        <v>4</v>
      </c>
      <c r="B113" s="99"/>
      <c r="C113" s="100"/>
      <c r="D113" s="99"/>
      <c r="E113" s="94"/>
      <c r="F113" s="95"/>
      <c r="G113" s="95"/>
      <c r="H113" s="95"/>
      <c r="I113" s="96"/>
      <c r="J113" s="96"/>
      <c r="K113" s="154"/>
      <c r="L113" s="96"/>
      <c r="M113" s="87"/>
      <c r="N113" s="87"/>
      <c r="O113" s="26"/>
      <c r="P113" s="26"/>
      <c r="Q113" s="139"/>
      <c r="R113" s="97"/>
      <c r="S113" s="97"/>
      <c r="T113" s="97"/>
      <c r="U113" s="97"/>
      <c r="V113" s="97"/>
      <c r="W113" s="97"/>
      <c r="X113" s="97"/>
      <c r="Y113" s="97"/>
      <c r="Z113" s="97"/>
    </row>
    <row r="114" spans="1:26" s="98" customFormat="1" x14ac:dyDescent="0.25">
      <c r="A114" s="46">
        <f t="shared" si="5"/>
        <v>5</v>
      </c>
      <c r="B114" s="99"/>
      <c r="C114" s="100"/>
      <c r="D114" s="99"/>
      <c r="E114" s="94"/>
      <c r="F114" s="95"/>
      <c r="G114" s="95"/>
      <c r="H114" s="95"/>
      <c r="I114" s="96"/>
      <c r="J114" s="96"/>
      <c r="K114" s="154"/>
      <c r="L114" s="96"/>
      <c r="M114" s="87"/>
      <c r="N114" s="87"/>
      <c r="O114" s="26"/>
      <c r="P114" s="26"/>
      <c r="Q114" s="139"/>
      <c r="R114" s="97"/>
      <c r="S114" s="97"/>
      <c r="T114" s="97"/>
      <c r="U114" s="97"/>
      <c r="V114" s="97"/>
      <c r="W114" s="97"/>
      <c r="X114" s="97"/>
      <c r="Y114" s="97"/>
      <c r="Z114" s="97"/>
    </row>
    <row r="115" spans="1:26" s="98" customFormat="1" x14ac:dyDescent="0.25">
      <c r="A115" s="46">
        <f t="shared" si="5"/>
        <v>6</v>
      </c>
      <c r="B115" s="99"/>
      <c r="C115" s="100"/>
      <c r="D115" s="99"/>
      <c r="E115" s="94"/>
      <c r="F115" s="95"/>
      <c r="G115" s="95"/>
      <c r="H115" s="95"/>
      <c r="I115" s="96"/>
      <c r="J115" s="96"/>
      <c r="K115" s="154"/>
      <c r="L115" s="96"/>
      <c r="M115" s="87"/>
      <c r="N115" s="87"/>
      <c r="O115" s="26"/>
      <c r="P115" s="26"/>
      <c r="Q115" s="139"/>
      <c r="R115" s="97"/>
      <c r="S115" s="97"/>
      <c r="T115" s="97"/>
      <c r="U115" s="97"/>
      <c r="V115" s="97"/>
      <c r="W115" s="97"/>
      <c r="X115" s="97"/>
      <c r="Y115" s="97"/>
      <c r="Z115" s="97"/>
    </row>
    <row r="116" spans="1:26" s="98" customFormat="1" x14ac:dyDescent="0.25">
      <c r="A116" s="46">
        <f t="shared" si="5"/>
        <v>7</v>
      </c>
      <c r="B116" s="99"/>
      <c r="C116" s="100"/>
      <c r="D116" s="99"/>
      <c r="E116" s="94"/>
      <c r="F116" s="95"/>
      <c r="G116" s="95"/>
      <c r="H116" s="95"/>
      <c r="I116" s="96"/>
      <c r="J116" s="96"/>
      <c r="K116" s="154"/>
      <c r="L116" s="96"/>
      <c r="M116" s="87"/>
      <c r="N116" s="87"/>
      <c r="O116" s="26"/>
      <c r="P116" s="26"/>
      <c r="Q116" s="139"/>
      <c r="R116" s="97"/>
      <c r="S116" s="97"/>
      <c r="T116" s="97"/>
      <c r="U116" s="97"/>
      <c r="V116" s="97"/>
      <c r="W116" s="97"/>
      <c r="X116" s="97"/>
      <c r="Y116" s="97"/>
      <c r="Z116" s="97"/>
    </row>
    <row r="117" spans="1:26" s="98" customFormat="1" x14ac:dyDescent="0.25">
      <c r="A117" s="46">
        <f t="shared" si="5"/>
        <v>8</v>
      </c>
      <c r="B117" s="99"/>
      <c r="C117" s="100"/>
      <c r="D117" s="99"/>
      <c r="E117" s="94"/>
      <c r="F117" s="95"/>
      <c r="G117" s="95"/>
      <c r="H117" s="95"/>
      <c r="I117" s="96"/>
      <c r="J117" s="96"/>
      <c r="K117" s="154"/>
      <c r="L117" s="96"/>
      <c r="M117" s="87"/>
      <c r="N117" s="87"/>
      <c r="O117" s="26"/>
      <c r="P117" s="26"/>
      <c r="Q117" s="139"/>
      <c r="R117" s="97"/>
      <c r="S117" s="97"/>
      <c r="T117" s="97"/>
      <c r="U117" s="97"/>
      <c r="V117" s="97"/>
      <c r="W117" s="97"/>
      <c r="X117" s="97"/>
      <c r="Y117" s="97"/>
      <c r="Z117" s="97"/>
    </row>
    <row r="118" spans="1:26" s="98" customFormat="1" x14ac:dyDescent="0.25">
      <c r="A118" s="46"/>
      <c r="B118" s="145" t="s">
        <v>16</v>
      </c>
      <c r="C118" s="100"/>
      <c r="D118" s="99"/>
      <c r="E118" s="94"/>
      <c r="F118" s="95"/>
      <c r="G118" s="95"/>
      <c r="H118" s="95"/>
      <c r="I118" s="96"/>
      <c r="J118" s="96"/>
      <c r="K118" s="101" t="s">
        <v>182</v>
      </c>
      <c r="L118" s="101">
        <f t="shared" ref="L118:N118" si="6">SUM(L110:L117)</f>
        <v>0</v>
      </c>
      <c r="M118" s="137">
        <f t="shared" si="6"/>
        <v>1248</v>
      </c>
      <c r="N118" s="101">
        <f t="shared" si="6"/>
        <v>1248</v>
      </c>
      <c r="O118" s="26"/>
      <c r="P118" s="26"/>
      <c r="Q118" s="140"/>
    </row>
    <row r="119" spans="1:26" x14ac:dyDescent="0.25">
      <c r="B119" s="29"/>
      <c r="C119" s="29"/>
      <c r="D119" s="29"/>
      <c r="E119" s="30"/>
      <c r="F119" s="29"/>
      <c r="G119" s="29"/>
      <c r="H119" s="29"/>
      <c r="I119" s="29"/>
      <c r="J119" s="29"/>
      <c r="K119" s="29"/>
      <c r="L119" s="29"/>
      <c r="M119" s="29"/>
      <c r="N119" s="29"/>
      <c r="O119" s="29"/>
      <c r="P119" s="29"/>
    </row>
    <row r="120" spans="1:26" ht="18.75" x14ac:dyDescent="0.25">
      <c r="B120" s="58" t="s">
        <v>31</v>
      </c>
      <c r="C120" s="71" t="str">
        <f>+K118</f>
        <v>23</v>
      </c>
      <c r="H120" s="31"/>
      <c r="I120" s="31"/>
      <c r="J120" s="31"/>
      <c r="K120" s="31"/>
      <c r="L120" s="31"/>
      <c r="M120" s="31"/>
      <c r="N120" s="29"/>
      <c r="O120" s="29"/>
      <c r="P120" s="29"/>
    </row>
    <row r="122" spans="1:26" ht="15.75" thickBot="1" x14ac:dyDescent="0.3"/>
    <row r="123" spans="1:26" ht="37.15" customHeight="1" thickBot="1" x14ac:dyDescent="0.3">
      <c r="B123" s="74" t="s">
        <v>48</v>
      </c>
      <c r="C123" s="75" t="s">
        <v>49</v>
      </c>
      <c r="D123" s="74" t="s">
        <v>50</v>
      </c>
      <c r="E123" s="75" t="s">
        <v>53</v>
      </c>
    </row>
    <row r="124" spans="1:26" ht="41.45" customHeight="1" x14ac:dyDescent="0.25">
      <c r="B124" s="65" t="s">
        <v>116</v>
      </c>
      <c r="C124" s="68">
        <v>20</v>
      </c>
      <c r="D124" s="161">
        <v>0</v>
      </c>
      <c r="E124" s="232">
        <f>+D124+D125+D126</f>
        <v>40</v>
      </c>
    </row>
    <row r="125" spans="1:26" x14ac:dyDescent="0.25">
      <c r="B125" s="65" t="s">
        <v>117</v>
      </c>
      <c r="C125" s="56">
        <v>30</v>
      </c>
      <c r="D125" s="56">
        <v>0</v>
      </c>
      <c r="E125" s="233"/>
    </row>
    <row r="126" spans="1:26" ht="15.75" thickBot="1" x14ac:dyDescent="0.3">
      <c r="B126" s="65" t="s">
        <v>118</v>
      </c>
      <c r="C126" s="70">
        <v>40</v>
      </c>
      <c r="D126" s="162">
        <v>40</v>
      </c>
      <c r="E126" s="234"/>
    </row>
    <row r="128" spans="1:26" ht="15.75" thickBot="1" x14ac:dyDescent="0.3"/>
    <row r="129" spans="2:17" ht="27" thickBot="1" x14ac:dyDescent="0.3">
      <c r="B129" s="229" t="s">
        <v>150</v>
      </c>
      <c r="C129" s="230"/>
      <c r="D129" s="230"/>
      <c r="E129" s="230"/>
      <c r="F129" s="230"/>
      <c r="G129" s="230"/>
      <c r="H129" s="230"/>
      <c r="I129" s="230"/>
      <c r="J129" s="230"/>
      <c r="K129" s="230"/>
      <c r="L129" s="230"/>
      <c r="M129" s="230"/>
      <c r="N129" s="231"/>
    </row>
    <row r="131" spans="2:17" ht="76.5" customHeight="1" x14ac:dyDescent="0.25">
      <c r="B131" s="55" t="s">
        <v>0</v>
      </c>
      <c r="C131" s="55" t="s">
        <v>38</v>
      </c>
      <c r="D131" s="55" t="s">
        <v>39</v>
      </c>
      <c r="E131" s="55" t="s">
        <v>105</v>
      </c>
      <c r="F131" s="55" t="s">
        <v>107</v>
      </c>
      <c r="G131" s="55" t="s">
        <v>108</v>
      </c>
      <c r="H131" s="55" t="s">
        <v>109</v>
      </c>
      <c r="I131" s="55" t="s">
        <v>106</v>
      </c>
      <c r="J131" s="235" t="s">
        <v>110</v>
      </c>
      <c r="K131" s="258"/>
      <c r="L131" s="236"/>
      <c r="M131" s="55" t="s">
        <v>114</v>
      </c>
      <c r="N131" s="55" t="s">
        <v>40</v>
      </c>
      <c r="O131" s="55" t="s">
        <v>41</v>
      </c>
      <c r="P131" s="235" t="s">
        <v>3</v>
      </c>
      <c r="Q131" s="236"/>
    </row>
    <row r="132" spans="2:17" ht="76.5" customHeight="1" x14ac:dyDescent="0.25">
      <c r="B132" s="105"/>
      <c r="C132" s="105"/>
      <c r="D132" s="105"/>
      <c r="E132" s="105"/>
      <c r="F132" s="105"/>
      <c r="G132" s="105"/>
      <c r="H132" s="105"/>
      <c r="I132" s="105"/>
      <c r="J132" s="105" t="s">
        <v>111</v>
      </c>
      <c r="K132" s="105" t="s">
        <v>112</v>
      </c>
      <c r="L132" s="105" t="s">
        <v>113</v>
      </c>
      <c r="M132" s="105"/>
      <c r="N132" s="105"/>
      <c r="O132" s="105"/>
      <c r="P132" s="148"/>
      <c r="Q132" s="149"/>
    </row>
    <row r="133" spans="2:17" ht="60.75" customHeight="1" x14ac:dyDescent="0.25">
      <c r="B133" s="77" t="s">
        <v>122</v>
      </c>
      <c r="C133" s="77"/>
      <c r="D133" s="3" t="s">
        <v>183</v>
      </c>
      <c r="E133" s="3">
        <v>56091862</v>
      </c>
      <c r="F133" s="3" t="s">
        <v>166</v>
      </c>
      <c r="G133" s="3" t="s">
        <v>167</v>
      </c>
      <c r="H133" s="156">
        <v>39066</v>
      </c>
      <c r="I133" s="5" t="s">
        <v>189</v>
      </c>
      <c r="J133" s="1" t="s">
        <v>190</v>
      </c>
      <c r="K133" s="83" t="s">
        <v>191</v>
      </c>
      <c r="L133" s="82" t="s">
        <v>192</v>
      </c>
      <c r="M133" s="61" t="s">
        <v>127</v>
      </c>
      <c r="N133" s="61" t="s">
        <v>128</v>
      </c>
      <c r="O133" s="61" t="s">
        <v>128</v>
      </c>
      <c r="P133" s="259" t="s">
        <v>193</v>
      </c>
      <c r="Q133" s="260"/>
    </row>
    <row r="134" spans="2:17" ht="60.75" customHeight="1" x14ac:dyDescent="0.25">
      <c r="B134" s="77" t="s">
        <v>123</v>
      </c>
      <c r="C134" s="77"/>
      <c r="D134" s="3" t="s">
        <v>184</v>
      </c>
      <c r="E134" s="3">
        <v>36475068</v>
      </c>
      <c r="F134" s="3" t="s">
        <v>166</v>
      </c>
      <c r="G134" s="3" t="s">
        <v>167</v>
      </c>
      <c r="H134" s="156">
        <v>38548</v>
      </c>
      <c r="I134" s="5" t="s">
        <v>127</v>
      </c>
      <c r="J134" s="1" t="s">
        <v>185</v>
      </c>
      <c r="K134" s="83" t="s">
        <v>186</v>
      </c>
      <c r="L134" s="82" t="s">
        <v>187</v>
      </c>
      <c r="M134" s="61" t="s">
        <v>127</v>
      </c>
      <c r="N134" s="61" t="s">
        <v>128</v>
      </c>
      <c r="O134" s="61" t="s">
        <v>128</v>
      </c>
      <c r="P134" s="259" t="s">
        <v>188</v>
      </c>
      <c r="Q134" s="260"/>
    </row>
    <row r="135" spans="2:17" ht="33.6" customHeight="1" x14ac:dyDescent="0.25">
      <c r="B135" s="77" t="s">
        <v>124</v>
      </c>
      <c r="C135" s="77"/>
      <c r="D135" s="3"/>
      <c r="E135" s="3"/>
      <c r="F135" s="3"/>
      <c r="G135" s="3"/>
      <c r="H135" s="3"/>
      <c r="I135" s="5"/>
      <c r="J135" s="1"/>
      <c r="K135" s="82"/>
      <c r="L135" s="82"/>
      <c r="M135" s="61" t="s">
        <v>128</v>
      </c>
      <c r="N135" s="61" t="s">
        <v>128</v>
      </c>
      <c r="O135" s="61" t="s">
        <v>128</v>
      </c>
      <c r="P135" s="261" t="s">
        <v>264</v>
      </c>
      <c r="Q135" s="262"/>
    </row>
    <row r="138" spans="2:17" ht="15.75" thickBot="1" x14ac:dyDescent="0.3"/>
    <row r="139" spans="2:17" ht="54" customHeight="1" x14ac:dyDescent="0.25">
      <c r="B139" s="73" t="s">
        <v>32</v>
      </c>
      <c r="C139" s="73" t="s">
        <v>48</v>
      </c>
      <c r="D139" s="55" t="s">
        <v>49</v>
      </c>
      <c r="E139" s="73" t="s">
        <v>50</v>
      </c>
      <c r="F139" s="75" t="s">
        <v>54</v>
      </c>
      <c r="G139" s="144"/>
    </row>
    <row r="140" spans="2:17" ht="120.75" customHeight="1" x14ac:dyDescent="0.2">
      <c r="B140" s="221" t="s">
        <v>51</v>
      </c>
      <c r="C140" s="6" t="s">
        <v>119</v>
      </c>
      <c r="D140" s="69">
        <v>25</v>
      </c>
      <c r="E140" s="69">
        <v>0</v>
      </c>
      <c r="F140" s="222">
        <f>+E140+E141+E142</f>
        <v>0</v>
      </c>
      <c r="G140" s="80"/>
    </row>
    <row r="141" spans="2:17" ht="76.150000000000006" customHeight="1" x14ac:dyDescent="0.2">
      <c r="B141" s="221"/>
      <c r="C141" s="6" t="s">
        <v>120</v>
      </c>
      <c r="D141" s="72">
        <v>25</v>
      </c>
      <c r="E141" s="69">
        <v>0</v>
      </c>
      <c r="F141" s="223"/>
      <c r="G141" s="80"/>
    </row>
    <row r="142" spans="2:17" ht="69" customHeight="1" x14ac:dyDescent="0.2">
      <c r="B142" s="221"/>
      <c r="C142" s="6" t="s">
        <v>121</v>
      </c>
      <c r="D142" s="69">
        <v>10</v>
      </c>
      <c r="E142" s="69">
        <v>0</v>
      </c>
      <c r="F142" s="224"/>
      <c r="G142" s="80"/>
    </row>
    <row r="143" spans="2:17" x14ac:dyDescent="0.25">
      <c r="C143"/>
    </row>
    <row r="146" spans="2:5" x14ac:dyDescent="0.25">
      <c r="B146" s="64" t="s">
        <v>55</v>
      </c>
    </row>
    <row r="149" spans="2:5" x14ac:dyDescent="0.25">
      <c r="B149" s="76" t="s">
        <v>32</v>
      </c>
      <c r="C149" s="76" t="s">
        <v>56</v>
      </c>
      <c r="D149" s="73" t="s">
        <v>50</v>
      </c>
      <c r="E149" s="73" t="s">
        <v>16</v>
      </c>
    </row>
    <row r="150" spans="2:5" ht="28.5" x14ac:dyDescent="0.25">
      <c r="B150" s="2" t="s">
        <v>57</v>
      </c>
      <c r="C150" s="7">
        <v>40</v>
      </c>
      <c r="D150" s="69">
        <f>+E124</f>
        <v>40</v>
      </c>
      <c r="E150" s="225">
        <f>+D150+D151</f>
        <v>40</v>
      </c>
    </row>
    <row r="151" spans="2:5" ht="42.75" x14ac:dyDescent="0.25">
      <c r="B151" s="2" t="s">
        <v>58</v>
      </c>
      <c r="C151" s="7">
        <v>60</v>
      </c>
      <c r="D151" s="69">
        <f>+F140</f>
        <v>0</v>
      </c>
      <c r="E151" s="226"/>
    </row>
  </sheetData>
  <mergeCells count="44">
    <mergeCell ref="O69:P73"/>
    <mergeCell ref="J131:L131"/>
    <mergeCell ref="P131:Q131"/>
    <mergeCell ref="P133:Q133"/>
    <mergeCell ref="P135:Q135"/>
    <mergeCell ref="J86:L86"/>
    <mergeCell ref="P88:Q88"/>
    <mergeCell ref="P93:Q93"/>
    <mergeCell ref="P89:Q89"/>
    <mergeCell ref="P134:Q134"/>
    <mergeCell ref="P90:Q90"/>
    <mergeCell ref="P91:Q91"/>
    <mergeCell ref="P92:Q92"/>
    <mergeCell ref="O75:P75"/>
    <mergeCell ref="O74:P74"/>
    <mergeCell ref="B4:P4"/>
    <mergeCell ref="B22:C22"/>
    <mergeCell ref="C6:N6"/>
    <mergeCell ref="C7:N7"/>
    <mergeCell ref="C8:N8"/>
    <mergeCell ref="C9:N9"/>
    <mergeCell ref="C10:E10"/>
    <mergeCell ref="C63:N63"/>
    <mergeCell ref="B14:C21"/>
    <mergeCell ref="D59:E59"/>
    <mergeCell ref="B59:B60"/>
    <mergeCell ref="C59:C60"/>
    <mergeCell ref="M44:N45"/>
    <mergeCell ref="B140:B142"/>
    <mergeCell ref="F140:F142"/>
    <mergeCell ref="E150:E151"/>
    <mergeCell ref="B2:P2"/>
    <mergeCell ref="B103:P103"/>
    <mergeCell ref="B129:N129"/>
    <mergeCell ref="E124:E126"/>
    <mergeCell ref="B96:N96"/>
    <mergeCell ref="D99:E99"/>
    <mergeCell ref="D100:E100"/>
    <mergeCell ref="B106:N106"/>
    <mergeCell ref="P86:Q86"/>
    <mergeCell ref="B81:N81"/>
    <mergeCell ref="E40:E41"/>
    <mergeCell ref="O68:P68"/>
    <mergeCell ref="B65:N65"/>
  </mergeCells>
  <dataValidations count="2">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ignoredErrors>
    <ignoredError sqref="L118"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opLeftCell="A20" workbookViewId="0">
      <selection activeCell="D31" sqref="D31"/>
    </sheetView>
  </sheetViews>
  <sheetFormatPr baseColWidth="10" defaultRowHeight="15.75" x14ac:dyDescent="0.25"/>
  <cols>
    <col min="1" max="1" width="24.85546875" style="135" customWidth="1"/>
    <col min="2" max="2" width="55.5703125" style="135" customWidth="1"/>
    <col min="3" max="3" width="41.28515625" style="135" customWidth="1"/>
    <col min="4" max="4" width="29.42578125" style="135" customWidth="1"/>
    <col min="5" max="5" width="29.140625" style="135" customWidth="1"/>
    <col min="6" max="16384" width="11.42578125" style="89"/>
  </cols>
  <sheetData>
    <row r="1" spans="1:5" ht="15.75" customHeight="1" x14ac:dyDescent="0.25">
      <c r="A1" s="279" t="s">
        <v>85</v>
      </c>
      <c r="B1" s="280"/>
      <c r="C1" s="280"/>
      <c r="D1" s="280"/>
      <c r="E1" s="112"/>
    </row>
    <row r="2" spans="1:5" ht="27.75" customHeight="1" x14ac:dyDescent="0.25">
      <c r="A2" s="113"/>
      <c r="B2" s="281" t="s">
        <v>74</v>
      </c>
      <c r="C2" s="281"/>
      <c r="D2" s="281"/>
      <c r="E2" s="114"/>
    </row>
    <row r="3" spans="1:5" ht="21" customHeight="1" x14ac:dyDescent="0.25">
      <c r="A3" s="115"/>
      <c r="B3" s="281" t="s">
        <v>141</v>
      </c>
      <c r="C3" s="281"/>
      <c r="D3" s="281"/>
      <c r="E3" s="116"/>
    </row>
    <row r="4" spans="1:5" thickBot="1" x14ac:dyDescent="0.3">
      <c r="A4" s="117"/>
      <c r="B4" s="118"/>
      <c r="C4" s="118"/>
      <c r="D4" s="118"/>
      <c r="E4" s="119"/>
    </row>
    <row r="5" spans="1:5" ht="26.25" customHeight="1" thickBot="1" x14ac:dyDescent="0.3">
      <c r="A5" s="117"/>
      <c r="B5" s="120" t="s">
        <v>203</v>
      </c>
      <c r="C5" s="282" t="s">
        <v>204</v>
      </c>
      <c r="D5" s="283"/>
      <c r="E5" s="119"/>
    </row>
    <row r="6" spans="1:5" ht="27.75" customHeight="1" thickBot="1" x14ac:dyDescent="0.3">
      <c r="A6" s="117"/>
      <c r="B6" s="141" t="s">
        <v>205</v>
      </c>
      <c r="C6" s="284" t="s">
        <v>206</v>
      </c>
      <c r="D6" s="285"/>
      <c r="E6" s="119"/>
    </row>
    <row r="7" spans="1:5" ht="29.25" customHeight="1" thickBot="1" x14ac:dyDescent="0.3">
      <c r="A7" s="117"/>
      <c r="B7" s="141" t="s">
        <v>142</v>
      </c>
      <c r="C7" s="288" t="s">
        <v>143</v>
      </c>
      <c r="D7" s="289"/>
      <c r="E7" s="119"/>
    </row>
    <row r="8" spans="1:5" ht="16.5" thickBot="1" x14ac:dyDescent="0.3">
      <c r="A8" s="117"/>
      <c r="B8" s="142">
        <v>27</v>
      </c>
      <c r="C8" s="286">
        <v>1944999294</v>
      </c>
      <c r="D8" s="287"/>
      <c r="E8" s="119"/>
    </row>
    <row r="9" spans="1:5" ht="23.25" customHeight="1" thickBot="1" x14ac:dyDescent="0.3">
      <c r="A9" s="117"/>
      <c r="B9" s="142"/>
      <c r="C9" s="286"/>
      <c r="D9" s="287"/>
      <c r="E9" s="119"/>
    </row>
    <row r="10" spans="1:5" ht="26.25" customHeight="1" thickBot="1" x14ac:dyDescent="0.3">
      <c r="A10" s="117"/>
      <c r="B10" s="142"/>
      <c r="C10" s="286"/>
      <c r="D10" s="287"/>
      <c r="E10" s="119"/>
    </row>
    <row r="11" spans="1:5" ht="21.75" customHeight="1" thickBot="1" x14ac:dyDescent="0.3">
      <c r="A11" s="117"/>
      <c r="B11" s="142"/>
      <c r="C11" s="286"/>
      <c r="D11" s="287"/>
      <c r="E11" s="119"/>
    </row>
    <row r="12" spans="1:5" ht="16.5" thickBot="1" x14ac:dyDescent="0.3">
      <c r="A12" s="117"/>
      <c r="B12" s="142"/>
      <c r="C12" s="286"/>
      <c r="D12" s="287"/>
      <c r="E12" s="119"/>
    </row>
    <row r="13" spans="1:5" ht="39.75" customHeight="1" thickBot="1" x14ac:dyDescent="0.3">
      <c r="A13" s="117"/>
      <c r="B13" s="143" t="s">
        <v>144</v>
      </c>
      <c r="C13" s="286">
        <f>SUM(C8:D12)</f>
        <v>1944999294</v>
      </c>
      <c r="D13" s="287"/>
      <c r="E13" s="119"/>
    </row>
    <row r="14" spans="1:5" ht="57" customHeight="1" thickBot="1" x14ac:dyDescent="0.3">
      <c r="A14" s="117"/>
      <c r="B14" s="143" t="s">
        <v>145</v>
      </c>
      <c r="C14" s="286">
        <f>+C13/616000</f>
        <v>3157.4663863636365</v>
      </c>
      <c r="D14" s="287"/>
      <c r="E14" s="119"/>
    </row>
    <row r="15" spans="1:5" ht="28.5" customHeight="1" x14ac:dyDescent="0.25">
      <c r="A15" s="117"/>
      <c r="B15" s="118"/>
      <c r="C15" s="121"/>
      <c r="D15" s="122"/>
      <c r="E15" s="119"/>
    </row>
    <row r="16" spans="1:5" ht="27" customHeight="1" thickBot="1" x14ac:dyDescent="0.3">
      <c r="A16" s="117"/>
      <c r="B16" s="118" t="s">
        <v>146</v>
      </c>
      <c r="C16" s="121"/>
      <c r="D16" s="122"/>
      <c r="E16" s="119"/>
    </row>
    <row r="17" spans="1:6" ht="28.5" customHeight="1" x14ac:dyDescent="0.25">
      <c r="A17" s="117"/>
      <c r="B17" s="123" t="s">
        <v>75</v>
      </c>
      <c r="C17" s="124"/>
      <c r="D17" s="163">
        <f>103844865+494628750</f>
        <v>598473615</v>
      </c>
      <c r="E17" s="119"/>
    </row>
    <row r="18" spans="1:6" ht="15" x14ac:dyDescent="0.25">
      <c r="A18" s="117"/>
      <c r="B18" s="117" t="s">
        <v>76</v>
      </c>
      <c r="C18" s="125"/>
      <c r="D18" s="164">
        <f>131981865+515164050</f>
        <v>647145915</v>
      </c>
      <c r="E18" s="119"/>
    </row>
    <row r="19" spans="1:6" ht="27" customHeight="1" x14ac:dyDescent="0.25">
      <c r="A19" s="117"/>
      <c r="B19" s="117" t="s">
        <v>77</v>
      </c>
      <c r="C19" s="125"/>
      <c r="D19" s="164">
        <f>150000+8150640</f>
        <v>8300640</v>
      </c>
      <c r="E19" s="119"/>
    </row>
    <row r="20" spans="1:6" ht="27" customHeight="1" thickBot="1" x14ac:dyDescent="0.3">
      <c r="A20" s="117"/>
      <c r="B20" s="126" t="s">
        <v>78</v>
      </c>
      <c r="C20" s="127"/>
      <c r="D20" s="165">
        <f>150000+8150640</f>
        <v>8300640</v>
      </c>
      <c r="E20" s="119"/>
    </row>
    <row r="21" spans="1:6" ht="16.5" thickBot="1" x14ac:dyDescent="0.3">
      <c r="A21" s="117"/>
      <c r="B21" s="270" t="s">
        <v>79</v>
      </c>
      <c r="C21" s="271"/>
      <c r="D21" s="272"/>
      <c r="E21" s="119"/>
    </row>
    <row r="22" spans="1:6" ht="16.5" thickBot="1" x14ac:dyDescent="0.3">
      <c r="A22" s="117"/>
      <c r="B22" s="270" t="s">
        <v>80</v>
      </c>
      <c r="C22" s="271"/>
      <c r="D22" s="272"/>
      <c r="E22" s="119"/>
    </row>
    <row r="23" spans="1:6" x14ac:dyDescent="0.25">
      <c r="A23" s="117"/>
      <c r="B23" s="129" t="s">
        <v>147</v>
      </c>
      <c r="C23" s="166">
        <f>+D17/D19</f>
        <v>72.099695324697848</v>
      </c>
      <c r="D23" s="122" t="s">
        <v>207</v>
      </c>
      <c r="E23" s="119"/>
    </row>
    <row r="24" spans="1:6" ht="16.5" thickBot="1" x14ac:dyDescent="0.3">
      <c r="A24" s="117"/>
      <c r="B24" s="153" t="s">
        <v>81</v>
      </c>
      <c r="C24" s="167">
        <f>+D20/D18</f>
        <v>1.2826535418986613E-2</v>
      </c>
      <c r="D24" s="130" t="s">
        <v>67</v>
      </c>
      <c r="E24" s="119"/>
    </row>
    <row r="25" spans="1:6" ht="15.75" customHeight="1" thickBot="1" x14ac:dyDescent="0.3">
      <c r="A25" s="117"/>
      <c r="B25" s="131"/>
      <c r="C25" s="132"/>
      <c r="D25" s="118"/>
      <c r="E25" s="133"/>
      <c r="F25" s="267"/>
    </row>
    <row r="26" spans="1:6" x14ac:dyDescent="0.25">
      <c r="A26" s="273"/>
      <c r="B26" s="274" t="s">
        <v>82</v>
      </c>
      <c r="C26" s="268" t="s">
        <v>208</v>
      </c>
      <c r="D26" s="269"/>
      <c r="E26" s="276"/>
      <c r="F26" s="267"/>
    </row>
    <row r="27" spans="1:6" ht="16.5" thickBot="1" x14ac:dyDescent="0.3">
      <c r="A27" s="273"/>
      <c r="B27" s="275"/>
      <c r="C27" s="277" t="s">
        <v>83</v>
      </c>
      <c r="D27" s="278"/>
      <c r="E27" s="276"/>
      <c r="F27" s="111"/>
    </row>
    <row r="28" spans="1:6" thickBot="1" x14ac:dyDescent="0.3">
      <c r="A28" s="126"/>
      <c r="B28" s="134"/>
      <c r="C28" s="134"/>
      <c r="D28" s="134"/>
      <c r="E28" s="128"/>
    </row>
    <row r="29" spans="1:6" x14ac:dyDescent="0.25">
      <c r="B29" s="136" t="s">
        <v>148</v>
      </c>
    </row>
  </sheetData>
  <mergeCells count="21">
    <mergeCell ref="C14:D14"/>
    <mergeCell ref="C13:D13"/>
    <mergeCell ref="C8:D8"/>
    <mergeCell ref="C7:D7"/>
    <mergeCell ref="C9:D9"/>
    <mergeCell ref="C10:D10"/>
    <mergeCell ref="C11:D11"/>
    <mergeCell ref="C12:D12"/>
    <mergeCell ref="A1:D1"/>
    <mergeCell ref="B2:D2"/>
    <mergeCell ref="B3:D3"/>
    <mergeCell ref="C5:D5"/>
    <mergeCell ref="C6:D6"/>
    <mergeCell ref="F25:F26"/>
    <mergeCell ref="C26:D26"/>
    <mergeCell ref="B21:D21"/>
    <mergeCell ref="B22:D22"/>
    <mergeCell ref="A26:A27"/>
    <mergeCell ref="B26:B27"/>
    <mergeCell ref="E26:E27"/>
    <mergeCell ref="C27:D27"/>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TECNICA.G.27</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2014-12-17T02:34:47Z</dcterms:modified>
</cp:coreProperties>
</file>