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bookViews>
  <sheets>
    <sheet name="TECNICA G7" sheetId="12" r:id="rId1"/>
    <sheet name="JURIDICA" sheetId="9" r:id="rId2"/>
    <sheet name="FINANCIERA" sheetId="10" r:id="rId3"/>
  </sheets>
  <calcPr calcId="152511"/>
</workbook>
</file>

<file path=xl/calcChain.xml><?xml version="1.0" encoding="utf-8"?>
<calcChain xmlns="http://schemas.openxmlformats.org/spreadsheetml/2006/main">
  <c r="C24" i="10" l="1"/>
  <c r="C23" i="10"/>
  <c r="C14" i="10"/>
  <c r="C13" i="10"/>
  <c r="D40" i="12" l="1"/>
  <c r="D41" i="12"/>
  <c r="L117" i="12"/>
  <c r="M117" i="12"/>
  <c r="N117" i="12"/>
  <c r="K117" i="12"/>
  <c r="C119" i="12" s="1"/>
  <c r="L60" i="12"/>
  <c r="M60" i="12"/>
  <c r="N60" i="12"/>
  <c r="K60" i="12"/>
  <c r="F138" i="12" l="1"/>
  <c r="D149" i="12" s="1"/>
  <c r="E123" i="12"/>
  <c r="D148" i="12" s="1"/>
  <c r="A115" i="12"/>
  <c r="A116" i="12" s="1"/>
  <c r="A117" i="12" s="1"/>
  <c r="A50" i="12"/>
  <c r="A51" i="12" s="1"/>
  <c r="A52" i="12" s="1"/>
  <c r="A53" i="12" s="1"/>
  <c r="A54" i="12" s="1"/>
  <c r="E40" i="12"/>
  <c r="F22" i="12"/>
  <c r="C24" i="12" s="1"/>
  <c r="E22" i="12"/>
  <c r="E24" i="12" s="1"/>
  <c r="E148" i="12" l="1"/>
  <c r="C64" i="12" l="1"/>
  <c r="C65" i="12"/>
</calcChain>
</file>

<file path=xl/sharedStrings.xml><?xml version="1.0" encoding="utf-8"?>
<sst xmlns="http://schemas.openxmlformats.org/spreadsheetml/2006/main" count="475" uniqueCount="283">
  <si>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</si>
  <si>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</si>
  <si>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</si>
  <si>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</si>
  <si>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</si>
  <si>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</si>
  <si>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</si>
  <si>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</si>
  <si>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</si>
  <si>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</si>
  <si>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</si>
  <si>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</si>
  <si>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</si>
  <si>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</si>
  <si>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</si>
  <si>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</si>
  <si>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</si>
  <si>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</si>
  <si>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</si>
  <si>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</si>
  <si>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</si>
  <si>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</si>
  <si>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</si>
  <si>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</si>
  <si>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</si>
  <si>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</si>
  <si>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</si>
  <si>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</si>
  <si>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</si>
  <si>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</si>
  <si>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</si>
  <si>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</si>
  <si>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</si>
  <si>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</si>
  <si>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</si>
  <si>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</si>
  <si>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</si>
  <si>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</si>
  <si>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</si>
  <si>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</si>
  <si>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</si>
  <si>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</si>
  <si>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</si>
  <si>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</si>
  <si>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</si>
  <si>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</si>
  <si>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</si>
  <si>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</si>
  <si>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</si>
  <si>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</si>
  <si>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</si>
  <si>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</si>
  <si>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</si>
  <si>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</si>
  <si>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</si>
  <si>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</si>
  <si>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</si>
  <si>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</si>
  <si>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</si>
  <si>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</si>
  <si>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</si>
  <si>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</si>
  <si>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</si>
  <si>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</si>
  <si>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</si>
  <si>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</si>
  <si>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</si>
  <si>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</si>
  <si>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</si>
  <si>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</si>
  <si>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</si>
  <si>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</si>
  <si>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</si>
  <si>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</si>
  <si>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</si>
  <si>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</si>
  <si>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</si>
  <si>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</si>
  <si>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</si>
  <si>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</si>
  <si>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</si>
  <si>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</si>
  <si>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</si>
  <si>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</si>
  <si>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</si>
  <si>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</si>
  <si>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</si>
  <si>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</si>
  <si>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</si>
  <si>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</si>
  <si>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</si>
  <si>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</si>
  <si>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</si>
  <si>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</si>
  <si>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</si>
  <si>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</si>
  <si>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</si>
  <si>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</si>
  <si>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</si>
  <si>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</si>
  <si>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</si>
  <si>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</si>
  <si>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</si>
  <si>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</si>
  <si>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</si>
  <si>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</si>
  <si>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</si>
  <si>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</si>
  <si>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</si>
  <si>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</si>
  <si>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</si>
  <si>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</si>
  <si>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</si>
  <si>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</si>
  <si>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</si>
  <si>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</si>
  <si>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</si>
  <si>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</si>
  <si>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</si>
  <si>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</si>
  <si>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</si>
  <si>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</si>
  <si>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</si>
  <si>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</si>
  <si>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</si>
  <si>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</si>
  <si>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</si>
  <si>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</si>
  <si>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</si>
  <si>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</si>
  <si>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</si>
  <si>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</si>
  <si>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</si>
  <si>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</si>
  <si>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</si>
  <si>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</si>
  <si>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</si>
  <si>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</si>
  <si>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</si>
  <si>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</si>
  <si>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</si>
  <si>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</si>
  <si>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</si>
  <si>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</si>
  <si>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</si>
  <si>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</si>
  <si>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</si>
  <si>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</si>
  <si>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</si>
  <si>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MODALIDAD FAMILIAR</t>
  </si>
  <si>
    <t>FAMILIAR</t>
  </si>
  <si>
    <t>UNIVERSIDAD DE LA GUAJIRA</t>
  </si>
  <si>
    <t>TRABAJADORA SOCIAL</t>
  </si>
  <si>
    <t>NA</t>
  </si>
  <si>
    <t>PSICOLOGA</t>
  </si>
  <si>
    <t>CONTADOR PUBLICO</t>
  </si>
  <si>
    <t>UNIVERSIDAD SIMON BOLIVAR</t>
  </si>
  <si>
    <t>ADMINISTRADORA DE EMPRESAS</t>
  </si>
  <si>
    <t xml:space="preserve">COORDINADOR GENERAL </t>
  </si>
  <si>
    <t>APOYO PROFESIONAL</t>
  </si>
  <si>
    <t xml:space="preserve">FINANCIERO  </t>
  </si>
  <si>
    <t>ASOCIACIÓN POPULA DE MUJERES DEL CESAR</t>
  </si>
  <si>
    <t>ASOCIACIÓN  POPULARES DE MUJERES DEL CESAR</t>
  </si>
  <si>
    <t>RESGUARDO ARHUACO DE LA SIERRA</t>
  </si>
  <si>
    <t>ACCIÓN SOCIAL</t>
  </si>
  <si>
    <t>JARDIN INFANTIL GLOBO MAGICO</t>
  </si>
  <si>
    <t>LEYDIS TATIANA VEGA MOJICA</t>
  </si>
  <si>
    <t>YOSNEL TORRES MELLADO</t>
  </si>
  <si>
    <t>UNIVERSIDAD DE SANTO TOMAS</t>
  </si>
  <si>
    <t>1.  10/02/2009 - 15/12/2009                             2.  23/12/2009- 23/11/2012</t>
  </si>
  <si>
    <t>UNIVERSIDAD NACIONAL ABIERTA Y A DISTANCIA</t>
  </si>
  <si>
    <t>ZAIRA VALDES ROMERO</t>
  </si>
  <si>
    <t>COORPORACIÓN EDUCATIVA MAYOR DEL DESARROLLO SIMON BOLIVAR</t>
  </si>
  <si>
    <t>ROSA MARIA DAZA MAESTRE</t>
  </si>
  <si>
    <t>ORLADIS LEONOR NARVAES PALMEZANO</t>
  </si>
  <si>
    <t>UNIVERSIDAD DE PAMPLONA</t>
  </si>
  <si>
    <t>ADRIANA ESTHER VIÑA ASIS</t>
  </si>
  <si>
    <t>DARIO GERARDO LEGUIZAMO PEÑATE</t>
  </si>
  <si>
    <t>PSICOLOGO SOCIAL COMUNITARIO</t>
  </si>
  <si>
    <t>COLEGIO BILIGUE PILATUNAS</t>
  </si>
  <si>
    <t>TATIANA PAOLA MARTINEZ BARRIOS</t>
  </si>
  <si>
    <t>UNIVERSIDAD DEL MAGDALENA</t>
  </si>
  <si>
    <t>LICENCIADA EN NECESIDADES EDUCATIVAS ESPECIALES.</t>
  </si>
  <si>
    <t>1.  PEDAGOGA                      2.  EDUCADORA ESPECIAL                             3.  DOCENTE</t>
  </si>
  <si>
    <t>DEYSI  MARGARITA  ZARATE AMAYA</t>
  </si>
  <si>
    <t>UNIVERSIDAD POPULAR DEL CESAR</t>
  </si>
  <si>
    <t>1.  CARCO                       2. UCONAL</t>
  </si>
  <si>
    <t>21/12/2000 - 20/03/2001 ; 23/03/2001 - 22/12/2001; 17/06/2002 - 20/2003                                        2.  01/03/1994 - 19/03/1999</t>
  </si>
  <si>
    <t>1. CONTADOR PUBLICO                              2. OPERADOR CANJISTA</t>
  </si>
  <si>
    <t>EN LA CERTIFICACIÓN ADJUNTO NO SE REFLEJA EL NUMERO DEL CONTRATO. EL OBJETO DEL CONVENIO NO SE AJUSTA A LOS REQUISITOS DE LA CONVOCATORIA</t>
  </si>
  <si>
    <t>LA EXPERIENCIA RELACIONADA NO SE AJUSTA AL OBJETO DE LA CONVOCATORIA</t>
  </si>
  <si>
    <t>X</t>
  </si>
  <si>
    <t>N/A</t>
  </si>
  <si>
    <t>SIN INFORMACION</t>
  </si>
  <si>
    <t>NO IDENTIFICA LA UBICACIÓN DE LA UNIDAD DE SERVICIO, LA CUAL INFORMA TIENE UNA CAPACIDAD INSTALADA SUPERIOR A LOS CUPOS OFERTADOS</t>
  </si>
  <si>
    <t>1. 07/01/2013 - 27/09/2013
2. SEGUNDO SEMESTRE 2010 Y VIGENCIA 2011</t>
  </si>
  <si>
    <t>1. ASOCIACIÓN POPULAR DE MUJERES EL CESAR
2. ICBF CENTRO ZONAL RIOHACHA1</t>
  </si>
  <si>
    <t>1. TRABAJADORA SOCIAL.
2. PRACTICAS INSTITUCIONALES APOYO HOGARES INFANTILES</t>
  </si>
  <si>
    <t>LA EXPERIENCIA RELACIONADA NO SE AJUSTA AL OBJETO DEL CARGO ASPIRADO</t>
  </si>
  <si>
    <t>1. OIM                                  2. ICBF REGIONAL CESAR</t>
  </si>
  <si>
    <t xml:space="preserve">1.CONTRATISTA INDEPENCIENTE
2. PROFESIONAL UNIVERSITARIO </t>
  </si>
  <si>
    <t>PSICOLOGO ESPECIALISTA EN EDUCACIÓN CON ENFASIS EN EVALUACIÓN EDUCATIVA</t>
  </si>
  <si>
    <t>NO APORTA COPIA DEL DIPLOMA Y/O ACTA DE PREGRADO DONDE CONSTE SU PROFESION, SOLO ANEXA COPIA DEL DOCUMENTO QUE ACREDITA ESPECIALIZACION. LA EXPERIENCIA RELACIONADA NO SE AJUSTA AL OBJETO DEL CARGO ASPIRADO</t>
  </si>
  <si>
    <t>SANDRA MARGARITA MEJIA GUTIERREZ</t>
  </si>
  <si>
    <t>NO APORTA</t>
  </si>
  <si>
    <t>NO ADJUNTO CERTIFICACIONES LABORALES QUE ACREDITEN EXPERIENCIA PARA EL CARGO QUE ASPIRA</t>
  </si>
  <si>
    <t>ASOCIACIÓN  POPULAR DE MUJERES DEL CESAR</t>
  </si>
  <si>
    <t>EN LA CERTIFICACIÓN ADJUNTA NO SE REFLEJA EL NUMERO Y VALOR DEL CONTRATO. EL OBJETO DEL MISMO NO SE AJUSTA A LOS REQUISITOS DE LA CONVOCATORIA</t>
  </si>
  <si>
    <t>EN LA CERTIFICACION ADJUNTA NO SE REFLEJA EL VALOR EJECUTADO DEL CONTRATO. EL OBJETO DEL MISMO NO SE AJUSTA A LOS REQUISITOS DE LA PRESENTE CONVOCATORIA</t>
  </si>
  <si>
    <t>1/745</t>
  </si>
  <si>
    <t>3/745</t>
  </si>
  <si>
    <t>6/745</t>
  </si>
  <si>
    <t>ROSA AMELIA CRUZCO TAPIA</t>
  </si>
  <si>
    <t>1. INSTITUCION EDUCATIVA NACIONAL AGUSTIN CODAZZI SEDE SANTA RITA
2. FUNDACION NIÑO FELIZ</t>
  </si>
  <si>
    <t>1. MARZO 2003- NOVIEMBRE 2008
2. ENERO 10 DE 2009 - DICIEMBRE 10 DE 2010</t>
  </si>
  <si>
    <t>1. SERVICIOS PROFESIONALES EN PSICOLOGIA EDUCATIVA
2. PSICOLOGA DE PROGRAMAS SOCIALES CON POBLACION VULNERABLE</t>
  </si>
  <si>
    <t>LA EXPERIENCIA PROFESIONAL RELACIONADA NO CORRESPONDE A LA REQUERIDA EN EL PLIEGO, ORIENTADA HACIA EL DESEMPEÑO DE LA PSICOLOGIA EDUCATIVA</t>
  </si>
  <si>
    <t>NO REQUIERE</t>
  </si>
  <si>
    <t xml:space="preserve">1.  ASOCIACIÓN POPULAR DE  MUJERES                         2.  INSTITUTO DEPARTAMENTAL DE REHABILITACION Y EDUCACION ESPECIA E.S.E                         3.  UNIDAD EDUCATIVA GENERAL EN JEFE SANTIAGO MARIÑO                         </t>
  </si>
  <si>
    <t xml:space="preserve">1.02/11/2010 - 3/03/2014
2.  13/09/2007 -20/12/2007 Y 28/01/2008 - 15/03/2008;                           03/07/2009 - 04/12/2009                             3.  2005 - 2006;  2006 -2007       </t>
  </si>
  <si>
    <t>93528-T</t>
  </si>
  <si>
    <t>GRUPO 7</t>
  </si>
  <si>
    <t>LA PROPUESTA TECNICA NO ES CLARA EN CUANTO A LA METODOLOGIA Y ESTRATEGIAS A UTILIZARSE  PARA DESARROLLAR CADA COMPONENTE DE LA MISMA</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</si>
  <si>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</si>
  <si>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</si>
  <si>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</si>
  <si>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</si>
  <si>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</si>
  <si>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</si>
  <si>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</si>
  <si>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</si>
  <si>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</si>
  <si>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</si>
  <si>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</si>
  <si>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</si>
  <si>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</si>
  <si>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</si>
  <si>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</si>
  <si>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</si>
  <si>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</si>
  <si>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</si>
  <si>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</si>
  <si>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</si>
  <si>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</si>
  <si>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</si>
  <si>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</si>
  <si>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</si>
  <si>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</si>
  <si>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</si>
  <si>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</si>
  <si>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</si>
  <si>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</si>
  <si>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</si>
  <si>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</si>
  <si>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</si>
  <si>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</si>
  <si>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</si>
  <si>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</si>
  <si>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</si>
  <si>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</si>
  <si>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</si>
  <si>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</si>
  <si>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</si>
  <si>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</si>
  <si>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</si>
  <si>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</si>
  <si>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No. 23 ASOCIACION POPULAR DE MUJERES DEL CESAR </t>
  </si>
  <si>
    <t>1  A LA 4</t>
  </si>
  <si>
    <t>GARANTIA DE SERIEDAD DE LA PROPUESTA GRUPO 07</t>
  </si>
  <si>
    <t>24 Y 25</t>
  </si>
  <si>
    <t>6  A LA  8</t>
  </si>
  <si>
    <t>N.A</t>
  </si>
  <si>
    <t>13 Y 14</t>
  </si>
  <si>
    <t>11 Y 12</t>
  </si>
  <si>
    <t>18 A LA 20</t>
  </si>
  <si>
    <t>21 A LA 21 B</t>
  </si>
  <si>
    <t xml:space="preserve">PROPONENTE:   </t>
  </si>
  <si>
    <t>ASOCIACION POPULAR DE MUJERES DEL CESAR "APM"</t>
  </si>
  <si>
    <t>NUMERO DE NIT:</t>
  </si>
  <si>
    <t>824002211-6</t>
  </si>
  <si>
    <t xml:space="preserve">CUMPLE </t>
  </si>
  <si>
    <t>EL PROPONENTE CUMPLE __X____ NO CUMPLE _______</t>
  </si>
  <si>
    <t>OBSERVACIONES: Actualizar el certificado de antecedentes disciplinario del contador publico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</si>
</sst>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1">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8" fillId="0" borderId="1" xfId="0" applyNumberFormat="1" applyFont="1" applyFill="1" applyBorder="1" applyAlignment="1" applyProtection="1">
      <alignment horizontal="center" vertical="center" wrapText="1"/>
      <protection locked="0"/>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44" fontId="14" fillId="0" borderId="1" xfId="3" applyFont="1" applyFill="1" applyBorder="1" applyAlignment="1">
      <alignment horizontal="right" vertical="center" wrapText="1"/>
    </xf>
    <xf numFmtId="14"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0" fontId="0" fillId="0" borderId="1" xfId="0" applyBorder="1" applyAlignment="1">
      <alignment horizontal="center" vertical="center"/>
    </xf>
    <xf numFmtId="0" fontId="30" fillId="2" borderId="1" xfId="0" applyFont="1" applyFill="1" applyBorder="1" applyAlignment="1">
      <alignment horizontal="center" vertical="center" wrapText="1"/>
    </xf>
    <xf numFmtId="166" fontId="2" fillId="3" borderId="1" xfId="0" applyNumberFormat="1" applyFont="1" applyFill="1" applyBorder="1" applyAlignment="1">
      <alignment horizontal="right" vertical="center"/>
    </xf>
    <xf numFmtId="0" fontId="2" fillId="0" borderId="1" xfId="0" applyFont="1" applyBorder="1" applyAlignment="1">
      <alignment vertical="center"/>
    </xf>
    <xf numFmtId="0" fontId="2" fillId="3" borderId="1" xfId="0" applyFont="1" applyFill="1" applyBorder="1" applyAlignment="1">
      <alignment vertical="center"/>
    </xf>
    <xf numFmtId="166" fontId="2" fillId="3" borderId="1" xfId="0"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44" fontId="20" fillId="0" borderId="1" xfId="3" applyFont="1" applyFill="1" applyBorder="1" applyAlignment="1">
      <alignment horizontal="right" vertical="center" wrapText="1"/>
    </xf>
    <xf numFmtId="168" fontId="20"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 fillId="0" borderId="1" xfId="0" applyFont="1" applyBorder="1" applyAlignment="1"/>
    <xf numFmtId="0" fontId="2" fillId="0" borderId="1" xfId="0" applyFont="1" applyFill="1" applyBorder="1" applyAlignment="1">
      <alignment wrapText="1"/>
    </xf>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xf>
    <xf numFmtId="14" fontId="2" fillId="0" borderId="1" xfId="0" applyNumberFormat="1" applyFont="1" applyFill="1" applyBorder="1" applyAlignment="1">
      <alignment vertical="top" wrapText="1"/>
    </xf>
    <xf numFmtId="0" fontId="2" fillId="0" borderId="1" xfId="0" applyFont="1" applyFill="1" applyBorder="1" applyAlignment="1">
      <alignment vertical="top"/>
    </xf>
    <xf numFmtId="14" fontId="2" fillId="0" borderId="1" xfId="0" applyNumberFormat="1" applyFont="1" applyBorder="1" applyAlignment="1">
      <alignment horizontal="right" vertical="top" wrapText="1"/>
    </xf>
    <xf numFmtId="9" fontId="20" fillId="0" borderId="1" xfId="0" applyNumberFormat="1" applyFont="1" applyFill="1" applyBorder="1" applyAlignment="1" applyProtection="1">
      <alignment horizontal="center" vertical="center" wrapText="1"/>
      <protection locked="0"/>
    </xf>
    <xf numFmtId="1" fontId="2" fillId="3" borderId="1" xfId="0" applyNumberFormat="1" applyFont="1" applyFill="1" applyBorder="1" applyAlignment="1">
      <alignment horizontal="right" vertical="center"/>
    </xf>
    <xf numFmtId="0" fontId="2" fillId="0" borderId="1" xfId="0" applyFont="1" applyFill="1" applyBorder="1" applyAlignment="1">
      <alignment horizontal="center" vertical="top"/>
    </xf>
    <xf numFmtId="14" fontId="2" fillId="0" borderId="1" xfId="0" applyNumberFormat="1" applyFont="1" applyFill="1" applyBorder="1" applyAlignment="1">
      <alignment horizontal="right" vertical="top" wrapText="1"/>
    </xf>
    <xf numFmtId="0" fontId="0" fillId="0" borderId="0" xfId="0" applyAlignment="1">
      <alignment vertical="top" wrapText="1"/>
    </xf>
    <xf numFmtId="0" fontId="0" fillId="0" borderId="1" xfId="0" applyBorder="1" applyAlignment="1">
      <alignment horizontal="center" vertical="center"/>
    </xf>
    <xf numFmtId="1" fontId="30" fillId="0" borderId="1" xfId="0" applyNumberFormat="1" applyFont="1" applyFill="1" applyBorder="1" applyAlignment="1" applyProtection="1">
      <alignment horizontal="center" vertical="center" wrapText="1"/>
      <protection locked="0"/>
    </xf>
    <xf numFmtId="1" fontId="0" fillId="2" borderId="1" xfId="0" applyNumberFormat="1" applyFill="1" applyBorder="1" applyAlignment="1">
      <alignment horizontal="center" vertical="center"/>
    </xf>
    <xf numFmtId="0" fontId="23" fillId="7" borderId="31" xfId="0" applyFont="1" applyFill="1" applyBorder="1" applyAlignment="1">
      <alignment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2" fillId="0" borderId="1" xfId="0" applyFont="1" applyBorder="1" applyAlignment="1">
      <alignment horizontal="center" vertical="top"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30" fillId="0" borderId="0" xfId="0" applyFont="1" applyAlignment="1">
      <alignment horizontal="center" vertical="center"/>
    </xf>
    <xf numFmtId="0" fontId="30" fillId="0" borderId="5"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14"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38"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A5" zoomScale="69" zoomScaleNormal="69" workbookViewId="0">
      <selection activeCell="D25" sqref="D25"/>
    </sheetView>
  </sheetViews>
  <sheetFormatPr baseColWidth="10" defaultRowHeight="15" x14ac:dyDescent="0.25"/>
  <cols>
    <col min="1" max="1" width="3.140625" style="5" bestFit="1" customWidth="1"/>
    <col min="2" max="2" width="102.7109375" style="5" bestFit="1" customWidth="1"/>
    <col min="3" max="3" width="31.140625" style="5" customWidth="1"/>
    <col min="4" max="4" width="35.42578125" style="5" customWidth="1"/>
    <col min="5" max="5" width="25" style="5" customWidth="1"/>
    <col min="6" max="6" width="29.7109375" style="5" customWidth="1"/>
    <col min="7" max="7" width="33.140625" style="5" customWidth="1"/>
    <col min="8" max="8" width="24.5703125" style="5" customWidth="1"/>
    <col min="9" max="9" width="24" style="5" customWidth="1"/>
    <col min="10" max="10" width="20.28515625" style="5" customWidth="1"/>
    <col min="11" max="11" width="23.140625" style="5" customWidth="1"/>
    <col min="12" max="12" width="22.42578125" style="5" customWidth="1"/>
    <col min="13" max="13" width="18.7109375" style="5" customWidth="1"/>
    <col min="14" max="14" width="22.140625" style="5" customWidth="1"/>
    <col min="15" max="15" width="26.140625" style="5" customWidth="1"/>
    <col min="16" max="16" width="19.5703125" style="5" bestFit="1" customWidth="1"/>
    <col min="17" max="17" width="35.1406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178" t="s">
        <v>61</v>
      </c>
      <c r="C2" s="179"/>
      <c r="D2" s="179"/>
      <c r="E2" s="179"/>
      <c r="F2" s="179"/>
      <c r="G2" s="179"/>
      <c r="H2" s="179"/>
      <c r="I2" s="179"/>
      <c r="J2" s="179"/>
      <c r="K2" s="179"/>
      <c r="L2" s="179"/>
      <c r="M2" s="179"/>
      <c r="N2" s="179"/>
      <c r="O2" s="179"/>
      <c r="P2" s="179"/>
    </row>
    <row r="4" spans="2:16" ht="26.25" x14ac:dyDescent="0.25">
      <c r="B4" s="178" t="s">
        <v>47</v>
      </c>
      <c r="C4" s="179"/>
      <c r="D4" s="179"/>
      <c r="E4" s="179"/>
      <c r="F4" s="179"/>
      <c r="G4" s="179"/>
      <c r="H4" s="179"/>
      <c r="I4" s="179"/>
      <c r="J4" s="179"/>
      <c r="K4" s="179"/>
      <c r="L4" s="179"/>
      <c r="M4" s="179"/>
      <c r="N4" s="179"/>
      <c r="O4" s="179"/>
      <c r="P4" s="179"/>
    </row>
    <row r="5" spans="2:16" ht="15.75" thickBot="1" x14ac:dyDescent="0.3"/>
    <row r="6" spans="2:16" ht="21.75" thickBot="1" x14ac:dyDescent="0.3">
      <c r="B6" s="7" t="s">
        <v>4</v>
      </c>
      <c r="C6" s="180" t="s">
        <v>161</v>
      </c>
      <c r="D6" s="180"/>
      <c r="E6" s="180"/>
      <c r="F6" s="180"/>
      <c r="G6" s="180"/>
      <c r="H6" s="180"/>
      <c r="I6" s="180"/>
      <c r="J6" s="180"/>
      <c r="K6" s="180"/>
      <c r="L6" s="180"/>
      <c r="M6" s="180"/>
      <c r="N6" s="181"/>
    </row>
    <row r="7" spans="2:16" ht="16.5" thickBot="1" x14ac:dyDescent="0.3">
      <c r="B7" s="8" t="s">
        <v>5</v>
      </c>
      <c r="C7" s="180"/>
      <c r="D7" s="180"/>
      <c r="E7" s="180"/>
      <c r="F7" s="180"/>
      <c r="G7" s="180"/>
      <c r="H7" s="180"/>
      <c r="I7" s="180"/>
      <c r="J7" s="180"/>
      <c r="K7" s="180"/>
      <c r="L7" s="180"/>
      <c r="M7" s="180"/>
      <c r="N7" s="181"/>
    </row>
    <row r="8" spans="2:16" ht="16.5" thickBot="1" x14ac:dyDescent="0.3">
      <c r="B8" s="8" t="s">
        <v>6</v>
      </c>
      <c r="C8" s="180"/>
      <c r="D8" s="180"/>
      <c r="E8" s="180"/>
      <c r="F8" s="180"/>
      <c r="G8" s="180"/>
      <c r="H8" s="180"/>
      <c r="I8" s="180"/>
      <c r="J8" s="180"/>
      <c r="K8" s="180"/>
      <c r="L8" s="180"/>
      <c r="M8" s="180"/>
      <c r="N8" s="181"/>
    </row>
    <row r="9" spans="2:16" ht="16.5" thickBot="1" x14ac:dyDescent="0.3">
      <c r="B9" s="8" t="s">
        <v>7</v>
      </c>
      <c r="C9" s="180"/>
      <c r="D9" s="180"/>
      <c r="E9" s="180"/>
      <c r="F9" s="180"/>
      <c r="G9" s="180"/>
      <c r="H9" s="180"/>
      <c r="I9" s="180"/>
      <c r="J9" s="180"/>
      <c r="K9" s="180"/>
      <c r="L9" s="180"/>
      <c r="M9" s="180"/>
      <c r="N9" s="181"/>
    </row>
    <row r="10" spans="2:16" ht="16.5" thickBot="1" x14ac:dyDescent="0.3">
      <c r="B10" s="8" t="s">
        <v>8</v>
      </c>
      <c r="C10" s="182" t="s">
        <v>221</v>
      </c>
      <c r="D10" s="182"/>
      <c r="E10" s="183"/>
      <c r="F10" s="25"/>
      <c r="G10" s="25"/>
      <c r="H10" s="25"/>
      <c r="I10" s="25"/>
      <c r="J10" s="25"/>
      <c r="K10" s="25"/>
      <c r="L10" s="25"/>
      <c r="M10" s="25"/>
      <c r="N10" s="26"/>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6"/>
      <c r="J12" s="66"/>
      <c r="K12" s="66"/>
      <c r="L12" s="66"/>
      <c r="M12" s="66"/>
      <c r="N12" s="15"/>
    </row>
    <row r="13" spans="2:16" x14ac:dyDescent="0.25">
      <c r="I13" s="66"/>
      <c r="J13" s="66"/>
      <c r="K13" s="66"/>
      <c r="L13" s="66"/>
      <c r="M13" s="66"/>
      <c r="N13" s="67"/>
    </row>
    <row r="14" spans="2:16" ht="45.75" customHeight="1" x14ac:dyDescent="0.25">
      <c r="B14" s="184" t="s">
        <v>94</v>
      </c>
      <c r="C14" s="184"/>
      <c r="D14" s="114" t="s">
        <v>12</v>
      </c>
      <c r="E14" s="114" t="s">
        <v>13</v>
      </c>
      <c r="F14" s="114" t="s">
        <v>29</v>
      </c>
      <c r="G14" s="53"/>
      <c r="I14" s="27"/>
      <c r="J14" s="27"/>
      <c r="K14" s="27"/>
      <c r="L14" s="27"/>
      <c r="M14" s="27"/>
      <c r="N14" s="67"/>
    </row>
    <row r="15" spans="2:16" x14ac:dyDescent="0.25">
      <c r="B15" s="184"/>
      <c r="C15" s="184"/>
      <c r="D15" s="121">
        <v>7</v>
      </c>
      <c r="E15" s="122">
        <v>1555769345</v>
      </c>
      <c r="F15" s="148">
        <v>745</v>
      </c>
      <c r="G15" s="54"/>
      <c r="I15" s="28"/>
      <c r="J15" s="28"/>
      <c r="K15" s="28"/>
      <c r="L15" s="28"/>
      <c r="M15" s="28"/>
      <c r="N15" s="67"/>
    </row>
    <row r="16" spans="2:16" x14ac:dyDescent="0.25">
      <c r="B16" s="184"/>
      <c r="C16" s="184"/>
      <c r="D16" s="121"/>
      <c r="E16" s="122"/>
      <c r="F16" s="122"/>
      <c r="G16" s="54"/>
      <c r="I16" s="28"/>
      <c r="J16" s="28"/>
      <c r="K16" s="28"/>
      <c r="L16" s="28"/>
      <c r="M16" s="28"/>
      <c r="N16" s="67"/>
    </row>
    <row r="17" spans="1:14" x14ac:dyDescent="0.25">
      <c r="B17" s="184"/>
      <c r="C17" s="184"/>
      <c r="D17" s="121"/>
      <c r="E17" s="122"/>
      <c r="F17" s="122"/>
      <c r="G17" s="54"/>
      <c r="I17" s="28"/>
      <c r="J17" s="28"/>
      <c r="K17" s="28"/>
      <c r="L17" s="28"/>
      <c r="M17" s="28"/>
      <c r="N17" s="67"/>
    </row>
    <row r="18" spans="1:14" x14ac:dyDescent="0.25">
      <c r="B18" s="184"/>
      <c r="C18" s="184"/>
      <c r="D18" s="121"/>
      <c r="E18" s="124"/>
      <c r="F18" s="122"/>
      <c r="G18" s="54"/>
      <c r="H18" s="17"/>
      <c r="I18" s="28"/>
      <c r="J18" s="28"/>
      <c r="K18" s="28"/>
      <c r="L18" s="28"/>
      <c r="M18" s="28"/>
      <c r="N18" s="16"/>
    </row>
    <row r="19" spans="1:14" x14ac:dyDescent="0.25">
      <c r="B19" s="184"/>
      <c r="C19" s="184"/>
      <c r="D19" s="121"/>
      <c r="E19" s="124"/>
      <c r="F19" s="122"/>
      <c r="G19" s="54"/>
      <c r="H19" s="17"/>
      <c r="I19" s="30"/>
      <c r="J19" s="30"/>
      <c r="K19" s="30"/>
      <c r="L19" s="30"/>
      <c r="M19" s="30"/>
      <c r="N19" s="16"/>
    </row>
    <row r="20" spans="1:14" x14ac:dyDescent="0.25">
      <c r="B20" s="184"/>
      <c r="C20" s="184"/>
      <c r="D20" s="121"/>
      <c r="E20" s="124"/>
      <c r="F20" s="122"/>
      <c r="G20" s="54"/>
      <c r="H20" s="17"/>
      <c r="I20" s="66"/>
      <c r="J20" s="66"/>
      <c r="K20" s="66"/>
      <c r="L20" s="66"/>
      <c r="M20" s="66"/>
      <c r="N20" s="16"/>
    </row>
    <row r="21" spans="1:14" x14ac:dyDescent="0.25">
      <c r="B21" s="184"/>
      <c r="C21" s="184"/>
      <c r="D21" s="121"/>
      <c r="E21" s="124"/>
      <c r="F21" s="122"/>
      <c r="G21" s="54"/>
      <c r="H21" s="17"/>
      <c r="I21" s="66"/>
      <c r="J21" s="66"/>
      <c r="K21" s="66"/>
      <c r="L21" s="66"/>
      <c r="M21" s="66"/>
      <c r="N21" s="16"/>
    </row>
    <row r="22" spans="1:14" ht="15.75" thickBot="1" x14ac:dyDescent="0.3">
      <c r="B22" s="185" t="s">
        <v>14</v>
      </c>
      <c r="C22" s="186"/>
      <c r="D22" s="121"/>
      <c r="E22" s="125">
        <f>SUM(E15:E21)</f>
        <v>1555769345</v>
      </c>
      <c r="F22" s="148">
        <f>SUM(F15:F21)</f>
        <v>745</v>
      </c>
      <c r="G22" s="54"/>
      <c r="H22" s="17"/>
      <c r="I22" s="66"/>
      <c r="J22" s="66"/>
      <c r="K22" s="66"/>
      <c r="L22" s="66"/>
      <c r="M22" s="66"/>
      <c r="N22" s="16"/>
    </row>
    <row r="23" spans="1:14" ht="45.75" thickBot="1" x14ac:dyDescent="0.3">
      <c r="A23" s="32"/>
      <c r="B23" s="38" t="s">
        <v>15</v>
      </c>
      <c r="C23" s="38" t="s">
        <v>95</v>
      </c>
      <c r="E23" s="27"/>
      <c r="F23" s="27"/>
      <c r="G23" s="27"/>
      <c r="H23" s="27"/>
      <c r="I23" s="6"/>
      <c r="J23" s="6"/>
      <c r="K23" s="6"/>
      <c r="L23" s="6"/>
      <c r="M23" s="6"/>
    </row>
    <row r="24" spans="1:14" ht="15.75" thickBot="1" x14ac:dyDescent="0.3">
      <c r="A24" s="33">
        <v>1</v>
      </c>
      <c r="C24" s="35">
        <f>F22*80%</f>
        <v>596</v>
      </c>
      <c r="D24" s="31"/>
      <c r="E24" s="34">
        <f>E22</f>
        <v>1555769345</v>
      </c>
      <c r="F24" s="29"/>
      <c r="G24" s="29"/>
      <c r="H24" s="29"/>
      <c r="I24" s="18"/>
      <c r="J24" s="18"/>
      <c r="K24" s="18"/>
      <c r="L24" s="18"/>
      <c r="M24" s="18"/>
    </row>
    <row r="25" spans="1:14" x14ac:dyDescent="0.25">
      <c r="A25" s="59"/>
      <c r="C25" s="60"/>
      <c r="D25" s="28"/>
      <c r="E25" s="61"/>
      <c r="F25" s="29"/>
      <c r="G25" s="29"/>
      <c r="H25" s="29"/>
      <c r="I25" s="18"/>
      <c r="J25" s="18"/>
      <c r="K25" s="18"/>
      <c r="L25" s="18"/>
      <c r="M25" s="18"/>
    </row>
    <row r="26" spans="1:14" x14ac:dyDescent="0.25">
      <c r="A26" s="59"/>
      <c r="C26" s="60"/>
      <c r="D26" s="28"/>
      <c r="E26" s="61"/>
      <c r="F26" s="29"/>
      <c r="G26" s="29"/>
      <c r="H26" s="29"/>
      <c r="I26" s="18"/>
      <c r="J26" s="18"/>
      <c r="K26" s="18"/>
      <c r="L26" s="18"/>
      <c r="M26" s="18"/>
    </row>
    <row r="27" spans="1:14" x14ac:dyDescent="0.25">
      <c r="A27" s="59"/>
      <c r="B27" s="79" t="s">
        <v>124</v>
      </c>
      <c r="C27" s="63"/>
      <c r="D27" s="63"/>
      <c r="E27" s="63"/>
      <c r="F27" s="63"/>
      <c r="G27" s="63"/>
      <c r="H27" s="63"/>
      <c r="I27" s="66"/>
      <c r="J27" s="66"/>
      <c r="K27" s="66"/>
      <c r="L27" s="66"/>
      <c r="M27" s="66"/>
      <c r="N27" s="67"/>
    </row>
    <row r="28" spans="1:14" x14ac:dyDescent="0.25">
      <c r="A28" s="59"/>
      <c r="B28" s="63"/>
      <c r="C28" s="63"/>
      <c r="D28" s="63"/>
      <c r="E28" s="63"/>
      <c r="F28" s="63"/>
      <c r="G28" s="63"/>
      <c r="H28" s="63"/>
      <c r="I28" s="66"/>
      <c r="J28" s="66"/>
      <c r="K28" s="66"/>
      <c r="L28" s="66"/>
      <c r="M28" s="66"/>
      <c r="N28" s="67"/>
    </row>
    <row r="29" spans="1:14" x14ac:dyDescent="0.25">
      <c r="A29" s="59"/>
      <c r="B29" s="81" t="s">
        <v>32</v>
      </c>
      <c r="C29" s="81" t="s">
        <v>125</v>
      </c>
      <c r="D29" s="81" t="s">
        <v>126</v>
      </c>
      <c r="E29" s="63"/>
      <c r="F29" s="63"/>
      <c r="G29" s="63"/>
      <c r="H29" s="63"/>
      <c r="I29" s="66"/>
      <c r="J29" s="66"/>
      <c r="K29" s="66"/>
      <c r="L29" s="66"/>
      <c r="M29" s="66"/>
      <c r="N29" s="67"/>
    </row>
    <row r="30" spans="1:14" x14ac:dyDescent="0.25">
      <c r="A30" s="59"/>
      <c r="B30" s="78" t="s">
        <v>127</v>
      </c>
      <c r="C30" s="78"/>
      <c r="D30" s="78" t="s">
        <v>191</v>
      </c>
      <c r="E30" s="63"/>
      <c r="F30" s="63"/>
      <c r="G30" s="63"/>
      <c r="H30" s="63"/>
      <c r="I30" s="66"/>
      <c r="J30" s="66"/>
      <c r="K30" s="66"/>
      <c r="L30" s="66"/>
      <c r="M30" s="66"/>
      <c r="N30" s="67"/>
    </row>
    <row r="31" spans="1:14" x14ac:dyDescent="0.25">
      <c r="A31" s="59"/>
      <c r="B31" s="78" t="s">
        <v>128</v>
      </c>
      <c r="C31" s="78"/>
      <c r="D31" s="78" t="s">
        <v>191</v>
      </c>
      <c r="E31" s="63"/>
      <c r="F31" s="63"/>
      <c r="G31" s="63"/>
      <c r="H31" s="63"/>
      <c r="I31" s="66"/>
      <c r="J31" s="66"/>
      <c r="K31" s="66"/>
      <c r="L31" s="66"/>
      <c r="M31" s="66"/>
      <c r="N31" s="67"/>
    </row>
    <row r="32" spans="1:14" x14ac:dyDescent="0.25">
      <c r="A32" s="59"/>
      <c r="B32" s="78" t="s">
        <v>129</v>
      </c>
      <c r="C32" s="78" t="s">
        <v>191</v>
      </c>
      <c r="D32" s="78"/>
      <c r="E32" s="63"/>
      <c r="F32" s="63"/>
      <c r="G32" s="63"/>
      <c r="H32" s="63"/>
      <c r="I32" s="66"/>
      <c r="J32" s="66"/>
      <c r="K32" s="66"/>
      <c r="L32" s="66"/>
      <c r="M32" s="66"/>
      <c r="N32" s="67"/>
    </row>
    <row r="33" spans="1:17" x14ac:dyDescent="0.25">
      <c r="A33" s="59"/>
      <c r="B33" s="78" t="s">
        <v>130</v>
      </c>
      <c r="C33" s="78"/>
      <c r="D33" s="78" t="s">
        <v>191</v>
      </c>
      <c r="E33" s="63"/>
      <c r="F33" s="63"/>
      <c r="G33" s="63"/>
      <c r="H33" s="63"/>
      <c r="I33" s="66"/>
      <c r="J33" s="66"/>
      <c r="K33" s="66"/>
      <c r="L33" s="66"/>
      <c r="M33" s="66"/>
      <c r="N33" s="67"/>
    </row>
    <row r="34" spans="1:17" x14ac:dyDescent="0.25">
      <c r="A34" s="59"/>
      <c r="B34" s="63"/>
      <c r="C34" s="63"/>
      <c r="D34" s="63"/>
      <c r="E34" s="63"/>
      <c r="F34" s="63"/>
      <c r="G34" s="63"/>
      <c r="H34" s="63"/>
      <c r="I34" s="66"/>
      <c r="J34" s="66"/>
      <c r="K34" s="66"/>
      <c r="L34" s="66"/>
      <c r="M34" s="66"/>
      <c r="N34" s="67"/>
    </row>
    <row r="35" spans="1:17" x14ac:dyDescent="0.25">
      <c r="A35" s="59"/>
      <c r="B35" s="63"/>
      <c r="C35" s="63"/>
      <c r="D35" s="63"/>
      <c r="E35" s="63"/>
      <c r="F35" s="63"/>
      <c r="G35" s="63"/>
      <c r="H35" s="63"/>
      <c r="I35" s="66"/>
      <c r="J35" s="66"/>
      <c r="K35" s="66"/>
      <c r="L35" s="66"/>
      <c r="M35" s="66"/>
      <c r="N35" s="67"/>
    </row>
    <row r="36" spans="1:17" x14ac:dyDescent="0.25">
      <c r="A36" s="59"/>
      <c r="B36" s="79" t="s">
        <v>131</v>
      </c>
      <c r="C36" s="63"/>
      <c r="D36" s="63"/>
      <c r="E36" s="63"/>
      <c r="F36" s="63"/>
      <c r="G36" s="63"/>
      <c r="H36" s="63"/>
      <c r="I36" s="66"/>
      <c r="J36" s="66"/>
      <c r="K36" s="66"/>
      <c r="L36" s="66"/>
      <c r="M36" s="66"/>
      <c r="N36" s="67"/>
    </row>
    <row r="37" spans="1:17" x14ac:dyDescent="0.25">
      <c r="A37" s="59"/>
      <c r="B37" s="63"/>
      <c r="C37" s="63"/>
      <c r="D37" s="63"/>
      <c r="E37" s="63"/>
      <c r="F37" s="63"/>
      <c r="G37" s="63"/>
      <c r="H37" s="63"/>
      <c r="I37" s="66"/>
      <c r="J37" s="66"/>
      <c r="K37" s="66"/>
      <c r="L37" s="66"/>
      <c r="M37" s="66"/>
      <c r="N37" s="67"/>
    </row>
    <row r="38" spans="1:17" x14ac:dyDescent="0.25">
      <c r="A38" s="59"/>
      <c r="B38" s="63"/>
      <c r="C38" s="63"/>
      <c r="D38" s="63"/>
      <c r="E38" s="63"/>
      <c r="F38" s="63"/>
      <c r="G38" s="63"/>
      <c r="H38" s="63"/>
      <c r="I38" s="66"/>
      <c r="J38" s="66"/>
      <c r="K38" s="66"/>
      <c r="L38" s="66"/>
      <c r="M38" s="66"/>
      <c r="N38" s="67"/>
    </row>
    <row r="39" spans="1:17" x14ac:dyDescent="0.25">
      <c r="A39" s="59"/>
      <c r="B39" s="81" t="s">
        <v>32</v>
      </c>
      <c r="C39" s="81" t="s">
        <v>56</v>
      </c>
      <c r="D39" s="80" t="s">
        <v>50</v>
      </c>
      <c r="E39" s="80" t="s">
        <v>16</v>
      </c>
      <c r="F39" s="63"/>
      <c r="G39" s="63"/>
      <c r="H39" s="63"/>
      <c r="I39" s="66"/>
      <c r="J39" s="66"/>
      <c r="K39" s="66"/>
      <c r="L39" s="66"/>
      <c r="M39" s="66"/>
      <c r="N39" s="67"/>
    </row>
    <row r="40" spans="1:17" ht="28.5" x14ac:dyDescent="0.25">
      <c r="A40" s="59"/>
      <c r="B40" s="64" t="s">
        <v>132</v>
      </c>
      <c r="C40" s="65">
        <v>40</v>
      </c>
      <c r="D40" s="152">
        <f>+D148</f>
        <v>0</v>
      </c>
      <c r="E40" s="187">
        <f>+D40+D41</f>
        <v>35</v>
      </c>
      <c r="F40" s="63"/>
      <c r="G40" s="63"/>
      <c r="H40" s="63"/>
      <c r="I40" s="66"/>
      <c r="J40" s="66"/>
      <c r="K40" s="66"/>
      <c r="L40" s="66"/>
      <c r="M40" s="66"/>
      <c r="N40" s="67"/>
    </row>
    <row r="41" spans="1:17" ht="42.75" x14ac:dyDescent="0.25">
      <c r="A41" s="59"/>
      <c r="B41" s="64" t="s">
        <v>133</v>
      </c>
      <c r="C41" s="65">
        <v>60</v>
      </c>
      <c r="D41" s="113">
        <f>+D149</f>
        <v>35</v>
      </c>
      <c r="E41" s="188"/>
      <c r="F41" s="63"/>
      <c r="G41" s="63"/>
      <c r="H41" s="63"/>
      <c r="I41" s="66"/>
      <c r="J41" s="66"/>
      <c r="K41" s="66"/>
      <c r="L41" s="66"/>
      <c r="M41" s="66"/>
      <c r="N41" s="67"/>
    </row>
    <row r="42" spans="1:17" x14ac:dyDescent="0.25">
      <c r="A42" s="59"/>
      <c r="C42" s="60"/>
      <c r="D42" s="28"/>
      <c r="E42" s="61"/>
      <c r="F42" s="29"/>
      <c r="G42" s="29"/>
      <c r="H42" s="29"/>
      <c r="I42" s="18"/>
      <c r="J42" s="18"/>
      <c r="K42" s="18"/>
      <c r="L42" s="18"/>
      <c r="M42" s="18"/>
    </row>
    <row r="43" spans="1:17" x14ac:dyDescent="0.25">
      <c r="A43" s="59"/>
      <c r="C43" s="60"/>
      <c r="D43" s="28"/>
      <c r="E43" s="61"/>
      <c r="F43" s="29"/>
      <c r="G43" s="29"/>
      <c r="H43" s="29"/>
      <c r="I43" s="18"/>
      <c r="J43" s="18"/>
      <c r="K43" s="18"/>
      <c r="L43" s="18"/>
      <c r="M43" s="18"/>
    </row>
    <row r="44" spans="1:17" ht="24" customHeight="1" x14ac:dyDescent="0.25">
      <c r="A44" s="59"/>
      <c r="C44" s="60"/>
      <c r="D44" s="28"/>
      <c r="E44" s="61"/>
      <c r="F44" s="29"/>
      <c r="G44" s="29"/>
      <c r="H44" s="29"/>
      <c r="I44" s="18"/>
      <c r="J44" s="18"/>
      <c r="K44" s="18"/>
      <c r="L44" s="18"/>
      <c r="M44" s="189" t="s">
        <v>34</v>
      </c>
      <c r="N44" s="189"/>
    </row>
    <row r="45" spans="1:17" ht="27.75" customHeight="1" thickBot="1" x14ac:dyDescent="0.3">
      <c r="M45" s="190"/>
      <c r="N45" s="190"/>
    </row>
    <row r="46" spans="1:17" x14ac:dyDescent="0.25">
      <c r="B46" s="79" t="s">
        <v>147</v>
      </c>
      <c r="M46" s="44"/>
      <c r="N46" s="44"/>
    </row>
    <row r="47" spans="1:17" ht="15.75" thickBot="1" x14ac:dyDescent="0.3">
      <c r="M47" s="44"/>
      <c r="N47" s="44"/>
    </row>
    <row r="48" spans="1:17" s="66" customFormat="1" ht="109.5" customHeight="1" x14ac:dyDescent="0.25">
      <c r="B48" s="75" t="s">
        <v>134</v>
      </c>
      <c r="C48" s="75" t="s">
        <v>135</v>
      </c>
      <c r="D48" s="75" t="s">
        <v>136</v>
      </c>
      <c r="E48" s="75" t="s">
        <v>44</v>
      </c>
      <c r="F48" s="75" t="s">
        <v>22</v>
      </c>
      <c r="G48" s="75" t="s">
        <v>96</v>
      </c>
      <c r="H48" s="75" t="s">
        <v>17</v>
      </c>
      <c r="I48" s="75" t="s">
        <v>10</v>
      </c>
      <c r="J48" s="75" t="s">
        <v>30</v>
      </c>
      <c r="K48" s="75" t="s">
        <v>59</v>
      </c>
      <c r="L48" s="75" t="s">
        <v>20</v>
      </c>
      <c r="M48" s="62" t="s">
        <v>26</v>
      </c>
      <c r="N48" s="75" t="s">
        <v>137</v>
      </c>
      <c r="O48" s="75" t="s">
        <v>35</v>
      </c>
      <c r="P48" s="76" t="s">
        <v>11</v>
      </c>
      <c r="Q48" s="76" t="s">
        <v>19</v>
      </c>
    </row>
    <row r="49" spans="1:26" s="71" customFormat="1" ht="85.5" x14ac:dyDescent="0.25">
      <c r="A49" s="36">
        <v>1</v>
      </c>
      <c r="B49" s="126" t="s">
        <v>206</v>
      </c>
      <c r="C49" s="126" t="s">
        <v>162</v>
      </c>
      <c r="D49" s="126" t="s">
        <v>163</v>
      </c>
      <c r="E49" s="128">
        <v>0</v>
      </c>
      <c r="F49" s="127" t="s">
        <v>126</v>
      </c>
      <c r="G49" s="129" t="s">
        <v>153</v>
      </c>
      <c r="H49" s="130">
        <v>40928</v>
      </c>
      <c r="I49" s="130">
        <v>41251</v>
      </c>
      <c r="J49" s="131" t="s">
        <v>126</v>
      </c>
      <c r="K49" s="128">
        <v>0</v>
      </c>
      <c r="L49" s="128">
        <v>11</v>
      </c>
      <c r="M49" s="128">
        <v>0</v>
      </c>
      <c r="N49" s="128">
        <v>0</v>
      </c>
      <c r="O49" s="132">
        <v>98000000</v>
      </c>
      <c r="P49" s="133">
        <v>54</v>
      </c>
      <c r="Q49" s="134" t="s">
        <v>189</v>
      </c>
      <c r="R49" s="70"/>
      <c r="S49" s="70"/>
      <c r="T49" s="70"/>
      <c r="U49" s="70"/>
      <c r="V49" s="70"/>
      <c r="W49" s="70"/>
      <c r="X49" s="70"/>
      <c r="Y49" s="70"/>
      <c r="Z49" s="70"/>
    </row>
    <row r="50" spans="1:26" s="71" customFormat="1" ht="42.75" x14ac:dyDescent="0.25">
      <c r="A50" s="36">
        <f>+A49+1</f>
        <v>2</v>
      </c>
      <c r="B50" s="126" t="s">
        <v>206</v>
      </c>
      <c r="C50" s="126" t="s">
        <v>162</v>
      </c>
      <c r="D50" s="126" t="s">
        <v>164</v>
      </c>
      <c r="E50" s="128">
        <v>6.8622575832918947E-2</v>
      </c>
      <c r="F50" s="127" t="s">
        <v>126</v>
      </c>
      <c r="G50" s="129" t="s">
        <v>153</v>
      </c>
      <c r="H50" s="130">
        <v>40596</v>
      </c>
      <c r="I50" s="130">
        <v>40905</v>
      </c>
      <c r="J50" s="131" t="s">
        <v>126</v>
      </c>
      <c r="K50" s="128">
        <v>0</v>
      </c>
      <c r="L50" s="128">
        <v>10</v>
      </c>
      <c r="M50" s="128">
        <v>0</v>
      </c>
      <c r="N50" s="128">
        <v>0</v>
      </c>
      <c r="O50" s="132">
        <v>50000000</v>
      </c>
      <c r="P50" s="133">
        <v>55</v>
      </c>
      <c r="Q50" s="134" t="s">
        <v>190</v>
      </c>
      <c r="R50" s="70"/>
      <c r="S50" s="70"/>
      <c r="T50" s="70"/>
      <c r="U50" s="70"/>
      <c r="V50" s="70"/>
      <c r="W50" s="70"/>
      <c r="X50" s="70"/>
      <c r="Y50" s="70"/>
      <c r="Z50" s="70"/>
    </row>
    <row r="51" spans="1:26" s="71" customFormat="1" ht="85.5" x14ac:dyDescent="0.25">
      <c r="A51" s="36">
        <f t="shared" ref="A51:A54" si="0">+A50+1</f>
        <v>3</v>
      </c>
      <c r="B51" s="126" t="s">
        <v>206</v>
      </c>
      <c r="C51" s="126" t="s">
        <v>162</v>
      </c>
      <c r="D51" s="36" t="s">
        <v>165</v>
      </c>
      <c r="E51" s="36">
        <v>0</v>
      </c>
      <c r="F51" s="36" t="s">
        <v>126</v>
      </c>
      <c r="G51" s="36" t="s">
        <v>153</v>
      </c>
      <c r="H51" s="118">
        <v>39848</v>
      </c>
      <c r="I51" s="118">
        <v>40175</v>
      </c>
      <c r="J51" s="36" t="s">
        <v>126</v>
      </c>
      <c r="K51" s="36">
        <v>0</v>
      </c>
      <c r="L51" s="36">
        <v>10</v>
      </c>
      <c r="M51" s="36">
        <v>0</v>
      </c>
      <c r="N51" s="36">
        <v>0</v>
      </c>
      <c r="O51" s="117">
        <v>0</v>
      </c>
      <c r="P51" s="119">
        <v>56</v>
      </c>
      <c r="Q51" s="134" t="s">
        <v>207</v>
      </c>
      <c r="R51" s="70"/>
      <c r="S51" s="70"/>
      <c r="T51" s="70"/>
      <c r="U51" s="70"/>
      <c r="V51" s="70"/>
      <c r="W51" s="70"/>
      <c r="X51" s="70"/>
      <c r="Y51" s="70"/>
      <c r="Z51" s="70"/>
    </row>
    <row r="52" spans="1:26" s="71" customFormat="1" x14ac:dyDescent="0.25">
      <c r="A52" s="36">
        <f t="shared" si="0"/>
        <v>4</v>
      </c>
      <c r="B52" s="116"/>
      <c r="C52" s="116"/>
      <c r="D52" s="116"/>
      <c r="E52" s="116"/>
      <c r="F52" s="116"/>
      <c r="G52" s="116"/>
      <c r="H52" s="116"/>
      <c r="I52" s="116"/>
      <c r="J52" s="116"/>
      <c r="K52" s="116"/>
      <c r="L52" s="116"/>
      <c r="M52" s="116"/>
      <c r="N52" s="116"/>
      <c r="O52" s="116"/>
      <c r="P52" s="116"/>
      <c r="Q52" s="116"/>
      <c r="R52" s="70"/>
      <c r="S52" s="70"/>
      <c r="T52" s="70"/>
      <c r="U52" s="70"/>
      <c r="V52" s="70"/>
      <c r="W52" s="70"/>
      <c r="X52" s="70"/>
      <c r="Y52" s="70"/>
      <c r="Z52" s="70"/>
    </row>
    <row r="53" spans="1:26" s="71" customFormat="1" x14ac:dyDescent="0.25">
      <c r="A53" s="36">
        <f t="shared" si="0"/>
        <v>5</v>
      </c>
      <c r="B53" s="116"/>
      <c r="C53" s="116"/>
      <c r="D53" s="116"/>
      <c r="E53" s="116"/>
      <c r="F53" s="116"/>
      <c r="G53" s="116"/>
      <c r="H53" s="116"/>
      <c r="I53" s="116"/>
      <c r="J53" s="116"/>
      <c r="K53" s="116"/>
      <c r="L53" s="116"/>
      <c r="M53" s="116"/>
      <c r="N53" s="116"/>
      <c r="O53" s="116"/>
      <c r="P53" s="116"/>
      <c r="Q53" s="116"/>
      <c r="R53" s="70"/>
      <c r="S53" s="70"/>
      <c r="T53" s="70"/>
      <c r="U53" s="70"/>
      <c r="V53" s="70"/>
      <c r="W53" s="70"/>
      <c r="X53" s="70"/>
      <c r="Y53" s="70"/>
      <c r="Z53" s="70"/>
    </row>
    <row r="54" spans="1:26" s="71" customFormat="1" x14ac:dyDescent="0.25">
      <c r="A54" s="36">
        <f t="shared" si="0"/>
        <v>6</v>
      </c>
      <c r="B54" s="116"/>
      <c r="C54" s="116"/>
      <c r="D54" s="116"/>
      <c r="E54" s="116"/>
      <c r="F54" s="116"/>
      <c r="G54" s="116"/>
      <c r="H54" s="116"/>
      <c r="I54" s="116"/>
      <c r="J54" s="116"/>
      <c r="K54" s="116"/>
      <c r="L54" s="116"/>
      <c r="M54" s="116"/>
      <c r="N54" s="116"/>
      <c r="O54" s="116"/>
      <c r="P54" s="116"/>
      <c r="Q54" s="116"/>
      <c r="R54" s="70"/>
      <c r="S54" s="70"/>
      <c r="T54" s="70"/>
      <c r="U54" s="70"/>
      <c r="V54" s="70"/>
      <c r="W54" s="70"/>
      <c r="X54" s="70"/>
      <c r="Y54" s="70"/>
      <c r="Z54" s="70"/>
    </row>
    <row r="55" spans="1:26" s="71" customFormat="1" x14ac:dyDescent="0.25">
      <c r="A55" s="36">
        <v>8</v>
      </c>
      <c r="B55" s="116"/>
      <c r="C55" s="116"/>
      <c r="D55" s="116"/>
      <c r="E55" s="116"/>
      <c r="F55" s="116"/>
      <c r="G55" s="116"/>
      <c r="H55" s="116"/>
      <c r="I55" s="116"/>
      <c r="J55" s="116"/>
      <c r="K55" s="116"/>
      <c r="L55" s="116"/>
      <c r="M55" s="116"/>
      <c r="N55" s="116"/>
      <c r="O55" s="116"/>
      <c r="P55" s="116"/>
      <c r="Q55" s="116"/>
      <c r="R55" s="70"/>
      <c r="S55" s="70"/>
      <c r="T55" s="70"/>
      <c r="U55" s="70"/>
      <c r="V55" s="70"/>
      <c r="W55" s="70"/>
      <c r="X55" s="70"/>
      <c r="Y55" s="70"/>
      <c r="Z55" s="70"/>
    </row>
    <row r="56" spans="1:26" s="71" customFormat="1" x14ac:dyDescent="0.25">
      <c r="A56" s="36">
        <v>9</v>
      </c>
      <c r="B56" s="116"/>
      <c r="C56" s="116"/>
      <c r="D56" s="116"/>
      <c r="E56" s="116"/>
      <c r="F56" s="116"/>
      <c r="G56" s="116"/>
      <c r="H56" s="116"/>
      <c r="I56" s="116"/>
      <c r="J56" s="116"/>
      <c r="K56" s="116"/>
      <c r="L56" s="116"/>
      <c r="M56" s="116"/>
      <c r="N56" s="116"/>
      <c r="O56" s="116"/>
      <c r="P56" s="116"/>
      <c r="Q56" s="116"/>
      <c r="R56" s="70"/>
      <c r="S56" s="70"/>
      <c r="T56" s="70"/>
      <c r="U56" s="70"/>
      <c r="V56" s="70"/>
      <c r="W56" s="70"/>
      <c r="X56" s="70"/>
      <c r="Y56" s="70"/>
      <c r="Z56" s="70"/>
    </row>
    <row r="57" spans="1:26" s="71" customFormat="1" x14ac:dyDescent="0.25">
      <c r="A57" s="36">
        <v>10</v>
      </c>
      <c r="B57" s="116"/>
      <c r="C57" s="116"/>
      <c r="D57" s="116"/>
      <c r="E57" s="116"/>
      <c r="F57" s="116"/>
      <c r="G57" s="116"/>
      <c r="H57" s="116"/>
      <c r="I57" s="116"/>
      <c r="J57" s="116"/>
      <c r="K57" s="116"/>
      <c r="L57" s="116"/>
      <c r="M57" s="116"/>
      <c r="N57" s="116"/>
      <c r="O57" s="116"/>
      <c r="P57" s="116"/>
      <c r="Q57" s="116"/>
      <c r="R57" s="70"/>
      <c r="S57" s="70"/>
      <c r="T57" s="70"/>
      <c r="U57" s="70"/>
      <c r="V57" s="70"/>
      <c r="W57" s="70"/>
      <c r="X57" s="70"/>
      <c r="Y57" s="70"/>
      <c r="Z57" s="70"/>
    </row>
    <row r="58" spans="1:26" s="71" customFormat="1" x14ac:dyDescent="0.25">
      <c r="A58" s="36">
        <v>11</v>
      </c>
      <c r="B58" s="116"/>
      <c r="C58" s="116"/>
      <c r="D58" s="116"/>
      <c r="E58" s="116"/>
      <c r="F58" s="116"/>
      <c r="G58" s="116"/>
      <c r="H58" s="116"/>
      <c r="I58" s="116"/>
      <c r="J58" s="116"/>
      <c r="K58" s="116"/>
      <c r="L58" s="116"/>
      <c r="M58" s="116"/>
      <c r="N58" s="116"/>
      <c r="O58" s="116"/>
      <c r="P58" s="116"/>
      <c r="Q58" s="116"/>
      <c r="R58" s="70"/>
      <c r="S58" s="70"/>
      <c r="T58" s="70"/>
      <c r="U58" s="70"/>
      <c r="V58" s="70"/>
      <c r="W58" s="70"/>
      <c r="X58" s="70"/>
      <c r="Y58" s="70"/>
      <c r="Z58" s="70"/>
    </row>
    <row r="59" spans="1:26" s="71" customFormat="1" x14ac:dyDescent="0.25">
      <c r="A59" s="36">
        <v>12</v>
      </c>
      <c r="B59" s="116"/>
      <c r="C59" s="116"/>
      <c r="D59" s="116"/>
      <c r="E59" s="116"/>
      <c r="F59" s="116"/>
      <c r="G59" s="116"/>
      <c r="H59" s="116"/>
      <c r="I59" s="116"/>
      <c r="J59" s="116"/>
      <c r="K59" s="116"/>
      <c r="L59" s="116"/>
      <c r="M59" s="116"/>
      <c r="N59" s="116"/>
      <c r="O59" s="116"/>
      <c r="P59" s="116"/>
      <c r="Q59" s="116"/>
      <c r="R59" s="70"/>
      <c r="S59" s="70"/>
      <c r="T59" s="70"/>
      <c r="U59" s="70"/>
      <c r="V59" s="70"/>
      <c r="W59" s="70"/>
      <c r="X59" s="70"/>
      <c r="Y59" s="70"/>
      <c r="Z59" s="70"/>
    </row>
    <row r="60" spans="1:26" s="71" customFormat="1" x14ac:dyDescent="0.25">
      <c r="A60" s="36"/>
      <c r="B60" s="112" t="s">
        <v>16</v>
      </c>
      <c r="C60" s="73"/>
      <c r="D60" s="72"/>
      <c r="E60" s="19"/>
      <c r="F60" s="68"/>
      <c r="G60" s="68"/>
      <c r="H60" s="74"/>
      <c r="I60" s="74"/>
      <c r="J60" s="69"/>
      <c r="K60" s="37">
        <f>SUM(K49:K59)</f>
        <v>0</v>
      </c>
      <c r="L60" s="37">
        <f t="shared" ref="L60:N60" si="1">SUM(L49:L59)</f>
        <v>31</v>
      </c>
      <c r="M60" s="37">
        <f t="shared" si="1"/>
        <v>0</v>
      </c>
      <c r="N60" s="37">
        <f t="shared" si="1"/>
        <v>0</v>
      </c>
      <c r="O60" s="20"/>
      <c r="P60" s="20"/>
      <c r="Q60" s="107"/>
    </row>
    <row r="61" spans="1:26" s="21" customFormat="1" x14ac:dyDescent="0.25">
      <c r="E61" s="22"/>
    </row>
    <row r="62" spans="1:26" s="21" customFormat="1" x14ac:dyDescent="0.25">
      <c r="B62" s="175" t="s">
        <v>28</v>
      </c>
      <c r="C62" s="175" t="s">
        <v>27</v>
      </c>
      <c r="D62" s="177" t="s">
        <v>33</v>
      </c>
      <c r="E62" s="177"/>
    </row>
    <row r="63" spans="1:26" s="21" customFormat="1" x14ac:dyDescent="0.25">
      <c r="B63" s="176"/>
      <c r="C63" s="176"/>
      <c r="D63" s="115" t="s">
        <v>23</v>
      </c>
      <c r="E63" s="43" t="s">
        <v>24</v>
      </c>
    </row>
    <row r="64" spans="1:26" s="21" customFormat="1" ht="30.6" customHeight="1" x14ac:dyDescent="0.25">
      <c r="B64" s="41" t="s">
        <v>21</v>
      </c>
      <c r="C64" s="42">
        <f>+K60</f>
        <v>0</v>
      </c>
      <c r="D64" s="40"/>
      <c r="E64" s="40" t="s">
        <v>191</v>
      </c>
      <c r="F64" s="23"/>
      <c r="G64" s="23"/>
      <c r="H64" s="23"/>
      <c r="I64" s="23"/>
      <c r="J64" s="23"/>
      <c r="K64" s="23"/>
      <c r="L64" s="23"/>
      <c r="M64" s="23"/>
    </row>
    <row r="65" spans="2:17" s="21" customFormat="1" ht="30" customHeight="1" x14ac:dyDescent="0.25">
      <c r="B65" s="41" t="s">
        <v>25</v>
      </c>
      <c r="C65" s="42">
        <f>+M60</f>
        <v>0</v>
      </c>
      <c r="D65" s="40"/>
      <c r="E65" s="40" t="s">
        <v>191</v>
      </c>
    </row>
    <row r="66" spans="2:17" s="21" customFormat="1" x14ac:dyDescent="0.25">
      <c r="B66" s="24"/>
      <c r="C66" s="194"/>
      <c r="D66" s="194"/>
      <c r="E66" s="194"/>
      <c r="F66" s="194"/>
      <c r="G66" s="194"/>
      <c r="H66" s="194"/>
      <c r="I66" s="194"/>
      <c r="J66" s="194"/>
      <c r="K66" s="194"/>
      <c r="L66" s="194"/>
      <c r="M66" s="194"/>
      <c r="N66" s="194"/>
    </row>
    <row r="67" spans="2:17" ht="28.15" customHeight="1" thickBot="1" x14ac:dyDescent="0.3"/>
    <row r="68" spans="2:17" ht="27" thickBot="1" x14ac:dyDescent="0.3">
      <c r="B68" s="195" t="s">
        <v>97</v>
      </c>
      <c r="C68" s="195"/>
      <c r="D68" s="195"/>
      <c r="E68" s="195"/>
      <c r="F68" s="195"/>
      <c r="G68" s="195"/>
      <c r="H68" s="195"/>
      <c r="I68" s="195"/>
      <c r="J68" s="195"/>
      <c r="K68" s="195"/>
      <c r="L68" s="195"/>
      <c r="M68" s="195"/>
      <c r="N68" s="195"/>
    </row>
    <row r="71" spans="2:17" ht="109.5" customHeight="1" x14ac:dyDescent="0.25">
      <c r="B71" s="77" t="s">
        <v>138</v>
      </c>
      <c r="C71" s="46" t="s">
        <v>2</v>
      </c>
      <c r="D71" s="46" t="s">
        <v>99</v>
      </c>
      <c r="E71" s="46" t="s">
        <v>98</v>
      </c>
      <c r="F71" s="46" t="s">
        <v>100</v>
      </c>
      <c r="G71" s="46" t="s">
        <v>101</v>
      </c>
      <c r="H71" s="46" t="s">
        <v>102</v>
      </c>
      <c r="I71" s="46" t="s">
        <v>103</v>
      </c>
      <c r="J71" s="46" t="s">
        <v>104</v>
      </c>
      <c r="K71" s="46" t="s">
        <v>105</v>
      </c>
      <c r="L71" s="46" t="s">
        <v>106</v>
      </c>
      <c r="M71" s="56" t="s">
        <v>107</v>
      </c>
      <c r="N71" s="56" t="s">
        <v>108</v>
      </c>
      <c r="O71" s="191" t="s">
        <v>3</v>
      </c>
      <c r="P71" s="193"/>
      <c r="Q71" s="46" t="s">
        <v>18</v>
      </c>
    </row>
    <row r="72" spans="2:17" ht="33.75" customHeight="1" x14ac:dyDescent="0.2">
      <c r="B72" s="135" t="s">
        <v>149</v>
      </c>
      <c r="C72" s="140" t="s">
        <v>150</v>
      </c>
      <c r="D72" s="142" t="s">
        <v>193</v>
      </c>
      <c r="E72" s="145">
        <v>775</v>
      </c>
      <c r="F72" s="149" t="s">
        <v>192</v>
      </c>
      <c r="G72" s="149" t="s">
        <v>192</v>
      </c>
      <c r="H72" s="149" t="s">
        <v>192</v>
      </c>
      <c r="I72" s="145" t="s">
        <v>125</v>
      </c>
      <c r="J72" s="145" t="s">
        <v>192</v>
      </c>
      <c r="K72" s="143" t="s">
        <v>192</v>
      </c>
      <c r="L72" s="143" t="s">
        <v>192</v>
      </c>
      <c r="M72" s="143" t="s">
        <v>192</v>
      </c>
      <c r="N72" s="143" t="s">
        <v>125</v>
      </c>
      <c r="O72" s="196" t="s">
        <v>194</v>
      </c>
      <c r="P72" s="197"/>
      <c r="Q72" s="123" t="s">
        <v>125</v>
      </c>
    </row>
    <row r="73" spans="2:17" ht="27.75" customHeight="1" x14ac:dyDescent="0.2">
      <c r="B73" s="135"/>
      <c r="C73" s="135"/>
      <c r="D73" s="136"/>
      <c r="E73" s="137"/>
      <c r="F73" s="138"/>
      <c r="G73" s="138"/>
      <c r="H73" s="138"/>
      <c r="I73" s="139"/>
      <c r="J73" s="139"/>
      <c r="K73" s="123"/>
      <c r="L73" s="123"/>
      <c r="M73" s="123"/>
      <c r="N73" s="123"/>
      <c r="O73" s="196"/>
      <c r="P73" s="197"/>
      <c r="Q73" s="123"/>
    </row>
    <row r="74" spans="2:17" x14ac:dyDescent="0.25">
      <c r="B74" s="1"/>
      <c r="C74" s="1"/>
      <c r="D74" s="58"/>
      <c r="E74" s="3"/>
      <c r="F74" s="2"/>
      <c r="G74" s="2"/>
      <c r="H74" s="2"/>
      <c r="I74" s="57"/>
      <c r="J74" s="57"/>
      <c r="K74" s="78"/>
      <c r="L74" s="78"/>
      <c r="M74" s="78"/>
      <c r="N74" s="78"/>
      <c r="O74" s="198"/>
      <c r="P74" s="199"/>
      <c r="Q74" s="78"/>
    </row>
    <row r="75" spans="2:17" x14ac:dyDescent="0.25">
      <c r="B75" s="1"/>
      <c r="C75" s="1"/>
      <c r="D75" s="58"/>
      <c r="E75" s="3"/>
      <c r="F75" s="2"/>
      <c r="G75" s="2"/>
      <c r="H75" s="2"/>
      <c r="I75" s="57"/>
      <c r="J75" s="57"/>
      <c r="K75" s="78"/>
      <c r="L75" s="78"/>
      <c r="M75" s="78"/>
      <c r="N75" s="78"/>
      <c r="O75" s="198"/>
      <c r="P75" s="199"/>
      <c r="Q75" s="78"/>
    </row>
    <row r="76" spans="2:17" x14ac:dyDescent="0.25">
      <c r="B76" s="78"/>
      <c r="C76" s="78"/>
      <c r="D76" s="78"/>
      <c r="E76" s="78"/>
      <c r="F76" s="78"/>
      <c r="G76" s="78"/>
      <c r="H76" s="78"/>
      <c r="I76" s="78"/>
      <c r="J76" s="78"/>
      <c r="K76" s="78"/>
      <c r="L76" s="78"/>
      <c r="M76" s="78"/>
      <c r="N76" s="78"/>
      <c r="O76" s="200"/>
      <c r="P76" s="201"/>
      <c r="Q76" s="78"/>
    </row>
    <row r="77" spans="2:17" x14ac:dyDescent="0.25">
      <c r="B77" s="5" t="s">
        <v>1</v>
      </c>
    </row>
    <row r="78" spans="2:17" x14ac:dyDescent="0.25">
      <c r="B78" s="5" t="s">
        <v>36</v>
      </c>
    </row>
    <row r="79" spans="2:17" x14ac:dyDescent="0.25">
      <c r="B79" s="5" t="s">
        <v>60</v>
      </c>
    </row>
    <row r="81" spans="2:17" ht="15.75" thickBot="1" x14ac:dyDescent="0.3"/>
    <row r="82" spans="2:17" ht="27" thickBot="1" x14ac:dyDescent="0.3">
      <c r="B82" s="202" t="s">
        <v>37</v>
      </c>
      <c r="C82" s="203"/>
      <c r="D82" s="203"/>
      <c r="E82" s="203"/>
      <c r="F82" s="203"/>
      <c r="G82" s="203"/>
      <c r="H82" s="203"/>
      <c r="I82" s="203"/>
      <c r="J82" s="203"/>
      <c r="K82" s="203"/>
      <c r="L82" s="203"/>
      <c r="M82" s="203"/>
      <c r="N82" s="204"/>
    </row>
    <row r="87" spans="2:17" ht="76.5" customHeight="1" x14ac:dyDescent="0.25">
      <c r="B87" s="77" t="s">
        <v>0</v>
      </c>
      <c r="C87" s="77" t="s">
        <v>38</v>
      </c>
      <c r="D87" s="77" t="s">
        <v>39</v>
      </c>
      <c r="E87" s="77" t="s">
        <v>109</v>
      </c>
      <c r="F87" s="77" t="s">
        <v>111</v>
      </c>
      <c r="G87" s="77" t="s">
        <v>112</v>
      </c>
      <c r="H87" s="77" t="s">
        <v>113</v>
      </c>
      <c r="I87" s="77" t="s">
        <v>110</v>
      </c>
      <c r="J87" s="191" t="s">
        <v>114</v>
      </c>
      <c r="K87" s="192"/>
      <c r="L87" s="193"/>
      <c r="M87" s="77" t="s">
        <v>115</v>
      </c>
      <c r="N87" s="77" t="s">
        <v>40</v>
      </c>
      <c r="O87" s="77" t="s">
        <v>41</v>
      </c>
      <c r="P87" s="191" t="s">
        <v>3</v>
      </c>
      <c r="Q87" s="193"/>
    </row>
    <row r="88" spans="2:17" ht="77.25" customHeight="1" x14ac:dyDescent="0.25">
      <c r="B88" s="140" t="s">
        <v>42</v>
      </c>
      <c r="C88" s="140" t="s">
        <v>210</v>
      </c>
      <c r="D88" s="140" t="s">
        <v>166</v>
      </c>
      <c r="E88" s="140">
        <v>1064786912</v>
      </c>
      <c r="F88" s="140" t="s">
        <v>152</v>
      </c>
      <c r="G88" s="140" t="s">
        <v>151</v>
      </c>
      <c r="H88" s="141">
        <v>41166</v>
      </c>
      <c r="I88" s="142" t="s">
        <v>204</v>
      </c>
      <c r="J88" s="140" t="s">
        <v>196</v>
      </c>
      <c r="K88" s="142" t="s">
        <v>195</v>
      </c>
      <c r="L88" s="142" t="s">
        <v>197</v>
      </c>
      <c r="M88" s="143" t="s">
        <v>125</v>
      </c>
      <c r="N88" s="140" t="s">
        <v>125</v>
      </c>
      <c r="O88" s="143" t="s">
        <v>126</v>
      </c>
      <c r="P88" s="210" t="s">
        <v>198</v>
      </c>
      <c r="Q88" s="210"/>
    </row>
    <row r="89" spans="2:17" ht="87" customHeight="1" x14ac:dyDescent="0.25">
      <c r="B89" s="140" t="s">
        <v>42</v>
      </c>
      <c r="C89" s="140" t="s">
        <v>210</v>
      </c>
      <c r="D89" s="140" t="s">
        <v>167</v>
      </c>
      <c r="E89" s="140">
        <v>75088821</v>
      </c>
      <c r="F89" s="140" t="s">
        <v>201</v>
      </c>
      <c r="G89" s="140" t="s">
        <v>168</v>
      </c>
      <c r="H89" s="141">
        <v>40872</v>
      </c>
      <c r="I89" s="142" t="s">
        <v>204</v>
      </c>
      <c r="J89" s="140" t="s">
        <v>199</v>
      </c>
      <c r="K89" s="142" t="s">
        <v>169</v>
      </c>
      <c r="L89" s="142" t="s">
        <v>200</v>
      </c>
      <c r="M89" s="143" t="s">
        <v>125</v>
      </c>
      <c r="N89" s="140" t="s">
        <v>125</v>
      </c>
      <c r="O89" s="143" t="s">
        <v>126</v>
      </c>
      <c r="P89" s="210" t="s">
        <v>202</v>
      </c>
      <c r="Q89" s="210"/>
    </row>
    <row r="90" spans="2:17" ht="97.5" customHeight="1" x14ac:dyDescent="0.25">
      <c r="B90" s="140" t="s">
        <v>42</v>
      </c>
      <c r="C90" s="140" t="s">
        <v>210</v>
      </c>
      <c r="D90" s="140" t="s">
        <v>203</v>
      </c>
      <c r="E90" s="140">
        <v>49688924</v>
      </c>
      <c r="F90" s="140" t="s">
        <v>157</v>
      </c>
      <c r="G90" s="140" t="s">
        <v>170</v>
      </c>
      <c r="H90" s="141">
        <v>37239</v>
      </c>
      <c r="I90" s="142">
        <v>24574</v>
      </c>
      <c r="J90" s="140" t="s">
        <v>126</v>
      </c>
      <c r="K90" s="142" t="s">
        <v>126</v>
      </c>
      <c r="L90" s="142" t="s">
        <v>126</v>
      </c>
      <c r="M90" s="140" t="s">
        <v>125</v>
      </c>
      <c r="N90" s="140" t="s">
        <v>125</v>
      </c>
      <c r="O90" s="140" t="s">
        <v>126</v>
      </c>
      <c r="P90" s="174" t="s">
        <v>205</v>
      </c>
      <c r="Q90" s="174"/>
    </row>
    <row r="91" spans="2:17" ht="52.5" customHeight="1" x14ac:dyDescent="0.25">
      <c r="B91" s="140" t="s">
        <v>43</v>
      </c>
      <c r="C91" s="140" t="s">
        <v>211</v>
      </c>
      <c r="D91" s="142" t="s">
        <v>171</v>
      </c>
      <c r="E91" s="142">
        <v>49778749</v>
      </c>
      <c r="F91" s="142" t="s">
        <v>152</v>
      </c>
      <c r="G91" s="142" t="s">
        <v>172</v>
      </c>
      <c r="H91" s="150">
        <v>37015</v>
      </c>
      <c r="I91" s="142" t="s">
        <v>204</v>
      </c>
      <c r="J91" s="142" t="s">
        <v>126</v>
      </c>
      <c r="K91" s="142" t="s">
        <v>126</v>
      </c>
      <c r="L91" s="142" t="s">
        <v>126</v>
      </c>
      <c r="M91" s="140" t="s">
        <v>125</v>
      </c>
      <c r="N91" s="140" t="s">
        <v>125</v>
      </c>
      <c r="O91" s="140" t="s">
        <v>126</v>
      </c>
      <c r="P91" s="174" t="s">
        <v>205</v>
      </c>
      <c r="Q91" s="174"/>
    </row>
    <row r="92" spans="2:17" ht="57" customHeight="1" x14ac:dyDescent="0.25">
      <c r="B92" s="140" t="s">
        <v>43</v>
      </c>
      <c r="C92" s="140" t="s">
        <v>211</v>
      </c>
      <c r="D92" s="142" t="s">
        <v>173</v>
      </c>
      <c r="E92" s="142">
        <v>49797242</v>
      </c>
      <c r="F92" s="142" t="s">
        <v>154</v>
      </c>
      <c r="G92" s="142" t="s">
        <v>170</v>
      </c>
      <c r="H92" s="141">
        <v>40355</v>
      </c>
      <c r="I92" s="142" t="s">
        <v>204</v>
      </c>
      <c r="J92" s="142" t="s">
        <v>126</v>
      </c>
      <c r="K92" s="144" t="s">
        <v>126</v>
      </c>
      <c r="L92" s="142" t="s">
        <v>126</v>
      </c>
      <c r="M92" s="140" t="s">
        <v>125</v>
      </c>
      <c r="N92" s="140" t="s">
        <v>125</v>
      </c>
      <c r="O92" s="140" t="s">
        <v>126</v>
      </c>
      <c r="P92" s="174" t="s">
        <v>205</v>
      </c>
      <c r="Q92" s="174"/>
    </row>
    <row r="93" spans="2:17" ht="54" customHeight="1" x14ac:dyDescent="0.25">
      <c r="B93" s="140" t="s">
        <v>43</v>
      </c>
      <c r="C93" s="140" t="s">
        <v>211</v>
      </c>
      <c r="D93" s="142" t="s">
        <v>174</v>
      </c>
      <c r="E93" s="142">
        <v>49699596</v>
      </c>
      <c r="F93" s="142" t="s">
        <v>154</v>
      </c>
      <c r="G93" s="142" t="s">
        <v>175</v>
      </c>
      <c r="H93" s="141">
        <v>40263</v>
      </c>
      <c r="I93" s="145" t="s">
        <v>204</v>
      </c>
      <c r="J93" s="142" t="s">
        <v>126</v>
      </c>
      <c r="K93" s="142" t="s">
        <v>126</v>
      </c>
      <c r="L93" s="142" t="s">
        <v>126</v>
      </c>
      <c r="M93" s="140" t="s">
        <v>125</v>
      </c>
      <c r="N93" s="140" t="s">
        <v>125</v>
      </c>
      <c r="O93" s="140" t="s">
        <v>126</v>
      </c>
      <c r="P93" s="174" t="s">
        <v>205</v>
      </c>
      <c r="Q93" s="174"/>
    </row>
    <row r="94" spans="2:17" ht="61.5" customHeight="1" x14ac:dyDescent="0.25">
      <c r="B94" s="140" t="s">
        <v>43</v>
      </c>
      <c r="C94" s="140" t="s">
        <v>211</v>
      </c>
      <c r="D94" s="142" t="s">
        <v>176</v>
      </c>
      <c r="E94" s="142">
        <v>22739676</v>
      </c>
      <c r="F94" s="142" t="s">
        <v>154</v>
      </c>
      <c r="G94" s="142" t="s">
        <v>156</v>
      </c>
      <c r="H94" s="141" t="s">
        <v>193</v>
      </c>
      <c r="I94" s="145" t="s">
        <v>204</v>
      </c>
      <c r="J94" s="142" t="s">
        <v>126</v>
      </c>
      <c r="K94" s="142" t="s">
        <v>126</v>
      </c>
      <c r="L94" s="142" t="s">
        <v>126</v>
      </c>
      <c r="M94" s="140" t="s">
        <v>125</v>
      </c>
      <c r="N94" s="140" t="s">
        <v>125</v>
      </c>
      <c r="O94" s="140" t="s">
        <v>126</v>
      </c>
      <c r="P94" s="174" t="s">
        <v>205</v>
      </c>
      <c r="Q94" s="174"/>
    </row>
    <row r="95" spans="2:17" ht="54" customHeight="1" x14ac:dyDescent="0.25">
      <c r="B95" s="140" t="s">
        <v>43</v>
      </c>
      <c r="C95" s="140" t="s">
        <v>211</v>
      </c>
      <c r="D95" s="142" t="s">
        <v>177</v>
      </c>
      <c r="E95" s="142">
        <v>77030168</v>
      </c>
      <c r="F95" s="142" t="s">
        <v>178</v>
      </c>
      <c r="G95" s="142" t="s">
        <v>170</v>
      </c>
      <c r="H95" s="141">
        <v>38528</v>
      </c>
      <c r="I95" s="145" t="s">
        <v>204</v>
      </c>
      <c r="J95" s="142" t="s">
        <v>126</v>
      </c>
      <c r="K95" s="142" t="s">
        <v>126</v>
      </c>
      <c r="L95" s="142" t="s">
        <v>126</v>
      </c>
      <c r="M95" s="140" t="s">
        <v>125</v>
      </c>
      <c r="N95" s="140" t="s">
        <v>125</v>
      </c>
      <c r="O95" s="140" t="s">
        <v>126</v>
      </c>
      <c r="P95" s="174" t="s">
        <v>205</v>
      </c>
      <c r="Q95" s="174"/>
    </row>
    <row r="96" spans="2:17" ht="54" customHeight="1" x14ac:dyDescent="0.25">
      <c r="B96" s="140" t="s">
        <v>43</v>
      </c>
      <c r="C96" s="140" t="s">
        <v>211</v>
      </c>
      <c r="D96" s="142" t="s">
        <v>193</v>
      </c>
      <c r="E96" s="142" t="s">
        <v>193</v>
      </c>
      <c r="F96" s="142" t="s">
        <v>193</v>
      </c>
      <c r="G96" s="142" t="s">
        <v>193</v>
      </c>
      <c r="H96" s="142" t="s">
        <v>193</v>
      </c>
      <c r="I96" s="142" t="s">
        <v>193</v>
      </c>
      <c r="J96" s="142" t="s">
        <v>193</v>
      </c>
      <c r="K96" s="142" t="s">
        <v>193</v>
      </c>
      <c r="L96" s="142" t="s">
        <v>193</v>
      </c>
      <c r="M96" s="142" t="s">
        <v>193</v>
      </c>
      <c r="N96" s="142" t="s">
        <v>193</v>
      </c>
      <c r="O96" s="142" t="s">
        <v>193</v>
      </c>
      <c r="P96" s="174" t="s">
        <v>205</v>
      </c>
      <c r="Q96" s="174"/>
    </row>
    <row r="97" spans="2:17" ht="54" customHeight="1" x14ac:dyDescent="0.25">
      <c r="B97" s="140"/>
      <c r="C97" s="140"/>
      <c r="D97" s="142"/>
      <c r="E97" s="142"/>
      <c r="F97" s="142"/>
      <c r="G97" s="142"/>
      <c r="H97" s="141"/>
      <c r="I97" s="145"/>
      <c r="J97" s="142"/>
      <c r="K97" s="142"/>
      <c r="L97" s="142"/>
      <c r="M97" s="140"/>
      <c r="N97" s="140"/>
      <c r="O97" s="140"/>
      <c r="P97" s="174"/>
      <c r="Q97" s="174"/>
    </row>
    <row r="98" spans="2:17" ht="69.75" customHeight="1" x14ac:dyDescent="0.25">
      <c r="B98" s="140"/>
      <c r="C98" s="140"/>
      <c r="D98" s="140"/>
      <c r="E98" s="140"/>
      <c r="F98" s="140"/>
      <c r="G98" s="142"/>
      <c r="H98" s="141"/>
      <c r="I98" s="140"/>
      <c r="J98" s="140"/>
      <c r="K98" s="140"/>
      <c r="L98" s="142"/>
      <c r="M98" s="123"/>
      <c r="N98" s="123"/>
      <c r="O98" s="123"/>
      <c r="P98" s="208"/>
      <c r="Q98" s="209"/>
    </row>
    <row r="99" spans="2:17" ht="15.75" thickBot="1" x14ac:dyDescent="0.3"/>
    <row r="100" spans="2:17" ht="27" thickBot="1" x14ac:dyDescent="0.3">
      <c r="B100" s="202" t="s">
        <v>45</v>
      </c>
      <c r="C100" s="203"/>
      <c r="D100" s="203"/>
      <c r="E100" s="203"/>
      <c r="F100" s="203"/>
      <c r="G100" s="203"/>
      <c r="H100" s="203"/>
      <c r="I100" s="203"/>
      <c r="J100" s="203"/>
      <c r="K100" s="203"/>
      <c r="L100" s="203"/>
      <c r="M100" s="203"/>
      <c r="N100" s="204"/>
    </row>
    <row r="103" spans="2:17" ht="46.15" customHeight="1" x14ac:dyDescent="0.25">
      <c r="B103" s="46" t="s">
        <v>32</v>
      </c>
      <c r="C103" s="46" t="s">
        <v>46</v>
      </c>
      <c r="D103" s="191" t="s">
        <v>3</v>
      </c>
      <c r="E103" s="193"/>
    </row>
    <row r="104" spans="2:17" ht="46.9" customHeight="1" x14ac:dyDescent="0.25">
      <c r="B104" s="47" t="s">
        <v>116</v>
      </c>
      <c r="C104" s="120" t="s">
        <v>126</v>
      </c>
      <c r="D104" s="211" t="s">
        <v>222</v>
      </c>
      <c r="E104" s="211"/>
    </row>
    <row r="107" spans="2:17" ht="26.25" x14ac:dyDescent="0.25">
      <c r="B107" s="178" t="s">
        <v>62</v>
      </c>
      <c r="C107" s="179"/>
      <c r="D107" s="179"/>
      <c r="E107" s="179"/>
      <c r="F107" s="179"/>
      <c r="G107" s="179"/>
      <c r="H107" s="179"/>
      <c r="I107" s="179"/>
      <c r="J107" s="179"/>
      <c r="K107" s="179"/>
      <c r="L107" s="179"/>
      <c r="M107" s="179"/>
      <c r="N107" s="179"/>
      <c r="O107" s="179"/>
      <c r="P107" s="179"/>
    </row>
    <row r="109" spans="2:17" ht="15.75" thickBot="1" x14ac:dyDescent="0.3"/>
    <row r="110" spans="2:17" ht="27" thickBot="1" x14ac:dyDescent="0.3">
      <c r="B110" s="202" t="s">
        <v>52</v>
      </c>
      <c r="C110" s="203"/>
      <c r="D110" s="203"/>
      <c r="E110" s="203"/>
      <c r="F110" s="203"/>
      <c r="G110" s="203"/>
      <c r="H110" s="203"/>
      <c r="I110" s="203"/>
      <c r="J110" s="203"/>
      <c r="K110" s="203"/>
      <c r="L110" s="203"/>
      <c r="M110" s="203"/>
      <c r="N110" s="204"/>
    </row>
    <row r="112" spans="2:17" ht="15.75" thickBot="1" x14ac:dyDescent="0.3">
      <c r="M112" s="44"/>
      <c r="N112" s="44"/>
    </row>
    <row r="113" spans="1:26" s="66" customFormat="1" ht="109.5" customHeight="1" x14ac:dyDescent="0.25">
      <c r="B113" s="75" t="s">
        <v>134</v>
      </c>
      <c r="C113" s="75" t="s">
        <v>135</v>
      </c>
      <c r="D113" s="75" t="s">
        <v>136</v>
      </c>
      <c r="E113" s="75" t="s">
        <v>44</v>
      </c>
      <c r="F113" s="75" t="s">
        <v>22</v>
      </c>
      <c r="G113" s="75" t="s">
        <v>96</v>
      </c>
      <c r="H113" s="75" t="s">
        <v>17</v>
      </c>
      <c r="I113" s="75" t="s">
        <v>10</v>
      </c>
      <c r="J113" s="75" t="s">
        <v>30</v>
      </c>
      <c r="K113" s="75" t="s">
        <v>59</v>
      </c>
      <c r="L113" s="75" t="s">
        <v>20</v>
      </c>
      <c r="M113" s="62" t="s">
        <v>26</v>
      </c>
      <c r="N113" s="75" t="s">
        <v>137</v>
      </c>
      <c r="O113" s="75" t="s">
        <v>35</v>
      </c>
      <c r="P113" s="76" t="s">
        <v>11</v>
      </c>
      <c r="Q113" s="76" t="s">
        <v>19</v>
      </c>
    </row>
    <row r="114" spans="1:26" s="71" customFormat="1" ht="86.25" customHeight="1" x14ac:dyDescent="0.25">
      <c r="A114" s="36">
        <v>1</v>
      </c>
      <c r="B114" s="126" t="s">
        <v>206</v>
      </c>
      <c r="C114" s="126" t="s">
        <v>162</v>
      </c>
      <c r="D114" s="126" t="s">
        <v>179</v>
      </c>
      <c r="E114" s="128">
        <v>1.1916583912611719E-2</v>
      </c>
      <c r="F114" s="127" t="s">
        <v>125</v>
      </c>
      <c r="G114" s="129" t="s">
        <v>153</v>
      </c>
      <c r="H114" s="130">
        <v>41695</v>
      </c>
      <c r="I114" s="130">
        <v>41912</v>
      </c>
      <c r="J114" s="131" t="s">
        <v>126</v>
      </c>
      <c r="K114" s="128">
        <v>0</v>
      </c>
      <c r="L114" s="128">
        <v>9</v>
      </c>
      <c r="M114" s="128">
        <v>200</v>
      </c>
      <c r="N114" s="128">
        <v>0</v>
      </c>
      <c r="O114" s="132">
        <v>0</v>
      </c>
      <c r="P114" s="133">
        <v>185</v>
      </c>
      <c r="Q114" s="134" t="s">
        <v>208</v>
      </c>
      <c r="R114" s="70"/>
      <c r="S114" s="70"/>
      <c r="T114" s="70"/>
      <c r="U114" s="70"/>
      <c r="V114" s="70"/>
      <c r="W114" s="70"/>
      <c r="X114" s="70"/>
      <c r="Y114" s="70"/>
      <c r="Z114" s="70"/>
    </row>
    <row r="115" spans="1:26" s="71" customFormat="1" x14ac:dyDescent="0.25">
      <c r="A115" s="36">
        <f>+A114+1</f>
        <v>2</v>
      </c>
      <c r="B115" s="126"/>
      <c r="C115" s="126"/>
      <c r="D115" s="126"/>
      <c r="E115" s="128"/>
      <c r="F115" s="127"/>
      <c r="G115" s="129"/>
      <c r="H115" s="130"/>
      <c r="I115" s="130"/>
      <c r="J115" s="131"/>
      <c r="K115" s="128"/>
      <c r="L115" s="128"/>
      <c r="M115" s="128"/>
      <c r="N115" s="128"/>
      <c r="O115" s="132"/>
      <c r="P115" s="133"/>
      <c r="Q115" s="134"/>
      <c r="R115" s="70"/>
      <c r="S115" s="70"/>
      <c r="T115" s="70"/>
      <c r="U115" s="70"/>
      <c r="V115" s="70"/>
      <c r="W115" s="70"/>
      <c r="X115" s="70"/>
      <c r="Y115" s="70"/>
      <c r="Z115" s="70"/>
    </row>
    <row r="116" spans="1:26" s="71" customFormat="1" x14ac:dyDescent="0.25">
      <c r="A116" s="36">
        <f t="shared" ref="A116:A117" si="2">+A115+1</f>
        <v>3</v>
      </c>
      <c r="B116" s="126"/>
      <c r="C116" s="127"/>
      <c r="D116" s="126"/>
      <c r="E116" s="147"/>
      <c r="F116" s="127"/>
      <c r="G116" s="129"/>
      <c r="H116" s="130"/>
      <c r="I116" s="130"/>
      <c r="J116" s="131"/>
      <c r="K116" s="128"/>
      <c r="L116" s="128"/>
      <c r="M116" s="128"/>
      <c r="N116" s="128"/>
      <c r="O116" s="132"/>
      <c r="P116" s="133"/>
      <c r="Q116" s="134"/>
      <c r="R116" s="70"/>
      <c r="S116" s="70"/>
      <c r="T116" s="70"/>
      <c r="U116" s="70"/>
      <c r="V116" s="70"/>
      <c r="W116" s="70"/>
      <c r="X116" s="70"/>
      <c r="Y116" s="70"/>
      <c r="Z116" s="70"/>
    </row>
    <row r="117" spans="1:26" s="71" customFormat="1" x14ac:dyDescent="0.25">
      <c r="A117" s="36">
        <f t="shared" si="2"/>
        <v>4</v>
      </c>
      <c r="B117" s="126"/>
      <c r="C117" s="127"/>
      <c r="D117" s="126"/>
      <c r="E117" s="128"/>
      <c r="F117" s="127"/>
      <c r="G117" s="127"/>
      <c r="H117" s="130"/>
      <c r="I117" s="130"/>
      <c r="J117" s="131"/>
      <c r="K117" s="153">
        <f>SUM(K114:K116)</f>
        <v>0</v>
      </c>
      <c r="L117" s="153">
        <f t="shared" ref="L117:N117" si="3">SUM(L114:L116)</f>
        <v>9</v>
      </c>
      <c r="M117" s="153">
        <f t="shared" si="3"/>
        <v>200</v>
      </c>
      <c r="N117" s="153">
        <f t="shared" si="3"/>
        <v>0</v>
      </c>
      <c r="O117" s="132"/>
      <c r="P117" s="133"/>
      <c r="Q117" s="134"/>
      <c r="R117" s="70"/>
      <c r="S117" s="70"/>
      <c r="T117" s="70"/>
      <c r="U117" s="70"/>
      <c r="V117" s="70"/>
      <c r="W117" s="70"/>
      <c r="X117" s="70"/>
      <c r="Y117" s="70"/>
      <c r="Z117" s="70"/>
    </row>
    <row r="118" spans="1:26" x14ac:dyDescent="0.25">
      <c r="B118" s="21"/>
      <c r="C118" s="21"/>
      <c r="D118" s="21"/>
      <c r="E118" s="22"/>
      <c r="F118" s="21"/>
      <c r="G118" s="21"/>
      <c r="H118" s="21"/>
      <c r="I118" s="21"/>
      <c r="J118" s="21"/>
      <c r="K118" s="21"/>
      <c r="L118" s="21"/>
      <c r="M118" s="21"/>
      <c r="N118" s="21"/>
      <c r="O118" s="21"/>
      <c r="P118" s="21"/>
    </row>
    <row r="119" spans="1:26" ht="18.75" x14ac:dyDescent="0.25">
      <c r="B119" s="41" t="s">
        <v>31</v>
      </c>
      <c r="C119" s="154">
        <f>K117</f>
        <v>0</v>
      </c>
      <c r="H119" s="23"/>
      <c r="I119" s="23"/>
      <c r="J119" s="23"/>
      <c r="K119" s="23"/>
      <c r="L119" s="23"/>
      <c r="M119" s="23"/>
      <c r="N119" s="21"/>
      <c r="O119" s="21"/>
      <c r="P119" s="21"/>
    </row>
    <row r="121" spans="1:26" ht="15.75" thickBot="1" x14ac:dyDescent="0.3"/>
    <row r="122" spans="1:26" ht="37.15" customHeight="1" thickBot="1" x14ac:dyDescent="0.3">
      <c r="B122" s="51" t="s">
        <v>48</v>
      </c>
      <c r="C122" s="52" t="s">
        <v>49</v>
      </c>
      <c r="D122" s="51" t="s">
        <v>50</v>
      </c>
      <c r="E122" s="52" t="s">
        <v>53</v>
      </c>
    </row>
    <row r="123" spans="1:26" ht="41.45" customHeight="1" x14ac:dyDescent="0.25">
      <c r="B123" s="45" t="s">
        <v>117</v>
      </c>
      <c r="C123" s="48">
        <v>20</v>
      </c>
      <c r="D123" s="48">
        <v>0</v>
      </c>
      <c r="E123" s="205">
        <f>+D123+D124+D125</f>
        <v>0</v>
      </c>
    </row>
    <row r="124" spans="1:26" x14ac:dyDescent="0.25">
      <c r="B124" s="45" t="s">
        <v>118</v>
      </c>
      <c r="C124" s="39">
        <v>30</v>
      </c>
      <c r="D124" s="113">
        <v>0</v>
      </c>
      <c r="E124" s="206"/>
    </row>
    <row r="125" spans="1:26" ht="15.75" thickBot="1" x14ac:dyDescent="0.3">
      <c r="B125" s="45" t="s">
        <v>119</v>
      </c>
      <c r="C125" s="49">
        <v>40</v>
      </c>
      <c r="D125" s="49">
        <v>0</v>
      </c>
      <c r="E125" s="207"/>
    </row>
    <row r="127" spans="1:26" ht="15.75" thickBot="1" x14ac:dyDescent="0.3"/>
    <row r="128" spans="1:26" ht="27" thickBot="1" x14ac:dyDescent="0.3">
      <c r="B128" s="202" t="s">
        <v>148</v>
      </c>
      <c r="C128" s="203"/>
      <c r="D128" s="203"/>
      <c r="E128" s="203"/>
      <c r="F128" s="203"/>
      <c r="G128" s="203"/>
      <c r="H128" s="203"/>
      <c r="I128" s="203"/>
      <c r="J128" s="203"/>
      <c r="K128" s="203"/>
      <c r="L128" s="203"/>
      <c r="M128" s="203"/>
      <c r="N128" s="204"/>
    </row>
    <row r="130" spans="2:17" ht="76.5" customHeight="1" x14ac:dyDescent="0.25">
      <c r="B130" s="77" t="s">
        <v>0</v>
      </c>
      <c r="C130" s="77" t="s">
        <v>38</v>
      </c>
      <c r="D130" s="77" t="s">
        <v>39</v>
      </c>
      <c r="E130" s="77" t="s">
        <v>109</v>
      </c>
      <c r="F130" s="77" t="s">
        <v>111</v>
      </c>
      <c r="G130" s="77" t="s">
        <v>112</v>
      </c>
      <c r="H130" s="77" t="s">
        <v>113</v>
      </c>
      <c r="I130" s="77" t="s">
        <v>110</v>
      </c>
      <c r="J130" s="191" t="s">
        <v>114</v>
      </c>
      <c r="K130" s="192"/>
      <c r="L130" s="193"/>
      <c r="M130" s="77" t="s">
        <v>115</v>
      </c>
      <c r="N130" s="77" t="s">
        <v>40</v>
      </c>
      <c r="O130" s="77" t="s">
        <v>41</v>
      </c>
      <c r="P130" s="191" t="s">
        <v>3</v>
      </c>
      <c r="Q130" s="193"/>
    </row>
    <row r="131" spans="2:17" ht="65.25" customHeight="1" x14ac:dyDescent="0.25">
      <c r="B131" s="140" t="s">
        <v>158</v>
      </c>
      <c r="C131" s="140" t="s">
        <v>209</v>
      </c>
      <c r="D131" s="140" t="s">
        <v>212</v>
      </c>
      <c r="E131" s="140">
        <v>49700022</v>
      </c>
      <c r="F131" s="140" t="s">
        <v>154</v>
      </c>
      <c r="G131" s="140" t="s">
        <v>170</v>
      </c>
      <c r="H131" s="141">
        <v>41622</v>
      </c>
      <c r="I131" s="142">
        <v>142142</v>
      </c>
      <c r="J131" s="140" t="s">
        <v>213</v>
      </c>
      <c r="K131" s="142" t="s">
        <v>214</v>
      </c>
      <c r="L131" s="142" t="s">
        <v>215</v>
      </c>
      <c r="M131" s="140" t="s">
        <v>125</v>
      </c>
      <c r="N131" s="140" t="s">
        <v>125</v>
      </c>
      <c r="O131" s="140" t="s">
        <v>126</v>
      </c>
      <c r="P131" s="212" t="s">
        <v>216</v>
      </c>
      <c r="Q131" s="213"/>
    </row>
    <row r="132" spans="2:17" ht="78" customHeight="1" x14ac:dyDescent="0.25">
      <c r="B132" s="140" t="s">
        <v>159</v>
      </c>
      <c r="C132" s="140" t="s">
        <v>209</v>
      </c>
      <c r="D132" s="140" t="s">
        <v>180</v>
      </c>
      <c r="E132" s="140">
        <v>49695952</v>
      </c>
      <c r="F132" s="151" t="s">
        <v>182</v>
      </c>
      <c r="G132" s="140" t="s">
        <v>181</v>
      </c>
      <c r="H132" s="146">
        <v>37519</v>
      </c>
      <c r="I132" s="142" t="s">
        <v>217</v>
      </c>
      <c r="J132" s="140" t="s">
        <v>218</v>
      </c>
      <c r="K132" s="142" t="s">
        <v>219</v>
      </c>
      <c r="L132" s="142" t="s">
        <v>183</v>
      </c>
      <c r="M132" s="140" t="s">
        <v>125</v>
      </c>
      <c r="N132" s="140" t="s">
        <v>125</v>
      </c>
      <c r="O132" s="140" t="s">
        <v>125</v>
      </c>
      <c r="P132" s="208"/>
      <c r="Q132" s="209"/>
    </row>
    <row r="133" spans="2:17" ht="99" customHeight="1" x14ac:dyDescent="0.25">
      <c r="B133" s="140" t="s">
        <v>160</v>
      </c>
      <c r="C133" s="140" t="s">
        <v>209</v>
      </c>
      <c r="D133" s="140" t="s">
        <v>184</v>
      </c>
      <c r="E133" s="140">
        <v>26995673</v>
      </c>
      <c r="F133" s="140" t="s">
        <v>155</v>
      </c>
      <c r="G133" s="140" t="s">
        <v>185</v>
      </c>
      <c r="H133" s="141">
        <v>34320</v>
      </c>
      <c r="I133" s="142" t="s">
        <v>220</v>
      </c>
      <c r="J133" s="140" t="s">
        <v>186</v>
      </c>
      <c r="K133" s="144" t="s">
        <v>187</v>
      </c>
      <c r="L133" s="142" t="s">
        <v>188</v>
      </c>
      <c r="M133" s="140" t="s">
        <v>125</v>
      </c>
      <c r="N133" s="140" t="s">
        <v>125</v>
      </c>
      <c r="O133" s="140" t="s">
        <v>125</v>
      </c>
      <c r="P133" s="212"/>
      <c r="Q133" s="213"/>
    </row>
    <row r="136" spans="2:17" ht="15.75" thickBot="1" x14ac:dyDescent="0.3"/>
    <row r="137" spans="2:17" ht="54" customHeight="1" x14ac:dyDescent="0.25">
      <c r="B137" s="80" t="s">
        <v>32</v>
      </c>
      <c r="C137" s="80" t="s">
        <v>48</v>
      </c>
      <c r="D137" s="77" t="s">
        <v>49</v>
      </c>
      <c r="E137" s="80" t="s">
        <v>50</v>
      </c>
      <c r="F137" s="52" t="s">
        <v>54</v>
      </c>
      <c r="G137" s="111"/>
    </row>
    <row r="138" spans="2:17" ht="120.75" customHeight="1" x14ac:dyDescent="0.2">
      <c r="B138" s="214" t="s">
        <v>51</v>
      </c>
      <c r="C138" s="4" t="s">
        <v>120</v>
      </c>
      <c r="D138" s="113">
        <v>25</v>
      </c>
      <c r="E138" s="113">
        <v>0</v>
      </c>
      <c r="F138" s="215">
        <f>+E138+E139+E140</f>
        <v>35</v>
      </c>
      <c r="G138" s="55"/>
    </row>
    <row r="139" spans="2:17" ht="76.150000000000006" customHeight="1" x14ac:dyDescent="0.2">
      <c r="B139" s="214"/>
      <c r="C139" s="4" t="s">
        <v>121</v>
      </c>
      <c r="D139" s="50">
        <v>25</v>
      </c>
      <c r="E139" s="113">
        <v>25</v>
      </c>
      <c r="F139" s="216"/>
      <c r="G139" s="55"/>
    </row>
    <row r="140" spans="2:17" ht="69" customHeight="1" x14ac:dyDescent="0.2">
      <c r="B140" s="214"/>
      <c r="C140" s="4" t="s">
        <v>122</v>
      </c>
      <c r="D140" s="113">
        <v>10</v>
      </c>
      <c r="E140" s="113">
        <v>10</v>
      </c>
      <c r="F140" s="217"/>
      <c r="G140" s="55"/>
    </row>
    <row r="141" spans="2:17" x14ac:dyDescent="0.25">
      <c r="C141" s="63"/>
    </row>
    <row r="144" spans="2:17" x14ac:dyDescent="0.25">
      <c r="B144" s="79" t="s">
        <v>55</v>
      </c>
    </row>
    <row r="147" spans="2:5" x14ac:dyDescent="0.25">
      <c r="B147" s="81" t="s">
        <v>32</v>
      </c>
      <c r="C147" s="81" t="s">
        <v>56</v>
      </c>
      <c r="D147" s="80" t="s">
        <v>50</v>
      </c>
      <c r="E147" s="80" t="s">
        <v>16</v>
      </c>
    </row>
    <row r="148" spans="2:5" ht="28.5" x14ac:dyDescent="0.25">
      <c r="B148" s="64" t="s">
        <v>57</v>
      </c>
      <c r="C148" s="65">
        <v>40</v>
      </c>
      <c r="D148" s="113">
        <f>+E123</f>
        <v>0</v>
      </c>
      <c r="E148" s="187">
        <f>+D148+D149</f>
        <v>35</v>
      </c>
    </row>
    <row r="149" spans="2:5" ht="42.75" x14ac:dyDescent="0.25">
      <c r="B149" s="64" t="s">
        <v>58</v>
      </c>
      <c r="C149" s="65">
        <v>60</v>
      </c>
      <c r="D149" s="113">
        <f>+F138</f>
        <v>35</v>
      </c>
      <c r="E149" s="188"/>
    </row>
  </sheetData>
  <mergeCells count="51">
    <mergeCell ref="E148:E149"/>
    <mergeCell ref="B128:N128"/>
    <mergeCell ref="J130:L130"/>
    <mergeCell ref="P130:Q130"/>
    <mergeCell ref="P131:Q131"/>
    <mergeCell ref="P133:Q133"/>
    <mergeCell ref="B138:B140"/>
    <mergeCell ref="F138:F140"/>
    <mergeCell ref="P132:Q132"/>
    <mergeCell ref="E123:E125"/>
    <mergeCell ref="P92:Q92"/>
    <mergeCell ref="P93:Q93"/>
    <mergeCell ref="P98:Q98"/>
    <mergeCell ref="P88:Q88"/>
    <mergeCell ref="P89:Q89"/>
    <mergeCell ref="P90:Q90"/>
    <mergeCell ref="P91:Q91"/>
    <mergeCell ref="B100:N100"/>
    <mergeCell ref="D103:E103"/>
    <mergeCell ref="D104:E104"/>
    <mergeCell ref="B107:P107"/>
    <mergeCell ref="B110:N110"/>
    <mergeCell ref="P94:Q94"/>
    <mergeCell ref="P95:Q95"/>
    <mergeCell ref="P96:Q96"/>
    <mergeCell ref="P87:Q87"/>
    <mergeCell ref="C66:N66"/>
    <mergeCell ref="B68:N68"/>
    <mergeCell ref="O71:P71"/>
    <mergeCell ref="O72:P72"/>
    <mergeCell ref="O73:P73"/>
    <mergeCell ref="O74:P74"/>
    <mergeCell ref="O75:P75"/>
    <mergeCell ref="O76:P76"/>
    <mergeCell ref="B82:N82"/>
    <mergeCell ref="P97:Q97"/>
    <mergeCell ref="B62:B63"/>
    <mergeCell ref="C62:C63"/>
    <mergeCell ref="D62:E62"/>
    <mergeCell ref="B2:P2"/>
    <mergeCell ref="B4:P4"/>
    <mergeCell ref="C6:N6"/>
    <mergeCell ref="C7:N7"/>
    <mergeCell ref="C8:N8"/>
    <mergeCell ref="C9:N9"/>
    <mergeCell ref="C10:E10"/>
    <mergeCell ref="B14:C21"/>
    <mergeCell ref="B22:C22"/>
    <mergeCell ref="E40:E41"/>
    <mergeCell ref="M44:N45"/>
    <mergeCell ref="J87:L87"/>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topLeftCell="A62" zoomScale="118" zoomScaleNormal="118" workbookViewId="0">
      <selection activeCell="D75" sqref="D75"/>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56"/>
      <c r="B1" s="156"/>
      <c r="C1" s="156"/>
      <c r="D1" s="156"/>
      <c r="E1" s="156"/>
      <c r="F1" s="156"/>
      <c r="G1" s="156"/>
      <c r="H1" s="156"/>
      <c r="I1" s="156"/>
      <c r="J1" s="156"/>
      <c r="K1" s="156"/>
      <c r="L1" s="156"/>
    </row>
    <row r="2" spans="1:12" ht="16.5" x14ac:dyDescent="0.25">
      <c r="A2" s="243" t="s">
        <v>63</v>
      </c>
      <c r="B2" s="243"/>
      <c r="C2" s="243"/>
      <c r="D2" s="243"/>
      <c r="E2" s="243"/>
      <c r="F2" s="243"/>
      <c r="G2" s="243"/>
      <c r="H2" s="243"/>
      <c r="I2" s="243"/>
      <c r="J2" s="243"/>
      <c r="K2" s="243"/>
      <c r="L2" s="243"/>
    </row>
    <row r="3" spans="1:12" ht="16.5" x14ac:dyDescent="0.25">
      <c r="A3" s="157"/>
      <c r="B3" s="156"/>
      <c r="C3" s="156"/>
      <c r="D3" s="156"/>
      <c r="E3" s="156"/>
      <c r="F3" s="156"/>
      <c r="G3" s="156"/>
      <c r="H3" s="156"/>
      <c r="I3" s="156"/>
      <c r="J3" s="156"/>
      <c r="K3" s="156"/>
      <c r="L3" s="156"/>
    </row>
    <row r="4" spans="1:12" ht="16.5" x14ac:dyDescent="0.25">
      <c r="A4" s="243" t="s">
        <v>223</v>
      </c>
      <c r="B4" s="243"/>
      <c r="C4" s="243"/>
      <c r="D4" s="243"/>
      <c r="E4" s="243"/>
      <c r="F4" s="243"/>
      <c r="G4" s="243"/>
      <c r="H4" s="243"/>
      <c r="I4" s="243"/>
      <c r="J4" s="243"/>
      <c r="K4" s="243"/>
      <c r="L4" s="243"/>
    </row>
    <row r="5" spans="1:12" ht="16.5" x14ac:dyDescent="0.25">
      <c r="A5" s="158"/>
      <c r="B5" s="156"/>
      <c r="C5" s="156"/>
      <c r="D5" s="156"/>
      <c r="E5" s="156"/>
      <c r="F5" s="156"/>
      <c r="G5" s="156"/>
      <c r="H5" s="156"/>
      <c r="I5" s="156"/>
      <c r="J5" s="156"/>
      <c r="K5" s="156"/>
      <c r="L5" s="156"/>
    </row>
    <row r="6" spans="1:12" x14ac:dyDescent="0.25">
      <c r="A6" s="244" t="s">
        <v>224</v>
      </c>
      <c r="B6" s="245"/>
      <c r="C6" s="245"/>
      <c r="D6" s="245"/>
      <c r="E6" s="245"/>
      <c r="F6" s="245"/>
      <c r="G6" s="245"/>
      <c r="H6" s="245"/>
      <c r="I6" s="245"/>
      <c r="J6" s="245"/>
      <c r="K6" s="245"/>
      <c r="L6" s="245"/>
    </row>
    <row r="7" spans="1:12" x14ac:dyDescent="0.25">
      <c r="A7" s="245"/>
      <c r="B7" s="245"/>
      <c r="C7" s="245"/>
      <c r="D7" s="245"/>
      <c r="E7" s="245"/>
      <c r="F7" s="245"/>
      <c r="G7" s="245"/>
      <c r="H7" s="245"/>
      <c r="I7" s="245"/>
      <c r="J7" s="245"/>
      <c r="K7" s="245"/>
      <c r="L7" s="245"/>
    </row>
    <row r="8" spans="1:12" x14ac:dyDescent="0.25">
      <c r="A8" s="244" t="s">
        <v>225</v>
      </c>
      <c r="B8" s="245"/>
      <c r="C8" s="245"/>
      <c r="D8" s="245"/>
      <c r="E8" s="245"/>
      <c r="F8" s="245"/>
      <c r="G8" s="245"/>
      <c r="H8" s="245"/>
      <c r="I8" s="245"/>
      <c r="J8" s="245"/>
      <c r="K8" s="245"/>
      <c r="L8" s="245"/>
    </row>
    <row r="9" spans="1:12" x14ac:dyDescent="0.25">
      <c r="A9" s="245"/>
      <c r="B9" s="245"/>
      <c r="C9" s="245"/>
      <c r="D9" s="245"/>
      <c r="E9" s="245"/>
      <c r="F9" s="245"/>
      <c r="G9" s="245"/>
      <c r="H9" s="245"/>
      <c r="I9" s="245"/>
      <c r="J9" s="245"/>
      <c r="K9" s="245"/>
      <c r="L9" s="245"/>
    </row>
    <row r="10" spans="1:12" ht="15.75" thickBot="1" x14ac:dyDescent="0.3">
      <c r="A10" s="156"/>
      <c r="B10" s="156"/>
      <c r="C10" s="156"/>
      <c r="D10" s="156"/>
      <c r="E10" s="156"/>
      <c r="F10" s="156"/>
      <c r="G10" s="156"/>
      <c r="H10" s="156"/>
      <c r="I10" s="156"/>
      <c r="J10" s="156"/>
      <c r="K10" s="156"/>
      <c r="L10" s="156"/>
    </row>
    <row r="11" spans="1:12" ht="15.75" thickBot="1" x14ac:dyDescent="0.3">
      <c r="A11" s="159" t="s">
        <v>64</v>
      </c>
      <c r="B11" s="246" t="s">
        <v>85</v>
      </c>
      <c r="C11" s="247"/>
      <c r="D11" s="247"/>
      <c r="E11" s="247"/>
      <c r="F11" s="247"/>
      <c r="G11" s="247"/>
      <c r="H11" s="247"/>
      <c r="I11" s="247"/>
      <c r="J11" s="247"/>
      <c r="K11" s="247"/>
      <c r="L11" s="248"/>
    </row>
    <row r="12" spans="1:12" ht="15.75" thickBot="1" x14ac:dyDescent="0.3">
      <c r="A12" s="160">
        <v>1</v>
      </c>
      <c r="B12" s="234" t="s">
        <v>226</v>
      </c>
      <c r="C12" s="235"/>
      <c r="D12" s="235"/>
      <c r="E12" s="235"/>
      <c r="F12" s="235"/>
      <c r="G12" s="235"/>
      <c r="H12" s="235"/>
      <c r="I12" s="235"/>
      <c r="J12" s="235"/>
      <c r="K12" s="235"/>
      <c r="L12" s="236"/>
    </row>
    <row r="13" spans="1:12" ht="15.75" thickBot="1" x14ac:dyDescent="0.3">
      <c r="A13" s="160">
        <v>2</v>
      </c>
      <c r="B13" s="234" t="s">
        <v>227</v>
      </c>
      <c r="C13" s="235"/>
      <c r="D13" s="235"/>
      <c r="E13" s="235"/>
      <c r="F13" s="235"/>
      <c r="G13" s="235"/>
      <c r="H13" s="235"/>
      <c r="I13" s="235"/>
      <c r="J13" s="235"/>
      <c r="K13" s="235"/>
      <c r="L13" s="236"/>
    </row>
    <row r="14" spans="1:12" ht="15.75" thickBot="1" x14ac:dyDescent="0.3">
      <c r="A14" s="160">
        <v>3</v>
      </c>
      <c r="B14" s="234" t="s">
        <v>228</v>
      </c>
      <c r="C14" s="235"/>
      <c r="D14" s="235"/>
      <c r="E14" s="235"/>
      <c r="F14" s="235"/>
      <c r="G14" s="235"/>
      <c r="H14" s="235"/>
      <c r="I14" s="235"/>
      <c r="J14" s="235"/>
      <c r="K14" s="235"/>
      <c r="L14" s="236"/>
    </row>
    <row r="15" spans="1:12" ht="15.75" thickBot="1" x14ac:dyDescent="0.3">
      <c r="A15" s="160">
        <v>4</v>
      </c>
      <c r="B15" s="234" t="s">
        <v>229</v>
      </c>
      <c r="C15" s="235"/>
      <c r="D15" s="235"/>
      <c r="E15" s="235"/>
      <c r="F15" s="235"/>
      <c r="G15" s="235"/>
      <c r="H15" s="235"/>
      <c r="I15" s="235"/>
      <c r="J15" s="235"/>
      <c r="K15" s="235"/>
      <c r="L15" s="236"/>
    </row>
    <row r="16" spans="1:12" ht="15.75" thickBot="1" x14ac:dyDescent="0.3">
      <c r="A16" s="160">
        <v>5</v>
      </c>
      <c r="B16" s="234" t="s">
        <v>229</v>
      </c>
      <c r="C16" s="235"/>
      <c r="D16" s="235"/>
      <c r="E16" s="235"/>
      <c r="F16" s="235"/>
      <c r="G16" s="235"/>
      <c r="H16" s="235"/>
      <c r="I16" s="235"/>
      <c r="J16" s="235"/>
      <c r="K16" s="235"/>
      <c r="L16" s="236"/>
    </row>
    <row r="17" spans="1:12" ht="15.75" thickBot="1" x14ac:dyDescent="0.3">
      <c r="A17" s="160">
        <v>6</v>
      </c>
      <c r="B17" s="234" t="s">
        <v>230</v>
      </c>
      <c r="C17" s="235"/>
      <c r="D17" s="235"/>
      <c r="E17" s="235"/>
      <c r="F17" s="235"/>
      <c r="G17" s="235"/>
      <c r="H17" s="235"/>
      <c r="I17" s="235"/>
      <c r="J17" s="235"/>
      <c r="K17" s="235"/>
      <c r="L17" s="236"/>
    </row>
    <row r="18" spans="1:12" ht="15.75" thickBot="1" x14ac:dyDescent="0.3">
      <c r="A18" s="160">
        <v>7</v>
      </c>
      <c r="B18" s="234" t="s">
        <v>231</v>
      </c>
      <c r="C18" s="235"/>
      <c r="D18" s="235"/>
      <c r="E18" s="235"/>
      <c r="F18" s="235"/>
      <c r="G18" s="235"/>
      <c r="H18" s="235"/>
      <c r="I18" s="235"/>
      <c r="J18" s="235"/>
      <c r="K18" s="235"/>
      <c r="L18" s="236"/>
    </row>
    <row r="19" spans="1:12" ht="15.75" thickBot="1" x14ac:dyDescent="0.3">
      <c r="A19" s="160">
        <v>8</v>
      </c>
      <c r="B19" s="234" t="s">
        <v>232</v>
      </c>
      <c r="C19" s="235"/>
      <c r="D19" s="235"/>
      <c r="E19" s="235"/>
      <c r="F19" s="235"/>
      <c r="G19" s="235"/>
      <c r="H19" s="235"/>
      <c r="I19" s="235"/>
      <c r="J19" s="235"/>
      <c r="K19" s="235"/>
      <c r="L19" s="236"/>
    </row>
    <row r="20" spans="1:12" ht="15.75" thickBot="1" x14ac:dyDescent="0.3">
      <c r="A20" s="160">
        <v>9</v>
      </c>
      <c r="B20" s="234" t="s">
        <v>233</v>
      </c>
      <c r="C20" s="235"/>
      <c r="D20" s="235"/>
      <c r="E20" s="235"/>
      <c r="F20" s="235"/>
      <c r="G20" s="235"/>
      <c r="H20" s="235"/>
      <c r="I20" s="235"/>
      <c r="J20" s="235"/>
      <c r="K20" s="235"/>
      <c r="L20" s="236"/>
    </row>
    <row r="21" spans="1:12" ht="15.75" thickBot="1" x14ac:dyDescent="0.3">
      <c r="A21" s="160">
        <v>10</v>
      </c>
      <c r="B21" s="234" t="s">
        <v>234</v>
      </c>
      <c r="C21" s="235"/>
      <c r="D21" s="235"/>
      <c r="E21" s="235"/>
      <c r="F21" s="235"/>
      <c r="G21" s="235"/>
      <c r="H21" s="235"/>
      <c r="I21" s="235"/>
      <c r="J21" s="235"/>
      <c r="K21" s="235"/>
      <c r="L21" s="236"/>
    </row>
    <row r="22" spans="1:12" ht="15.75" thickBot="1" x14ac:dyDescent="0.3">
      <c r="A22" s="160">
        <v>11</v>
      </c>
      <c r="B22" s="234" t="s">
        <v>235</v>
      </c>
      <c r="C22" s="235"/>
      <c r="D22" s="235"/>
      <c r="E22" s="235"/>
      <c r="F22" s="235"/>
      <c r="G22" s="235"/>
      <c r="H22" s="235"/>
      <c r="I22" s="235"/>
      <c r="J22" s="235"/>
      <c r="K22" s="235"/>
      <c r="L22" s="236"/>
    </row>
    <row r="23" spans="1:12" ht="15.75" thickBot="1" x14ac:dyDescent="0.3">
      <c r="A23" s="160">
        <v>12</v>
      </c>
      <c r="B23" s="234" t="s">
        <v>236</v>
      </c>
      <c r="C23" s="235"/>
      <c r="D23" s="235"/>
      <c r="E23" s="235"/>
      <c r="F23" s="235"/>
      <c r="G23" s="235"/>
      <c r="H23" s="235"/>
      <c r="I23" s="235"/>
      <c r="J23" s="235"/>
      <c r="K23" s="235"/>
      <c r="L23" s="236"/>
    </row>
    <row r="24" spans="1:12" ht="15.75" thickBot="1" x14ac:dyDescent="0.3">
      <c r="A24" s="160">
        <v>13</v>
      </c>
      <c r="B24" s="234" t="s">
        <v>237</v>
      </c>
      <c r="C24" s="235"/>
      <c r="D24" s="235"/>
      <c r="E24" s="235"/>
      <c r="F24" s="235"/>
      <c r="G24" s="235"/>
      <c r="H24" s="235"/>
      <c r="I24" s="235"/>
      <c r="J24" s="235"/>
      <c r="K24" s="235"/>
      <c r="L24" s="236"/>
    </row>
    <row r="25" spans="1:12" ht="15.75" thickBot="1" x14ac:dyDescent="0.3">
      <c r="A25" s="160">
        <v>14</v>
      </c>
      <c r="B25" s="234" t="s">
        <v>238</v>
      </c>
      <c r="C25" s="235"/>
      <c r="D25" s="235"/>
      <c r="E25" s="235"/>
      <c r="F25" s="235"/>
      <c r="G25" s="235"/>
      <c r="H25" s="235"/>
      <c r="I25" s="235"/>
      <c r="J25" s="235"/>
      <c r="K25" s="235"/>
      <c r="L25" s="236"/>
    </row>
    <row r="26" spans="1:12" ht="15.75" thickBot="1" x14ac:dyDescent="0.3">
      <c r="A26" s="160">
        <v>15</v>
      </c>
      <c r="B26" s="234" t="s">
        <v>239</v>
      </c>
      <c r="C26" s="235"/>
      <c r="D26" s="235"/>
      <c r="E26" s="235"/>
      <c r="F26" s="235"/>
      <c r="G26" s="235"/>
      <c r="H26" s="235"/>
      <c r="I26" s="235"/>
      <c r="J26" s="235"/>
      <c r="K26" s="235"/>
      <c r="L26" s="236"/>
    </row>
    <row r="27" spans="1:12" ht="15.75" thickBot="1" x14ac:dyDescent="0.3">
      <c r="A27" s="160">
        <v>16</v>
      </c>
      <c r="B27" s="234" t="s">
        <v>240</v>
      </c>
      <c r="C27" s="235"/>
      <c r="D27" s="235"/>
      <c r="E27" s="235"/>
      <c r="F27" s="235"/>
      <c r="G27" s="235"/>
      <c r="H27" s="235"/>
      <c r="I27" s="235"/>
      <c r="J27" s="235"/>
      <c r="K27" s="235"/>
      <c r="L27" s="236"/>
    </row>
    <row r="28" spans="1:12" ht="15.75" thickBot="1" x14ac:dyDescent="0.3">
      <c r="A28" s="160">
        <v>17</v>
      </c>
      <c r="B28" s="234" t="s">
        <v>241</v>
      </c>
      <c r="C28" s="235"/>
      <c r="D28" s="235"/>
      <c r="E28" s="235"/>
      <c r="F28" s="235"/>
      <c r="G28" s="235"/>
      <c r="H28" s="235"/>
      <c r="I28" s="235"/>
      <c r="J28" s="235"/>
      <c r="K28" s="235"/>
      <c r="L28" s="236"/>
    </row>
    <row r="29" spans="1:12" ht="15.75" thickBot="1" x14ac:dyDescent="0.3">
      <c r="A29" s="160">
        <v>18</v>
      </c>
      <c r="B29" s="234" t="s">
        <v>242</v>
      </c>
      <c r="C29" s="235"/>
      <c r="D29" s="235"/>
      <c r="E29" s="235"/>
      <c r="F29" s="235"/>
      <c r="G29" s="235"/>
      <c r="H29" s="235"/>
      <c r="I29" s="235"/>
      <c r="J29" s="235"/>
      <c r="K29" s="235"/>
      <c r="L29" s="236"/>
    </row>
    <row r="30" spans="1:12" ht="15.75" thickBot="1" x14ac:dyDescent="0.3">
      <c r="A30" s="160">
        <v>19</v>
      </c>
      <c r="B30" s="234" t="s">
        <v>243</v>
      </c>
      <c r="C30" s="235"/>
      <c r="D30" s="235"/>
      <c r="E30" s="235"/>
      <c r="F30" s="235"/>
      <c r="G30" s="235"/>
      <c r="H30" s="235"/>
      <c r="I30" s="235"/>
      <c r="J30" s="235"/>
      <c r="K30" s="235"/>
      <c r="L30" s="236"/>
    </row>
    <row r="31" spans="1:12" ht="15.75" thickBot="1" x14ac:dyDescent="0.3">
      <c r="A31" s="160">
        <v>20</v>
      </c>
      <c r="B31" s="234" t="s">
        <v>244</v>
      </c>
      <c r="C31" s="235"/>
      <c r="D31" s="235"/>
      <c r="E31" s="235"/>
      <c r="F31" s="235"/>
      <c r="G31" s="235"/>
      <c r="H31" s="235"/>
      <c r="I31" s="235"/>
      <c r="J31" s="235"/>
      <c r="K31" s="235"/>
      <c r="L31" s="236"/>
    </row>
    <row r="32" spans="1:12" ht="15.75" thickBot="1" x14ac:dyDescent="0.3">
      <c r="A32" s="160">
        <v>21</v>
      </c>
      <c r="B32" s="234" t="s">
        <v>244</v>
      </c>
      <c r="C32" s="235"/>
      <c r="D32" s="235"/>
      <c r="E32" s="235"/>
      <c r="F32" s="235"/>
      <c r="G32" s="235"/>
      <c r="H32" s="235"/>
      <c r="I32" s="235"/>
      <c r="J32" s="235"/>
      <c r="K32" s="235"/>
      <c r="L32" s="236"/>
    </row>
    <row r="33" spans="1:12" ht="15.75" thickBot="1" x14ac:dyDescent="0.3">
      <c r="A33" s="160">
        <v>22</v>
      </c>
      <c r="B33" s="234" t="s">
        <v>245</v>
      </c>
      <c r="C33" s="235"/>
      <c r="D33" s="235"/>
      <c r="E33" s="235"/>
      <c r="F33" s="235"/>
      <c r="G33" s="235"/>
      <c r="H33" s="235"/>
      <c r="I33" s="235"/>
      <c r="J33" s="235"/>
      <c r="K33" s="235"/>
      <c r="L33" s="236"/>
    </row>
    <row r="34" spans="1:12" ht="15.75" thickBot="1" x14ac:dyDescent="0.3">
      <c r="A34" s="160">
        <v>23</v>
      </c>
      <c r="B34" s="234" t="s">
        <v>246</v>
      </c>
      <c r="C34" s="235"/>
      <c r="D34" s="235"/>
      <c r="E34" s="235"/>
      <c r="F34" s="235"/>
      <c r="G34" s="235"/>
      <c r="H34" s="235"/>
      <c r="I34" s="235"/>
      <c r="J34" s="235"/>
      <c r="K34" s="235"/>
      <c r="L34" s="236"/>
    </row>
    <row r="35" spans="1:12" ht="15.75" thickBot="1" x14ac:dyDescent="0.3">
      <c r="A35" s="160">
        <v>24</v>
      </c>
      <c r="B35" s="234" t="s">
        <v>247</v>
      </c>
      <c r="C35" s="235"/>
      <c r="D35" s="235"/>
      <c r="E35" s="235"/>
      <c r="F35" s="235"/>
      <c r="G35" s="235"/>
      <c r="H35" s="235"/>
      <c r="I35" s="235"/>
      <c r="J35" s="235"/>
      <c r="K35" s="235"/>
      <c r="L35" s="236"/>
    </row>
    <row r="36" spans="1:12" ht="15.75" thickBot="1" x14ac:dyDescent="0.3">
      <c r="A36" s="160">
        <v>25</v>
      </c>
      <c r="B36" s="234" t="s">
        <v>248</v>
      </c>
      <c r="C36" s="235"/>
      <c r="D36" s="235"/>
      <c r="E36" s="235"/>
      <c r="F36" s="235"/>
      <c r="G36" s="235"/>
      <c r="H36" s="235"/>
      <c r="I36" s="235"/>
      <c r="J36" s="235"/>
      <c r="K36" s="235"/>
      <c r="L36" s="236"/>
    </row>
    <row r="37" spans="1:12" ht="15.75" thickBot="1" x14ac:dyDescent="0.3">
      <c r="A37" s="160">
        <v>26</v>
      </c>
      <c r="B37" s="234" t="s">
        <v>249</v>
      </c>
      <c r="C37" s="235"/>
      <c r="D37" s="235"/>
      <c r="E37" s="235"/>
      <c r="F37" s="235"/>
      <c r="G37" s="235"/>
      <c r="H37" s="235"/>
      <c r="I37" s="235"/>
      <c r="J37" s="235"/>
      <c r="K37" s="235"/>
      <c r="L37" s="236"/>
    </row>
    <row r="38" spans="1:12" ht="15.75" thickBot="1" x14ac:dyDescent="0.3">
      <c r="A38" s="160">
        <v>27</v>
      </c>
      <c r="B38" s="234" t="s">
        <v>250</v>
      </c>
      <c r="C38" s="235"/>
      <c r="D38" s="235"/>
      <c r="E38" s="235"/>
      <c r="F38" s="235"/>
      <c r="G38" s="235"/>
      <c r="H38" s="235"/>
      <c r="I38" s="235"/>
      <c r="J38" s="235"/>
      <c r="K38" s="235"/>
      <c r="L38" s="236"/>
    </row>
    <row r="39" spans="1:12" ht="15.75" thickBot="1" x14ac:dyDescent="0.3">
      <c r="A39" s="160">
        <v>28</v>
      </c>
      <c r="B39" s="234" t="s">
        <v>251</v>
      </c>
      <c r="C39" s="235"/>
      <c r="D39" s="235"/>
      <c r="E39" s="235"/>
      <c r="F39" s="235"/>
      <c r="G39" s="235"/>
      <c r="H39" s="235"/>
      <c r="I39" s="235"/>
      <c r="J39" s="235"/>
      <c r="K39" s="235"/>
      <c r="L39" s="236"/>
    </row>
    <row r="40" spans="1:12" ht="15.75" thickBot="1" x14ac:dyDescent="0.3">
      <c r="A40" s="160">
        <v>29</v>
      </c>
      <c r="B40" s="234" t="s">
        <v>252</v>
      </c>
      <c r="C40" s="235"/>
      <c r="D40" s="235"/>
      <c r="E40" s="235"/>
      <c r="F40" s="235"/>
      <c r="G40" s="235"/>
      <c r="H40" s="235"/>
      <c r="I40" s="235"/>
      <c r="J40" s="235"/>
      <c r="K40" s="235"/>
      <c r="L40" s="236"/>
    </row>
    <row r="41" spans="1:12" ht="15.75" thickBot="1" x14ac:dyDescent="0.3">
      <c r="A41" s="160">
        <v>30</v>
      </c>
      <c r="B41" s="234" t="s">
        <v>253</v>
      </c>
      <c r="C41" s="235"/>
      <c r="D41" s="235"/>
      <c r="E41" s="235"/>
      <c r="F41" s="235"/>
      <c r="G41" s="235"/>
      <c r="H41" s="235"/>
      <c r="I41" s="235"/>
      <c r="J41" s="235"/>
      <c r="K41" s="235"/>
      <c r="L41" s="236"/>
    </row>
    <row r="42" spans="1:12" ht="15.75" thickBot="1" x14ac:dyDescent="0.3">
      <c r="A42" s="160">
        <v>31</v>
      </c>
      <c r="B42" s="234" t="s">
        <v>254</v>
      </c>
      <c r="C42" s="235"/>
      <c r="D42" s="235"/>
      <c r="E42" s="235"/>
      <c r="F42" s="235"/>
      <c r="G42" s="235"/>
      <c r="H42" s="235"/>
      <c r="I42" s="235"/>
      <c r="J42" s="235"/>
      <c r="K42" s="235"/>
      <c r="L42" s="236"/>
    </row>
    <row r="43" spans="1:12" ht="15.75" thickBot="1" x14ac:dyDescent="0.3">
      <c r="A43" s="160">
        <v>32</v>
      </c>
      <c r="B43" s="234" t="s">
        <v>255</v>
      </c>
      <c r="C43" s="235"/>
      <c r="D43" s="235"/>
      <c r="E43" s="235"/>
      <c r="F43" s="235"/>
      <c r="G43" s="235"/>
      <c r="H43" s="235"/>
      <c r="I43" s="235"/>
      <c r="J43" s="235"/>
      <c r="K43" s="235"/>
      <c r="L43" s="236"/>
    </row>
    <row r="44" spans="1:12" ht="15.75" thickBot="1" x14ac:dyDescent="0.3">
      <c r="A44" s="160">
        <v>33</v>
      </c>
      <c r="B44" s="234" t="s">
        <v>256</v>
      </c>
      <c r="C44" s="235"/>
      <c r="D44" s="235"/>
      <c r="E44" s="235"/>
      <c r="F44" s="235"/>
      <c r="G44" s="235"/>
      <c r="H44" s="235"/>
      <c r="I44" s="235"/>
      <c r="J44" s="235"/>
      <c r="K44" s="235"/>
      <c r="L44" s="236"/>
    </row>
    <row r="45" spans="1:12" ht="15.75" thickBot="1" x14ac:dyDescent="0.3">
      <c r="A45" s="160">
        <v>34</v>
      </c>
      <c r="B45" s="234" t="s">
        <v>257</v>
      </c>
      <c r="C45" s="235"/>
      <c r="D45" s="235"/>
      <c r="E45" s="235"/>
      <c r="F45" s="235"/>
      <c r="G45" s="235"/>
      <c r="H45" s="235"/>
      <c r="I45" s="235"/>
      <c r="J45" s="235"/>
      <c r="K45" s="235"/>
      <c r="L45" s="236"/>
    </row>
    <row r="46" spans="1:12" ht="15.75" thickBot="1" x14ac:dyDescent="0.3">
      <c r="A46" s="160">
        <v>35</v>
      </c>
      <c r="B46" s="234" t="s">
        <v>258</v>
      </c>
      <c r="C46" s="235"/>
      <c r="D46" s="235"/>
      <c r="E46" s="235"/>
      <c r="F46" s="235"/>
      <c r="G46" s="235"/>
      <c r="H46" s="235"/>
      <c r="I46" s="235"/>
      <c r="J46" s="235"/>
      <c r="K46" s="235"/>
      <c r="L46" s="236"/>
    </row>
    <row r="47" spans="1:12" ht="15.75" thickBot="1" x14ac:dyDescent="0.3">
      <c r="A47" s="160">
        <v>36</v>
      </c>
      <c r="B47" s="234" t="s">
        <v>259</v>
      </c>
      <c r="C47" s="235"/>
      <c r="D47" s="235"/>
      <c r="E47" s="235"/>
      <c r="F47" s="235"/>
      <c r="G47" s="235"/>
      <c r="H47" s="235"/>
      <c r="I47" s="235"/>
      <c r="J47" s="235"/>
      <c r="K47" s="235"/>
      <c r="L47" s="236"/>
    </row>
    <row r="48" spans="1:12" ht="15.75" thickBot="1" x14ac:dyDescent="0.3">
      <c r="A48" s="160">
        <v>37</v>
      </c>
      <c r="B48" s="234" t="s">
        <v>260</v>
      </c>
      <c r="C48" s="235"/>
      <c r="D48" s="235"/>
      <c r="E48" s="235"/>
      <c r="F48" s="235"/>
      <c r="G48" s="235"/>
      <c r="H48" s="235"/>
      <c r="I48" s="235"/>
      <c r="J48" s="235"/>
      <c r="K48" s="235"/>
      <c r="L48" s="236"/>
    </row>
    <row r="49" spans="1:12" ht="15.75" thickBot="1" x14ac:dyDescent="0.3">
      <c r="A49" s="160">
        <v>38</v>
      </c>
      <c r="B49" s="234" t="s">
        <v>261</v>
      </c>
      <c r="C49" s="235"/>
      <c r="D49" s="235"/>
      <c r="E49" s="235"/>
      <c r="F49" s="235"/>
      <c r="G49" s="235"/>
      <c r="H49" s="235"/>
      <c r="I49" s="235"/>
      <c r="J49" s="235"/>
      <c r="K49" s="235"/>
      <c r="L49" s="236"/>
    </row>
    <row r="50" spans="1:12" ht="15.75" thickBot="1" x14ac:dyDescent="0.3">
      <c r="A50" s="160">
        <v>39</v>
      </c>
      <c r="B50" s="234" t="s">
        <v>262</v>
      </c>
      <c r="C50" s="235"/>
      <c r="D50" s="235"/>
      <c r="E50" s="235"/>
      <c r="F50" s="235"/>
      <c r="G50" s="235"/>
      <c r="H50" s="235"/>
      <c r="I50" s="235"/>
      <c r="J50" s="235"/>
      <c r="K50" s="235"/>
      <c r="L50" s="236"/>
    </row>
    <row r="51" spans="1:12" ht="15.75" thickBot="1" x14ac:dyDescent="0.3">
      <c r="A51" s="160">
        <v>40</v>
      </c>
      <c r="B51" s="234" t="s">
        <v>263</v>
      </c>
      <c r="C51" s="235"/>
      <c r="D51" s="235"/>
      <c r="E51" s="235"/>
      <c r="F51" s="235"/>
      <c r="G51" s="235"/>
      <c r="H51" s="235"/>
      <c r="I51" s="235"/>
      <c r="J51" s="235"/>
      <c r="K51" s="235"/>
      <c r="L51" s="236"/>
    </row>
    <row r="52" spans="1:12" ht="15.75" thickBot="1" x14ac:dyDescent="0.3">
      <c r="A52" s="160">
        <v>41</v>
      </c>
      <c r="B52" s="234" t="s">
        <v>264</v>
      </c>
      <c r="C52" s="235"/>
      <c r="D52" s="235"/>
      <c r="E52" s="235"/>
      <c r="F52" s="235"/>
      <c r="G52" s="235"/>
      <c r="H52" s="235"/>
      <c r="I52" s="235"/>
      <c r="J52" s="235"/>
      <c r="K52" s="235"/>
      <c r="L52" s="236"/>
    </row>
    <row r="53" spans="1:12" ht="15.75" thickBot="1" x14ac:dyDescent="0.3">
      <c r="A53" s="160">
        <v>42</v>
      </c>
      <c r="B53" s="234" t="s">
        <v>265</v>
      </c>
      <c r="C53" s="235"/>
      <c r="D53" s="235"/>
      <c r="E53" s="235"/>
      <c r="F53" s="235"/>
      <c r="G53" s="235"/>
      <c r="H53" s="235"/>
      <c r="I53" s="235"/>
      <c r="J53" s="235"/>
      <c r="K53" s="235"/>
      <c r="L53" s="236"/>
    </row>
    <row r="55" spans="1:12" x14ac:dyDescent="0.25">
      <c r="A55" s="233" t="s">
        <v>266</v>
      </c>
      <c r="B55" s="233"/>
      <c r="C55" s="233"/>
      <c r="D55" s="233"/>
      <c r="E55" s="233"/>
      <c r="F55" s="233"/>
      <c r="G55" s="233"/>
      <c r="H55" s="233"/>
      <c r="I55" s="233"/>
      <c r="J55" s="233"/>
      <c r="K55" s="233"/>
      <c r="L55" s="233"/>
    </row>
    <row r="56" spans="1:12" x14ac:dyDescent="0.25">
      <c r="A56" s="156"/>
      <c r="B56" s="156"/>
      <c r="C56" s="156"/>
      <c r="D56" s="156"/>
      <c r="E56" s="156"/>
      <c r="F56" s="156"/>
      <c r="G56" s="156"/>
      <c r="H56" s="156"/>
      <c r="I56" s="156"/>
      <c r="J56" s="156"/>
      <c r="K56" s="156"/>
      <c r="L56" s="156"/>
    </row>
    <row r="57" spans="1:12" ht="30" x14ac:dyDescent="0.25">
      <c r="A57" s="237" t="s">
        <v>65</v>
      </c>
      <c r="B57" s="238"/>
      <c r="C57" s="238"/>
      <c r="D57" s="239"/>
      <c r="E57" s="161" t="s">
        <v>66</v>
      </c>
      <c r="F57" s="162" t="s">
        <v>67</v>
      </c>
      <c r="G57" s="162" t="s">
        <v>68</v>
      </c>
      <c r="H57" s="237" t="s">
        <v>3</v>
      </c>
      <c r="I57" s="238"/>
      <c r="J57" s="238"/>
      <c r="K57" s="238"/>
      <c r="L57" s="239"/>
    </row>
    <row r="58" spans="1:12" ht="15" customHeight="1" x14ac:dyDescent="0.25">
      <c r="A58" s="240" t="s">
        <v>90</v>
      </c>
      <c r="B58" s="241"/>
      <c r="C58" s="241"/>
      <c r="D58" s="242"/>
      <c r="E58" s="163" t="s">
        <v>267</v>
      </c>
      <c r="F58" s="164" t="s">
        <v>191</v>
      </c>
      <c r="G58" s="165"/>
      <c r="H58" s="221"/>
      <c r="I58" s="222"/>
      <c r="J58" s="222"/>
      <c r="K58" s="222"/>
      <c r="L58" s="223"/>
    </row>
    <row r="59" spans="1:12" x14ac:dyDescent="0.25">
      <c r="A59" s="218" t="s">
        <v>91</v>
      </c>
      <c r="B59" s="219"/>
      <c r="C59" s="219"/>
      <c r="D59" s="220"/>
      <c r="E59" s="166">
        <v>15</v>
      </c>
      <c r="F59" s="164" t="s">
        <v>191</v>
      </c>
      <c r="G59" s="167"/>
      <c r="H59" s="221"/>
      <c r="I59" s="222"/>
      <c r="J59" s="222"/>
      <c r="K59" s="222"/>
      <c r="L59" s="223"/>
    </row>
    <row r="60" spans="1:12" x14ac:dyDescent="0.25">
      <c r="A60" s="218" t="s">
        <v>268</v>
      </c>
      <c r="B60" s="219"/>
      <c r="C60" s="219"/>
      <c r="D60" s="220"/>
      <c r="E60" s="166" t="s">
        <v>269</v>
      </c>
      <c r="F60" s="164" t="s">
        <v>191</v>
      </c>
      <c r="G60" s="165"/>
      <c r="H60" s="221"/>
      <c r="I60" s="222"/>
      <c r="J60" s="222"/>
      <c r="K60" s="222"/>
      <c r="L60" s="223"/>
    </row>
    <row r="61" spans="1:12" x14ac:dyDescent="0.25">
      <c r="A61" s="227" t="s">
        <v>69</v>
      </c>
      <c r="B61" s="228"/>
      <c r="C61" s="228"/>
      <c r="D61" s="229"/>
      <c r="E61" s="168" t="s">
        <v>270</v>
      </c>
      <c r="F61" s="164" t="s">
        <v>191</v>
      </c>
      <c r="G61" s="165"/>
      <c r="H61" s="221"/>
      <c r="I61" s="222"/>
      <c r="J61" s="222"/>
      <c r="K61" s="222"/>
      <c r="L61" s="223"/>
    </row>
    <row r="62" spans="1:12" x14ac:dyDescent="0.25">
      <c r="A62" s="230" t="s">
        <v>87</v>
      </c>
      <c r="B62" s="231"/>
      <c r="C62" s="231"/>
      <c r="D62" s="232"/>
      <c r="E62" s="168"/>
      <c r="F62" s="164" t="s">
        <v>271</v>
      </c>
      <c r="G62" s="167"/>
      <c r="H62" s="221"/>
      <c r="I62" s="222"/>
      <c r="J62" s="222"/>
      <c r="K62" s="222"/>
      <c r="L62" s="223"/>
    </row>
    <row r="63" spans="1:12" x14ac:dyDescent="0.25">
      <c r="A63" s="227" t="s">
        <v>123</v>
      </c>
      <c r="B63" s="228"/>
      <c r="C63" s="228"/>
      <c r="D63" s="229"/>
      <c r="E63" s="168">
        <v>17</v>
      </c>
      <c r="F63" s="164" t="s">
        <v>191</v>
      </c>
      <c r="G63" s="165"/>
      <c r="H63" s="221"/>
      <c r="I63" s="222"/>
      <c r="J63" s="222"/>
      <c r="K63" s="222"/>
      <c r="L63" s="223"/>
    </row>
    <row r="64" spans="1:12" x14ac:dyDescent="0.25">
      <c r="A64" s="227" t="s">
        <v>89</v>
      </c>
      <c r="B64" s="228"/>
      <c r="C64" s="228"/>
      <c r="D64" s="229"/>
      <c r="E64" s="168"/>
      <c r="F64" s="164" t="s">
        <v>271</v>
      </c>
      <c r="G64" s="165"/>
      <c r="H64" s="221"/>
      <c r="I64" s="222"/>
      <c r="J64" s="222"/>
      <c r="K64" s="222"/>
      <c r="L64" s="223"/>
    </row>
    <row r="65" spans="1:12" x14ac:dyDescent="0.25">
      <c r="A65" s="218" t="s">
        <v>70</v>
      </c>
      <c r="B65" s="219"/>
      <c r="C65" s="219"/>
      <c r="D65" s="220"/>
      <c r="E65" s="166">
        <v>9</v>
      </c>
      <c r="F65" s="164" t="s">
        <v>191</v>
      </c>
      <c r="G65" s="165"/>
      <c r="H65" s="221"/>
      <c r="I65" s="222"/>
      <c r="J65" s="222"/>
      <c r="K65" s="222"/>
      <c r="L65" s="223"/>
    </row>
    <row r="66" spans="1:12" x14ac:dyDescent="0.25">
      <c r="A66" s="218" t="s">
        <v>71</v>
      </c>
      <c r="B66" s="219"/>
      <c r="C66" s="219"/>
      <c r="D66" s="220"/>
      <c r="E66" s="166">
        <v>16</v>
      </c>
      <c r="F66" s="164" t="s">
        <v>191</v>
      </c>
      <c r="G66" s="165"/>
      <c r="H66" s="221"/>
      <c r="I66" s="222"/>
      <c r="J66" s="222"/>
      <c r="K66" s="222"/>
      <c r="L66" s="223"/>
    </row>
    <row r="67" spans="1:12" x14ac:dyDescent="0.25">
      <c r="A67" s="218" t="s">
        <v>72</v>
      </c>
      <c r="B67" s="219"/>
      <c r="C67" s="219"/>
      <c r="D67" s="220"/>
      <c r="E67" s="166" t="s">
        <v>272</v>
      </c>
      <c r="F67" s="164" t="s">
        <v>191</v>
      </c>
      <c r="G67" s="165"/>
      <c r="H67" s="221"/>
      <c r="I67" s="222"/>
      <c r="J67" s="222"/>
      <c r="K67" s="222"/>
      <c r="L67" s="223"/>
    </row>
    <row r="68" spans="1:12" x14ac:dyDescent="0.25">
      <c r="A68" s="224" t="s">
        <v>73</v>
      </c>
      <c r="B68" s="225"/>
      <c r="C68" s="225"/>
      <c r="D68" s="226"/>
      <c r="E68" s="166" t="s">
        <v>273</v>
      </c>
      <c r="F68" s="164" t="s">
        <v>191</v>
      </c>
      <c r="G68" s="167"/>
      <c r="H68" s="221"/>
      <c r="I68" s="222"/>
      <c r="J68" s="222"/>
      <c r="K68" s="222"/>
      <c r="L68" s="223"/>
    </row>
    <row r="69" spans="1:12" x14ac:dyDescent="0.25">
      <c r="A69" s="218" t="s">
        <v>74</v>
      </c>
      <c r="B69" s="219"/>
      <c r="C69" s="219"/>
      <c r="D69" s="220"/>
      <c r="E69" s="166">
        <v>10</v>
      </c>
      <c r="F69" s="164" t="s">
        <v>191</v>
      </c>
      <c r="G69" s="165"/>
      <c r="H69" s="221"/>
      <c r="I69" s="222"/>
      <c r="J69" s="222"/>
      <c r="K69" s="222"/>
      <c r="L69" s="223"/>
    </row>
    <row r="70" spans="1:12" x14ac:dyDescent="0.25">
      <c r="A70" s="218" t="s">
        <v>88</v>
      </c>
      <c r="B70" s="219"/>
      <c r="C70" s="219"/>
      <c r="D70" s="220"/>
      <c r="E70" s="166" t="s">
        <v>274</v>
      </c>
      <c r="F70" s="164" t="s">
        <v>191</v>
      </c>
      <c r="G70" s="167"/>
      <c r="H70" s="221"/>
      <c r="I70" s="222"/>
      <c r="J70" s="222"/>
      <c r="K70" s="222"/>
      <c r="L70" s="223"/>
    </row>
    <row r="71" spans="1:12" x14ac:dyDescent="0.25">
      <c r="A71" s="218" t="s">
        <v>92</v>
      </c>
      <c r="B71" s="219"/>
      <c r="C71" s="219"/>
      <c r="D71" s="220"/>
      <c r="E71" s="166" t="s">
        <v>275</v>
      </c>
      <c r="F71" s="164" t="s">
        <v>191</v>
      </c>
      <c r="G71" s="167"/>
      <c r="H71" s="221"/>
      <c r="I71" s="222"/>
      <c r="J71" s="222"/>
      <c r="K71" s="222"/>
      <c r="L71" s="223"/>
    </row>
    <row r="72" spans="1:12" x14ac:dyDescent="0.25">
      <c r="A72" s="218" t="s">
        <v>93</v>
      </c>
      <c r="B72" s="219"/>
      <c r="C72" s="219"/>
      <c r="D72" s="220"/>
      <c r="E72" s="166"/>
      <c r="F72" s="164" t="s">
        <v>271</v>
      </c>
      <c r="G72" s="165"/>
      <c r="H72" s="221"/>
      <c r="I72" s="222"/>
      <c r="J72" s="222"/>
      <c r="K72" s="222"/>
      <c r="L72" s="223"/>
    </row>
  </sheetData>
  <mergeCells count="80">
    <mergeCell ref="A8:L9"/>
    <mergeCell ref="B13:L13"/>
    <mergeCell ref="A6:L7"/>
    <mergeCell ref="B11:L11"/>
    <mergeCell ref="B12:L1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B53:L53"/>
    <mergeCell ref="B45:L45"/>
    <mergeCell ref="B46:L46"/>
    <mergeCell ref="B47:L47"/>
    <mergeCell ref="B43:L43"/>
    <mergeCell ref="B44:L44"/>
    <mergeCell ref="B48:L48"/>
    <mergeCell ref="B49:L49"/>
    <mergeCell ref="B50:L50"/>
    <mergeCell ref="B51:L51"/>
    <mergeCell ref="B52:L5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5:L55"/>
    <mergeCell ref="A59:D59"/>
    <mergeCell ref="H59:L59"/>
    <mergeCell ref="A60:D60"/>
    <mergeCell ref="H60:L60"/>
    <mergeCell ref="A57:D57"/>
    <mergeCell ref="A58:D58"/>
    <mergeCell ref="H58:L58"/>
    <mergeCell ref="H57:L57"/>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zoomScaleNormal="100" workbookViewId="0">
      <selection activeCell="C10" sqref="C10:D10"/>
    </sheetView>
  </sheetViews>
  <sheetFormatPr baseColWidth="10" defaultRowHeight="15.75" x14ac:dyDescent="0.25"/>
  <cols>
    <col min="1" max="1" width="24.85546875" style="105" customWidth="1"/>
    <col min="2" max="2" width="55.5703125" style="105" customWidth="1"/>
    <col min="3" max="3" width="41.28515625" style="105" customWidth="1"/>
    <col min="4" max="4" width="29.42578125" style="105" customWidth="1"/>
    <col min="5" max="5" width="29.140625" style="105" customWidth="1"/>
    <col min="6" max="16384" width="11.42578125" style="63"/>
  </cols>
  <sheetData>
    <row r="1" spans="1:5" x14ac:dyDescent="0.25">
      <c r="A1" s="253" t="s">
        <v>86</v>
      </c>
      <c r="B1" s="254"/>
      <c r="C1" s="254"/>
      <c r="D1" s="254"/>
      <c r="E1" s="82"/>
    </row>
    <row r="2" spans="1:5" x14ac:dyDescent="0.25">
      <c r="A2" s="83"/>
      <c r="B2" s="255" t="s">
        <v>75</v>
      </c>
      <c r="C2" s="255"/>
      <c r="D2" s="255"/>
      <c r="E2" s="84"/>
    </row>
    <row r="3" spans="1:5" x14ac:dyDescent="0.25">
      <c r="A3" s="85"/>
      <c r="B3" s="255" t="s">
        <v>139</v>
      </c>
      <c r="C3" s="255"/>
      <c r="D3" s="255"/>
      <c r="E3" s="86"/>
    </row>
    <row r="4" spans="1:5" thickBot="1" x14ac:dyDescent="0.3">
      <c r="A4" s="87"/>
      <c r="B4" s="88"/>
      <c r="C4" s="88"/>
      <c r="D4" s="88"/>
      <c r="E4" s="89"/>
    </row>
    <row r="5" spans="1:5" ht="16.5" thickBot="1" x14ac:dyDescent="0.3">
      <c r="A5" s="87"/>
      <c r="B5" s="90" t="s">
        <v>276</v>
      </c>
      <c r="C5" s="256" t="s">
        <v>277</v>
      </c>
      <c r="D5" s="257"/>
      <c r="E5" s="89"/>
    </row>
    <row r="6" spans="1:5" ht="16.5" thickBot="1" x14ac:dyDescent="0.3">
      <c r="A6" s="87"/>
      <c r="B6" s="108" t="s">
        <v>278</v>
      </c>
      <c r="C6" s="258" t="s">
        <v>279</v>
      </c>
      <c r="D6" s="259"/>
      <c r="E6" s="89"/>
    </row>
    <row r="7" spans="1:5" ht="16.5" thickBot="1" x14ac:dyDescent="0.3">
      <c r="A7" s="87"/>
      <c r="B7" s="108" t="s">
        <v>140</v>
      </c>
      <c r="C7" s="251" t="s">
        <v>141</v>
      </c>
      <c r="D7" s="252"/>
      <c r="E7" s="89"/>
    </row>
    <row r="8" spans="1:5" ht="16.5" thickBot="1" x14ac:dyDescent="0.3">
      <c r="A8" s="87"/>
      <c r="B8" s="109">
        <v>7</v>
      </c>
      <c r="C8" s="249">
        <v>1555769345</v>
      </c>
      <c r="D8" s="250"/>
      <c r="E8" s="89"/>
    </row>
    <row r="9" spans="1:5" ht="16.5" thickBot="1" x14ac:dyDescent="0.3">
      <c r="A9" s="87"/>
      <c r="B9" s="109"/>
      <c r="C9" s="249"/>
      <c r="D9" s="250"/>
      <c r="E9" s="89"/>
    </row>
    <row r="10" spans="1:5" ht="16.5" thickBot="1" x14ac:dyDescent="0.3">
      <c r="A10" s="87"/>
      <c r="B10" s="109"/>
      <c r="C10" s="249"/>
      <c r="D10" s="250"/>
      <c r="E10" s="89"/>
    </row>
    <row r="11" spans="1:5" ht="16.5" thickBot="1" x14ac:dyDescent="0.3">
      <c r="A11" s="87"/>
      <c r="B11" s="109"/>
      <c r="C11" s="249"/>
      <c r="D11" s="250"/>
      <c r="E11" s="89"/>
    </row>
    <row r="12" spans="1:5" ht="16.5" thickBot="1" x14ac:dyDescent="0.3">
      <c r="A12" s="87"/>
      <c r="B12" s="109"/>
      <c r="C12" s="249"/>
      <c r="D12" s="250"/>
      <c r="E12" s="89"/>
    </row>
    <row r="13" spans="1:5" ht="32.25" thickBot="1" x14ac:dyDescent="0.3">
      <c r="A13" s="87"/>
      <c r="B13" s="110" t="s">
        <v>142</v>
      </c>
      <c r="C13" s="249">
        <f>SUM(C8:D12)</f>
        <v>1555769345</v>
      </c>
      <c r="D13" s="250"/>
      <c r="E13" s="89"/>
    </row>
    <row r="14" spans="1:5" ht="48" thickBot="1" x14ac:dyDescent="0.3">
      <c r="A14" s="87"/>
      <c r="B14" s="110" t="s">
        <v>143</v>
      </c>
      <c r="C14" s="249">
        <f>+C13/616000</f>
        <v>2525.5995860389612</v>
      </c>
      <c r="D14" s="250"/>
      <c r="E14" s="89"/>
    </row>
    <row r="15" spans="1:5" x14ac:dyDescent="0.25">
      <c r="A15" s="87"/>
      <c r="B15" s="88"/>
      <c r="C15" s="91"/>
      <c r="D15" s="92"/>
      <c r="E15" s="89"/>
    </row>
    <row r="16" spans="1:5" ht="16.5" thickBot="1" x14ac:dyDescent="0.3">
      <c r="A16" s="87"/>
      <c r="B16" s="88" t="s">
        <v>144</v>
      </c>
      <c r="C16" s="91"/>
      <c r="D16" s="92"/>
      <c r="E16" s="89"/>
    </row>
    <row r="17" spans="1:5" ht="15" x14ac:dyDescent="0.25">
      <c r="A17" s="87"/>
      <c r="B17" s="93" t="s">
        <v>76</v>
      </c>
      <c r="C17" s="94"/>
      <c r="D17" s="169">
        <v>617198232</v>
      </c>
      <c r="E17" s="89"/>
    </row>
    <row r="18" spans="1:5" ht="15" x14ac:dyDescent="0.25">
      <c r="A18" s="87"/>
      <c r="B18" s="87" t="s">
        <v>77</v>
      </c>
      <c r="C18" s="95"/>
      <c r="D18" s="170">
        <v>708398232</v>
      </c>
      <c r="E18" s="89"/>
    </row>
    <row r="19" spans="1:5" ht="15" x14ac:dyDescent="0.25">
      <c r="A19" s="87"/>
      <c r="B19" s="87" t="s">
        <v>78</v>
      </c>
      <c r="C19" s="95"/>
      <c r="D19" s="170">
        <v>72187300</v>
      </c>
      <c r="E19" s="89"/>
    </row>
    <row r="20" spans="1:5" thickBot="1" x14ac:dyDescent="0.3">
      <c r="A20" s="87"/>
      <c r="B20" s="96" t="s">
        <v>79</v>
      </c>
      <c r="C20" s="97"/>
      <c r="D20" s="171">
        <v>114507001</v>
      </c>
      <c r="E20" s="89"/>
    </row>
    <row r="21" spans="1:5" ht="16.5" thickBot="1" x14ac:dyDescent="0.3">
      <c r="A21" s="87"/>
      <c r="B21" s="262" t="s">
        <v>80</v>
      </c>
      <c r="C21" s="263"/>
      <c r="D21" s="264"/>
      <c r="E21" s="89"/>
    </row>
    <row r="22" spans="1:5" ht="16.5" thickBot="1" x14ac:dyDescent="0.3">
      <c r="A22" s="87"/>
      <c r="B22" s="262" t="s">
        <v>81</v>
      </c>
      <c r="C22" s="263"/>
      <c r="D22" s="264"/>
      <c r="E22" s="89"/>
    </row>
    <row r="23" spans="1:5" x14ac:dyDescent="0.25">
      <c r="A23" s="87"/>
      <c r="B23" s="99" t="s">
        <v>145</v>
      </c>
      <c r="C23" s="172">
        <f>+D17/D19</f>
        <v>8.5499559063713431</v>
      </c>
      <c r="D23" s="92" t="s">
        <v>280</v>
      </c>
      <c r="E23" s="89"/>
    </row>
    <row r="24" spans="1:5" ht="16.5" thickBot="1" x14ac:dyDescent="0.3">
      <c r="A24" s="87"/>
      <c r="B24" s="155" t="s">
        <v>82</v>
      </c>
      <c r="C24" s="173">
        <f>+D20/D18</f>
        <v>0.16164213266980598</v>
      </c>
      <c r="D24" s="100" t="s">
        <v>67</v>
      </c>
      <c r="E24" s="89"/>
    </row>
    <row r="25" spans="1:5" ht="16.5" thickBot="1" x14ac:dyDescent="0.3">
      <c r="A25" s="87"/>
      <c r="B25" s="101"/>
      <c r="C25" s="102"/>
      <c r="D25" s="88"/>
      <c r="E25" s="103"/>
    </row>
    <row r="26" spans="1:5" x14ac:dyDescent="0.25">
      <c r="A26" s="265"/>
      <c r="B26" s="266" t="s">
        <v>83</v>
      </c>
      <c r="C26" s="260" t="s">
        <v>281</v>
      </c>
      <c r="D26" s="261"/>
      <c r="E26" s="268"/>
    </row>
    <row r="27" spans="1:5" ht="16.5" thickBot="1" x14ac:dyDescent="0.3">
      <c r="A27" s="265"/>
      <c r="B27" s="267"/>
      <c r="C27" s="269" t="s">
        <v>84</v>
      </c>
      <c r="D27" s="270"/>
      <c r="E27" s="268"/>
    </row>
    <row r="28" spans="1:5" thickBot="1" x14ac:dyDescent="0.3">
      <c r="A28" s="96"/>
      <c r="B28" s="104"/>
      <c r="C28" s="104"/>
      <c r="D28" s="104"/>
      <c r="E28" s="98"/>
    </row>
    <row r="29" spans="1:5" x14ac:dyDescent="0.25">
      <c r="B29" s="106" t="s">
        <v>146</v>
      </c>
    </row>
    <row r="31" spans="1:5" x14ac:dyDescent="0.25">
      <c r="A31" s="105" t="s">
        <v>282</v>
      </c>
    </row>
  </sheetData>
  <mergeCells count="20">
    <mergeCell ref="E26:E27"/>
    <mergeCell ref="C27:D27"/>
    <mergeCell ref="C26:D26"/>
    <mergeCell ref="B21:D21"/>
    <mergeCell ref="B22:D22"/>
    <mergeCell ref="A26:A27"/>
    <mergeCell ref="B26:B27"/>
    <mergeCell ref="C14:D14"/>
    <mergeCell ref="A1:D1"/>
    <mergeCell ref="B2:D2"/>
    <mergeCell ref="B3:D3"/>
    <mergeCell ref="C5:D5"/>
    <mergeCell ref="C6:D6"/>
    <mergeCell ref="C13:D13"/>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G7</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2014-12-11T05:15:30Z</dcterms:modified>
</cp:coreProperties>
</file>