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munozr\Documents\ICBF PLANEACIÓN\9. PRESENTACIONES E INFORMES\"/>
    </mc:Choice>
  </mc:AlternateContent>
  <xr:revisionPtr revIDLastSave="0" documentId="8_{6234A3E3-8886-42C9-985D-48F183DF2F70}" xr6:coauthVersionLast="45" xr6:coauthVersionMax="45" xr10:uidLastSave="{00000000-0000-0000-0000-000000000000}"/>
  <bookViews>
    <workbookView xWindow="-120" yWindow="-120" windowWidth="20730" windowHeight="11160" xr2:uid="{3009FAE8-034C-4BF9-A616-3CB613D4F62A}"/>
  </bookViews>
  <sheets>
    <sheet name="Dic 2018" sheetId="1" r:id="rId1"/>
  </sheets>
  <definedNames>
    <definedName name="_xlnm.Print_Area" localSheetId="0">'Dic 2018'!$A:$E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E8" i="1" s="1"/>
  <c r="C8" i="1"/>
  <c r="E15" i="1"/>
  <c r="B16" i="1"/>
  <c r="E17" i="1"/>
  <c r="C20" i="1"/>
  <c r="C16" i="1" s="1"/>
  <c r="E16" i="1" s="1"/>
  <c r="D21" i="1"/>
  <c r="E21" i="1"/>
  <c r="E27" i="1"/>
  <c r="C28" i="1"/>
  <c r="D31" i="1"/>
  <c r="D34" i="1" s="1"/>
  <c r="E31" i="1"/>
  <c r="D32" i="1"/>
  <c r="E32" i="1"/>
  <c r="D33" i="1"/>
  <c r="E33" i="1"/>
  <c r="B34" i="1"/>
  <c r="C34" i="1"/>
  <c r="E34" i="1"/>
  <c r="B35" i="1"/>
  <c r="C7" i="1" l="1"/>
  <c r="D16" i="1"/>
  <c r="D7" i="1" l="1"/>
  <c r="D35" i="1" s="1"/>
  <c r="E7" i="1"/>
  <c r="C35" i="1"/>
  <c r="E35" i="1" s="1"/>
</calcChain>
</file>

<file path=xl/sharedStrings.xml><?xml version="1.0" encoding="utf-8"?>
<sst xmlns="http://schemas.openxmlformats.org/spreadsheetml/2006/main" count="40" uniqueCount="39">
  <si>
    <t>TOTAL INGRESOS (PROPIOS + NACION)</t>
  </si>
  <si>
    <t xml:space="preserve">SUBTOTAL NACION </t>
  </si>
  <si>
    <t>FONDOS ESPECIALES  (16)</t>
  </si>
  <si>
    <t>OTROS RECURSOS DEL TESORO (11)</t>
  </si>
  <si>
    <t>REC CORRIENTES . CSF (10)</t>
  </si>
  <si>
    <t>EJECUCION %</t>
  </si>
  <si>
    <t> SALDO</t>
  </si>
  <si>
    <t> PAGOS</t>
  </si>
  <si>
    <t xml:space="preserve"> APROPIACION  </t>
  </si>
  <si>
    <t xml:space="preserve">RECURSOS NACION </t>
  </si>
  <si>
    <t xml:space="preserve">COMPENSACION DE DEDUCCIONES </t>
  </si>
  <si>
    <t>PILA</t>
  </si>
  <si>
    <t>CONTRIBUCIONES PARAFISCALES</t>
  </si>
  <si>
    <t>FONDO CONTRA LA EXPLOTACIÓN SEXUAL DE MENORES</t>
  </si>
  <si>
    <t>REINTEGROS Y OTROS RECURSOS NO APROPIADOS</t>
  </si>
  <si>
    <t>RECUPERACIÓN DE CARTERA – PRÉSTAMOS</t>
  </si>
  <si>
    <t>VENTA DE ACTIVOS</t>
  </si>
  <si>
    <t>INTERESES POR PRÉSTAMOS</t>
  </si>
  <si>
    <t>RENDIMIENTOS FINANCIEROS SCUN</t>
  </si>
  <si>
    <t>REND. FINANCIEROS DEPÓSITOS</t>
  </si>
  <si>
    <t>TITULOS PARTICIPATIVOS</t>
  </si>
  <si>
    <t xml:space="preserve">DIVIDENDOS Y UTILIDADES   </t>
  </si>
  <si>
    <t xml:space="preserve">                          -   </t>
  </si>
  <si>
    <t>EXCEDENTES FINANCIEROS</t>
  </si>
  <si>
    <t>RECURSOS DE CAPITAL</t>
  </si>
  <si>
    <t xml:space="preserve">BIENES MOSTRENCOS Y VOCACIONES HEREDITARIAS </t>
  </si>
  <si>
    <t xml:space="preserve">INDEMNIZACIONES </t>
  </si>
  <si>
    <t>FOTOCOPIAS</t>
  </si>
  <si>
    <t>PRUEBA ADN</t>
  </si>
  <si>
    <t xml:space="preserve">CUOTA ALIMENTARIA HOGAR SUSTITUTO </t>
  </si>
  <si>
    <t>INTERESES DE MORA</t>
  </si>
  <si>
    <t>SANCIONES CONTRACTUALES</t>
  </si>
  <si>
    <t>INGRESOS CORRIENTES NO TRIBUTARIOS</t>
  </si>
  <si>
    <t>RECURSOS PROPIOS DE ESTABLECIMIENTOS PÚBLICOS</t>
  </si>
  <si>
    <t>SALDO DE AFORO POR RECAUDAR</t>
  </si>
  <si>
    <t>RECAUDO EN EFECTIVO ACUMULADO NETO</t>
  </si>
  <si>
    <t xml:space="preserve">AFORO INICIAL  </t>
  </si>
  <si>
    <t>RECURSOS PROPIOS</t>
  </si>
  <si>
    <t>EJECUCION DE INGRESOS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</si>
</sst>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Calibri"/>
      <family val="2"/>
    </font>
    <font>
      <b/>
      <sz val="12"/>
      <color rgb="FFFFFFFF"/>
      <name val="Arial Narrow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D77C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0" fontId="2" fillId="0" borderId="1" xfId="0" applyNumberFormat="1" applyFont="1" applyBorder="1" applyAlignment="1">
      <alignment horizontal="center" vertical="center" wrapText="1" readingOrder="1"/>
    </xf>
    <xf numFmtId="164" fontId="3" fillId="0" borderId="1" xfId="1" applyNumberFormat="1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4" fillId="0" borderId="1" xfId="1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0" fontId="5" fillId="0" borderId="1" xfId="0" applyNumberFormat="1" applyFont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43" fontId="3" fillId="0" borderId="1" xfId="1" applyFont="1" applyBorder="1" applyAlignment="1">
      <alignment horizontal="right" vertical="center" wrapText="1" readingOrder="1"/>
    </xf>
    <xf numFmtId="164" fontId="5" fillId="0" borderId="1" xfId="1" applyNumberFormat="1" applyFont="1" applyBorder="1" applyAlignment="1">
      <alignment horizontal="right" vertical="center" wrapText="1" readingOrder="1"/>
    </xf>
    <xf numFmtId="164" fontId="0" fillId="0" borderId="0" xfId="0" applyNumberFormat="1"/>
    <xf numFmtId="10" fontId="5" fillId="3" borderId="1" xfId="0" applyNumberFormat="1" applyFont="1" applyFill="1" applyBorder="1" applyAlignment="1">
      <alignment horizontal="center" vertical="center" wrapText="1" readingOrder="1"/>
    </xf>
    <xf numFmtId="164" fontId="5" fillId="3" borderId="1" xfId="1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43" fontId="5" fillId="0" borderId="1" xfId="1" applyFont="1" applyBorder="1" applyAlignment="1">
      <alignment horizontal="right" vertical="center" wrapText="1" readingOrder="1"/>
    </xf>
    <xf numFmtId="9" fontId="5" fillId="0" borderId="1" xfId="0" applyNumberFormat="1" applyFont="1" applyBorder="1" applyAlignment="1">
      <alignment horizontal="center" vertical="center" wrapText="1" readingOrder="1"/>
    </xf>
    <xf numFmtId="164" fontId="2" fillId="0" borderId="1" xfId="1" applyNumberFormat="1" applyFont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center" readingOrder="1"/>
    </xf>
    <xf numFmtId="0" fontId="7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38100</xdr:rowOff>
    </xdr:from>
    <xdr:ext cx="712470" cy="904240"/>
    <xdr:pic>
      <xdr:nvPicPr>
        <xdr:cNvPr id="2" name="Imagen 1">
          <a:extLst>
            <a:ext uri="{FF2B5EF4-FFF2-40B4-BE49-F238E27FC236}">
              <a16:creationId xmlns:a16="http://schemas.microsoft.com/office/drawing/2014/main" id="{6305CAAB-5E4F-4A42-899C-BC64514640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8100"/>
          <a:ext cx="712470" cy="904240"/>
        </a:xfrm>
        <a:prstGeom prst="rect">
          <a:avLst/>
        </a:prstGeom>
      </xdr:spPr>
    </xdr:pic>
    <xdr:clientData/>
  </xdr:oneCellAnchor>
  <xdr:oneCellAnchor>
    <xdr:from>
      <xdr:col>3</xdr:col>
      <xdr:colOff>171450</xdr:colOff>
      <xdr:row>1</xdr:row>
      <xdr:rowOff>76200</xdr:rowOff>
    </xdr:from>
    <xdr:ext cx="1850390" cy="490220"/>
    <xdr:pic>
      <xdr:nvPicPr>
        <xdr:cNvPr id="3" name="Imagen 2" descr="Imagen que contiene captura de pantalla&#10;&#10;Descripción generada con confianza alta">
          <a:extLst>
            <a:ext uri="{FF2B5EF4-FFF2-40B4-BE49-F238E27FC236}">
              <a16:creationId xmlns:a16="http://schemas.microsoft.com/office/drawing/2014/main" id="{7C8DB3CA-B6AC-4A8E-8D84-2AC1382CD84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266700"/>
          <a:ext cx="1850390" cy="4902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95B1-41BE-428A-8E8D-5DEE2A34F3DA}">
  <dimension ref="A2:F35"/>
  <sheetViews>
    <sheetView showGridLines="0" tabSelected="1" zoomScaleNormal="100" workbookViewId="0">
      <selection activeCell="B14" sqref="B14"/>
    </sheetView>
  </sheetViews>
  <sheetFormatPr baseColWidth="10" defaultRowHeight="15" x14ac:dyDescent="0.25"/>
  <cols>
    <col min="1" max="1" width="53.5703125" customWidth="1"/>
    <col min="2" max="2" width="17" customWidth="1"/>
    <col min="3" max="3" width="18.42578125" customWidth="1"/>
    <col min="4" max="4" width="18.28515625" customWidth="1"/>
    <col min="5" max="5" width="11.7109375" customWidth="1"/>
  </cols>
  <sheetData>
    <row r="2" spans="1:6" ht="18.75" x14ac:dyDescent="0.3">
      <c r="A2" s="23" t="s">
        <v>38</v>
      </c>
      <c r="B2" s="23"/>
      <c r="C2" s="23"/>
      <c r="D2" s="23"/>
      <c r="E2" s="23"/>
    </row>
    <row r="5" spans="1:6" ht="15.75" thickBot="1" x14ac:dyDescent="0.3"/>
    <row r="6" spans="1:6" ht="44.25" customHeight="1" thickBot="1" x14ac:dyDescent="0.3">
      <c r="A6" s="22" t="s">
        <v>37</v>
      </c>
      <c r="B6" s="21" t="s">
        <v>36</v>
      </c>
      <c r="C6" s="21" t="s">
        <v>35</v>
      </c>
      <c r="D6" s="21" t="s">
        <v>34</v>
      </c>
      <c r="E6" s="21" t="s">
        <v>5</v>
      </c>
    </row>
    <row r="7" spans="1:6" ht="17.25" customHeight="1" thickBot="1" x14ac:dyDescent="0.3">
      <c r="A7" s="5" t="s">
        <v>33</v>
      </c>
      <c r="B7" s="20">
        <v>2951198</v>
      </c>
      <c r="C7" s="20">
        <f>+C8+C16+C26+C27</f>
        <v>3064021</v>
      </c>
      <c r="D7" s="20">
        <f>+B7-C7</f>
        <v>-112823</v>
      </c>
      <c r="E7" s="1">
        <f>+C7/B7</f>
        <v>1.0382295596567903</v>
      </c>
    </row>
    <row r="8" spans="1:6" ht="18.75" customHeight="1" thickBot="1" x14ac:dyDescent="0.3">
      <c r="A8" s="16" t="s">
        <v>32</v>
      </c>
      <c r="B8" s="15">
        <f>SUM(B9:B15)</f>
        <v>8404</v>
      </c>
      <c r="C8" s="15">
        <f>SUM(C9:C15)</f>
        <v>15437</v>
      </c>
      <c r="D8" s="15">
        <v>2190</v>
      </c>
      <c r="E8" s="14">
        <f>+C8/B8</f>
        <v>1.8368633983817231</v>
      </c>
    </row>
    <row r="9" spans="1:6" ht="14.25" customHeight="1" thickBot="1" x14ac:dyDescent="0.3">
      <c r="A9" s="3" t="s">
        <v>31</v>
      </c>
      <c r="B9" s="18"/>
      <c r="C9" s="12">
        <v>1264</v>
      </c>
      <c r="D9" s="12"/>
      <c r="E9" s="6"/>
    </row>
    <row r="10" spans="1:6" ht="14.25" customHeight="1" thickBot="1" x14ac:dyDescent="0.3">
      <c r="A10" s="3" t="s">
        <v>30</v>
      </c>
      <c r="B10" s="18"/>
      <c r="C10" s="12">
        <v>11308</v>
      </c>
      <c r="D10" s="12"/>
      <c r="E10" s="17"/>
    </row>
    <row r="11" spans="1:6" ht="14.25" customHeight="1" thickBot="1" x14ac:dyDescent="0.3">
      <c r="A11" s="3" t="s">
        <v>29</v>
      </c>
      <c r="B11" s="18"/>
      <c r="C11" s="12">
        <v>142</v>
      </c>
      <c r="D11" s="12"/>
      <c r="E11" s="17"/>
    </row>
    <row r="12" spans="1:6" ht="14.25" customHeight="1" thickBot="1" x14ac:dyDescent="0.3">
      <c r="A12" s="3" t="s">
        <v>28</v>
      </c>
      <c r="B12" s="18"/>
      <c r="C12" s="12">
        <v>177</v>
      </c>
      <c r="D12" s="12"/>
      <c r="E12" s="17"/>
    </row>
    <row r="13" spans="1:6" ht="14.25" customHeight="1" thickBot="1" x14ac:dyDescent="0.3">
      <c r="A13" s="3" t="s">
        <v>27</v>
      </c>
      <c r="B13" s="18"/>
      <c r="C13" s="12">
        <v>5</v>
      </c>
      <c r="D13" s="12"/>
      <c r="E13" s="17"/>
    </row>
    <row r="14" spans="1:6" ht="14.25" customHeight="1" thickBot="1" x14ac:dyDescent="0.3">
      <c r="A14" s="3" t="s">
        <v>26</v>
      </c>
      <c r="B14" s="18"/>
      <c r="C14" s="12">
        <v>508</v>
      </c>
      <c r="D14" s="12"/>
      <c r="E14" s="17"/>
    </row>
    <row r="15" spans="1:6" ht="14.25" customHeight="1" thickBot="1" x14ac:dyDescent="0.3">
      <c r="A15" s="3" t="s">
        <v>25</v>
      </c>
      <c r="B15" s="12">
        <v>8404</v>
      </c>
      <c r="C15" s="12">
        <v>2033</v>
      </c>
      <c r="D15" s="12">
        <v>-2033</v>
      </c>
      <c r="E15" s="6">
        <f>+C15/B15</f>
        <v>0.24190861494526417</v>
      </c>
    </row>
    <row r="16" spans="1:6" ht="15" customHeight="1" thickBot="1" x14ac:dyDescent="0.3">
      <c r="A16" s="16" t="s">
        <v>24</v>
      </c>
      <c r="B16" s="15">
        <f>SUM(B17:B25)</f>
        <v>642049</v>
      </c>
      <c r="C16" s="15">
        <f>SUM(C17:C25)</f>
        <v>663914</v>
      </c>
      <c r="D16" s="15">
        <f>+B16-C16</f>
        <v>-21865</v>
      </c>
      <c r="E16" s="14">
        <f>+C16/B16</f>
        <v>1.0340550331828255</v>
      </c>
      <c r="F16" s="13"/>
    </row>
    <row r="17" spans="1:6" ht="14.25" customHeight="1" thickBot="1" x14ac:dyDescent="0.3">
      <c r="A17" s="3" t="s">
        <v>23</v>
      </c>
      <c r="B17" s="12">
        <v>608452</v>
      </c>
      <c r="C17" s="12">
        <v>608452</v>
      </c>
      <c r="D17" s="18" t="s">
        <v>22</v>
      </c>
      <c r="E17" s="6">
        <f>+C17/B17</f>
        <v>1</v>
      </c>
    </row>
    <row r="18" spans="1:6" ht="14.25" customHeight="1" thickBot="1" x14ac:dyDescent="0.3">
      <c r="A18" s="3" t="s">
        <v>21</v>
      </c>
      <c r="B18" s="12">
        <v>0</v>
      </c>
      <c r="C18" s="12">
        <v>948</v>
      </c>
      <c r="D18" s="12">
        <v>399</v>
      </c>
      <c r="E18" s="6">
        <v>0</v>
      </c>
    </row>
    <row r="19" spans="1:6" ht="14.25" customHeight="1" thickBot="1" x14ac:dyDescent="0.3">
      <c r="A19" s="3" t="s">
        <v>20</v>
      </c>
      <c r="B19" s="18"/>
      <c r="C19" s="12"/>
      <c r="D19" s="12"/>
      <c r="E19" s="17"/>
    </row>
    <row r="20" spans="1:6" ht="14.25" customHeight="1" thickBot="1" x14ac:dyDescent="0.3">
      <c r="A20" s="3" t="s">
        <v>19</v>
      </c>
      <c r="B20" s="18"/>
      <c r="C20" s="12">
        <f>1837+324</f>
        <v>2161</v>
      </c>
      <c r="D20" s="12">
        <v>0</v>
      </c>
      <c r="E20" s="17"/>
    </row>
    <row r="21" spans="1:6" ht="14.25" customHeight="1" thickBot="1" x14ac:dyDescent="0.3">
      <c r="A21" s="3" t="s">
        <v>18</v>
      </c>
      <c r="B21" s="12">
        <v>32494</v>
      </c>
      <c r="C21" s="12">
        <v>31592</v>
      </c>
      <c r="D21" s="12">
        <f>+B21-C21</f>
        <v>902</v>
      </c>
      <c r="E21" s="19">
        <f>+C21/B21</f>
        <v>0.97224102911306698</v>
      </c>
    </row>
    <row r="22" spans="1:6" ht="14.25" customHeight="1" thickBot="1" x14ac:dyDescent="0.3">
      <c r="A22" s="3" t="s">
        <v>17</v>
      </c>
      <c r="B22" s="12"/>
      <c r="C22" s="12">
        <v>455</v>
      </c>
      <c r="D22" s="12"/>
      <c r="E22" s="17"/>
    </row>
    <row r="23" spans="1:6" ht="14.25" customHeight="1" thickBot="1" x14ac:dyDescent="0.3">
      <c r="A23" s="3" t="s">
        <v>16</v>
      </c>
      <c r="B23" s="12">
        <v>1103</v>
      </c>
      <c r="C23" s="12">
        <v>5003</v>
      </c>
      <c r="D23" s="12">
        <v>0</v>
      </c>
      <c r="E23" s="19">
        <v>0</v>
      </c>
    </row>
    <row r="24" spans="1:6" ht="14.25" customHeight="1" thickBot="1" x14ac:dyDescent="0.3">
      <c r="A24" s="3" t="s">
        <v>15</v>
      </c>
      <c r="B24" s="12">
        <v>0</v>
      </c>
      <c r="C24" s="12">
        <v>55</v>
      </c>
      <c r="D24" s="12"/>
      <c r="E24" s="19">
        <v>0</v>
      </c>
    </row>
    <row r="25" spans="1:6" ht="26.25" customHeight="1" thickBot="1" x14ac:dyDescent="0.3">
      <c r="A25" s="3" t="s">
        <v>14</v>
      </c>
      <c r="B25" s="18"/>
      <c r="C25" s="12">
        <v>15248</v>
      </c>
      <c r="D25" s="18"/>
      <c r="E25" s="17"/>
    </row>
    <row r="26" spans="1:6" ht="15.75" customHeight="1" thickBot="1" x14ac:dyDescent="0.3">
      <c r="A26" s="16" t="s">
        <v>13</v>
      </c>
      <c r="B26" s="15">
        <v>0</v>
      </c>
      <c r="C26" s="15">
        <v>242</v>
      </c>
      <c r="D26" s="15">
        <v>-242</v>
      </c>
      <c r="E26" s="14"/>
    </row>
    <row r="27" spans="1:6" ht="15.75" customHeight="1" thickBot="1" x14ac:dyDescent="0.3">
      <c r="A27" s="16" t="s">
        <v>12</v>
      </c>
      <c r="B27" s="15">
        <v>2300745</v>
      </c>
      <c r="C27" s="15">
        <v>2384428</v>
      </c>
      <c r="D27" s="15">
        <v>-85355</v>
      </c>
      <c r="E27" s="14">
        <f>+C27/B27</f>
        <v>1.0363721316356225</v>
      </c>
      <c r="F27" s="13"/>
    </row>
    <row r="28" spans="1:6" ht="14.25" customHeight="1" thickBot="1" x14ac:dyDescent="0.3">
      <c r="A28" s="3" t="s">
        <v>11</v>
      </c>
      <c r="B28" s="12"/>
      <c r="C28" s="12">
        <f>+C27-C29</f>
        <v>2169091</v>
      </c>
      <c r="D28" s="11"/>
      <c r="E28" s="9"/>
    </row>
    <row r="29" spans="1:6" ht="14.25" customHeight="1" thickBot="1" x14ac:dyDescent="0.3">
      <c r="A29" s="3" t="s">
        <v>10</v>
      </c>
      <c r="B29" s="2"/>
      <c r="C29" s="2">
        <v>215337</v>
      </c>
      <c r="D29" s="10"/>
      <c r="E29" s="9"/>
    </row>
    <row r="30" spans="1:6" ht="29.25" customHeight="1" thickBot="1" x14ac:dyDescent="0.3">
      <c r="A30" s="8" t="s">
        <v>9</v>
      </c>
      <c r="B30" s="8" t="s">
        <v>8</v>
      </c>
      <c r="C30" s="8" t="s">
        <v>7</v>
      </c>
      <c r="D30" s="8" t="s">
        <v>6</v>
      </c>
      <c r="E30" s="8" t="s">
        <v>5</v>
      </c>
    </row>
    <row r="31" spans="1:6" ht="14.25" customHeight="1" thickBot="1" x14ac:dyDescent="0.3">
      <c r="A31" s="3" t="s">
        <v>4</v>
      </c>
      <c r="B31" s="7">
        <v>3142496.9411249999</v>
      </c>
      <c r="C31" s="7">
        <v>3095533.0987815601</v>
      </c>
      <c r="D31" s="7">
        <f>+B31-C31</f>
        <v>46963.842343439814</v>
      </c>
      <c r="E31" s="6">
        <f>+C31/B31</f>
        <v>0.98505524644150422</v>
      </c>
    </row>
    <row r="32" spans="1:6" ht="14.25" customHeight="1" thickBot="1" x14ac:dyDescent="0.3">
      <c r="A32" s="3" t="s">
        <v>3</v>
      </c>
      <c r="B32" s="7">
        <v>108000</v>
      </c>
      <c r="C32" s="7">
        <v>47772.290111000002</v>
      </c>
      <c r="D32" s="7">
        <f>+B32-C32</f>
        <v>60227.709888999998</v>
      </c>
      <c r="E32" s="6">
        <f>+C32/B32</f>
        <v>0.44233601954629631</v>
      </c>
    </row>
    <row r="33" spans="1:5" ht="14.25" customHeight="1" thickBot="1" x14ac:dyDescent="0.3">
      <c r="A33" s="3" t="s">
        <v>2</v>
      </c>
      <c r="B33" s="7">
        <v>135813.10266800001</v>
      </c>
      <c r="C33" s="7">
        <v>134213.963063</v>
      </c>
      <c r="D33" s="7">
        <f>+B33-C33</f>
        <v>1599.1396050000039</v>
      </c>
      <c r="E33" s="6">
        <f>+C33/B33</f>
        <v>0.98822543941942653</v>
      </c>
    </row>
    <row r="34" spans="1:5" ht="14.25" customHeight="1" thickBot="1" x14ac:dyDescent="0.3">
      <c r="A34" s="5" t="s">
        <v>1</v>
      </c>
      <c r="B34" s="4">
        <f>SUM(B31:B33)</f>
        <v>3386310.0437929998</v>
      </c>
      <c r="C34" s="4">
        <f>SUM(C31:C33)</f>
        <v>3277519.35195556</v>
      </c>
      <c r="D34" s="4">
        <f>SUM(D31:D33)</f>
        <v>108790.69183743981</v>
      </c>
      <c r="E34" s="1">
        <f>+C34/B34</f>
        <v>0.96787338122306621</v>
      </c>
    </row>
    <row r="35" spans="1:5" ht="14.25" customHeight="1" thickBot="1" x14ac:dyDescent="0.3">
      <c r="A35" s="3" t="s">
        <v>0</v>
      </c>
      <c r="B35" s="2">
        <f>+B7+B34</f>
        <v>6337508.0437930003</v>
      </c>
      <c r="C35" s="2">
        <f>+C7+C34</f>
        <v>6341540.35195556</v>
      </c>
      <c r="D35" s="2">
        <f>+D7+D34</f>
        <v>-4032.3081625601917</v>
      </c>
      <c r="E35" s="1">
        <f>+C35/B35</f>
        <v>1.0006362608354413</v>
      </c>
    </row>
  </sheetData>
  <mergeCells count="1">
    <mergeCell ref="A2:E2"/>
  </mergeCells>
  <pageMargins left="0.7" right="0.7" top="0.75" bottom="0.75" header="0.3" footer="0.3"/>
  <pageSetup scale="6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2018</vt:lpstr>
      <vt:lpstr>'Dic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Munoz Rodriguez</dc:creator>
  <cp:lastModifiedBy>Juan Pablo Munoz Rodriguez</cp:lastModifiedBy>
  <dcterms:created xsi:type="dcterms:W3CDTF">2020-09-11T14:14:18Z</dcterms:created>
  <dcterms:modified xsi:type="dcterms:W3CDTF">2020-09-11T14:19:53Z</dcterms:modified>
</cp:coreProperties>
</file>